
<file path=[Content_Types].xml><?xml version="1.0" encoding="utf-8"?>
<Types xmlns="http://schemas.openxmlformats.org/package/2006/content-type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vgaleano\Downloads\RIESGOS II 2022\"/>
    </mc:Choice>
  </mc:AlternateContent>
  <bookViews>
    <workbookView xWindow="0" yWindow="0" windowWidth="24000" windowHeight="823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#REF!</definedName>
    <definedName name="Casi_seguro" localSheetId="3">#REF!</definedName>
    <definedName name="Casi_seguro" localSheetId="5">#REF!</definedName>
    <definedName name="Casi_seguro" localSheetId="8">#REF!</definedName>
    <definedName name="Casi_seguro">#REF!</definedName>
    <definedName name="CONFIDENCIALIDAD" localSheetId="2">#REF!</definedName>
    <definedName name="CONFIDENCIALIDAD" localSheetId="3">#REF!</definedName>
    <definedName name="CONFIDENCIALIDAD" localSheetId="5">#REF!</definedName>
    <definedName name="CONFIDENCIALIDAD" localSheetId="8">#REF!</definedName>
    <definedName name="CONFIDENCIALIDAD">#REF!</definedName>
    <definedName name="CONFIDENCIALIDAD_DE_LA_INFORMACIÓN" localSheetId="2">#REF!</definedName>
    <definedName name="CONFIDENCIALIDAD_DE_LA_INFORMACIÓN" localSheetId="3">#REF!</definedName>
    <definedName name="CONFIDENCIALIDAD_DE_LA_INFORMACIÓN" localSheetId="5">#REF!</definedName>
    <definedName name="CONFIDENCIALIDAD_DE_LA_INFORMACIÓN" localSheetId="8">#REF!</definedName>
    <definedName name="CONFIDENCIALIDAD_DE_LA_INFORMACIÓN">#REF!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#REF!</definedName>
    <definedName name="CREDIBILIDAD" localSheetId="3">#REF!</definedName>
    <definedName name="CREDIBILIDAD" localSheetId="5">#REF!</definedName>
    <definedName name="CREDIBILIDAD" localSheetId="8">#REF!</definedName>
    <definedName name="CREDIBILIDAD">#REF!</definedName>
    <definedName name="CREDIBILIDAD_O_IMAGEN" localSheetId="2">#REF!</definedName>
    <definedName name="CREDIBILIDAD_O_IMAGEN" localSheetId="3">#REF!</definedName>
    <definedName name="CREDIBILIDAD_O_IMAGEN" localSheetId="5">#REF!</definedName>
    <definedName name="CREDIBILIDAD_O_IMAGEN" localSheetId="8">#REF!</definedName>
    <definedName name="CREDIBILIDAD_O_IMAGEN">#REF!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#REF!</definedName>
    <definedName name="Improbable_posible" localSheetId="3">#REF!</definedName>
    <definedName name="Improbable_posible" localSheetId="5">#REF!</definedName>
    <definedName name="Improbable_posible" localSheetId="8">#REF!</definedName>
    <definedName name="Improbable_posible">#REF!</definedName>
    <definedName name="LEGAL" localSheetId="2">#REF!</definedName>
    <definedName name="LEGAL" localSheetId="3">#REF!</definedName>
    <definedName name="LEGAL" localSheetId="5">#REF!</definedName>
    <definedName name="LEGAL" localSheetId="8">#REF!</definedName>
    <definedName name="LEGAL">#REF!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#REF!</definedName>
    <definedName name="OPERATIVO" localSheetId="3">#REF!</definedName>
    <definedName name="OPERATIVO" localSheetId="5">#REF!</definedName>
    <definedName name="OPERATIVO" localSheetId="8">#REF!</definedName>
    <definedName name="OPERATIVO">#REF!</definedName>
    <definedName name="Posible" localSheetId="2">#REF!</definedName>
    <definedName name="Posible" localSheetId="3">#REF!</definedName>
    <definedName name="Posible" localSheetId="5">#REF!</definedName>
    <definedName name="Posible" localSheetId="8">#REF!</definedName>
    <definedName name="Posible">#REF!</definedName>
    <definedName name="Probabilidad">Listas!$D$2:$D$6</definedName>
    <definedName name="Probable" localSheetId="2">#REF!</definedName>
    <definedName name="Probable" localSheetId="3">#REF!</definedName>
    <definedName name="Probable" localSheetId="5">#REF!</definedName>
    <definedName name="Probable" localSheetId="8">#REF!</definedName>
    <definedName name="Probable">#REF!</definedName>
    <definedName name="Rara_vez" localSheetId="2">#REF!</definedName>
    <definedName name="Rara_vez" localSheetId="3">#REF!</definedName>
    <definedName name="Rara_vez" localSheetId="5">#REF!</definedName>
    <definedName name="Rara_vez" localSheetId="8">#REF!</definedName>
    <definedName name="Rara_vez">#REF!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D60" i="9"/>
  <c r="C60" i="9"/>
  <c r="J57" i="9"/>
  <c r="I57" i="9"/>
  <c r="H57" i="9"/>
  <c r="G57" i="9"/>
  <c r="F57" i="9"/>
  <c r="E57" i="9"/>
  <c r="D57" i="9"/>
  <c r="C57" i="9"/>
  <c r="J54" i="9"/>
  <c r="I54" i="9"/>
  <c r="H54" i="9"/>
  <c r="G54" i="9"/>
  <c r="F54" i="9"/>
  <c r="E54" i="9"/>
  <c r="D54" i="9"/>
  <c r="J51" i="9"/>
  <c r="I51" i="9"/>
  <c r="H51" i="9"/>
  <c r="G51" i="9"/>
  <c r="F51" i="9"/>
  <c r="E51" i="9"/>
  <c r="J48" i="9"/>
  <c r="I48" i="9"/>
  <c r="H48" i="9"/>
  <c r="G48" i="9"/>
  <c r="F48" i="9"/>
  <c r="E48" i="9"/>
  <c r="J45" i="9"/>
  <c r="I45" i="9"/>
  <c r="H45" i="9"/>
  <c r="G45" i="9"/>
  <c r="F45" i="9"/>
  <c r="E45" i="9"/>
  <c r="C45" i="9"/>
  <c r="J42" i="9"/>
  <c r="I42" i="9"/>
  <c r="H42" i="9"/>
  <c r="G42" i="9"/>
  <c r="F42" i="9"/>
  <c r="E42" i="9"/>
  <c r="J39" i="9"/>
  <c r="I39" i="9"/>
  <c r="H39" i="9"/>
  <c r="G39" i="9"/>
  <c r="F39" i="9"/>
  <c r="E39" i="9"/>
  <c r="J36" i="9"/>
  <c r="I36" i="9"/>
  <c r="H36" i="9"/>
  <c r="G36" i="9"/>
  <c r="F36" i="9"/>
  <c r="E36" i="9"/>
  <c r="D36" i="9"/>
  <c r="J33" i="9"/>
  <c r="I33" i="9"/>
  <c r="H33" i="9"/>
  <c r="G33" i="9"/>
  <c r="F33" i="9"/>
  <c r="E33" i="9"/>
  <c r="D33" i="9"/>
  <c r="J30" i="9"/>
  <c r="I30" i="9"/>
  <c r="H30" i="9"/>
  <c r="G30" i="9"/>
  <c r="F30" i="9"/>
  <c r="E30" i="9"/>
  <c r="D30" i="9"/>
  <c r="J27" i="9"/>
  <c r="I27" i="9"/>
  <c r="H27" i="9"/>
  <c r="G27" i="9"/>
  <c r="F27" i="9"/>
  <c r="E27" i="9"/>
  <c r="J24" i="9"/>
  <c r="I24" i="9"/>
  <c r="H24" i="9"/>
  <c r="G24" i="9"/>
  <c r="F24" i="9"/>
  <c r="E24" i="9"/>
  <c r="C24" i="9"/>
  <c r="J21" i="9"/>
  <c r="I21" i="9"/>
  <c r="H21" i="9"/>
  <c r="G21" i="9"/>
  <c r="F21" i="9"/>
  <c r="E21" i="9"/>
  <c r="D21" i="9"/>
  <c r="C21" i="9"/>
  <c r="J18" i="9"/>
  <c r="I18" i="9"/>
  <c r="H18" i="9"/>
  <c r="G18" i="9"/>
  <c r="F18" i="9"/>
  <c r="E18" i="9"/>
  <c r="J15" i="9"/>
  <c r="I15" i="9"/>
  <c r="H15" i="9"/>
  <c r="G15" i="9"/>
  <c r="F15" i="9"/>
  <c r="E15" i="9"/>
  <c r="J12" i="9"/>
  <c r="I12" i="9"/>
  <c r="H12" i="9"/>
  <c r="G12" i="9"/>
  <c r="F12" i="9"/>
  <c r="F69" i="9" s="1"/>
  <c r="F71" i="9" s="1"/>
  <c r="E12" i="9"/>
  <c r="J9" i="9"/>
  <c r="I9" i="9"/>
  <c r="H9" i="9"/>
  <c r="G9" i="9"/>
  <c r="F9" i="9"/>
  <c r="E9" i="9"/>
  <c r="X69" i="8"/>
  <c r="T69" i="8"/>
  <c r="Q69" i="8"/>
  <c r="M69" i="8"/>
  <c r="J69" i="8"/>
  <c r="F69" i="8"/>
  <c r="E66" i="8"/>
  <c r="D66" i="8"/>
  <c r="D66" i="9" s="1"/>
  <c r="C66" i="8"/>
  <c r="C66" i="9" s="1"/>
  <c r="E63" i="8"/>
  <c r="D63" i="8"/>
  <c r="D63" i="9" s="1"/>
  <c r="C63" i="8"/>
  <c r="C63" i="9" s="1"/>
  <c r="E60" i="8"/>
  <c r="D60" i="8"/>
  <c r="C60" i="8"/>
  <c r="E57" i="8"/>
  <c r="D57" i="8"/>
  <c r="C57" i="8"/>
  <c r="E54" i="8"/>
  <c r="D54" i="8"/>
  <c r="C54" i="8"/>
  <c r="C54" i="9" s="1"/>
  <c r="E51" i="8"/>
  <c r="D51" i="8"/>
  <c r="D51" i="9" s="1"/>
  <c r="C51" i="8"/>
  <c r="C51" i="9" s="1"/>
  <c r="E48" i="8"/>
  <c r="D48" i="8"/>
  <c r="D48" i="9" s="1"/>
  <c r="C48" i="8"/>
  <c r="C48" i="9" s="1"/>
  <c r="E45" i="8"/>
  <c r="D45" i="8"/>
  <c r="D45" i="9" s="1"/>
  <c r="C45" i="8"/>
  <c r="E42" i="8"/>
  <c r="D42" i="8"/>
  <c r="D42" i="9" s="1"/>
  <c r="C42" i="8"/>
  <c r="C42" i="9" s="1"/>
  <c r="E39" i="8"/>
  <c r="D39" i="8"/>
  <c r="D39" i="9" s="1"/>
  <c r="C39" i="8"/>
  <c r="C39" i="9" s="1"/>
  <c r="E36" i="8"/>
  <c r="D36" i="8"/>
  <c r="C36" i="8"/>
  <c r="C36" i="9" s="1"/>
  <c r="E33" i="8"/>
  <c r="D33" i="8"/>
  <c r="C33" i="8"/>
  <c r="C33" i="9" s="1"/>
  <c r="E30" i="8"/>
  <c r="D30" i="8"/>
  <c r="C30" i="8"/>
  <c r="C30" i="9" s="1"/>
  <c r="E27" i="8"/>
  <c r="D27" i="8"/>
  <c r="D27" i="9" s="1"/>
  <c r="C27" i="8"/>
  <c r="C27" i="9" s="1"/>
  <c r="E24" i="8"/>
  <c r="D24" i="8"/>
  <c r="D24" i="9" s="1"/>
  <c r="C24" i="8"/>
  <c r="E21" i="8"/>
  <c r="D21" i="8"/>
  <c r="C21" i="8"/>
  <c r="E18" i="8"/>
  <c r="D18" i="8"/>
  <c r="D18" i="9" s="1"/>
  <c r="C18" i="8"/>
  <c r="C18" i="9" s="1"/>
  <c r="E15" i="8"/>
  <c r="D15" i="8"/>
  <c r="D15" i="9" s="1"/>
  <c r="C15" i="8"/>
  <c r="C15" i="9" s="1"/>
  <c r="E12" i="8"/>
  <c r="D12" i="8"/>
  <c r="D12" i="9" s="1"/>
  <c r="C12" i="8"/>
  <c r="C12" i="9" s="1"/>
  <c r="E9" i="8"/>
  <c r="D9" i="8"/>
  <c r="D9" i="9" s="1"/>
  <c r="C9" i="8"/>
  <c r="C9" i="9" s="1"/>
  <c r="AK66" i="7"/>
  <c r="AH66" i="7"/>
  <c r="M66" i="7"/>
  <c r="J66" i="7"/>
  <c r="I66" i="7"/>
  <c r="H66" i="7"/>
  <c r="X66" i="7" s="1"/>
  <c r="G66" i="7"/>
  <c r="F66" i="7"/>
  <c r="E66" i="7"/>
  <c r="D66" i="7"/>
  <c r="C66" i="7"/>
  <c r="AK63" i="7"/>
  <c r="AH63" i="7"/>
  <c r="M63" i="7"/>
  <c r="J63" i="7"/>
  <c r="I63" i="7"/>
  <c r="H63" i="7"/>
  <c r="G63" i="7"/>
  <c r="F63" i="7"/>
  <c r="E63" i="7"/>
  <c r="D63" i="7"/>
  <c r="C63" i="7"/>
  <c r="Q62" i="7"/>
  <c r="Y61" i="7"/>
  <c r="X61" i="7"/>
  <c r="U61" i="7"/>
  <c r="AK60" i="7"/>
  <c r="AH60" i="7"/>
  <c r="AE60" i="7"/>
  <c r="AA60" i="7"/>
  <c r="Z60" i="7"/>
  <c r="M60" i="7"/>
  <c r="J60" i="7"/>
  <c r="I60" i="7"/>
  <c r="H60" i="7"/>
  <c r="Z62" i="7" s="1"/>
  <c r="G60" i="7"/>
  <c r="F60" i="7"/>
  <c r="E60" i="7"/>
  <c r="D60" i="7"/>
  <c r="C60" i="7"/>
  <c r="Z59" i="7"/>
  <c r="Y59" i="7"/>
  <c r="Q59" i="7"/>
  <c r="Y58" i="7"/>
  <c r="X58" i="7"/>
  <c r="Q58" i="7"/>
  <c r="AK57" i="7"/>
  <c r="AH57" i="7"/>
  <c r="Y57" i="7"/>
  <c r="V57" i="7"/>
  <c r="U57" i="7"/>
  <c r="M57" i="7"/>
  <c r="J57" i="7"/>
  <c r="I57" i="7"/>
  <c r="H57" i="7"/>
  <c r="AA58" i="7" s="1"/>
  <c r="G57" i="7"/>
  <c r="F57" i="7"/>
  <c r="E57" i="7"/>
  <c r="D57" i="7"/>
  <c r="C57" i="7"/>
  <c r="AA56" i="7"/>
  <c r="T56" i="7"/>
  <c r="S56" i="7"/>
  <c r="W55" i="7"/>
  <c r="V55" i="7"/>
  <c r="AK54" i="7"/>
  <c r="AH54" i="7"/>
  <c r="AB54" i="7"/>
  <c r="Y54" i="7"/>
  <c r="T54" i="7"/>
  <c r="Q54" i="7"/>
  <c r="M54" i="7"/>
  <c r="J54" i="7"/>
  <c r="I54" i="7"/>
  <c r="H54" i="7"/>
  <c r="X56" i="7" s="1"/>
  <c r="G54" i="7"/>
  <c r="F54" i="7"/>
  <c r="E54" i="7"/>
  <c r="D54" i="7"/>
  <c r="C54" i="7"/>
  <c r="Z52" i="7"/>
  <c r="Y52" i="7"/>
  <c r="V52" i="7"/>
  <c r="R52" i="7"/>
  <c r="AK51" i="7"/>
  <c r="AH51" i="7"/>
  <c r="AB51" i="7"/>
  <c r="X51" i="7"/>
  <c r="W51" i="7"/>
  <c r="T51" i="7"/>
  <c r="M51" i="7"/>
  <c r="J51" i="7"/>
  <c r="I51" i="7"/>
  <c r="H51" i="7"/>
  <c r="W53" i="7" s="1"/>
  <c r="G51" i="7"/>
  <c r="F51" i="7"/>
  <c r="E51" i="7"/>
  <c r="D51" i="7"/>
  <c r="C51" i="7"/>
  <c r="V50" i="7"/>
  <c r="U50" i="7"/>
  <c r="R50" i="7"/>
  <c r="Q50" i="7"/>
  <c r="Y49" i="7"/>
  <c r="X49" i="7"/>
  <c r="Q49" i="7"/>
  <c r="AK48" i="7"/>
  <c r="AH48" i="7"/>
  <c r="AE48" i="7"/>
  <c r="AD48" i="7"/>
  <c r="AA48" i="7"/>
  <c r="V48" i="7"/>
  <c r="S48" i="7"/>
  <c r="R48" i="7"/>
  <c r="M48" i="7"/>
  <c r="J48" i="7"/>
  <c r="I48" i="7"/>
  <c r="H48" i="7"/>
  <c r="AA50" i="7" s="1"/>
  <c r="G48" i="7"/>
  <c r="F48" i="7"/>
  <c r="E48" i="7"/>
  <c r="D48" i="7"/>
  <c r="C48" i="7"/>
  <c r="Z47" i="7"/>
  <c r="U47" i="7"/>
  <c r="T47" i="7"/>
  <c r="R47" i="7"/>
  <c r="Q47" i="7"/>
  <c r="AA46" i="7"/>
  <c r="U46" i="7"/>
  <c r="T46" i="7"/>
  <c r="S46" i="7"/>
  <c r="Q46" i="7"/>
  <c r="AK45" i="7"/>
  <c r="AH45" i="7"/>
  <c r="AC45" i="7"/>
  <c r="AA45" i="7"/>
  <c r="Z45" i="7"/>
  <c r="Y45" i="7"/>
  <c r="W45" i="7"/>
  <c r="R45" i="7"/>
  <c r="Q45" i="7"/>
  <c r="M45" i="7"/>
  <c r="J45" i="7"/>
  <c r="I45" i="7"/>
  <c r="H45" i="7"/>
  <c r="AA47" i="7" s="1"/>
  <c r="G45" i="7"/>
  <c r="F45" i="7"/>
  <c r="E45" i="7"/>
  <c r="D45" i="7"/>
  <c r="C45" i="7"/>
  <c r="X44" i="7"/>
  <c r="AK42" i="7"/>
  <c r="AH42" i="7"/>
  <c r="M42" i="7"/>
  <c r="J42" i="7"/>
  <c r="I42" i="7"/>
  <c r="H42" i="7"/>
  <c r="AA43" i="7" s="1"/>
  <c r="G42" i="7"/>
  <c r="F42" i="7"/>
  <c r="E42" i="7"/>
  <c r="D42" i="7"/>
  <c r="C42" i="7"/>
  <c r="AK39" i="7"/>
  <c r="AH39" i="7"/>
  <c r="M39" i="7"/>
  <c r="J39" i="7"/>
  <c r="I39" i="7"/>
  <c r="H39" i="7"/>
  <c r="G39" i="7"/>
  <c r="F39" i="7"/>
  <c r="E39" i="7"/>
  <c r="D39" i="7"/>
  <c r="C39" i="7"/>
  <c r="U38" i="7"/>
  <c r="R38" i="7"/>
  <c r="Q38" i="7"/>
  <c r="Y37" i="7"/>
  <c r="X37" i="7"/>
  <c r="AK36" i="7"/>
  <c r="AH36" i="7"/>
  <c r="AE36" i="7"/>
  <c r="AD36" i="7"/>
  <c r="AA36" i="7"/>
  <c r="S36" i="7"/>
  <c r="R36" i="7"/>
  <c r="M36" i="7"/>
  <c r="J36" i="7"/>
  <c r="I36" i="7"/>
  <c r="H36" i="7"/>
  <c r="AA38" i="7" s="1"/>
  <c r="G36" i="7"/>
  <c r="F36" i="7"/>
  <c r="E36" i="7"/>
  <c r="D36" i="7"/>
  <c r="C36" i="7"/>
  <c r="Z35" i="7"/>
  <c r="Y35" i="7"/>
  <c r="S34" i="7"/>
  <c r="Q34" i="7"/>
  <c r="AK33" i="7"/>
  <c r="AH33" i="7"/>
  <c r="V33" i="7"/>
  <c r="Q33" i="7"/>
  <c r="M33" i="7"/>
  <c r="J33" i="7"/>
  <c r="I33" i="7"/>
  <c r="H33" i="7"/>
  <c r="AA34" i="7" s="1"/>
  <c r="G33" i="7"/>
  <c r="F33" i="7"/>
  <c r="E33" i="7"/>
  <c r="D33" i="7"/>
  <c r="C33" i="7"/>
  <c r="AA32" i="7"/>
  <c r="S32" i="7"/>
  <c r="AK30" i="7"/>
  <c r="AH30" i="7"/>
  <c r="AB30" i="7"/>
  <c r="Y30" i="7"/>
  <c r="T30" i="7"/>
  <c r="Q30" i="7"/>
  <c r="M30" i="7"/>
  <c r="J30" i="7"/>
  <c r="I30" i="7"/>
  <c r="H30" i="7"/>
  <c r="G30" i="7"/>
  <c r="F30" i="7"/>
  <c r="E30" i="7"/>
  <c r="D30" i="7"/>
  <c r="C30" i="7"/>
  <c r="AK27" i="7"/>
  <c r="AH27" i="7"/>
  <c r="M27" i="7"/>
  <c r="J27" i="7"/>
  <c r="I27" i="7"/>
  <c r="H27" i="7"/>
  <c r="S29" i="7" s="1"/>
  <c r="G27" i="7"/>
  <c r="F27" i="7"/>
  <c r="E27" i="7"/>
  <c r="D27" i="7"/>
  <c r="C27" i="7"/>
  <c r="X25" i="7"/>
  <c r="T25" i="7"/>
  <c r="AK24" i="7"/>
  <c r="AH24" i="7"/>
  <c r="W24" i="7"/>
  <c r="V24" i="7"/>
  <c r="M24" i="7"/>
  <c r="J24" i="7"/>
  <c r="I24" i="7"/>
  <c r="H24" i="7"/>
  <c r="AA26" i="7" s="1"/>
  <c r="G24" i="7"/>
  <c r="F24" i="7"/>
  <c r="E24" i="7"/>
  <c r="D24" i="7"/>
  <c r="C24" i="7"/>
  <c r="T23" i="7"/>
  <c r="S22" i="7"/>
  <c r="Q22" i="7"/>
  <c r="AK21" i="7"/>
  <c r="AH21" i="7"/>
  <c r="W21" i="7"/>
  <c r="M21" i="7"/>
  <c r="J21" i="7"/>
  <c r="I21" i="7"/>
  <c r="H21" i="7"/>
  <c r="AA23" i="7" s="1"/>
  <c r="G21" i="7"/>
  <c r="F21" i="7"/>
  <c r="E21" i="7"/>
  <c r="D21" i="7"/>
  <c r="C21" i="7"/>
  <c r="AK18" i="7"/>
  <c r="AH18" i="7"/>
  <c r="Y18" i="7"/>
  <c r="T18" i="7"/>
  <c r="M18" i="7"/>
  <c r="J18" i="7"/>
  <c r="I18" i="7"/>
  <c r="H18" i="7"/>
  <c r="G18" i="7"/>
  <c r="F18" i="7"/>
  <c r="E18" i="7"/>
  <c r="D18" i="7"/>
  <c r="C18" i="7"/>
  <c r="W17" i="7"/>
  <c r="U16" i="7"/>
  <c r="R16" i="7"/>
  <c r="Q16" i="7"/>
  <c r="AK15" i="7"/>
  <c r="AH15" i="7"/>
  <c r="T15" i="7"/>
  <c r="S15" i="7"/>
  <c r="M15" i="7"/>
  <c r="J15" i="7"/>
  <c r="I15" i="7"/>
  <c r="H15" i="7"/>
  <c r="R17" i="7" s="1"/>
  <c r="G15" i="7"/>
  <c r="F15" i="7"/>
  <c r="E15" i="7"/>
  <c r="D15" i="7"/>
  <c r="C15" i="7"/>
  <c r="V14" i="7"/>
  <c r="U14" i="7"/>
  <c r="Z13" i="7"/>
  <c r="V13" i="7"/>
  <c r="U13" i="7"/>
  <c r="AK12" i="7"/>
  <c r="AH12" i="7"/>
  <c r="X12" i="7"/>
  <c r="T12" i="7"/>
  <c r="M12" i="7"/>
  <c r="J12" i="7"/>
  <c r="I12" i="7"/>
  <c r="H12" i="7"/>
  <c r="Y14" i="7" s="1"/>
  <c r="G12" i="7"/>
  <c r="F12" i="7"/>
  <c r="E12" i="7"/>
  <c r="D12" i="7"/>
  <c r="C12" i="7"/>
  <c r="Z11" i="7"/>
  <c r="T11" i="7"/>
  <c r="R11" i="7"/>
  <c r="Y10" i="7"/>
  <c r="X10" i="7"/>
  <c r="W10" i="7"/>
  <c r="AK9" i="7"/>
  <c r="AH9" i="7"/>
  <c r="Y9" i="7"/>
  <c r="W9" i="7"/>
  <c r="M9" i="7"/>
  <c r="J9" i="7"/>
  <c r="I9" i="7"/>
  <c r="H9" i="7"/>
  <c r="Y11" i="7" s="1"/>
  <c r="G9" i="7"/>
  <c r="F9" i="7"/>
  <c r="E9" i="7"/>
  <c r="D9" i="7"/>
  <c r="C9" i="7"/>
  <c r="N68" i="6"/>
  <c r="O68" i="6" s="1"/>
  <c r="N67" i="6"/>
  <c r="O67" i="6" s="1"/>
  <c r="N66" i="6"/>
  <c r="O66" i="6" s="1"/>
  <c r="D66" i="6"/>
  <c r="W66" i="6" s="1"/>
  <c r="C66" i="6"/>
  <c r="B66" i="6"/>
  <c r="N65" i="6"/>
  <c r="N64" i="6"/>
  <c r="O64" i="6" s="1"/>
  <c r="N63" i="6"/>
  <c r="O63" i="6" s="1"/>
  <c r="D63" i="6"/>
  <c r="W63" i="6" s="1"/>
  <c r="C63" i="6"/>
  <c r="B63" i="6"/>
  <c r="N62" i="6"/>
  <c r="O62" i="6" s="1"/>
  <c r="N61" i="6"/>
  <c r="O61" i="6" s="1"/>
  <c r="N60" i="6"/>
  <c r="O60" i="6" s="1"/>
  <c r="D60" i="6"/>
  <c r="W60" i="6" s="1"/>
  <c r="C60" i="6"/>
  <c r="B60" i="6"/>
  <c r="N59" i="6"/>
  <c r="O59" i="6" s="1"/>
  <c r="M59" i="6"/>
  <c r="Q59" i="6" s="1"/>
  <c r="N58" i="6"/>
  <c r="O58" i="6" s="1"/>
  <c r="W57" i="6"/>
  <c r="N57" i="6"/>
  <c r="D57" i="6"/>
  <c r="C57" i="6"/>
  <c r="B57" i="6"/>
  <c r="N56" i="6"/>
  <c r="O56" i="6" s="1"/>
  <c r="N55" i="6"/>
  <c r="O55" i="6" s="1"/>
  <c r="O54" i="6"/>
  <c r="N54" i="6"/>
  <c r="M54" i="6"/>
  <c r="Q54" i="6" s="1"/>
  <c r="D54" i="6"/>
  <c r="W54" i="6" s="1"/>
  <c r="C54" i="6"/>
  <c r="B54" i="6"/>
  <c r="N53" i="6"/>
  <c r="M53" i="6" s="1"/>
  <c r="Q53" i="6" s="1"/>
  <c r="N52" i="6"/>
  <c r="N51" i="6"/>
  <c r="O51" i="6" s="1"/>
  <c r="M51" i="6"/>
  <c r="Q51" i="6" s="1"/>
  <c r="D51" i="6"/>
  <c r="W51" i="6" s="1"/>
  <c r="C51" i="6"/>
  <c r="B51" i="6"/>
  <c r="N50" i="6"/>
  <c r="M50" i="6" s="1"/>
  <c r="Q50" i="6" s="1"/>
  <c r="N49" i="6"/>
  <c r="O48" i="6"/>
  <c r="N48" i="6"/>
  <c r="M48" i="6"/>
  <c r="Q48" i="6" s="1"/>
  <c r="D48" i="6"/>
  <c r="W48" i="6" s="1"/>
  <c r="C48" i="6"/>
  <c r="B48" i="6"/>
  <c r="N47" i="6"/>
  <c r="M47" i="6" s="1"/>
  <c r="Q47" i="6" s="1"/>
  <c r="N46" i="6"/>
  <c r="N45" i="6"/>
  <c r="O45" i="6" s="1"/>
  <c r="M45" i="6"/>
  <c r="Q45" i="6" s="1"/>
  <c r="D45" i="6"/>
  <c r="W45" i="6" s="1"/>
  <c r="C45" i="6"/>
  <c r="B45" i="6"/>
  <c r="N44" i="6"/>
  <c r="M44" i="6" s="1"/>
  <c r="Q44" i="6" s="1"/>
  <c r="N43" i="6"/>
  <c r="N42" i="6"/>
  <c r="O42" i="6" s="1"/>
  <c r="M42" i="6"/>
  <c r="Q42" i="6" s="1"/>
  <c r="D42" i="6"/>
  <c r="W42" i="6" s="1"/>
  <c r="C42" i="6"/>
  <c r="B42" i="6"/>
  <c r="N41" i="6"/>
  <c r="M41" i="6" s="1"/>
  <c r="Q41" i="6" s="1"/>
  <c r="N40" i="6"/>
  <c r="N39" i="6"/>
  <c r="M39" i="6" s="1"/>
  <c r="Q39" i="6" s="1"/>
  <c r="D39" i="6"/>
  <c r="W39" i="6" s="1"/>
  <c r="C39" i="6"/>
  <c r="B39" i="6"/>
  <c r="N38" i="6"/>
  <c r="M38" i="6" s="1"/>
  <c r="Q38" i="6" s="1"/>
  <c r="N37" i="6"/>
  <c r="O36" i="6"/>
  <c r="N36" i="6"/>
  <c r="M36" i="6" s="1"/>
  <c r="Q36" i="6" s="1"/>
  <c r="D36" i="6"/>
  <c r="W36" i="6" s="1"/>
  <c r="C36" i="6"/>
  <c r="B36" i="6"/>
  <c r="N35" i="6"/>
  <c r="M35" i="6" s="1"/>
  <c r="Q35" i="6" s="1"/>
  <c r="N34" i="6"/>
  <c r="N33" i="6"/>
  <c r="M33" i="6" s="1"/>
  <c r="Q33" i="6" s="1"/>
  <c r="D33" i="6"/>
  <c r="W33" i="6" s="1"/>
  <c r="C33" i="6"/>
  <c r="B33" i="6"/>
  <c r="N32" i="6"/>
  <c r="M32" i="6" s="1"/>
  <c r="Q32" i="6" s="1"/>
  <c r="N31" i="6"/>
  <c r="R30" i="6" s="1"/>
  <c r="S30" i="6" s="1"/>
  <c r="O30" i="6"/>
  <c r="N30" i="6"/>
  <c r="M30" i="6"/>
  <c r="Q30" i="6" s="1"/>
  <c r="D30" i="6"/>
  <c r="W30" i="6" s="1"/>
  <c r="C30" i="6"/>
  <c r="B30" i="6"/>
  <c r="N29" i="6"/>
  <c r="M29" i="6" s="1"/>
  <c r="Q29" i="6" s="1"/>
  <c r="N28" i="6"/>
  <c r="N27" i="6"/>
  <c r="O27" i="6" s="1"/>
  <c r="M27" i="6"/>
  <c r="Q27" i="6" s="1"/>
  <c r="D27" i="6"/>
  <c r="W27" i="6" s="1"/>
  <c r="C27" i="6"/>
  <c r="B27" i="6"/>
  <c r="N26" i="6"/>
  <c r="M26" i="6" s="1"/>
  <c r="Q26" i="6" s="1"/>
  <c r="N25" i="6"/>
  <c r="O24" i="6"/>
  <c r="N24" i="6"/>
  <c r="M24" i="6"/>
  <c r="Q24" i="6" s="1"/>
  <c r="D24" i="6"/>
  <c r="W24" i="6" s="1"/>
  <c r="C24" i="6"/>
  <c r="B24" i="6"/>
  <c r="N23" i="6"/>
  <c r="M23" i="6" s="1"/>
  <c r="Q23" i="6" s="1"/>
  <c r="N22" i="6"/>
  <c r="N21" i="6"/>
  <c r="O21" i="6" s="1"/>
  <c r="M21" i="6"/>
  <c r="Q21" i="6" s="1"/>
  <c r="D21" i="6"/>
  <c r="W21" i="6" s="1"/>
  <c r="C21" i="6"/>
  <c r="B21" i="6"/>
  <c r="N20" i="6"/>
  <c r="M20" i="6" s="1"/>
  <c r="Q20" i="6" s="1"/>
  <c r="N19" i="6"/>
  <c r="N18" i="6"/>
  <c r="O18" i="6" s="1"/>
  <c r="M18" i="6"/>
  <c r="Q18" i="6" s="1"/>
  <c r="D18" i="6"/>
  <c r="W18" i="6" s="1"/>
  <c r="C18" i="6"/>
  <c r="B18" i="6"/>
  <c r="N17" i="6"/>
  <c r="M17" i="6" s="1"/>
  <c r="Q17" i="6" s="1"/>
  <c r="N16" i="6"/>
  <c r="M16" i="6" s="1"/>
  <c r="Q16" i="6" s="1"/>
  <c r="N15" i="6"/>
  <c r="R15" i="6" s="1"/>
  <c r="S15" i="6" s="1"/>
  <c r="D15" i="6"/>
  <c r="C15" i="6"/>
  <c r="N14" i="6"/>
  <c r="M14" i="6" s="1"/>
  <c r="Q14" i="6" s="1"/>
  <c r="N13" i="6"/>
  <c r="M13" i="6" s="1"/>
  <c r="Q13" i="6" s="1"/>
  <c r="O12" i="6"/>
  <c r="N12" i="6"/>
  <c r="R12" i="6" s="1"/>
  <c r="S12" i="6" s="1"/>
  <c r="D12" i="6"/>
  <c r="W12" i="6" s="1"/>
  <c r="C12" i="6"/>
  <c r="B12" i="6"/>
  <c r="N11" i="6"/>
  <c r="M11" i="6" s="1"/>
  <c r="Q11" i="6" s="1"/>
  <c r="N10" i="6"/>
  <c r="M10" i="6" s="1"/>
  <c r="Q10" i="6" s="1"/>
  <c r="N9" i="6"/>
  <c r="R9" i="6" s="1"/>
  <c r="S9" i="6" s="1"/>
  <c r="D9" i="6"/>
  <c r="W9" i="6" s="1"/>
  <c r="C9" i="6"/>
  <c r="B9" i="6"/>
  <c r="R68" i="5"/>
  <c r="J68" i="5"/>
  <c r="H68" i="5"/>
  <c r="T67" i="5"/>
  <c r="V67" i="5" s="1"/>
  <c r="S67" i="5"/>
  <c r="U67" i="5" s="1"/>
  <c r="R67" i="5"/>
  <c r="J67" i="5"/>
  <c r="H67" i="5"/>
  <c r="R66" i="5"/>
  <c r="J66" i="5"/>
  <c r="T66" i="5" s="1"/>
  <c r="V66" i="5" s="1"/>
  <c r="H66" i="5"/>
  <c r="D66" i="5"/>
  <c r="C66" i="5"/>
  <c r="B66" i="5"/>
  <c r="R65" i="5"/>
  <c r="J65" i="5"/>
  <c r="H65" i="5"/>
  <c r="V64" i="5"/>
  <c r="T64" i="5"/>
  <c r="S64" i="5"/>
  <c r="U64" i="5" s="1"/>
  <c r="R64" i="5"/>
  <c r="J64" i="5"/>
  <c r="H64" i="5"/>
  <c r="R63" i="5"/>
  <c r="J63" i="5"/>
  <c r="T63" i="5" s="1"/>
  <c r="V63" i="5" s="1"/>
  <c r="H63" i="5"/>
  <c r="D63" i="5"/>
  <c r="C63" i="5"/>
  <c r="B63" i="5"/>
  <c r="R62" i="5"/>
  <c r="J62" i="5"/>
  <c r="T62" i="5" s="1"/>
  <c r="V62" i="5" s="1"/>
  <c r="H62" i="5"/>
  <c r="R61" i="5"/>
  <c r="J61" i="5"/>
  <c r="H61" i="5"/>
  <c r="R60" i="5"/>
  <c r="J60" i="5"/>
  <c r="T60" i="5" s="1"/>
  <c r="V60" i="5" s="1"/>
  <c r="H60" i="5"/>
  <c r="D60" i="5"/>
  <c r="C60" i="5"/>
  <c r="B60" i="5"/>
  <c r="R59" i="5"/>
  <c r="J59" i="5"/>
  <c r="T59" i="5" s="1"/>
  <c r="V59" i="5" s="1"/>
  <c r="H59" i="5"/>
  <c r="R58" i="5"/>
  <c r="J58" i="5"/>
  <c r="H58" i="5"/>
  <c r="R57" i="5"/>
  <c r="J57" i="5"/>
  <c r="T57" i="5" s="1"/>
  <c r="V57" i="5" s="1"/>
  <c r="H57" i="5"/>
  <c r="D57" i="5"/>
  <c r="C57" i="5"/>
  <c r="B57" i="5"/>
  <c r="T56" i="5"/>
  <c r="V56" i="5" s="1"/>
  <c r="R56" i="5"/>
  <c r="J56" i="5"/>
  <c r="S56" i="5" s="1"/>
  <c r="U56" i="5" s="1"/>
  <c r="H56" i="5"/>
  <c r="R55" i="5"/>
  <c r="J55" i="5"/>
  <c r="T55" i="5" s="1"/>
  <c r="V55" i="5" s="1"/>
  <c r="H55" i="5"/>
  <c r="R54" i="5"/>
  <c r="J54" i="5"/>
  <c r="T54" i="5" s="1"/>
  <c r="V54" i="5" s="1"/>
  <c r="H54" i="5"/>
  <c r="D54" i="5"/>
  <c r="C54" i="5"/>
  <c r="B54" i="5"/>
  <c r="T53" i="5"/>
  <c r="V53" i="5" s="1"/>
  <c r="S53" i="5"/>
  <c r="U53" i="5" s="1"/>
  <c r="R53" i="5"/>
  <c r="J53" i="5"/>
  <c r="H53" i="5"/>
  <c r="R52" i="5"/>
  <c r="J52" i="5"/>
  <c r="T52" i="5" s="1"/>
  <c r="V52" i="5" s="1"/>
  <c r="H52" i="5"/>
  <c r="R51" i="5"/>
  <c r="J51" i="5"/>
  <c r="T51" i="5" s="1"/>
  <c r="V51" i="5" s="1"/>
  <c r="H51" i="5"/>
  <c r="D51" i="5"/>
  <c r="C51" i="5"/>
  <c r="B51" i="5"/>
  <c r="T50" i="5"/>
  <c r="V50" i="5" s="1"/>
  <c r="S50" i="5"/>
  <c r="U50" i="5" s="1"/>
  <c r="R50" i="5"/>
  <c r="J50" i="5"/>
  <c r="H50" i="5"/>
  <c r="R49" i="5"/>
  <c r="J49" i="5"/>
  <c r="S49" i="5" s="1"/>
  <c r="U49" i="5" s="1"/>
  <c r="H49" i="5"/>
  <c r="R48" i="5"/>
  <c r="J48" i="5"/>
  <c r="T48" i="5" s="1"/>
  <c r="V48" i="5" s="1"/>
  <c r="H48" i="5"/>
  <c r="D48" i="5"/>
  <c r="C48" i="5"/>
  <c r="B48" i="5"/>
  <c r="T47" i="5"/>
  <c r="V47" i="5" s="1"/>
  <c r="S47" i="5"/>
  <c r="U47" i="5" s="1"/>
  <c r="R47" i="5"/>
  <c r="J47" i="5"/>
  <c r="H47" i="5"/>
  <c r="T46" i="5"/>
  <c r="V46" i="5" s="1"/>
  <c r="S46" i="5"/>
  <c r="U46" i="5" s="1"/>
  <c r="R46" i="5"/>
  <c r="J46" i="5"/>
  <c r="H46" i="5"/>
  <c r="R45" i="5"/>
  <c r="J45" i="5"/>
  <c r="T45" i="5" s="1"/>
  <c r="V45" i="5" s="1"/>
  <c r="H45" i="5"/>
  <c r="D45" i="5"/>
  <c r="C45" i="5"/>
  <c r="B45" i="5"/>
  <c r="R44" i="5"/>
  <c r="J44" i="5"/>
  <c r="H44" i="5"/>
  <c r="T43" i="5"/>
  <c r="V43" i="5" s="1"/>
  <c r="S43" i="5"/>
  <c r="U43" i="5" s="1"/>
  <c r="R43" i="5"/>
  <c r="J43" i="5"/>
  <c r="H43" i="5"/>
  <c r="R42" i="5"/>
  <c r="J42" i="5"/>
  <c r="T42" i="5" s="1"/>
  <c r="V42" i="5" s="1"/>
  <c r="H42" i="5"/>
  <c r="D42" i="5"/>
  <c r="C42" i="5"/>
  <c r="B42" i="5"/>
  <c r="R41" i="5"/>
  <c r="J41" i="5"/>
  <c r="H41" i="5"/>
  <c r="T40" i="5"/>
  <c r="V40" i="5" s="1"/>
  <c r="S40" i="5"/>
  <c r="U40" i="5" s="1"/>
  <c r="R40" i="5"/>
  <c r="J40" i="5"/>
  <c r="H40" i="5"/>
  <c r="R39" i="5"/>
  <c r="J39" i="5"/>
  <c r="T39" i="5" s="1"/>
  <c r="V39" i="5" s="1"/>
  <c r="H39" i="5"/>
  <c r="D39" i="5"/>
  <c r="C39" i="5"/>
  <c r="B39" i="5"/>
  <c r="S38" i="5"/>
  <c r="U38" i="5" s="1"/>
  <c r="R38" i="5"/>
  <c r="J38" i="5"/>
  <c r="T38" i="5" s="1"/>
  <c r="V38" i="5" s="1"/>
  <c r="H38" i="5"/>
  <c r="R37" i="5"/>
  <c r="J37" i="5"/>
  <c r="H37" i="5"/>
  <c r="R36" i="5"/>
  <c r="J36" i="5"/>
  <c r="T36" i="5" s="1"/>
  <c r="V36" i="5" s="1"/>
  <c r="H36" i="5"/>
  <c r="D36" i="5"/>
  <c r="C36" i="5"/>
  <c r="B36" i="5"/>
  <c r="R35" i="5"/>
  <c r="J35" i="5"/>
  <c r="T35" i="5" s="1"/>
  <c r="V35" i="5" s="1"/>
  <c r="H35" i="5"/>
  <c r="R34" i="5"/>
  <c r="J34" i="5"/>
  <c r="H34" i="5"/>
  <c r="R33" i="5"/>
  <c r="J33" i="5"/>
  <c r="T33" i="5" s="1"/>
  <c r="V33" i="5" s="1"/>
  <c r="H33" i="5"/>
  <c r="D33" i="5"/>
  <c r="C33" i="5"/>
  <c r="B33" i="5"/>
  <c r="R32" i="5"/>
  <c r="J32" i="5"/>
  <c r="T32" i="5" s="1"/>
  <c r="V32" i="5" s="1"/>
  <c r="H32" i="5"/>
  <c r="S31" i="5"/>
  <c r="U31" i="5" s="1"/>
  <c r="R31" i="5"/>
  <c r="J31" i="5"/>
  <c r="T31" i="5" s="1"/>
  <c r="V31" i="5" s="1"/>
  <c r="H31" i="5"/>
  <c r="R30" i="5"/>
  <c r="J30" i="5"/>
  <c r="T30" i="5" s="1"/>
  <c r="V30" i="5" s="1"/>
  <c r="H30" i="5"/>
  <c r="D30" i="5"/>
  <c r="C30" i="5"/>
  <c r="B30" i="5"/>
  <c r="T29" i="5"/>
  <c r="V29" i="5" s="1"/>
  <c r="S29" i="5"/>
  <c r="U29" i="5" s="1"/>
  <c r="R29" i="5"/>
  <c r="J29" i="5"/>
  <c r="H29" i="5"/>
  <c r="T28" i="5"/>
  <c r="V28" i="5" s="1"/>
  <c r="S28" i="5"/>
  <c r="U28" i="5" s="1"/>
  <c r="R28" i="5"/>
  <c r="J28" i="5"/>
  <c r="H28" i="5"/>
  <c r="R27" i="5"/>
  <c r="J27" i="5"/>
  <c r="T27" i="5" s="1"/>
  <c r="V27" i="5" s="1"/>
  <c r="H27" i="5"/>
  <c r="D27" i="5"/>
  <c r="C27" i="5"/>
  <c r="B27" i="5"/>
  <c r="T26" i="5"/>
  <c r="V26" i="5" s="1"/>
  <c r="S26" i="5"/>
  <c r="U26" i="5" s="1"/>
  <c r="R26" i="5"/>
  <c r="J26" i="5"/>
  <c r="H26" i="5"/>
  <c r="T25" i="5"/>
  <c r="V25" i="5" s="1"/>
  <c r="R25" i="5"/>
  <c r="J25" i="5"/>
  <c r="S25" i="5" s="1"/>
  <c r="U25" i="5" s="1"/>
  <c r="H25" i="5"/>
  <c r="R24" i="5"/>
  <c r="J24" i="5"/>
  <c r="T24" i="5" s="1"/>
  <c r="V24" i="5" s="1"/>
  <c r="H24" i="5"/>
  <c r="D24" i="5"/>
  <c r="C24" i="5"/>
  <c r="T23" i="5"/>
  <c r="V23" i="5" s="1"/>
  <c r="S23" i="5"/>
  <c r="U23" i="5" s="1"/>
  <c r="R23" i="5"/>
  <c r="J23" i="5"/>
  <c r="H23" i="5"/>
  <c r="T22" i="5"/>
  <c r="V22" i="5" s="1"/>
  <c r="S22" i="5"/>
  <c r="U22" i="5" s="1"/>
  <c r="R22" i="5"/>
  <c r="J22" i="5"/>
  <c r="H22" i="5"/>
  <c r="R21" i="5"/>
  <c r="J21" i="5"/>
  <c r="T21" i="5" s="1"/>
  <c r="V21" i="5" s="1"/>
  <c r="H21" i="5"/>
  <c r="D21" i="5"/>
  <c r="C21" i="5"/>
  <c r="B21" i="5"/>
  <c r="R20" i="5"/>
  <c r="J20" i="5"/>
  <c r="H20" i="5"/>
  <c r="R19" i="5"/>
  <c r="J19" i="5"/>
  <c r="T19" i="5" s="1"/>
  <c r="V19" i="5" s="1"/>
  <c r="H19" i="5"/>
  <c r="R18" i="5"/>
  <c r="J18" i="5"/>
  <c r="T18" i="5" s="1"/>
  <c r="V18" i="5" s="1"/>
  <c r="H18" i="5"/>
  <c r="D18" i="5"/>
  <c r="C18" i="5"/>
  <c r="B18" i="5"/>
  <c r="R17" i="5"/>
  <c r="J17" i="5"/>
  <c r="H17" i="5"/>
  <c r="T16" i="5"/>
  <c r="V16" i="5" s="1"/>
  <c r="S16" i="5"/>
  <c r="U16" i="5" s="1"/>
  <c r="R16" i="5"/>
  <c r="J16" i="5"/>
  <c r="H16" i="5"/>
  <c r="R15" i="5"/>
  <c r="J15" i="5"/>
  <c r="T15" i="5" s="1"/>
  <c r="V15" i="5" s="1"/>
  <c r="H15" i="5"/>
  <c r="D15" i="5"/>
  <c r="C15" i="5"/>
  <c r="B15" i="5"/>
  <c r="S14" i="5"/>
  <c r="U14" i="5" s="1"/>
  <c r="R14" i="5"/>
  <c r="J14" i="5"/>
  <c r="T14" i="5" s="1"/>
  <c r="V14" i="5" s="1"/>
  <c r="H14" i="5"/>
  <c r="Q14" i="7" s="1"/>
  <c r="R13" i="5"/>
  <c r="J13" i="5"/>
  <c r="H13" i="5"/>
  <c r="Q13" i="7" s="1"/>
  <c r="R12" i="5"/>
  <c r="J12" i="5"/>
  <c r="T12" i="5" s="1"/>
  <c r="V12" i="5" s="1"/>
  <c r="H12" i="5"/>
  <c r="D12" i="5"/>
  <c r="C12" i="5"/>
  <c r="T11" i="5"/>
  <c r="V11" i="5" s="1"/>
  <c r="S11" i="5"/>
  <c r="U11" i="5" s="1"/>
  <c r="R11" i="5"/>
  <c r="J11" i="5"/>
  <c r="H11" i="5"/>
  <c r="Q11" i="7" s="1"/>
  <c r="R10" i="5"/>
  <c r="AA10" i="7" s="1"/>
  <c r="J10" i="5"/>
  <c r="H10" i="5"/>
  <c r="Q10" i="7" s="1"/>
  <c r="R9" i="5"/>
  <c r="AA9" i="7" s="1"/>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F27" i="4"/>
  <c r="E27" i="4"/>
  <c r="D27" i="4"/>
  <c r="C27" i="4"/>
  <c r="J24" i="4"/>
  <c r="F24" i="4"/>
  <c r="E24" i="4"/>
  <c r="D24" i="4"/>
  <c r="C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Z51" i="3"/>
  <c r="E51" i="3"/>
  <c r="Y51" i="3" s="1"/>
  <c r="D51" i="3"/>
  <c r="C51" i="3"/>
  <c r="B51" i="3"/>
  <c r="E48" i="3"/>
  <c r="Y48" i="3" s="1"/>
  <c r="Z48" i="3" s="1"/>
  <c r="D48" i="3"/>
  <c r="C48" i="3"/>
  <c r="B48" i="3"/>
  <c r="E45" i="3"/>
  <c r="Y45" i="3" s="1"/>
  <c r="Z45" i="3" s="1"/>
  <c r="D45" i="3"/>
  <c r="C45" i="3"/>
  <c r="B45" i="3"/>
  <c r="E42" i="3"/>
  <c r="Y42" i="3" s="1"/>
  <c r="Z42" i="3" s="1"/>
  <c r="D42" i="3"/>
  <c r="C42" i="3"/>
  <c r="B42" i="3"/>
  <c r="Y39" i="3"/>
  <c r="Z39" i="3" s="1"/>
  <c r="E39" i="3"/>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E18" i="3"/>
  <c r="Y18" i="3" s="1"/>
  <c r="Z18" i="3" s="1"/>
  <c r="D18" i="3"/>
  <c r="C18" i="3"/>
  <c r="B18" i="3"/>
  <c r="E15" i="3"/>
  <c r="Y15" i="3" s="1"/>
  <c r="Z15" i="3" s="1"/>
  <c r="N15" i="2" s="1"/>
  <c r="D15" i="3"/>
  <c r="C15" i="3"/>
  <c r="B15" i="3"/>
  <c r="E12" i="3"/>
  <c r="Y12" i="3" s="1"/>
  <c r="Z12" i="3" s="1"/>
  <c r="D12" i="3"/>
  <c r="C12" i="3"/>
  <c r="B12" i="3"/>
  <c r="Y9" i="3"/>
  <c r="Z9" i="3" s="1"/>
  <c r="E9" i="3"/>
  <c r="D9" i="3"/>
  <c r="C9" i="3"/>
  <c r="B9" i="3"/>
  <c r="U66" i="2"/>
  <c r="N66" i="2"/>
  <c r="N66" i="7" s="1"/>
  <c r="K66" i="2"/>
  <c r="K66" i="7" s="1"/>
  <c r="B66" i="2"/>
  <c r="B66" i="7" s="1"/>
  <c r="U63" i="2"/>
  <c r="N63" i="2"/>
  <c r="N63" i="7" s="1"/>
  <c r="L63" i="2"/>
  <c r="L63" i="7" s="1"/>
  <c r="K63" i="2"/>
  <c r="B63" i="2"/>
  <c r="B63" i="7" s="1"/>
  <c r="U60" i="2"/>
  <c r="N60" i="2"/>
  <c r="O60" i="2" s="1"/>
  <c r="O60" i="7" s="1"/>
  <c r="K60" i="2"/>
  <c r="K60" i="7" s="1"/>
  <c r="B60" i="2"/>
  <c r="B60" i="7" s="1"/>
  <c r="U57" i="2"/>
  <c r="N57" i="2"/>
  <c r="K57" i="2"/>
  <c r="K57" i="7" s="1"/>
  <c r="B57" i="2"/>
  <c r="B57" i="8" s="1"/>
  <c r="B57" i="9" s="1"/>
  <c r="U54" i="2"/>
  <c r="O54" i="2"/>
  <c r="O54" i="7" s="1"/>
  <c r="N54" i="2"/>
  <c r="N54" i="7" s="1"/>
  <c r="K54" i="2"/>
  <c r="K54" i="7" s="1"/>
  <c r="B54" i="2"/>
  <c r="B54" i="7" s="1"/>
  <c r="U51" i="2"/>
  <c r="N51" i="2"/>
  <c r="N51" i="7" s="1"/>
  <c r="K51" i="2"/>
  <c r="K51" i="7" s="1"/>
  <c r="B51" i="2"/>
  <c r="B51" i="7" s="1"/>
  <c r="U48" i="2"/>
  <c r="N48" i="2"/>
  <c r="O48" i="2" s="1"/>
  <c r="O48" i="7" s="1"/>
  <c r="K48" i="2"/>
  <c r="B48" i="2"/>
  <c r="B48" i="8" s="1"/>
  <c r="B48" i="9" s="1"/>
  <c r="U45" i="2"/>
  <c r="N45" i="2"/>
  <c r="N45" i="7" s="1"/>
  <c r="K45" i="2"/>
  <c r="K45" i="7" s="1"/>
  <c r="B45" i="2"/>
  <c r="B45" i="8" s="1"/>
  <c r="B45" i="9" s="1"/>
  <c r="U42" i="2"/>
  <c r="N42" i="2"/>
  <c r="N42" i="7" s="1"/>
  <c r="K42" i="2"/>
  <c r="K42" i="7" s="1"/>
  <c r="B42" i="2"/>
  <c r="B42" i="7" s="1"/>
  <c r="U39" i="2"/>
  <c r="N39" i="2"/>
  <c r="N39" i="7" s="1"/>
  <c r="L39" i="2"/>
  <c r="L39" i="7" s="1"/>
  <c r="K39" i="2"/>
  <c r="B39" i="2"/>
  <c r="B39" i="7" s="1"/>
  <c r="U36" i="2"/>
  <c r="N36" i="2"/>
  <c r="O36" i="2" s="1"/>
  <c r="O36" i="7" s="1"/>
  <c r="K36" i="2"/>
  <c r="K36" i="7" s="1"/>
  <c r="B36" i="2"/>
  <c r="B36" i="7" s="1"/>
  <c r="U33" i="2"/>
  <c r="N33" i="2"/>
  <c r="K33" i="2"/>
  <c r="K33" i="7" s="1"/>
  <c r="B33" i="2"/>
  <c r="B33" i="8" s="1"/>
  <c r="B33" i="9" s="1"/>
  <c r="U30" i="2"/>
  <c r="O30" i="2"/>
  <c r="O30" i="7" s="1"/>
  <c r="N30" i="2"/>
  <c r="N30" i="7" s="1"/>
  <c r="K30" i="2"/>
  <c r="K30" i="7" s="1"/>
  <c r="B30" i="2"/>
  <c r="B30" i="7" s="1"/>
  <c r="U27" i="2"/>
  <c r="N27" i="2"/>
  <c r="N27" i="7" s="1"/>
  <c r="K27" i="2"/>
  <c r="K27" i="7" s="1"/>
  <c r="B27" i="2"/>
  <c r="B27" i="7" s="1"/>
  <c r="U24" i="2"/>
  <c r="N24" i="2"/>
  <c r="O24" i="2" s="1"/>
  <c r="O24" i="7" s="1"/>
  <c r="K24" i="2"/>
  <c r="B24" i="2"/>
  <c r="B24" i="8" s="1"/>
  <c r="B24" i="9" s="1"/>
  <c r="U21" i="2"/>
  <c r="N21" i="2"/>
  <c r="N21" i="7" s="1"/>
  <c r="K21" i="2"/>
  <c r="K21" i="7" s="1"/>
  <c r="B21" i="2"/>
  <c r="B21" i="8" s="1"/>
  <c r="B21" i="9" s="1"/>
  <c r="U18" i="2"/>
  <c r="N18" i="2"/>
  <c r="N18" i="7" s="1"/>
  <c r="K18" i="2"/>
  <c r="K18" i="7" s="1"/>
  <c r="B18" i="2"/>
  <c r="B18" i="7" s="1"/>
  <c r="U15" i="2"/>
  <c r="K15" i="2"/>
  <c r="K15" i="7" s="1"/>
  <c r="B15" i="2"/>
  <c r="B15" i="7" s="1"/>
  <c r="U12" i="2"/>
  <c r="N12" i="2"/>
  <c r="O12" i="2" s="1"/>
  <c r="O12" i="7" s="1"/>
  <c r="K12" i="2"/>
  <c r="B12" i="2"/>
  <c r="U9" i="2"/>
  <c r="O9" i="2"/>
  <c r="O9" i="7" s="1"/>
  <c r="N9" i="2"/>
  <c r="N9" i="7" s="1"/>
  <c r="K9" i="2"/>
  <c r="K9" i="7" s="1"/>
  <c r="B9" i="2"/>
  <c r="B9" i="5" s="1"/>
  <c r="C10" i="1"/>
  <c r="I8" i="1"/>
  <c r="C8" i="1"/>
  <c r="Y25" i="7" l="1"/>
  <c r="U26" i="7"/>
  <c r="AA24" i="7"/>
  <c r="B24" i="5"/>
  <c r="AE24" i="7"/>
  <c r="AD24" i="7" s="1"/>
  <c r="B27" i="4"/>
  <c r="R24" i="7"/>
  <c r="V26" i="7"/>
  <c r="Q26" i="7"/>
  <c r="R26" i="7"/>
  <c r="B24" i="4"/>
  <c r="S24" i="7"/>
  <c r="Q25" i="7"/>
  <c r="Y26" i="7"/>
  <c r="W22" i="7"/>
  <c r="Z21" i="7"/>
  <c r="V23" i="7"/>
  <c r="Q21" i="7"/>
  <c r="AA22" i="7"/>
  <c r="Y21" i="7"/>
  <c r="U23" i="7"/>
  <c r="T22" i="7"/>
  <c r="R21" i="7"/>
  <c r="Q23" i="7"/>
  <c r="AA21" i="7"/>
  <c r="U22" i="7"/>
  <c r="Z23" i="7"/>
  <c r="O18" i="2"/>
  <c r="O18" i="7" s="1"/>
  <c r="S21" i="7"/>
  <c r="R23" i="7"/>
  <c r="S13" i="5"/>
  <c r="U13" i="5" s="1"/>
  <c r="T13" i="5"/>
  <c r="V13" i="5" s="1"/>
  <c r="T58" i="5"/>
  <c r="V58" i="5" s="1"/>
  <c r="S58" i="5"/>
  <c r="U58" i="5" s="1"/>
  <c r="L36" i="2"/>
  <c r="L36" i="7" s="1"/>
  <c r="O45" i="2"/>
  <c r="O45" i="7" s="1"/>
  <c r="L51" i="2"/>
  <c r="L51" i="7" s="1"/>
  <c r="S68" i="5"/>
  <c r="U68" i="5" s="1"/>
  <c r="T68" i="5"/>
  <c r="V68" i="5" s="1"/>
  <c r="O66" i="2"/>
  <c r="O66" i="7" s="1"/>
  <c r="L27" i="2"/>
  <c r="L27" i="7" s="1"/>
  <c r="T10" i="5"/>
  <c r="V10" i="5" s="1"/>
  <c r="S10" i="5"/>
  <c r="U10" i="5" s="1"/>
  <c r="S20" i="5"/>
  <c r="U20" i="5" s="1"/>
  <c r="T20" i="5"/>
  <c r="V20" i="5" s="1"/>
  <c r="AE18" i="7" s="1"/>
  <c r="AD18" i="7" s="1"/>
  <c r="S37" i="5"/>
  <c r="U37" i="5" s="1"/>
  <c r="T37" i="5"/>
  <c r="V37" i="5" s="1"/>
  <c r="T49" i="5"/>
  <c r="V49" i="5" s="1"/>
  <c r="S52" i="5"/>
  <c r="U52" i="5" s="1"/>
  <c r="S55" i="5"/>
  <c r="U55" i="5" s="1"/>
  <c r="G69" i="9"/>
  <c r="G71" i="9" s="1"/>
  <c r="P12" i="2"/>
  <c r="P12" i="7" s="1"/>
  <c r="O42" i="2"/>
  <c r="O42" i="7" s="1"/>
  <c r="P48" i="2"/>
  <c r="P48" i="7" s="1"/>
  <c r="L48" i="2"/>
  <c r="L48" i="7" s="1"/>
  <c r="T17" i="5"/>
  <c r="V17" i="5" s="1"/>
  <c r="S17" i="5"/>
  <c r="U17" i="5" s="1"/>
  <c r="S32" i="5"/>
  <c r="U32" i="5" s="1"/>
  <c r="S62" i="5"/>
  <c r="U62" i="5" s="1"/>
  <c r="O15" i="6"/>
  <c r="U15" i="7"/>
  <c r="AA16" i="7"/>
  <c r="W27" i="7"/>
  <c r="Z28" i="7"/>
  <c r="X32" i="7"/>
  <c r="V31" i="7"/>
  <c r="W31" i="7"/>
  <c r="W33" i="7"/>
  <c r="Y34" i="7"/>
  <c r="S67" i="7"/>
  <c r="L12" i="2"/>
  <c r="L12" i="7" s="1"/>
  <c r="N33" i="7"/>
  <c r="O33" i="2"/>
  <c r="O33" i="7" s="1"/>
  <c r="T34" i="5"/>
  <c r="V34" i="5" s="1"/>
  <c r="S34" i="5"/>
  <c r="U34" i="5" s="1"/>
  <c r="S59" i="5"/>
  <c r="U59" i="5" s="1"/>
  <c r="R33" i="6"/>
  <c r="S33" i="6" s="1"/>
  <c r="T33" i="6" s="1"/>
  <c r="R36" i="6"/>
  <c r="S36" i="6" s="1"/>
  <c r="V36" i="6" s="1"/>
  <c r="R39" i="6"/>
  <c r="S39" i="6" s="1"/>
  <c r="O57" i="6"/>
  <c r="M57" i="6"/>
  <c r="Q57" i="6" s="1"/>
  <c r="M60" i="6"/>
  <c r="Q60" i="6" s="1"/>
  <c r="M63" i="6"/>
  <c r="Q63" i="6" s="1"/>
  <c r="Z9" i="7"/>
  <c r="X15" i="7"/>
  <c r="X27" i="7"/>
  <c r="Y33" i="7"/>
  <c r="W57" i="7"/>
  <c r="AD60" i="7"/>
  <c r="AA67" i="7"/>
  <c r="O65" i="6"/>
  <c r="M65" i="6"/>
  <c r="Q65" i="6" s="1"/>
  <c r="AA29" i="7"/>
  <c r="Q28" i="7"/>
  <c r="W29" i="7"/>
  <c r="R28" i="7"/>
  <c r="T27" i="7"/>
  <c r="S35" i="5"/>
  <c r="U35" i="5" s="1"/>
  <c r="T65" i="5"/>
  <c r="V65" i="5" s="1"/>
  <c r="S65" i="5"/>
  <c r="U65" i="5" s="1"/>
  <c r="V28" i="7"/>
  <c r="B12" i="8"/>
  <c r="B12" i="9" s="1"/>
  <c r="B12" i="5"/>
  <c r="O21" i="2"/>
  <c r="O21" i="7" s="1"/>
  <c r="N57" i="7"/>
  <c r="O57" i="2"/>
  <c r="O57" i="7" s="1"/>
  <c r="O39" i="6"/>
  <c r="Y28" i="7"/>
  <c r="P24" i="2"/>
  <c r="P24" i="7" s="1"/>
  <c r="L24" i="2"/>
  <c r="L24" i="7" s="1"/>
  <c r="S44" i="5"/>
  <c r="U44" i="5" s="1"/>
  <c r="T44" i="5"/>
  <c r="V44" i="5" s="1"/>
  <c r="S61" i="5"/>
  <c r="U61" i="5" s="1"/>
  <c r="T61" i="5"/>
  <c r="V61" i="5" s="1"/>
  <c r="R18" i="6"/>
  <c r="S18" i="6" s="1"/>
  <c r="R42" i="6"/>
  <c r="S42" i="6" s="1"/>
  <c r="T42" i="6" s="1"/>
  <c r="AA17" i="7"/>
  <c r="W16" i="7"/>
  <c r="AC15" i="7"/>
  <c r="Z17" i="7"/>
  <c r="V16" i="7"/>
  <c r="AA15" i="7"/>
  <c r="Z16" i="7"/>
  <c r="AE15" i="7"/>
  <c r="Y15" i="7"/>
  <c r="T17" i="7"/>
  <c r="W19" i="7"/>
  <c r="R19" i="7"/>
  <c r="Q20" i="7"/>
  <c r="V29" i="7"/>
  <c r="AA35" i="7"/>
  <c r="V35" i="7"/>
  <c r="W34" i="7"/>
  <c r="AD33" i="7"/>
  <c r="S33" i="7"/>
  <c r="T34" i="7"/>
  <c r="U35" i="7"/>
  <c r="U34" i="7"/>
  <c r="AC33" i="7"/>
  <c r="R33" i="7"/>
  <c r="T35" i="7"/>
  <c r="X35" i="7"/>
  <c r="X34" i="7"/>
  <c r="AE33" i="7"/>
  <c r="U33" i="7"/>
  <c r="Z33" i="7"/>
  <c r="Q35" i="7"/>
  <c r="X68" i="7"/>
  <c r="L60" i="2"/>
  <c r="L60" i="7" s="1"/>
  <c r="T41" i="5"/>
  <c r="V41" i="5" s="1"/>
  <c r="S41" i="5"/>
  <c r="U41" i="5" s="1"/>
  <c r="O9" i="6"/>
  <c r="M56" i="6"/>
  <c r="Q56" i="6" s="1"/>
  <c r="M68" i="6"/>
  <c r="Q68" i="6" s="1"/>
  <c r="V11" i="7"/>
  <c r="T10" i="7"/>
  <c r="U9" i="7"/>
  <c r="U11" i="7"/>
  <c r="S10" i="7"/>
  <c r="R9" i="7"/>
  <c r="X11" i="7"/>
  <c r="U10" i="7"/>
  <c r="V9" i="7"/>
  <c r="V17" i="7"/>
  <c r="W20" i="7"/>
  <c r="T32" i="7"/>
  <c r="AA33" i="7"/>
  <c r="R35" i="7"/>
  <c r="X42" i="7"/>
  <c r="S43" i="7"/>
  <c r="AA59" i="7"/>
  <c r="U59" i="7"/>
  <c r="U58" i="7"/>
  <c r="AC57" i="7"/>
  <c r="R57" i="7"/>
  <c r="T59" i="7"/>
  <c r="T58" i="7"/>
  <c r="AA57" i="7"/>
  <c r="Q57" i="7"/>
  <c r="R59" i="7"/>
  <c r="Z57" i="7"/>
  <c r="V59" i="7"/>
  <c r="W58" i="7"/>
  <c r="AD57" i="7"/>
  <c r="S57" i="7"/>
  <c r="S58" i="7"/>
  <c r="AE57" i="7"/>
  <c r="X59" i="7"/>
  <c r="AA62" i="7"/>
  <c r="V62" i="7"/>
  <c r="Q61" i="7"/>
  <c r="V60" i="7"/>
  <c r="U62" i="7"/>
  <c r="S60" i="7"/>
  <c r="R60" i="7"/>
  <c r="Y62" i="7"/>
  <c r="T61" i="7"/>
  <c r="W60" i="7"/>
  <c r="R62" i="7"/>
  <c r="S53" i="7"/>
  <c r="L15" i="2"/>
  <c r="L15" i="7" s="1"/>
  <c r="Q9" i="7"/>
  <c r="R27" i="6"/>
  <c r="S27" i="6" s="1"/>
  <c r="T27" i="6" s="1"/>
  <c r="O33" i="6"/>
  <c r="R51" i="6"/>
  <c r="S51" i="6" s="1"/>
  <c r="Z36" i="7"/>
  <c r="U37" i="7"/>
  <c r="Z38" i="7"/>
  <c r="V45" i="7"/>
  <c r="Y46" i="7"/>
  <c r="Y47" i="7"/>
  <c r="Q52" i="7"/>
  <c r="AA53" i="7"/>
  <c r="AE51" i="7"/>
  <c r="J69" i="9"/>
  <c r="J71" i="9" s="1"/>
  <c r="P39" i="2"/>
  <c r="P39" i="7" s="1"/>
  <c r="P63" i="2"/>
  <c r="P63" i="7" s="1"/>
  <c r="R21" i="6"/>
  <c r="S21" i="6" s="1"/>
  <c r="R45" i="6"/>
  <c r="S45" i="6" s="1"/>
  <c r="M62" i="6"/>
  <c r="Q62" i="6" s="1"/>
  <c r="M66" i="6"/>
  <c r="Q66" i="6" s="1"/>
  <c r="Z12" i="7"/>
  <c r="Z14" i="7"/>
  <c r="U21" i="7"/>
  <c r="AE21" i="7"/>
  <c r="AD21" i="7" s="1"/>
  <c r="X22" i="7"/>
  <c r="X23" i="7"/>
  <c r="Z24" i="7"/>
  <c r="U25" i="7"/>
  <c r="Z26" i="7"/>
  <c r="V36" i="7"/>
  <c r="Q37" i="7"/>
  <c r="V38" i="7"/>
  <c r="S45" i="7"/>
  <c r="AD45" i="7"/>
  <c r="W46" i="7"/>
  <c r="V47" i="7"/>
  <c r="W48" i="7"/>
  <c r="T49" i="7"/>
  <c r="Y50" i="7"/>
  <c r="V53" i="7"/>
  <c r="B15" i="6"/>
  <c r="R24" i="6"/>
  <c r="S24" i="6" s="1"/>
  <c r="T24" i="6" s="1"/>
  <c r="R48" i="6"/>
  <c r="S48" i="6" s="1"/>
  <c r="T48" i="6" s="1"/>
  <c r="AA14" i="7"/>
  <c r="V21" i="7"/>
  <c r="Y22" i="7"/>
  <c r="Y23" i="7"/>
  <c r="W36" i="7"/>
  <c r="T37" i="7"/>
  <c r="Y38" i="7"/>
  <c r="U45" i="7"/>
  <c r="AE45" i="7"/>
  <c r="X46" i="7"/>
  <c r="X47" i="7"/>
  <c r="Z48" i="7"/>
  <c r="U49" i="7"/>
  <c r="Z50" i="7"/>
  <c r="T12" i="6"/>
  <c r="V12" i="6"/>
  <c r="T15" i="6"/>
  <c r="V15" i="6"/>
  <c r="W15" i="6" s="1"/>
  <c r="AB15" i="7" s="1"/>
  <c r="T21" i="6"/>
  <c r="V21" i="6"/>
  <c r="N15" i="7"/>
  <c r="O15" i="2"/>
  <c r="O15" i="7" s="1"/>
  <c r="T18" i="6"/>
  <c r="V18" i="6"/>
  <c r="T30" i="6"/>
  <c r="V30" i="6"/>
  <c r="AE12" i="7"/>
  <c r="AD12" i="7" s="1"/>
  <c r="AE9" i="7"/>
  <c r="AD9" i="7" s="1"/>
  <c r="T45" i="6"/>
  <c r="V45" i="6"/>
  <c r="T9" i="6"/>
  <c r="V9" i="6"/>
  <c r="T39" i="6"/>
  <c r="V39" i="6"/>
  <c r="T51" i="6"/>
  <c r="V51" i="6"/>
  <c r="X41" i="7"/>
  <c r="T41" i="7"/>
  <c r="AA40" i="7"/>
  <c r="W40" i="7"/>
  <c r="S40" i="7"/>
  <c r="AC39" i="7"/>
  <c r="Y39" i="7"/>
  <c r="U39" i="7"/>
  <c r="Q39" i="7"/>
  <c r="Y41" i="7"/>
  <c r="U41" i="7"/>
  <c r="Q41" i="7"/>
  <c r="X40" i="7"/>
  <c r="T40" i="7"/>
  <c r="AD39" i="7"/>
  <c r="Z39" i="7"/>
  <c r="V39" i="7"/>
  <c r="R39" i="7"/>
  <c r="X65" i="7"/>
  <c r="T65" i="7"/>
  <c r="AA64" i="7"/>
  <c r="W64" i="7"/>
  <c r="S64" i="7"/>
  <c r="AC63" i="7"/>
  <c r="Y63" i="7"/>
  <c r="U63" i="7"/>
  <c r="Q63" i="7"/>
  <c r="Y65" i="7"/>
  <c r="U65" i="7"/>
  <c r="Q65" i="7"/>
  <c r="X64" i="7"/>
  <c r="T64" i="7"/>
  <c r="AD63" i="7"/>
  <c r="Z63" i="7"/>
  <c r="V63" i="7"/>
  <c r="R63" i="7"/>
  <c r="L9" i="2"/>
  <c r="L9" i="7" s="1"/>
  <c r="P18" i="2"/>
  <c r="P18" i="7" s="1"/>
  <c r="L21" i="2"/>
  <c r="L21" i="7" s="1"/>
  <c r="O27" i="2"/>
  <c r="O27" i="7" s="1"/>
  <c r="AE27" i="7" s="1"/>
  <c r="AD27" i="7" s="1"/>
  <c r="P30" i="2"/>
  <c r="P30" i="7" s="1"/>
  <c r="L33" i="2"/>
  <c r="L33" i="7" s="1"/>
  <c r="O39" i="2"/>
  <c r="O39" i="7" s="1"/>
  <c r="P42" i="2"/>
  <c r="P42" i="7" s="1"/>
  <c r="L45" i="2"/>
  <c r="L45" i="7" s="1"/>
  <c r="O51" i="2"/>
  <c r="O51" i="7" s="1"/>
  <c r="P54" i="2"/>
  <c r="P54" i="7" s="1"/>
  <c r="L57" i="2"/>
  <c r="L57" i="7" s="1"/>
  <c r="O63" i="2"/>
  <c r="O63" i="7" s="1"/>
  <c r="P66" i="2"/>
  <c r="P66" i="7" s="1"/>
  <c r="S12" i="5"/>
  <c r="U12" i="5" s="1"/>
  <c r="S15" i="5"/>
  <c r="U15" i="5" s="1"/>
  <c r="S18" i="5"/>
  <c r="U18" i="5" s="1"/>
  <c r="S21" i="5"/>
  <c r="U21" i="5" s="1"/>
  <c r="AC21" i="7" s="1"/>
  <c r="AB21" i="7" s="1"/>
  <c r="S24" i="5"/>
  <c r="U24" i="5" s="1"/>
  <c r="AC24" i="7" s="1"/>
  <c r="AB24" i="7" s="1"/>
  <c r="S27" i="5"/>
  <c r="U27" i="5" s="1"/>
  <c r="AC27" i="7" s="1"/>
  <c r="AB27" i="7" s="1"/>
  <c r="S30" i="5"/>
  <c r="U30" i="5" s="1"/>
  <c r="S33" i="5"/>
  <c r="U33" i="5" s="1"/>
  <c r="S36" i="5"/>
  <c r="U36" i="5" s="1"/>
  <c r="S39" i="5"/>
  <c r="U39" i="5" s="1"/>
  <c r="S42" i="5"/>
  <c r="U42" i="5" s="1"/>
  <c r="S45" i="5"/>
  <c r="U45" i="5" s="1"/>
  <c r="S48" i="5"/>
  <c r="U48" i="5" s="1"/>
  <c r="S51" i="5"/>
  <c r="U51" i="5" s="1"/>
  <c r="S54" i="5"/>
  <c r="U54" i="5" s="1"/>
  <c r="S57" i="5"/>
  <c r="U57" i="5" s="1"/>
  <c r="S60" i="5"/>
  <c r="U60" i="5" s="1"/>
  <c r="S63" i="5"/>
  <c r="U63" i="5" s="1"/>
  <c r="S66" i="5"/>
  <c r="U66" i="5" s="1"/>
  <c r="O10" i="6"/>
  <c r="O11" i="6"/>
  <c r="O13" i="6"/>
  <c r="O14" i="6"/>
  <c r="O16" i="6"/>
  <c r="O17" i="6"/>
  <c r="O19" i="6"/>
  <c r="O20" i="6"/>
  <c r="O22" i="6"/>
  <c r="O23" i="6"/>
  <c r="O25" i="6"/>
  <c r="O26" i="6"/>
  <c r="O28" i="6"/>
  <c r="O29" i="6"/>
  <c r="O31" i="6"/>
  <c r="O32" i="6"/>
  <c r="O34" i="6"/>
  <c r="O35" i="6"/>
  <c r="O37" i="6"/>
  <c r="O38" i="6"/>
  <c r="O40" i="6"/>
  <c r="O41" i="6"/>
  <c r="O43" i="6"/>
  <c r="O44" i="6"/>
  <c r="O46" i="6"/>
  <c r="O47" i="6"/>
  <c r="O49" i="6"/>
  <c r="O50" i="6"/>
  <c r="O52" i="6"/>
  <c r="O53" i="6"/>
  <c r="B9" i="7"/>
  <c r="K12" i="7"/>
  <c r="B21" i="7"/>
  <c r="K24" i="7"/>
  <c r="B33" i="7"/>
  <c r="N36" i="7"/>
  <c r="S39" i="7"/>
  <c r="AA39" i="7"/>
  <c r="U40" i="7"/>
  <c r="R41" i="7"/>
  <c r="Z41" i="7"/>
  <c r="K48" i="7"/>
  <c r="B57" i="7"/>
  <c r="N60" i="7"/>
  <c r="S63" i="7"/>
  <c r="AA63" i="7"/>
  <c r="U64" i="7"/>
  <c r="R65" i="7"/>
  <c r="Z65" i="7"/>
  <c r="Z20" i="7"/>
  <c r="V20" i="7"/>
  <c r="R20" i="7"/>
  <c r="Y19" i="7"/>
  <c r="U19" i="7"/>
  <c r="Q19" i="7"/>
  <c r="AA18" i="7"/>
  <c r="W18" i="7"/>
  <c r="S18" i="7"/>
  <c r="Y44" i="7"/>
  <c r="U44" i="7"/>
  <c r="Q44" i="7"/>
  <c r="X43" i="7"/>
  <c r="T43" i="7"/>
  <c r="AD42" i="7"/>
  <c r="Z42" i="7"/>
  <c r="V42" i="7"/>
  <c r="R42" i="7"/>
  <c r="Z44" i="7"/>
  <c r="V44" i="7"/>
  <c r="R44" i="7"/>
  <c r="Y43" i="7"/>
  <c r="U43" i="7"/>
  <c r="Q43" i="7"/>
  <c r="AE42" i="7"/>
  <c r="AA42" i="7"/>
  <c r="W42" i="7"/>
  <c r="S42" i="7"/>
  <c r="Y68" i="7"/>
  <c r="U68" i="7"/>
  <c r="Q68" i="7"/>
  <c r="X67" i="7"/>
  <c r="T67" i="7"/>
  <c r="AD66" i="7"/>
  <c r="Z66" i="7"/>
  <c r="V66" i="7"/>
  <c r="R66" i="7"/>
  <c r="Z68" i="7"/>
  <c r="V68" i="7"/>
  <c r="R68" i="7"/>
  <c r="Y67" i="7"/>
  <c r="U67" i="7"/>
  <c r="Q67" i="7"/>
  <c r="AE66" i="7"/>
  <c r="AA66" i="7"/>
  <c r="W66" i="7"/>
  <c r="S66" i="7"/>
  <c r="P21" i="2"/>
  <c r="P21" i="7" s="1"/>
  <c r="P33" i="2"/>
  <c r="P33" i="7" s="1"/>
  <c r="S9" i="7"/>
  <c r="B12" i="7"/>
  <c r="N12" i="7"/>
  <c r="S12" i="7"/>
  <c r="R18" i="7"/>
  <c r="X18" i="7"/>
  <c r="V19" i="7"/>
  <c r="AA19" i="7"/>
  <c r="U20" i="7"/>
  <c r="AA20" i="7"/>
  <c r="B24" i="7"/>
  <c r="K39" i="7"/>
  <c r="X39" i="7"/>
  <c r="R40" i="7"/>
  <c r="Z40" i="7"/>
  <c r="W41" i="7"/>
  <c r="U42" i="7"/>
  <c r="AC42" i="7"/>
  <c r="R43" i="7"/>
  <c r="Z43" i="7"/>
  <c r="W44" i="7"/>
  <c r="B48" i="7"/>
  <c r="K63" i="7"/>
  <c r="X63" i="7"/>
  <c r="R64" i="7"/>
  <c r="Z64" i="7"/>
  <c r="W65" i="7"/>
  <c r="U66" i="7"/>
  <c r="AC66" i="7"/>
  <c r="R67" i="7"/>
  <c r="Z67" i="7"/>
  <c r="W68" i="7"/>
  <c r="Y17" i="7"/>
  <c r="U17" i="7"/>
  <c r="Q17" i="7"/>
  <c r="X16" i="7"/>
  <c r="T16" i="7"/>
  <c r="AD15" i="7"/>
  <c r="Z15" i="7"/>
  <c r="V15" i="7"/>
  <c r="R15" i="7"/>
  <c r="X29" i="7"/>
  <c r="T29" i="7"/>
  <c r="AA28" i="7"/>
  <c r="W28" i="7"/>
  <c r="S28" i="7"/>
  <c r="Y27" i="7"/>
  <c r="U27" i="7"/>
  <c r="Q27" i="7"/>
  <c r="Y29" i="7"/>
  <c r="U29" i="7"/>
  <c r="Q29" i="7"/>
  <c r="X28" i="7"/>
  <c r="T28" i="7"/>
  <c r="Z27" i="7"/>
  <c r="V27" i="7"/>
  <c r="R27" i="7"/>
  <c r="X53" i="7"/>
  <c r="T53" i="7"/>
  <c r="AA52" i="7"/>
  <c r="W52" i="7"/>
  <c r="S52" i="7"/>
  <c r="AC51" i="7"/>
  <c r="Y51" i="7"/>
  <c r="U51" i="7"/>
  <c r="Q51" i="7"/>
  <c r="Y53" i="7"/>
  <c r="U53" i="7"/>
  <c r="Q53" i="7"/>
  <c r="X52" i="7"/>
  <c r="T52" i="7"/>
  <c r="AD51" i="7"/>
  <c r="AF51" i="7" s="1"/>
  <c r="Z51" i="7"/>
  <c r="V51" i="7"/>
  <c r="R51" i="7"/>
  <c r="P9" i="2"/>
  <c r="P9" i="7" s="1"/>
  <c r="P45" i="2"/>
  <c r="P45" i="7" s="1"/>
  <c r="P57" i="2"/>
  <c r="P57" i="7" s="1"/>
  <c r="P36" i="2"/>
  <c r="P36" i="7" s="1"/>
  <c r="P60" i="2"/>
  <c r="P60" i="7" s="1"/>
  <c r="M19" i="6"/>
  <c r="Q19" i="6" s="1"/>
  <c r="M22" i="6"/>
  <c r="Q22" i="6" s="1"/>
  <c r="M25" i="6"/>
  <c r="Q25" i="6" s="1"/>
  <c r="M28" i="6"/>
  <c r="Q28" i="6" s="1"/>
  <c r="M31" i="6"/>
  <c r="Q31" i="6" s="1"/>
  <c r="M34" i="6"/>
  <c r="Q34" i="6" s="1"/>
  <c r="M37" i="6"/>
  <c r="Q37" i="6" s="1"/>
  <c r="M40" i="6"/>
  <c r="Q40" i="6" s="1"/>
  <c r="M43" i="6"/>
  <c r="Q43" i="6" s="1"/>
  <c r="M46" i="6"/>
  <c r="Q46" i="6" s="1"/>
  <c r="M49" i="6"/>
  <c r="Q49" i="6" s="1"/>
  <c r="M52" i="6"/>
  <c r="Q52" i="6" s="1"/>
  <c r="M55" i="6"/>
  <c r="Q55" i="6" s="1"/>
  <c r="R57" i="6"/>
  <c r="S57" i="6" s="1"/>
  <c r="M58" i="6"/>
  <c r="Q58" i="6" s="1"/>
  <c r="R60" i="6"/>
  <c r="S60" i="6" s="1"/>
  <c r="M61" i="6"/>
  <c r="Q61" i="6" s="1"/>
  <c r="R63" i="6"/>
  <c r="S63" i="6" s="1"/>
  <c r="M64" i="6"/>
  <c r="Q64" i="6" s="1"/>
  <c r="R66" i="6"/>
  <c r="S66" i="6" s="1"/>
  <c r="M67" i="6"/>
  <c r="Q67" i="6" s="1"/>
  <c r="AA11" i="7"/>
  <c r="R12" i="7"/>
  <c r="W12" i="7"/>
  <c r="T13" i="7"/>
  <c r="Y13" i="7"/>
  <c r="S14" i="7"/>
  <c r="Q15" i="7"/>
  <c r="W15" i="7"/>
  <c r="S16" i="7"/>
  <c r="Y16" i="7"/>
  <c r="S17" i="7"/>
  <c r="X17" i="7"/>
  <c r="Q18" i="7"/>
  <c r="V18" i="7"/>
  <c r="T19" i="7"/>
  <c r="Z19" i="7"/>
  <c r="T20" i="7"/>
  <c r="Y20" i="7"/>
  <c r="N24" i="7"/>
  <c r="S27" i="7"/>
  <c r="AA27" i="7"/>
  <c r="U28" i="7"/>
  <c r="R29" i="7"/>
  <c r="Z29" i="7"/>
  <c r="X30" i="7"/>
  <c r="S31" i="7"/>
  <c r="AA31" i="7"/>
  <c r="W39" i="7"/>
  <c r="AE39" i="7"/>
  <c r="Q40" i="7"/>
  <c r="Y40" i="7"/>
  <c r="V41" i="7"/>
  <c r="T42" i="7"/>
  <c r="AB42" i="7"/>
  <c r="W43" i="7"/>
  <c r="T44" i="7"/>
  <c r="B45" i="7"/>
  <c r="N48" i="7"/>
  <c r="S51" i="7"/>
  <c r="AA51" i="7"/>
  <c r="U52" i="7"/>
  <c r="R53" i="7"/>
  <c r="Z53" i="7"/>
  <c r="X54" i="7"/>
  <c r="S55" i="7"/>
  <c r="AA55" i="7"/>
  <c r="W63" i="7"/>
  <c r="AE63" i="7"/>
  <c r="Q64" i="7"/>
  <c r="Y64" i="7"/>
  <c r="V65" i="7"/>
  <c r="T66" i="7"/>
  <c r="AB66" i="7"/>
  <c r="AF66" i="7" s="1"/>
  <c r="W67" i="7"/>
  <c r="T68" i="7"/>
  <c r="B9" i="8"/>
  <c r="B9" i="9" s="1"/>
  <c r="B15" i="8"/>
  <c r="B15" i="9" s="1"/>
  <c r="B18" i="8"/>
  <c r="B18" i="9" s="1"/>
  <c r="B27" i="8"/>
  <c r="B27" i="9" s="1"/>
  <c r="B30" i="8"/>
  <c r="B30" i="9" s="1"/>
  <c r="B36" i="8"/>
  <c r="B36" i="9" s="1"/>
  <c r="B39" i="8"/>
  <c r="B39" i="9" s="1"/>
  <c r="B42" i="8"/>
  <c r="B42" i="9" s="1"/>
  <c r="B51" i="8"/>
  <c r="B51" i="9" s="1"/>
  <c r="B54" i="8"/>
  <c r="B54" i="9" s="1"/>
  <c r="B60" i="8"/>
  <c r="B60" i="9" s="1"/>
  <c r="B63" i="8"/>
  <c r="B63" i="9" s="1"/>
  <c r="B66" i="8"/>
  <c r="B66" i="9" s="1"/>
  <c r="E69" i="9"/>
  <c r="E71" i="9" s="1"/>
  <c r="I69" i="9"/>
  <c r="I71" i="9" s="1"/>
  <c r="X14" i="7"/>
  <c r="T14" i="7"/>
  <c r="AA13" i="7"/>
  <c r="W13" i="7"/>
  <c r="S13" i="7"/>
  <c r="AC12" i="7"/>
  <c r="AB12" i="7" s="1"/>
  <c r="AF12" i="7" s="1"/>
  <c r="Y12" i="7"/>
  <c r="U12" i="7"/>
  <c r="Q12" i="7"/>
  <c r="Y32" i="7"/>
  <c r="U32" i="7"/>
  <c r="Q32" i="7"/>
  <c r="X31" i="7"/>
  <c r="T31" i="7"/>
  <c r="AD30" i="7"/>
  <c r="AF30" i="7" s="1"/>
  <c r="Z30" i="7"/>
  <c r="V30" i="7"/>
  <c r="R30" i="7"/>
  <c r="Z32" i="7"/>
  <c r="V32" i="7"/>
  <c r="R32" i="7"/>
  <c r="Y31" i="7"/>
  <c r="U31" i="7"/>
  <c r="Q31" i="7"/>
  <c r="AE30" i="7"/>
  <c r="AA30" i="7"/>
  <c r="W30" i="7"/>
  <c r="S30" i="7"/>
  <c r="Y56" i="7"/>
  <c r="U56" i="7"/>
  <c r="Q56" i="7"/>
  <c r="X55" i="7"/>
  <c r="T55" i="7"/>
  <c r="AD54" i="7"/>
  <c r="AF54" i="7" s="1"/>
  <c r="Z54" i="7"/>
  <c r="V54" i="7"/>
  <c r="R54" i="7"/>
  <c r="Z56" i="7"/>
  <c r="V56" i="7"/>
  <c r="R56" i="7"/>
  <c r="Y55" i="7"/>
  <c r="U55" i="7"/>
  <c r="Q55" i="7"/>
  <c r="AE54" i="7"/>
  <c r="AA54" i="7"/>
  <c r="W54" i="7"/>
  <c r="S54" i="7"/>
  <c r="P15" i="2"/>
  <c r="P15" i="7" s="1"/>
  <c r="L18" i="2"/>
  <c r="L18" i="7" s="1"/>
  <c r="P27" i="2"/>
  <c r="L30" i="2"/>
  <c r="L30" i="7" s="1"/>
  <c r="L42" i="2"/>
  <c r="L42" i="7" s="1"/>
  <c r="P51" i="2"/>
  <c r="P51" i="7" s="1"/>
  <c r="L54" i="2"/>
  <c r="L54" i="7" s="1"/>
  <c r="L66" i="2"/>
  <c r="L66" i="7" s="1"/>
  <c r="M9" i="6"/>
  <c r="Q9" i="6" s="1"/>
  <c r="M12" i="6"/>
  <c r="Q12" i="6" s="1"/>
  <c r="M15" i="6"/>
  <c r="Q15" i="6" s="1"/>
  <c r="R54" i="6"/>
  <c r="S54" i="6" s="1"/>
  <c r="V12" i="7"/>
  <c r="AA12" i="7"/>
  <c r="R13" i="7"/>
  <c r="X13" i="7"/>
  <c r="R14" i="7"/>
  <c r="W14" i="7"/>
  <c r="U18" i="7"/>
  <c r="Z18" i="7"/>
  <c r="S19" i="7"/>
  <c r="X19" i="7"/>
  <c r="S20" i="7"/>
  <c r="X20" i="7"/>
  <c r="U30" i="7"/>
  <c r="AC30" i="7"/>
  <c r="R31" i="7"/>
  <c r="Z31" i="7"/>
  <c r="W32" i="7"/>
  <c r="T39" i="7"/>
  <c r="AB39" i="7"/>
  <c r="V40" i="7"/>
  <c r="S41" i="7"/>
  <c r="AA41" i="7"/>
  <c r="Q42" i="7"/>
  <c r="Y42" i="7"/>
  <c r="V43" i="7"/>
  <c r="S44" i="7"/>
  <c r="AA44" i="7"/>
  <c r="U54" i="7"/>
  <c r="AC54" i="7"/>
  <c r="R55" i="7"/>
  <c r="Z55" i="7"/>
  <c r="W56" i="7"/>
  <c r="T63" i="7"/>
  <c r="AB63" i="7"/>
  <c r="V64" i="7"/>
  <c r="S65" i="7"/>
  <c r="AA65" i="7"/>
  <c r="Q66" i="7"/>
  <c r="Y66" i="7"/>
  <c r="V67" i="7"/>
  <c r="S68" i="7"/>
  <c r="AA68" i="7"/>
  <c r="H69" i="9"/>
  <c r="H71" i="9" s="1"/>
  <c r="T9" i="7"/>
  <c r="X9" i="7"/>
  <c r="R10" i="7"/>
  <c r="V10" i="7"/>
  <c r="Z10" i="7"/>
  <c r="S11" i="7"/>
  <c r="W11" i="7"/>
  <c r="T21" i="7"/>
  <c r="X21" i="7"/>
  <c r="R22" i="7"/>
  <c r="V22" i="7"/>
  <c r="Z22" i="7"/>
  <c r="S23" i="7"/>
  <c r="W23" i="7"/>
  <c r="Q24" i="7"/>
  <c r="U24" i="7"/>
  <c r="Y24" i="7"/>
  <c r="S25" i="7"/>
  <c r="W25" i="7"/>
  <c r="AA25" i="7"/>
  <c r="T26" i="7"/>
  <c r="X26" i="7"/>
  <c r="T33" i="7"/>
  <c r="X33" i="7"/>
  <c r="AB33" i="7"/>
  <c r="AF33" i="7" s="1"/>
  <c r="R34" i="7"/>
  <c r="V34" i="7"/>
  <c r="Z34" i="7"/>
  <c r="S35" i="7"/>
  <c r="W35" i="7"/>
  <c r="Q36" i="7"/>
  <c r="U36" i="7"/>
  <c r="Y36" i="7"/>
  <c r="AC36" i="7"/>
  <c r="S37" i="7"/>
  <c r="W37" i="7"/>
  <c r="AA37" i="7"/>
  <c r="T38" i="7"/>
  <c r="X38" i="7"/>
  <c r="T45" i="7"/>
  <c r="X45" i="7"/>
  <c r="AB45" i="7"/>
  <c r="R46" i="7"/>
  <c r="V46" i="7"/>
  <c r="Z46" i="7"/>
  <c r="S47" i="7"/>
  <c r="W47" i="7"/>
  <c r="Q48" i="7"/>
  <c r="U48" i="7"/>
  <c r="Y48" i="7"/>
  <c r="AC48" i="7"/>
  <c r="S49" i="7"/>
  <c r="W49" i="7"/>
  <c r="AA49" i="7"/>
  <c r="T50" i="7"/>
  <c r="X50" i="7"/>
  <c r="T57" i="7"/>
  <c r="X57" i="7"/>
  <c r="AB57" i="7"/>
  <c r="AF57" i="7" s="1"/>
  <c r="R58" i="7"/>
  <c r="V58" i="7"/>
  <c r="Z58" i="7"/>
  <c r="S59" i="7"/>
  <c r="W59" i="7"/>
  <c r="Q60" i="7"/>
  <c r="U60" i="7"/>
  <c r="Y60" i="7"/>
  <c r="AC60" i="7"/>
  <c r="S61" i="7"/>
  <c r="W61" i="7"/>
  <c r="AA61" i="7"/>
  <c r="T62" i="7"/>
  <c r="X62" i="7"/>
  <c r="T24" i="7"/>
  <c r="X24" i="7"/>
  <c r="R25" i="7"/>
  <c r="V25" i="7"/>
  <c r="Z25" i="7"/>
  <c r="S26" i="7"/>
  <c r="W26" i="7"/>
  <c r="T36" i="7"/>
  <c r="X36" i="7"/>
  <c r="AB36" i="7"/>
  <c r="AF36" i="7" s="1"/>
  <c r="R37" i="7"/>
  <c r="V37" i="7"/>
  <c r="Z37" i="7"/>
  <c r="S38" i="7"/>
  <c r="W38" i="7"/>
  <c r="T48" i="7"/>
  <c r="X48" i="7"/>
  <c r="AB48" i="7"/>
  <c r="AF48" i="7" s="1"/>
  <c r="R49" i="7"/>
  <c r="V49" i="7"/>
  <c r="Z49" i="7"/>
  <c r="S50" i="7"/>
  <c r="W50" i="7"/>
  <c r="T60" i="7"/>
  <c r="X60" i="7"/>
  <c r="AB60" i="7"/>
  <c r="AF60" i="7" s="1"/>
  <c r="R61" i="7"/>
  <c r="V61" i="7"/>
  <c r="Z61" i="7"/>
  <c r="S62" i="7"/>
  <c r="W62" i="7"/>
  <c r="AF27" i="7" l="1"/>
  <c r="AF24" i="7"/>
  <c r="P27" i="7"/>
  <c r="G27" i="4"/>
  <c r="G24" i="4"/>
  <c r="AF21" i="7"/>
  <c r="S19" i="5"/>
  <c r="U19" i="5" s="1"/>
  <c r="AC18" i="7" s="1"/>
  <c r="AB18" i="7" s="1"/>
  <c r="AF18" i="7" s="1"/>
  <c r="AF39" i="7"/>
  <c r="V48" i="6"/>
  <c r="AF15" i="7"/>
  <c r="AF42" i="7"/>
  <c r="V27" i="6"/>
  <c r="AF45" i="7"/>
  <c r="T36" i="6"/>
  <c r="V42" i="6"/>
  <c r="V33" i="6"/>
  <c r="V24" i="6"/>
  <c r="T54" i="6"/>
  <c r="V54" i="6"/>
  <c r="V63" i="6"/>
  <c r="T63" i="6"/>
  <c r="V57" i="6"/>
  <c r="T57" i="6"/>
  <c r="AF63" i="7"/>
  <c r="S9" i="5"/>
  <c r="U9" i="5" s="1"/>
  <c r="AC9" i="7" s="1"/>
  <c r="AB9" i="7" s="1"/>
  <c r="AF9" i="7" s="1"/>
  <c r="V66" i="6"/>
  <c r="T66" i="6"/>
  <c r="V60" i="6"/>
  <c r="T60" i="6"/>
</calcChain>
</file>

<file path=xl/comments1.xml><?xml version="1.0" encoding="utf-8"?>
<comments xmlns="http://schemas.openxmlformats.org/spreadsheetml/2006/main">
  <authors>
    <author/>
  </authors>
  <commentList>
    <comment ref="C7" authorId="0" shapeId="0">
      <text>
        <r>
          <rPr>
            <sz val="11"/>
            <color theme="1"/>
            <rFont val="Calibri"/>
            <scheme val="minor"/>
          </rPr>
          <t>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Impacto: las consecuencias que puede ocasionar a la organización la materialización del riesgo.</t>
        </r>
      </text>
    </comment>
    <comment ref="E7" authorId="0" shapeId="0">
      <text>
        <r>
          <rPr>
            <sz val="11"/>
            <color theme="1"/>
            <rFont val="Calibri"/>
            <scheme val="minor"/>
          </rPr>
          <t>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xml:space="preserve">Descripción del Riesgo: Se recomienda la siguiente estructura que facilita su redacción y claridad, iniciando con la frase POSIBILIDAD DE:
Descripción del Riesgo = Impacto + Causa Inmediata + Causa Raiz </t>
        </r>
      </text>
    </comment>
    <comment ref="Q7" authorId="0" shapeId="0">
      <text>
        <r>
          <rPr>
            <sz val="11"/>
            <color theme="1"/>
            <rFont val="Calibri"/>
            <scheme val="minor"/>
          </rPr>
          <t>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xml:space="preserve">Capacidad del Riesgo: Es el máximo valor del nivel de riesgo que una entidad puede soportar y a partir del cual la alta dirección consideran que no sería posible el logro de los objetivos de la entidad.
</t>
        </r>
      </text>
    </comment>
    <comment ref="T7" authorId="0" shapeId="0">
      <text>
        <r>
          <rPr>
            <sz val="11"/>
            <color theme="1"/>
            <rFont val="Calibri"/>
            <scheme val="minor"/>
          </rPr>
          <t>Unidad de Medida: Registre la unidad de medida que representa los valores de apetito, tolerancia y capacidad del riesgo (ejemplo: unidad, porcentaje, etc).
Recuerde que la unidad de medida es la misma para el apetito, tolerancia y capacidad del riesgo.</t>
        </r>
      </text>
    </comment>
  </commentList>
</comments>
</file>

<file path=xl/comments2.xml><?xml version="1.0" encoding="utf-8"?>
<comments xmlns="http://schemas.openxmlformats.org/spreadsheetml/2006/main">
  <authors>
    <author/>
  </authors>
  <commentList>
    <comment ref="E7" authorId="0" shapeId="0">
      <text>
        <r>
          <rPr>
            <sz val="11"/>
            <color theme="1"/>
            <rFont val="Calibri"/>
            <scheme val="minor"/>
          </rPr>
          <t>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Acción: se determina mediante verbos que indican la acción que deben realizar como parte del control.</t>
        </r>
      </text>
    </comment>
    <comment ref="G7" authorId="0" shapeId="0">
      <text>
        <r>
          <rPr>
            <sz val="11"/>
            <color theme="1"/>
            <rFont val="Calibri"/>
            <scheme val="minor"/>
          </rPr>
          <t>Complemento: corresponde a los detalles que permiten identificar claramente el objeto del control.</t>
        </r>
      </text>
    </comment>
    <comment ref="H7" authorId="0" shapeId="0">
      <text>
        <r>
          <rPr>
            <sz val="11"/>
            <color theme="1"/>
            <rFont val="Calibri"/>
            <scheme val="minor"/>
          </rPr>
          <t>La Estructura para describir un control es la siguiente: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Los tipos de controles son: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Las maneras en que se ejecutan los controles son:
* Control manual: controles que son ejecutados por personas.
* Control automático: son ejecutados por un sistema.</t>
        </r>
      </text>
    </comment>
  </commentList>
</comments>
</file>

<file path=xl/comments3.xml><?xml version="1.0" encoding="utf-8"?>
<comments xmlns="http://schemas.openxmlformats.org/spreadsheetml/2006/main">
  <authors>
    <author/>
  </authors>
  <commentList>
    <comment ref="E7" authorId="0" shapeId="0">
      <text>
        <r>
          <rPr>
            <sz val="11"/>
            <color theme="1"/>
            <rFont val="Calibri"/>
            <scheme val="minor"/>
          </rPr>
          <t>La Estructura para describir un control es la siguiente: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List>
</comments>
</file>

<file path=xl/comments4.xml><?xml version="1.0" encoding="utf-8"?>
<comments xmlns="http://schemas.openxmlformats.org/spreadsheetml/2006/main">
  <authors>
    <author/>
  </authors>
  <commentList>
    <comment ref="C7" authorId="0" shapeId="0">
      <text>
        <r>
          <rPr>
            <sz val="11"/>
            <color theme="1"/>
            <rFont val="Calibri"/>
            <scheme val="minor"/>
          </rPr>
          <t>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Impacto: las consecuencias que puede ocasionar a la organización la materialización del riesgo.</t>
        </r>
      </text>
    </comment>
    <comment ref="E7" authorId="0" shapeId="0">
      <text>
        <r>
          <rPr>
            <sz val="11"/>
            <color theme="1"/>
            <rFont val="Calibri"/>
            <scheme val="minor"/>
          </rPr>
          <t>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La Estructura para describir un control es la siguiente: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shapeId="0">
      <text>
        <r>
          <rPr>
            <sz val="11"/>
            <color theme="1"/>
            <rFont val="Calibri"/>
            <scheme val="minor"/>
          </rPr>
          <t>Los tipos de controles son: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shapeId="0">
      <text>
        <r>
          <rPr>
            <sz val="11"/>
            <color theme="1"/>
            <rFont val="Calibri"/>
            <scheme val="minor"/>
          </rPr>
          <t>Las maneras en que se ejecutan los controles son:
* Control manual: controles que son ejecutados por personas.
* Control automático: son ejecutados por un sistema.</t>
        </r>
      </text>
    </comment>
  </commentList>
</comments>
</file>

<file path=xl/sharedStrings.xml><?xml version="1.0" encoding="utf-8"?>
<sst xmlns="http://schemas.openxmlformats.org/spreadsheetml/2006/main" count="805" uniqueCount="524">
  <si>
    <t>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</si>
  <si>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</si>
  <si>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</si>
  <si>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1 de 9</t>
    </r>
  </si>
  <si>
    <r>
      <rPr>
        <b/>
        <sz val="10"/>
        <color theme="1"/>
        <rFont val="Arial"/>
        <family val="2"/>
      </rPr>
      <t>Vigente desde:</t>
    </r>
    <r>
      <rPr>
        <sz val="10"/>
        <color theme="1"/>
        <rFont val="Arial"/>
        <family val="2"/>
      </rPr>
      <t xml:space="preserve"> 08/06/2022</t>
    </r>
  </si>
  <si>
    <t>Proceso (Seleccione):</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</si>
  <si>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</si>
  <si>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</si>
  <si>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</si>
  <si>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</si>
  <si>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</si>
  <si>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</si>
  <si>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</si>
  <si>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</si>
  <si>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</si>
  <si>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</si>
  <si>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</si>
  <si>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</si>
  <si>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</si>
  <si>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</si>
  <si>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</si>
  <si>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</si>
  <si>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</si>
  <si>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</si>
  <si>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</si>
  <si>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</si>
  <si>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</si>
  <si>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</si>
  <si>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</si>
  <si>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</si>
  <si>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</si>
  <si>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</si>
  <si>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</si>
  <si>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</si>
  <si>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</si>
  <si>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</si>
  <si>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</si>
  <si>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</si>
  <si>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</si>
  <si>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</si>
  <si>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</si>
  <si>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Falta de capacitación frente a los últimos cambios normativos en derecho disciplinario (Ley 1951 de 2019, Ley 2094 de 2021)</t>
  </si>
  <si>
    <t>Existencia de un control para las decisiones proyectadas previo a la firma de la autoridad disciplinaria.</t>
  </si>
  <si>
    <t xml:space="preserve">Falta de recursos para pasar de la conformación de expedientes fisicos a la creación de expedientes digitales. </t>
  </si>
  <si>
    <t>Equipos tecnológicos adecuados para asegurar la creación de una copia digital de expedientes disciplinarios de manera concomitante a la conformación del expediente físico</t>
  </si>
  <si>
    <t>Falta de apoyo para digitalización completa de expedientes disciplinarios</t>
  </si>
  <si>
    <t>Existencia de un espacio físico exclusivo para la Oficina de Control Interno Disciplinario</t>
  </si>
  <si>
    <t xml:space="preserve">Posible falta de impulso procesal de los expedientes disciplinario que pueden llevar a declaratorias de caducidades y prescripciones derivada de la falta de recurso humano en el área para la sustanciación de los procesos. </t>
  </si>
  <si>
    <t>Existencia de protocolos que garantizan transparencia en las actuaciones disciplinarias</t>
  </si>
  <si>
    <t>Falta de personal asistencial que apoye la realización de las actividades de esa índole.</t>
  </si>
  <si>
    <t xml:space="preserve">Falta de personal profesional (de planta o contratistas) para sustanciar expedientes disciplinarios. </t>
  </si>
  <si>
    <t>Factores Externos (Análisis DOFA)</t>
  </si>
  <si>
    <t>Amenazas</t>
  </si>
  <si>
    <t>Oportunidades</t>
  </si>
  <si>
    <t>Perdida de imagen de la dependencia, por concurrir en la Subdirectora Corporativa y Asuntos Disciplinarios funciones corporativas y disciplinarias</t>
  </si>
  <si>
    <t>Digitalización permanente de expedientes en etapa activa, para garantizar la conservación de la información a través del NAS y el SID.</t>
  </si>
  <si>
    <t>Falta de implementación de cambios normativos que implican: i) cambios estructurales en la entidad, referidos al perfil de la autoridad disciplinaria en primera instancia y ii) mayor celeridad en las actuaciones disciplinarias derivada de la reducción de términos en que debe cumplirse cada etapa procesal</t>
  </si>
  <si>
    <t>Aprovechamiento de las ofertas de cursos gratuitos ofrecidos para contratistas y funcionarios</t>
  </si>
  <si>
    <t>Inscripción en los procesos de formación ofertados para los funcionarios de planta a través del PIC.</t>
  </si>
  <si>
    <t>Adquisición de equipos con tecnología adecuada para la ubicación de la oficina de control interno disciplinario del Idiger.</t>
  </si>
  <si>
    <t>Revisión de la estructura organizativa de la entidad.</t>
  </si>
  <si>
    <t>Trabajo a partir de la priorización de expedientes disciplinarios</t>
  </si>
  <si>
    <t>Factores Externos (Análisis PESTEL)</t>
  </si>
  <si>
    <t>Factores Políticos</t>
  </si>
  <si>
    <t>Factores Económicos</t>
  </si>
  <si>
    <t>Cambio de gobierno por terminación de periodo que pueden llevar a retrazos por la forma en que se nombra el operador o la autoridad disciplinaria (empleo de libre nombramiento y remoción)</t>
  </si>
  <si>
    <t xml:space="preserve">Politicas de austeridad del gasto que impidan realizar un estudio de cargas en la entidad, en su defecto, contratar el apoyo de personal profesional y asistencial y la adqiosocón de sptfware para la implementación de exéiientes digitales. </t>
  </si>
  <si>
    <t>Factores Sociales</t>
  </si>
  <si>
    <t>Factores Tecnológicos</t>
  </si>
  <si>
    <t>Protestas o manifestaciones que impacten la normalidad en la movilidad de la ciudad y que impliquen afectaciones en la prestación del servicio de manera presencial.</t>
  </si>
  <si>
    <t xml:space="preserve">Infraestructura fisica deficiente para la realización de diligencias y actuaciones por medios virtuales: computadores asignados sin camara, microfono , escaners, etc. </t>
  </si>
  <si>
    <t>Factores Ecológicos</t>
  </si>
  <si>
    <t>Factores Legales</t>
  </si>
  <si>
    <t xml:space="preserve">Medidas adoptadas con el fin de mitigar la propagación de eventuales virus que afectan la forma de prestación del servicio </t>
  </si>
  <si>
    <t>Cambios o reformas legales frecuentes derivados de la necesidad de ajustar la normatividad a estandares internacionales.</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</si>
  <si>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</si>
  <si>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</si>
  <si>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2 de 9</t>
    </r>
  </si>
  <si>
    <r>
      <rPr>
        <b/>
        <sz val="10"/>
        <color theme="1"/>
        <rFont val="Arial"/>
        <family val="2"/>
      </rPr>
      <t>Vigente desde:</t>
    </r>
    <r>
      <rPr>
        <sz val="10"/>
        <color theme="1"/>
        <rFont val="Arial"/>
        <family val="2"/>
      </rPr>
      <t xml:space="preserve"> 08/06/2022</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</si>
  <si>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</si>
  <si>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</si>
  <si>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</si>
  <si>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</si>
  <si>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</si>
  <si>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</si>
  <si>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</si>
  <si>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</si>
  <si>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</si>
  <si>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</si>
  <si>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</si>
  <si>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</si>
  <si>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</si>
  <si>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</si>
  <si>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</si>
  <si>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</si>
  <si>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</si>
  <si>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</si>
  <si>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</si>
  <si>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</si>
  <si>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</si>
  <si>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</si>
  <si>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</si>
  <si>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</si>
  <si>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Etapa de instrucción: indagación e investigación disciplinaria</t>
  </si>
  <si>
    <t>Afectación Reputacional</t>
  </si>
  <si>
    <t>No recaudo de las pruebas necesarias y conducentes para efectos de adoptar una decisión</t>
  </si>
  <si>
    <t>1. Inexistencia de personal profesional de planta suficiente para practicar pruebas dentro de los procesos disciplinarios mediante comisión / 2. Falta de seguimiento a los procesos asignados (no control de términos  )</t>
  </si>
  <si>
    <t>Posibilidad de perdida de oportunidad de continuar con la acción disciplinaria al no cumplirse con la finalidad de una etapa procesal.</t>
  </si>
  <si>
    <t>Gestión</t>
  </si>
  <si>
    <t>Relaciones Laborales</t>
  </si>
  <si>
    <t>Baja: La actividad que conlleva el riesgo se ejecuta de 3 a 24 veces por año</t>
  </si>
  <si>
    <t>Reputacional: El riesgo afecta la imagen de alguna área de la organización</t>
  </si>
  <si>
    <t>3</t>
  </si>
  <si>
    <t>0</t>
  </si>
  <si>
    <t>unidad (etapas)</t>
  </si>
  <si>
    <t>En cuanto a la capacidad del riesgo se está midiendo los procesos a partir de tres posibles etapas procesales que pueden tener lugar en un proceso disciplinario en la fase de instrucción (indagación prevía, investigación disciplinaria, cargos). En cuanto  a la tolerancia del riesgo se está valorando con la escala de 3 que corresponde a la posibilidad de ocurrencia de las situaciones que pueden llevar  a que no se prosiga con la actuación. Estos riesgos son naturales a los procesos disciplinarios.</t>
  </si>
  <si>
    <t>Evaluación de las actuaciones disciplinarias (indagación previa, investigación disciplinaria)</t>
  </si>
  <si>
    <t>Decisiones interlocutorias, de impulso procesal y fallos proferidos por fuera de los términos previstos en el Artículo 117 y demás disposiciones del Código General Disciplinario</t>
  </si>
  <si>
    <t xml:space="preserve">1. Demora o no suministro  de Información solicitada a terceros (entidades privadas, públicas, entes de control, etc) que impiden tomar un decisión.  / 2. Inexistencia de estrategia de priorización de procesos de acuerdo con la  fecha de hechos que son objeto de investigación / 3.  Estudio de caso complejo en los que se investigan más de una conducta u omisión o que involucran más de un implicado. / 4. Inexistencia de personal profesional de planta o contratado que permita efectuar un reparto de los procesos disciplinarios / 5. Personal vinculado sin experiencia en disciplinarios   / 6. La decisión proyetada no es aprobada por la autoridad discipinaria </t>
  </si>
  <si>
    <t xml:space="preserve">Posibilidad de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t>
  </si>
  <si>
    <t>2</t>
  </si>
  <si>
    <t>1</t>
  </si>
  <si>
    <t>8</t>
  </si>
  <si>
    <t>unidad (procesos)</t>
  </si>
  <si>
    <t>En cuanto a la capacidad del riesgo se está midiendo a partir de un promedio de los expedientes disciplinarios que se han conocido por vigencia (ultimos cuatro años), para luego llevar el calculo de a acuerdo con el periodo establecido para este informe (cuatrimestral). En cuanto a la tolerancia se ha realizado el mismo ejercicio, promediado el numero de expedientes disciplinarios que en el ultimo cuaternio han estado expuestos a ese riesgo.</t>
  </si>
  <si>
    <t xml:space="preserve">Contacto de personas interesadas en los procesos disciplinarios con quienes intervienen en el flujo de la toma de decisiones disciplinarias: por vinculos de amistad, recomendaciones laborales, nominación en el cargo o subdordinación al interior de la entidad  </t>
  </si>
  <si>
    <t>1. Decisiones (autos de archivo provisional y definitivo) contrarias a derecho / 2. No dar tramite a una noticia disciplinaria (quejas o informes o de hecho que se haya tenido conocimiento por parte de la autoridad disciplinaria)</t>
  </si>
  <si>
    <t xml:space="preserve">1. Desconocimiento de valores institucionales por parte de quienes intervienen en el proceso disciplinario. / 2. No implementación por parte de los intervenientes en el proceso disciplinario de protocolos para atención a testigos y demás intervinentes. / 3. Desconocimiento de la normatividad vigente por parte de quienes intervienen en el proceso disciplinario  </t>
  </si>
  <si>
    <t xml:space="preserve">Posibilidad de proferir decisiones que favorezcan a terceros  en contravía del interes general. </t>
  </si>
  <si>
    <t>Corrupción</t>
  </si>
  <si>
    <t>Rara vez: No se ha presentado en los últimos cinco años.</t>
  </si>
  <si>
    <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</si>
  <si>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</si>
  <si>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</si>
  <si>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3 de 9</t>
    </r>
  </si>
  <si>
    <r>
      <rPr>
        <b/>
        <sz val="10"/>
        <color theme="1"/>
        <rFont val="Arial"/>
        <family val="2"/>
      </rPr>
      <t>Vigente desde:</t>
    </r>
    <r>
      <rPr>
        <sz val="10"/>
        <color theme="1"/>
        <rFont val="Arial"/>
        <family val="2"/>
      </rPr>
      <t xml:space="preserve"> 08/06/2022</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</si>
  <si>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</si>
  <si>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</si>
  <si>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</si>
  <si>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</si>
  <si>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</si>
  <si>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</si>
  <si>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</si>
  <si>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</si>
  <si>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</si>
  <si>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</si>
  <si>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</si>
  <si>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</si>
  <si>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</si>
  <si>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</si>
  <si>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</si>
  <si>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</si>
  <si>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</si>
  <si>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</si>
  <si>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</si>
  <si>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</si>
  <si>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</si>
  <si>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</si>
  <si>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</si>
  <si>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</si>
  <si>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</si>
  <si>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4 de 9</t>
    </r>
  </si>
  <si>
    <r>
      <rPr>
        <b/>
        <sz val="10"/>
        <color theme="1"/>
        <rFont val="Arial"/>
        <family val="2"/>
      </rPr>
      <t>Vigente desde:</t>
    </r>
    <r>
      <rPr>
        <sz val="10"/>
        <color theme="1"/>
        <rFont val="Arial"/>
        <family val="2"/>
      </rPr>
      <t xml:space="preserve"> 08/06/2022</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</si>
  <si>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</si>
  <si>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</si>
  <si>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</si>
  <si>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</si>
  <si>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</si>
  <si>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</si>
  <si>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</si>
  <si>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</si>
  <si>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</si>
  <si>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5 de 9</t>
    </r>
  </si>
  <si>
    <r>
      <rPr>
        <b/>
        <sz val="10"/>
        <color theme="1"/>
        <rFont val="Arial"/>
        <family val="2"/>
      </rPr>
      <t>Vigente desde:</t>
    </r>
    <r>
      <rPr>
        <sz val="10"/>
        <color theme="1"/>
        <rFont val="Arial"/>
        <family val="2"/>
      </rPr>
      <t xml:space="preserve"> 08/06/2022</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</si>
  <si>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</si>
  <si>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</si>
  <si>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</si>
  <si>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</si>
  <si>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</si>
  <si>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</si>
  <si>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</si>
  <si>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</si>
  <si>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</si>
  <si>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</si>
  <si>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</si>
  <si>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</si>
  <si>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</si>
  <si>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</si>
  <si>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</si>
  <si>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</si>
  <si>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</si>
  <si>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</si>
  <si>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</si>
  <si>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</si>
  <si>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</si>
  <si>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El jefe de la Oficina de Control Disciplinario Interno o la persona que este designe </t>
  </si>
  <si>
    <t>REVISA y ANALIZA</t>
  </si>
  <si>
    <t>La información sobre los términos procesales con el fin de determinar las acciones que se encuentran pendientes por realizar en cada uno de los procesos disciplinarios</t>
  </si>
  <si>
    <t>Preventivo</t>
  </si>
  <si>
    <t>Manual</t>
  </si>
  <si>
    <t>Documentado</t>
  </si>
  <si>
    <t>Continua</t>
  </si>
  <si>
    <t>Con registro</t>
  </si>
  <si>
    <t>Drive institucional</t>
  </si>
  <si>
    <t>Drive / Expedientes disciplinarios</t>
  </si>
  <si>
    <t xml:space="preserve">Se contrasta la informaicón obrante en el expediente con la reportada en los documentos de control que se llevan a través de Drive. </t>
  </si>
  <si>
    <t>El jefe de la Oficina de Control Disciplinario Interno</t>
  </si>
  <si>
    <t>FORMULA y CONCRETA</t>
  </si>
  <si>
    <t>Planes de trabajo mensuales con los profesionales de la dependencia de acuerdo con el estado de los procesos.</t>
  </si>
  <si>
    <t>Sin Documentar</t>
  </si>
  <si>
    <t>Sin registro</t>
  </si>
  <si>
    <t>Correo electrónico institucional</t>
  </si>
  <si>
    <t>Se contrasta el plan de trabajo con los proyectos entregados</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</si>
  <si>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</si>
  <si>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</si>
  <si>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6 de 9</t>
    </r>
  </si>
  <si>
    <r>
      <rPr>
        <b/>
        <sz val="10"/>
        <color theme="1"/>
        <rFont val="Arial"/>
        <family val="2"/>
      </rPr>
      <t>Vigente desde:</t>
    </r>
    <r>
      <rPr>
        <sz val="10"/>
        <color theme="1"/>
        <rFont val="Arial"/>
        <family val="2"/>
      </rPr>
      <t xml:space="preserve"> 08/06/2022</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</si>
  <si>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</si>
  <si>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</si>
  <si>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</si>
  <si>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</si>
  <si>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</si>
  <si>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</si>
  <si>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</si>
  <si>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</si>
  <si>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</si>
  <si>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</si>
  <si>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</si>
  <si>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</si>
  <si>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</si>
  <si>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</si>
  <si>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</si>
  <si>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</si>
  <si>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</si>
  <si>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</si>
  <si>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</si>
  <si>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 xml:space="preserve">El jefe de la OCDI y los demás colaboradores y funcionarios del área se capacitan en los asuntos propios de la dependencia. </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</si>
  <si>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</si>
  <si>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</si>
  <si>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</si>
  <si>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</si>
  <si>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</si>
  <si>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</si>
  <si>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</si>
  <si>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</si>
  <si>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e indirectamente el impacto.</t>
  </si>
  <si>
    <t xml:space="preserve">El jefe de la OCDI adopta un protocolo para la atención de los sujetos procesales y demás intervinientes. </t>
  </si>
  <si>
    <t>Mapa de Riesgos Institucional                                                                                                                                                                                                                         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</si>
  <si>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</si>
  <si>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</si>
  <si>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7 de 9</t>
    </r>
  </si>
  <si>
    <r>
      <rPr>
        <b/>
        <sz val="10"/>
        <color theme="1"/>
        <rFont val="Arial"/>
        <family val="2"/>
      </rPr>
      <t>Vigente desde:</t>
    </r>
    <r>
      <rPr>
        <sz val="10"/>
        <color theme="1"/>
        <rFont val="Arial"/>
        <family val="2"/>
      </rPr>
      <t xml:space="preserve"> 08/06/2022</t>
    </r>
  </si>
  <si>
    <t>Evaluación del Riesgo - Nivel del Riesgo Residual</t>
  </si>
  <si>
    <t>Plan de Acción</t>
  </si>
  <si>
    <t>Criterios de Impacto
(No aplica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</si>
  <si>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</si>
  <si>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</si>
  <si>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</si>
  <si>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</si>
  <si>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</si>
  <si>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</si>
  <si>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</si>
  <si>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</si>
  <si>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</si>
  <si>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t>
  </si>
  <si>
    <t>Una sensibilización a los funcionarios y colaboradores del IDIGER frente a las acciones que pueden tipificar como actos de corrupción.  [Pieza grafica o audiovisual]</t>
  </si>
  <si>
    <t>1 septiembre al 31 de diciembre de 2022</t>
  </si>
  <si>
    <t>Oficiina de Control Disciplinario Interno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</si>
  <si>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</si>
  <si>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</si>
  <si>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8 de 9</t>
    </r>
  </si>
  <si>
    <r>
      <rPr>
        <b/>
        <sz val="10"/>
        <color theme="1"/>
        <rFont val="Arial"/>
        <family val="2"/>
      </rPr>
      <t>Vigente desde:</t>
    </r>
    <r>
      <rPr>
        <sz val="10"/>
        <color theme="1"/>
        <rFont val="Arial"/>
        <family val="2"/>
      </rPr>
      <t xml:space="preserve"> 08/06/2022</t>
    </r>
  </si>
  <si>
    <t>PRIMER REPORTE 1 DE ENERO A 30 DE ABRIL DE 2022</t>
  </si>
  <si>
    <t>SEGUNDO REPORTE 1 DE MAYO A 31 DE AGOSTO DE 2022</t>
  </si>
  <si>
    <t>TERCER REPORTE 1 DE SEPTIEMBRE A 31 DE DICIEMBRE DE 2022</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</si>
  <si>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</si>
  <si>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</si>
  <si>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</si>
  <si>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</si>
  <si>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</si>
  <si>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</si>
  <si>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EVIDENCIAS / PRODUCTOS ENTREGADOS</t>
  </si>
  <si>
    <t>DESCRIPCION DEL MONITOREO (ACOMPAÑAMIENTO)</t>
  </si>
  <si>
    <t>DESCRIPCION DEL SEGUIMIENTO</t>
  </si>
  <si>
    <t>EVIDENCIA DEL SEGUIMIENTO</t>
  </si>
  <si>
    <t>A través de Drive se realiza actualización e informe de estado de procesos, cuya verificación es efectuada por quienes intervienen en el proceso</t>
  </si>
  <si>
    <t xml:space="preserve">Sobre las evidencias del control de este Riesgo que se efectúa a través de Drive se aclara que el mismo contiene información sensible que involucra actuaciones cobijada por la reserva de la que trata el Artículo 115 del Código General Dsiciplinario. </t>
  </si>
  <si>
    <t xml:space="preserve">A través de correo electrónico se han socializado y discutido estrategias de trabajo. Es importante señalar que desde el mes de marzo de 2022, y de acuerdo con Resolución 074 de 2022, actualmente los procesos disciplinarios sustanciados en primera instancia se encuentran cobijados por suspensión de términos y que el plan de trabajo debe ser evaluado por la futura autoridad disciplinaria. </t>
  </si>
  <si>
    <t>Se adjunta resolución No. 074 de 2022 expedida por la Dirección General del IDIGER que explica la imposibilidad de trabajar en planes de trabajo mensual por existencia de mendida de suspensión de términos. Sobre las evidencias del control efectuado a este riesgo se aclara que la información que se evalúa sobre cada expediente, y las directrices dadas en reuniones de seguimiento sobre los procesos en etapa de indagación o investigación contiene conceptos e información sensible, que involucra actuaciones cobijada por la reserva de la que trata el Artículo 115 del Código General Disciplinario. Sin embargo se adjunta captura de pantalla de reunion de area programada que fue efectivamente realizada el día 28 de junio de 2022</t>
  </si>
  <si>
    <t>La funcionaria de planta ha recibido capacitaciones por parte de diferentes entidades y universidad en temas relacionadas con las funciones del cargo que desempeña. // 2. En la pagina web oficial de la entidad se encuentran socializados los protocolos que a la fecha se ha establecido en el área para consulta publica, los cuales se encuentran establecidos desde el 01 de septiembre de 2022. Se realiza actualización el día 22 de marzo de 2022, la cual también se publica en la página web de la entidad.</t>
  </si>
  <si>
    <t>1.  En cuanto a las capacitaciones, se entrega copia de algunos certificados que dan cuenta de la asistencia de la funcionaria de planta. Durante el periodo comprendido entre el 01 de mayo al 31 de agosto de 2022// 2. Se adjuntan protocolos publicados en la página web del IDIGER en el link : https://www.idiger.gov.co/notificaciones-en-procesos-disciplinarios</t>
  </si>
  <si>
    <t>Esta actividad se desarrollará en el lapso comprendido entre el 01/09/2022 al 31/12/2022</t>
  </si>
  <si>
    <t>N/A</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</si>
  <si>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</si>
  <si>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</si>
  <si>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9 de 9</t>
    </r>
  </si>
  <si>
    <r>
      <rPr>
        <b/>
        <sz val="10"/>
        <color theme="1"/>
        <rFont val="Arial"/>
        <family val="2"/>
      </rPr>
      <t>Vigente desde:</t>
    </r>
    <r>
      <rPr>
        <sz val="10"/>
        <color theme="1"/>
        <rFont val="Arial"/>
        <family val="2"/>
      </rPr>
      <t xml:space="preserve"> 08/06/2022</t>
    </r>
  </si>
  <si>
    <t>1er Cuatrimestre</t>
  </si>
  <si>
    <t>2do Cuatrimestre</t>
  </si>
  <si>
    <t>3er Cuatrimestre</t>
  </si>
  <si>
    <t>% de Avance del Proceso</t>
  </si>
  <si>
    <t>% de Avance OCI</t>
  </si>
  <si>
    <t>PROMEDIO CUMPLIMIENTO DEL PLAN  (EFICACIA)</t>
  </si>
  <si>
    <t>PORCENTAJE PROGRAMADO POR CUATRIMESTRE</t>
  </si>
  <si>
    <t xml:space="preserve">EFICIENCIA EN LA EJECUCION DEL PLAN </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</si>
  <si>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</si>
  <si>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</si>
  <si>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</si>
  <si>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</si>
  <si>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</si>
  <si>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</si>
  <si>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</si>
  <si>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</si>
  <si>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</si>
  <si>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</si>
  <si>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</si>
  <si>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</si>
  <si>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</si>
  <si>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</si>
  <si>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</si>
  <si>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</si>
  <si>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</si>
  <si>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</si>
  <si>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</si>
  <si>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</si>
  <si>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</si>
  <si>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</si>
  <si>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</si>
  <si>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</si>
  <si>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</si>
  <si>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family val="2"/>
      </rPr>
      <t>Muy Baja:</t>
    </r>
    <r>
      <rPr>
        <sz val="11"/>
        <color theme="1"/>
        <rFont val="Calibri"/>
        <family val="2"/>
      </rPr>
      <t xml:space="preserve"> La actividad que conlleva el riesgo se ejecuta como máximo 2 veces por año</t>
    </r>
  </si>
  <si>
    <r>
      <rPr>
        <b/>
        <sz val="11"/>
        <color theme="1"/>
        <rFont val="Calibri"/>
        <family val="2"/>
      </rPr>
      <t>Económico:</t>
    </r>
    <r>
      <rPr>
        <sz val="11"/>
        <color theme="1"/>
        <rFont val="Calibri"/>
        <family val="2"/>
      </rPr>
      <t xml:space="preserve"> Afectación menor a 10 SMLMV</t>
    </r>
  </si>
  <si>
    <t>Direccionamiento Estratégico</t>
  </si>
  <si>
    <t>Información</t>
  </si>
  <si>
    <r>
      <rPr>
        <b/>
        <sz val="11"/>
        <color theme="1"/>
        <rFont val="Calibri"/>
        <family val="2"/>
      </rPr>
      <t>Casi seguro:</t>
    </r>
    <r>
      <rPr>
        <sz val="11"/>
        <color theme="1"/>
        <rFont val="Calibri"/>
        <family val="2"/>
      </rPr>
      <t xml:space="preserve"> Mas de una vez al año.</t>
    </r>
  </si>
  <si>
    <t>Diligencie la columna anterior.</t>
  </si>
  <si>
    <r>
      <rPr>
        <b/>
        <sz val="11"/>
        <color theme="1"/>
        <rFont val="Calibri"/>
        <family val="2"/>
      </rPr>
      <t>Fuerte =</t>
    </r>
    <r>
      <rPr>
        <sz val="11"/>
        <color theme="1"/>
        <rFont val="Calibri"/>
        <family val="2"/>
      </rPr>
      <t xml:space="preserve"> El control se ejecuta de manera consistente por parte del responsable.</t>
    </r>
  </si>
  <si>
    <t>El control ayuda a disminuir directamente tanto la probabilidad como el impacto.</t>
  </si>
  <si>
    <t>Evitar</t>
  </si>
  <si>
    <t>Seguridad de la Información (Pérdida de Confidencialidad)</t>
  </si>
  <si>
    <t>Ejecución y Administración de procesos</t>
  </si>
  <si>
    <r>
      <rPr>
        <b/>
        <sz val="11"/>
        <color theme="1"/>
        <rFont val="Calibri"/>
        <family val="2"/>
      </rPr>
      <t>Baja:</t>
    </r>
    <r>
      <rPr>
        <sz val="11"/>
        <color theme="1"/>
        <rFont val="Calibri"/>
        <family val="2"/>
      </rPr>
      <t xml:space="preserve"> La actividad que conlleva el riesgo se ejecuta de 3 a 24 veces por año</t>
    </r>
  </si>
  <si>
    <r>
      <rPr>
        <b/>
        <sz val="11"/>
        <color theme="1"/>
        <rFont val="Calibri"/>
        <family val="2"/>
      </rPr>
      <t>Económico:</t>
    </r>
    <r>
      <rPr>
        <sz val="11"/>
        <color theme="1"/>
        <rFont val="Calibri"/>
        <family val="2"/>
      </rPr>
      <t xml:space="preserve"> Entre 10 y 50 SMLMV</t>
    </r>
  </si>
  <si>
    <t>Tecnologías de la Información y las Comunicaciones</t>
  </si>
  <si>
    <t>Detectivo</t>
  </si>
  <si>
    <t>Automático</t>
  </si>
  <si>
    <t>Aleatoria</t>
  </si>
  <si>
    <t>Software</t>
  </si>
  <si>
    <r>
      <rPr>
        <b/>
        <sz val="11"/>
        <color theme="1"/>
        <rFont val="Calibri"/>
        <family val="2"/>
      </rPr>
      <t>Probable:</t>
    </r>
    <r>
      <rPr>
        <sz val="11"/>
        <color theme="1"/>
        <rFont val="Calibri"/>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</si>
  <si>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</si>
  <si>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</si>
  <si>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</si>
  <si>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</si>
  <si>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</si>
  <si>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</si>
  <si>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</si>
  <si>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</si>
  <si>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family val="2"/>
      </rPr>
      <t>Moderado =</t>
    </r>
    <r>
      <rPr>
        <sz val="11"/>
        <color theme="1"/>
        <rFont val="Calibri"/>
        <family val="2"/>
      </rPr>
      <t xml:space="preserve"> El control se ejecuta algunas veces por parte del responsable.</t>
    </r>
  </si>
  <si>
    <t>Afectación Económica (o presupuestal) y Reputacional</t>
  </si>
  <si>
    <t>Seguridad de la Información (Pérdida de la Integridad)</t>
  </si>
  <si>
    <t>Fallas Tecnológicas</t>
  </si>
  <si>
    <r>
      <rPr>
        <b/>
        <sz val="11"/>
        <color theme="1"/>
        <rFont val="Calibri"/>
        <family val="2"/>
      </rPr>
      <t>Media:</t>
    </r>
    <r>
      <rPr>
        <sz val="11"/>
        <color theme="1"/>
        <rFont val="Calibri"/>
        <family val="2"/>
      </rPr>
      <t xml:space="preserve"> La actividad que conlleva el riesgo se ejecuta de 24 a 500 veces por año</t>
    </r>
  </si>
  <si>
    <r>
      <rPr>
        <b/>
        <sz val="11"/>
        <color theme="1"/>
        <rFont val="Calibri"/>
        <family val="2"/>
      </rPr>
      <t>Económico:</t>
    </r>
    <r>
      <rPr>
        <sz val="11"/>
        <color theme="1"/>
        <rFont val="Calibri"/>
        <family val="2"/>
      </rPr>
      <t xml:space="preserve"> Entre 50 y 100 SMLMV</t>
    </r>
  </si>
  <si>
    <t>Conocimiento del Riesgo y Efectos del Cambio Climático</t>
  </si>
  <si>
    <t>Correctivo</t>
  </si>
  <si>
    <t>Sin Control</t>
  </si>
  <si>
    <t>Reducir (Transferir)</t>
  </si>
  <si>
    <t>Hardware</t>
  </si>
  <si>
    <r>
      <rPr>
        <b/>
        <sz val="11"/>
        <color theme="1"/>
        <rFont val="Calibri"/>
        <family val="2"/>
      </rPr>
      <t>Posible:</t>
    </r>
    <r>
      <rPr>
        <sz val="11"/>
        <color theme="1"/>
        <rFont val="Calibri"/>
        <family val="2"/>
      </rPr>
      <t xml:space="preserve"> Al menos una vez en los últimos dos años.</t>
    </r>
  </si>
  <si>
    <t>No es un control</t>
  </si>
  <si>
    <t>No Existe</t>
  </si>
  <si>
    <r>
      <rPr>
        <b/>
        <sz val="11"/>
        <color theme="1"/>
        <rFont val="Calibri"/>
        <family val="2"/>
      </rPr>
      <t>Débil =</t>
    </r>
    <r>
      <rPr>
        <sz val="11"/>
        <color theme="1"/>
        <rFont val="Calibri"/>
        <family val="2"/>
      </rPr>
      <t xml:space="preserve"> El control no se ejecuta por parte del responsable.</t>
    </r>
  </si>
  <si>
    <t>El control ayuda a disminuir directamente la probabilidad y el impacto no disminuye.</t>
  </si>
  <si>
    <t>Compartir</t>
  </si>
  <si>
    <t>Seguridad de la Información (Pérdida de la Disponibilidad)</t>
  </si>
  <si>
    <r>
      <rPr>
        <b/>
        <sz val="11"/>
        <color theme="1"/>
        <rFont val="Calibri"/>
        <family val="2"/>
      </rPr>
      <t>Alta:</t>
    </r>
    <r>
      <rPr>
        <sz val="11"/>
        <color theme="1"/>
        <rFont val="Calibri"/>
        <family val="2"/>
      </rPr>
      <t xml:space="preserve"> La actividad que conlleva el riesgo se ejecuta mínimo 500 veces al año y máximo 5000 veces por año</t>
    </r>
  </si>
  <si>
    <r>
      <rPr>
        <b/>
        <sz val="11"/>
        <color theme="1"/>
        <rFont val="Calibri"/>
        <family val="2"/>
      </rPr>
      <t>Económico:</t>
    </r>
    <r>
      <rPr>
        <sz val="11"/>
        <color theme="1"/>
        <rFont val="Calibri"/>
        <family val="2"/>
      </rPr>
      <t xml:space="preserve"> Entre 100 y 500 SMLMV</t>
    </r>
  </si>
  <si>
    <t>Reducción del Riesgo y Adaptación al Cambio Climático</t>
  </si>
  <si>
    <t>Reducir (Mitigar)</t>
  </si>
  <si>
    <t>Servicios</t>
  </si>
  <si>
    <r>
      <rPr>
        <b/>
        <sz val="11"/>
        <color theme="1"/>
        <rFont val="Calibri"/>
        <family val="2"/>
      </rPr>
      <t>Improbable:</t>
    </r>
    <r>
      <rPr>
        <sz val="11"/>
        <color theme="1"/>
        <rFont val="Calibri"/>
        <family val="2"/>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</si>
  <si>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</si>
  <si>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</si>
  <si>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</si>
  <si>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family val="2"/>
      </rPr>
      <t>Muy Alta:</t>
    </r>
    <r>
      <rPr>
        <sz val="11"/>
        <color theme="1"/>
        <rFont val="Calibri"/>
        <family val="2"/>
      </rPr>
      <t xml:space="preserve"> La actividad que conlleva el riesgo se ejecuta más de 5000 veces por año</t>
    </r>
  </si>
  <si>
    <r>
      <rPr>
        <b/>
        <sz val="11"/>
        <color theme="1"/>
        <rFont val="Calibri"/>
        <family val="2"/>
      </rPr>
      <t>Económico:</t>
    </r>
    <r>
      <rPr>
        <sz val="11"/>
        <color theme="1"/>
        <rFont val="Calibri"/>
        <family val="2"/>
      </rPr>
      <t xml:space="preserve"> Mayor a 500 SMLMV</t>
    </r>
  </si>
  <si>
    <t>Manejo de Emergencias y Desastres</t>
  </si>
  <si>
    <t>Intangibles</t>
  </si>
  <si>
    <r>
      <rPr>
        <b/>
        <sz val="11"/>
        <color theme="1"/>
        <rFont val="Calibri"/>
        <family val="2"/>
      </rPr>
      <t>Rara vez:</t>
    </r>
    <r>
      <rPr>
        <sz val="11"/>
        <color theme="1"/>
        <rFont val="Calibri"/>
        <family val="2"/>
      </rPr>
      <t xml:space="preserve"> No se ha presentado en los últimos cinco años.</t>
    </r>
  </si>
  <si>
    <t>Trámites, OPAs y Consultas de Acceso a la Información Pública</t>
  </si>
  <si>
    <t>Fraude Interno</t>
  </si>
  <si>
    <r>
      <rPr>
        <b/>
        <sz val="11"/>
        <color theme="1"/>
        <rFont val="Calibri"/>
        <family val="2"/>
      </rPr>
      <t>Reputacional:</t>
    </r>
    <r>
      <rPr>
        <sz val="11"/>
        <color theme="1"/>
        <rFont val="Calibri"/>
        <family val="2"/>
      </rPr>
      <t xml:space="preserve"> El riesgo afecta la imagen de alguna área de la organización</t>
    </r>
  </si>
  <si>
    <t>Gestión del Talento Humano</t>
  </si>
  <si>
    <t>Componentes de Red</t>
  </si>
  <si>
    <t>Fraude Externo</t>
  </si>
  <si>
    <r>
      <rPr>
        <b/>
        <sz val="11"/>
        <color theme="1"/>
        <rFont val="Calibri"/>
        <family val="2"/>
      </rPr>
      <t>Reputacional:</t>
    </r>
    <r>
      <rPr>
        <sz val="11"/>
        <color theme="1"/>
        <rFont val="Calibri"/>
        <family val="2"/>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</si>
  <si>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</si>
  <si>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</si>
  <si>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</si>
  <si>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family val="2"/>
      </rPr>
      <t>Reputacional:</t>
    </r>
    <r>
      <rPr>
        <sz val="11"/>
        <color theme="1"/>
        <rFont val="Calibri"/>
        <family val="2"/>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</si>
  <si>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</si>
  <si>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</si>
  <si>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</si>
  <si>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family val="2"/>
      </rPr>
      <t>Reputacional:</t>
    </r>
    <r>
      <rPr>
        <sz val="11"/>
        <color theme="1"/>
        <rFont val="Calibri"/>
        <family val="2"/>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</si>
  <si>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</si>
  <si>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</si>
  <si>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family val="2"/>
      </rPr>
      <t>Reputacional:</t>
    </r>
    <r>
      <rPr>
        <sz val="11"/>
        <color theme="1"/>
        <rFont val="Calibri"/>
        <family val="2"/>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</si>
  <si>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</si>
  <si>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</si>
  <si>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</si>
  <si>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</si>
  <si>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</si>
  <si>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</si>
  <si>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</si>
  <si>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</si>
  <si>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</si>
  <si>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</si>
  <si>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</si>
  <si>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</si>
  <si>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</si>
  <si>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</si>
  <si>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</si>
  <si>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</si>
  <si>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</si>
  <si>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</si>
  <si>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</si>
  <si>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</si>
  <si>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</si>
  <si>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</si>
  <si>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</si>
  <si>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</si>
  <si>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</si>
  <si>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</si>
  <si>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</si>
  <si>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</si>
  <si>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</si>
  <si>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</si>
  <si>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</si>
  <si>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</si>
  <si>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</si>
  <si>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</si>
  <si>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</si>
  <si>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</si>
  <si>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</si>
  <si>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</si>
  <si>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</si>
  <si>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</si>
  <si>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</si>
  <si>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</si>
  <si>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</si>
  <si>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</si>
  <si>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</si>
  <si>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</si>
  <si>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</si>
  <si>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El reporte efectuado por la primera línea es coherente con los controles establecidos, se entiende el no cargue de evidencias debido a la información confidencial que se almacena en el drive sobre los procesos que adelanta la oficina</t>
  </si>
  <si>
    <t>Las evidencias dan cuenta de correo electrónico con invitación para seguimiento de procesos y resolución 074 que señala la existencia de mendida de suspensión de términos.
Al igual que en rel riesgo anterior se entiende el no cargue de evidencias completas debido a la información confidencial que se almacena en el drive sobre los procesos que adelanta la oficina</t>
  </si>
  <si>
    <t xml:space="preserve">Se verifica certificados de capacitación y comunicados internos en relación con el protocolos de procesos disciplinarios que se adelantan  </t>
  </si>
  <si>
    <t>Se recomienda ejecutar la actividad en la fecha establecida según plan de acción</t>
  </si>
  <si>
    <t>Actividades de desvinculación y traslado (funcionarios).</t>
  </si>
  <si>
    <t>Entrega de informes de actividades y/o terminación o cesión de contratos de prestación de servicios (contratistas).</t>
  </si>
  <si>
    <t>por la alta rotación de personal de planta (carrera administrativa y provisional)</t>
  </si>
  <si>
    <t>Debido a la falta de lineamientos y herramientas institucionalizados para una adecuada transferencia de conocimiento.</t>
  </si>
  <si>
    <t>Posibilidad de afectación economica o presupuestal, por la alta rotación de personal de planta, debido a la falta de lineamientos y herramientas institucionalizados para una adecuada trasferencia de conocimiento.</t>
  </si>
  <si>
    <t>Media: La actividad que conlleva el riesgo se ejecuta de 24 a 500 veces por año</t>
  </si>
  <si>
    <t>por debilidades en la revisión de los productos entregados por los contratistas de prestación de servicios</t>
  </si>
  <si>
    <t>Posibilidad de afectación economica o presupuestal, por debilidades en la revisión de los productos entregados por los contratistas de prestación de servicios, debido a la falta de lineamientos y herramientas institucionalizados para una adecuada trasferencia de conocimiento.</t>
  </si>
  <si>
    <t>Alta: La actividad que conlleva el riesgo se ejecuta mínimo 500 veces al año y máximo 5000 veces por año</t>
  </si>
  <si>
    <t>Reputacional: El riesgo afecta la imagen de de la entidad con efecto publicitario sostenido a nivel de sector administrativo, nivel departamental o municipal</t>
  </si>
  <si>
    <t>Reputacional: El riesgo afecta la imagen de la entidad internamente, de conocimiento general, nivel interno, de junta directiva y accionistas y/o de proveedores</t>
  </si>
  <si>
    <t>1 a 7</t>
  </si>
  <si>
    <t>8 a 10</t>
  </si>
  <si>
    <t>50</t>
  </si>
  <si>
    <t>Unidad</t>
  </si>
  <si>
    <t>1 a 30</t>
  </si>
  <si>
    <t>31 a 35</t>
  </si>
  <si>
    <t>800</t>
  </si>
  <si>
    <t>La capacidad se definió de acuerdo al número de desvinculaciones, traslados, licencias, incapacidades y vacaciones que historicamente se han generado en la Entidad, dividido en tres para determinar la capacidad por cuatrimestre.</t>
  </si>
  <si>
    <t>Se calculó con el número de contratistas de prestación de servicios, multiplicado por 12 meses, con el fin de determinar la capacidad del riesgo.</t>
  </si>
  <si>
    <t>El Jefe Inmediato</t>
  </si>
  <si>
    <t>verifica el acta de entrega de puesto de trabajo con sus respectivos soportes,</t>
  </si>
  <si>
    <t>remitida por el funcionario al momento de una desvinculación o traslado laboral.</t>
  </si>
  <si>
    <t>El funcionario</t>
  </si>
  <si>
    <t>realiza el informe o charla en la que transfiere el conocimiento adquirido,</t>
  </si>
  <si>
    <t>producto de una capacitación brindada por el IDIGER mediante su Plan Institucional de Capacitación.</t>
  </si>
  <si>
    <t>El Supervisor del contrato</t>
  </si>
  <si>
    <t>verifica el informe de actividades y soportes entregados por el Contratista de prestación de servicios,</t>
  </si>
  <si>
    <t>de manera mensual.</t>
  </si>
  <si>
    <t>Historias Laborales</t>
  </si>
  <si>
    <t>Acta de entrega firmada por el funcionario que recibe el puesto de trabajo, quien garantiza al jefe inmediato la entrega idonea del mismo.</t>
  </si>
  <si>
    <t xml:space="preserve">Si el funcionario que recibe el puesto de trabajo no esta conforme con la entrega, el jefe inmediato solicita fortalecer dicha entrega y se condiciona el pago de nomina. </t>
  </si>
  <si>
    <t>Capacitación presencial o virtual para transferir el conocimiento a los funcionarios de la Entidad, o Elaboración de informe de los conocimientos adquiridos en la capacitación recibida.</t>
  </si>
  <si>
    <t>El control no permite identificar desviaciones o diferencias.</t>
  </si>
  <si>
    <t>Carpeta fisica de cada contrato de prestación de servicios. A nivel digital en el NAS administrado por la Dirección TIC.</t>
  </si>
  <si>
    <t>Informe de actividades mensuales de los contratistas de prestación de servicios.</t>
  </si>
  <si>
    <t>En caso de que el supervisor identifique diferencias en las evidencias con respecto a las actividades reportadas, devuelve el informe para que el contratista realice los ajustes pertinentes.</t>
  </si>
  <si>
    <t>1) Identificación y diligenciamiento del mapa de conocimiento tacito y explicito por procesos (100%).</t>
  </si>
  <si>
    <t>1) 31/012/2022</t>
  </si>
  <si>
    <t>Administración de carpetas compartidas y gestión de usuarios</t>
  </si>
  <si>
    <t>Trabajo en Casa y Teletrabajo</t>
  </si>
  <si>
    <t>Accesos no autorizados</t>
  </si>
  <si>
    <t>Debilidad en la solicitud oportuna para la actualizacion de los permisos de la carpetas compartidas.</t>
  </si>
  <si>
    <t>Posibilidad de afectación economica, reputacional y perdida de la confidencialidad de la información almacenada en las carpetas compartidas de cada proceso, debido a las debilidades en la solicitud oportuna para la actualizacion de los permisos de la carpetas compartidas.</t>
  </si>
  <si>
    <t>Muy Alta: La actividad que conlleva el riesgo se ejecuta más de 5000 veces por año</t>
  </si>
  <si>
    <t>Instalación de software malicioso en los equipos de computo personales, cuando se realiza trabajo en casa o teletrabajo.</t>
  </si>
  <si>
    <t>Desconocimiento por parte de los procesos, de los riesgos de ciber seguridad.</t>
  </si>
  <si>
    <t>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t>
  </si>
  <si>
    <t>1% al 5%</t>
  </si>
  <si>
    <t>6% al 10%</t>
  </si>
  <si>
    <t>100%</t>
  </si>
  <si>
    <t>Porcentaje de accesos no autorizados o de solicitudes de actualización no realizadas</t>
  </si>
  <si>
    <t>Porcentaje de instalaciones de software malicioso</t>
  </si>
  <si>
    <t>Se determinó la unidad de medida de manera porcentual, de acuerdo al historico de casos de los que se tienen conocimiento desde la Oficina TIC</t>
  </si>
  <si>
    <t>Carpeta compartida del proceso que contiene información y los instrumentos de control para el desarrollo de las actividades del proceso.</t>
  </si>
  <si>
    <t>Información que reposa en los computadores personales de los colaboradores cuando realizan trabajo en casa y teletrabajo.</t>
  </si>
  <si>
    <t>El subdirector, Jefe o personal delegado</t>
  </si>
  <si>
    <t>Solicita a través de la mesa de servicio y cuando sea necesario.</t>
  </si>
  <si>
    <t>el acceso a las carpetas compartidas, para el personal que considere pertinente.</t>
  </si>
  <si>
    <t>Aplicativo o herramienta de mesa de servicio</t>
  </si>
  <si>
    <t>Propiedades de la carpeta donde se visualicen los usuarios con los permisos o reporte solicitado a la Oficina TICS.</t>
  </si>
  <si>
    <t>Se corrigen y se resuelven inmediatamente si se detecta alguna inconsistencia.</t>
  </si>
  <si>
    <t>1) Solicitar el reporte de permisos de las carpetas compartidas (NAS) a la Oficina TIC y solicitar en caso de ser necesario, mediante mesa de servicio, los ajustes y accesos correspondientes. (100%)</t>
  </si>
  <si>
    <t>1) 31/12/2022</t>
  </si>
  <si>
    <t>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t>
  </si>
  <si>
    <t>1) 31/12/2022
2) 31/12/2022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</si>
</sst>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3" x14ac:knownFonts="1">
    <font>
      <sz val="11"/>
      <color theme="1"/>
      <name val="Calibri"/>
      <scheme val="minor"/>
    </font>
    <font>
      <b/>
      <sz val="22"/>
      <color theme="0"/>
      <name val="Calibri"/>
      <family val="2"/>
    </font>
    <font>
      <sz val="11"/>
      <name val="Calibri"/>
      <family val="2"/>
    </font>
    <font>
      <b/>
      <sz val="10"/>
      <color theme="1"/>
      <name val="Arial"/>
      <family val="2"/>
    </font>
    <font>
      <sz val="10"/>
      <color theme="1"/>
      <name val="Arial"/>
      <family val="2"/>
    </font>
    <font>
      <sz val="11"/>
      <color theme="1"/>
      <name val="Arial Narrow"/>
      <family val="2"/>
    </font>
    <font>
      <sz val="11"/>
      <color theme="1"/>
      <name val="Calibri"/>
      <family val="2"/>
    </font>
    <font>
      <b/>
      <sz val="12"/>
      <color theme="0"/>
      <name val="Calibri"/>
      <family val="2"/>
    </font>
    <font>
      <sz val="16"/>
      <color theme="1"/>
      <name val="Calibri"/>
      <family val="2"/>
    </font>
    <font>
      <b/>
      <sz val="12"/>
      <color theme="1"/>
      <name val="Calibri"/>
      <family val="2"/>
    </font>
    <font>
      <sz val="10"/>
      <color theme="1"/>
      <name val="Calibri"/>
      <family val="2"/>
    </font>
    <font>
      <sz val="8"/>
      <color theme="1"/>
      <name val="Century Gothic"/>
      <family val="2"/>
    </font>
    <font>
      <b/>
      <sz val="11"/>
      <color theme="1"/>
      <name val="Century Gothic"/>
      <family val="2"/>
    </font>
    <font>
      <b/>
      <sz val="14"/>
      <color theme="1"/>
      <name val="Arial Narrow"/>
      <family val="2"/>
    </font>
    <font>
      <b/>
      <sz val="11"/>
      <color theme="1"/>
      <name val="Arial Narrow"/>
      <family val="2"/>
    </font>
    <font>
      <b/>
      <sz val="13"/>
      <color theme="1"/>
      <name val="Arial Narrow"/>
      <family val="2"/>
    </font>
    <font>
      <b/>
      <sz val="11"/>
      <color theme="0"/>
      <name val="Arial Narrow"/>
      <family val="2"/>
    </font>
    <font>
      <sz val="10"/>
      <color theme="1"/>
      <name val="Arial Narrow"/>
      <family val="2"/>
    </font>
    <font>
      <b/>
      <sz val="22"/>
      <color theme="1"/>
      <name val="Arial Narrow"/>
      <family val="2"/>
    </font>
    <font>
      <b/>
      <sz val="8"/>
      <color theme="0"/>
      <name val="Arial Narrow"/>
      <family val="2"/>
    </font>
    <font>
      <b/>
      <sz val="10"/>
      <color theme="0"/>
      <name val="Arial Narrow"/>
      <family val="2"/>
    </font>
    <font>
      <b/>
      <sz val="10"/>
      <color theme="0"/>
      <name val="Arial"/>
      <family val="2"/>
    </font>
    <font>
      <b/>
      <sz val="9"/>
      <color theme="1"/>
      <name val="Arial Narrow"/>
      <family val="2"/>
    </font>
    <font>
      <sz val="9"/>
      <color theme="0"/>
      <name val="Century Gothic"/>
      <family val="2"/>
    </font>
    <font>
      <sz val="9"/>
      <color theme="1"/>
      <name val="Century Gothic"/>
      <family val="2"/>
    </font>
    <font>
      <b/>
      <sz val="9"/>
      <color theme="0"/>
      <name val="Century Gothic"/>
      <family val="2"/>
    </font>
    <font>
      <sz val="9"/>
      <color theme="1"/>
      <name val="Arial Narrow"/>
      <family val="2"/>
    </font>
    <font>
      <b/>
      <sz val="10"/>
      <color theme="1"/>
      <name val="Arial Narrow"/>
      <family val="2"/>
    </font>
    <font>
      <b/>
      <sz val="11"/>
      <color theme="1"/>
      <name val="Calibri"/>
      <family val="2"/>
    </font>
    <font>
      <b/>
      <sz val="9"/>
      <color theme="1"/>
      <name val="Century Gothic"/>
      <family val="2"/>
    </font>
    <font>
      <sz val="7"/>
      <color theme="1"/>
      <name val="Arial"/>
      <family val="2"/>
    </font>
    <font>
      <sz val="7"/>
      <color theme="1"/>
      <name val="Century Gothic"/>
      <family val="2"/>
    </font>
    <font>
      <sz val="11"/>
      <name val="Arial Narrow"/>
      <family val="2"/>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1">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0" borderId="19" xfId="0" applyFont="1" applyBorder="1" applyAlignment="1">
      <alignment horizontal="left" vertical="center" wrapText="1"/>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17" fillId="0" borderId="19" xfId="0" applyFont="1" applyBorder="1" applyAlignment="1">
      <alignment vertical="center" wrapText="1"/>
    </xf>
    <xf numFmtId="0" fontId="17" fillId="0" borderId="4" xfId="0" applyFont="1" applyBorder="1" applyAlignment="1">
      <alignment horizontal="center" vertical="center" wrapText="1"/>
    </xf>
    <xf numFmtId="0" fontId="17" fillId="0" borderId="4" xfId="0" applyFont="1" applyBorder="1" applyAlignment="1">
      <alignment vertical="center" wrapText="1"/>
    </xf>
    <xf numFmtId="0" fontId="5" fillId="2" borderId="5" xfId="0" applyFont="1" applyFill="1" applyBorder="1" applyAlignment="1">
      <alignment horizontal="center"/>
    </xf>
    <xf numFmtId="0" fontId="5" fillId="0" borderId="4" xfId="0" applyFont="1" applyBorder="1" applyAlignment="1">
      <alignment horizontal="left" vertical="center" wrapText="1"/>
    </xf>
    <xf numFmtId="0" fontId="17" fillId="0" borderId="4" xfId="0" applyFont="1" applyBorder="1" applyAlignment="1">
      <alignment horizontal="left" vertical="center"/>
    </xf>
    <xf numFmtId="0" fontId="14" fillId="4" borderId="27"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28" fillId="4" borderId="4" xfId="0" applyNumberFormat="1" applyFont="1" applyFill="1" applyBorder="1" applyAlignment="1">
      <alignment horizontal="center" vertical="center"/>
    </xf>
    <xf numFmtId="10" fontId="28" fillId="4" borderId="4" xfId="0" applyNumberFormat="1" applyFont="1" applyFill="1" applyBorder="1" applyAlignment="1">
      <alignment horizontal="center" vertical="center"/>
    </xf>
    <xf numFmtId="0" fontId="28" fillId="4" borderId="4" xfId="0" applyFont="1" applyFill="1" applyBorder="1" applyAlignment="1">
      <alignment horizontal="center" vertical="center" wrapText="1"/>
    </xf>
    <xf numFmtId="0" fontId="28"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29" fillId="4" borderId="4" xfId="0" applyFont="1" applyFill="1" applyBorder="1" applyAlignment="1">
      <alignment horizontal="center" vertical="center" wrapText="1"/>
    </xf>
    <xf numFmtId="0" fontId="29" fillId="4" borderId="4" xfId="0" applyFont="1" applyFill="1" applyBorder="1" applyAlignment="1">
      <alignment horizontal="center" vertical="center"/>
    </xf>
    <xf numFmtId="0" fontId="30" fillId="0" borderId="0" xfId="0" applyFont="1"/>
    <xf numFmtId="0" fontId="31" fillId="4" borderId="4" xfId="0" applyFont="1" applyFill="1" applyBorder="1" applyAlignment="1">
      <alignment horizontal="left" vertical="center" wrapText="1"/>
    </xf>
    <xf numFmtId="0" fontId="31" fillId="0" borderId="4" xfId="0" applyFont="1" applyBorder="1" applyAlignment="1">
      <alignment horizontal="left" vertical="center" wrapText="1"/>
    </xf>
    <xf numFmtId="0" fontId="30" fillId="0" borderId="0" xfId="0" applyFont="1" applyAlignment="1">
      <alignment horizontal="left"/>
    </xf>
    <xf numFmtId="0" fontId="31" fillId="0" borderId="4" xfId="0" applyFont="1" applyBorder="1" applyAlignment="1">
      <alignment horizontal="left" vertical="center"/>
    </xf>
    <xf numFmtId="0" fontId="30" fillId="0" borderId="0" xfId="0" applyFont="1" applyAlignment="1">
      <alignment wrapText="1"/>
    </xf>
    <xf numFmtId="0" fontId="17" fillId="0" borderId="34" xfId="0" applyFont="1" applyFill="1" applyBorder="1" applyAlignment="1" applyProtection="1">
      <alignment horizontal="justify" vertical="center" wrapText="1"/>
      <protection locked="0"/>
    </xf>
    <xf numFmtId="0" fontId="5" fillId="0" borderId="34" xfId="0" applyFont="1" applyFill="1" applyBorder="1" applyAlignment="1" applyProtection="1">
      <alignment horizontal="center" vertical="center" wrapText="1"/>
      <protection locked="0"/>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7" fillId="3" borderId="13" xfId="0" applyFont="1" applyFill="1" applyBorder="1" applyAlignment="1">
      <alignment horizontal="center" vertical="center" wrapText="1"/>
    </xf>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4"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17"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4" borderId="19" xfId="0" applyFont="1" applyFill="1" applyBorder="1" applyAlignment="1">
      <alignment horizontal="center" vertical="center"/>
    </xf>
    <xf numFmtId="49" fontId="32" fillId="0" borderId="31" xfId="0" applyNumberFormat="1" applyFont="1" applyFill="1" applyBorder="1" applyAlignment="1" applyProtection="1">
      <alignment horizontal="center" vertical="center" wrapText="1"/>
      <protection locked="0"/>
    </xf>
    <xf numFmtId="49" fontId="32" fillId="0" borderId="32" xfId="0" applyNumberFormat="1" applyFont="1" applyFill="1" applyBorder="1" applyAlignment="1" applyProtection="1">
      <alignment horizontal="center" vertical="center" wrapText="1"/>
      <protection locked="0"/>
    </xf>
    <xf numFmtId="49" fontId="32" fillId="0" borderId="33" xfId="0" applyNumberFormat="1" applyFont="1" applyFill="1" applyBorder="1" applyAlignment="1" applyProtection="1">
      <alignment horizontal="center" vertical="center" wrapText="1"/>
      <protection locked="0"/>
    </xf>
    <xf numFmtId="49" fontId="32" fillId="0" borderId="34" xfId="0" applyNumberFormat="1" applyFont="1" applyFill="1" applyBorder="1" applyAlignment="1" applyProtection="1">
      <alignment horizontal="center" vertical="center" wrapText="1"/>
      <protection locked="0"/>
    </xf>
    <xf numFmtId="0" fontId="32" fillId="0" borderId="34" xfId="0" applyFont="1" applyFill="1" applyBorder="1" applyAlignment="1" applyProtection="1">
      <alignment horizontal="center" vertical="center" wrapText="1"/>
      <protection locked="0"/>
    </xf>
    <xf numFmtId="0" fontId="5" fillId="0" borderId="34" xfId="0" applyFont="1" applyFill="1" applyBorder="1" applyAlignment="1" applyProtection="1">
      <alignment horizontal="center" vertical="center" wrapText="1"/>
      <protection locked="0"/>
    </xf>
    <xf numFmtId="9" fontId="17" fillId="0" borderId="34" xfId="0" applyNumberFormat="1" applyFont="1" applyFill="1" applyBorder="1" applyAlignment="1" applyProtection="1">
      <alignment horizontal="center" vertical="center" wrapText="1"/>
      <protection locked="0"/>
    </xf>
    <xf numFmtId="0" fontId="5" fillId="0" borderId="31" xfId="0" applyFont="1" applyFill="1" applyBorder="1" applyAlignment="1" applyProtection="1">
      <alignment horizontal="center" vertical="center" wrapText="1"/>
      <protection locked="0"/>
    </xf>
    <xf numFmtId="0" fontId="5" fillId="0" borderId="32" xfId="0" applyFont="1" applyFill="1" applyBorder="1" applyAlignment="1" applyProtection="1">
      <alignment horizontal="center" vertical="center" wrapText="1"/>
      <protection locked="0"/>
    </xf>
    <xf numFmtId="0" fontId="5" fillId="0" borderId="33" xfId="0" applyFont="1" applyFill="1" applyBorder="1" applyAlignment="1" applyProtection="1">
      <alignment horizontal="center" vertical="center" wrapText="1"/>
      <protection locked="0"/>
    </xf>
    <xf numFmtId="0" fontId="32" fillId="0" borderId="31" xfId="0" applyFont="1" applyFill="1" applyBorder="1" applyAlignment="1" applyProtection="1">
      <alignment horizontal="center" vertical="center" wrapText="1"/>
      <protection locked="0"/>
    </xf>
    <xf numFmtId="0" fontId="32" fillId="0" borderId="32" xfId="0" applyFont="1" applyFill="1" applyBorder="1" applyAlignment="1" applyProtection="1">
      <alignment horizontal="center" vertical="center" wrapText="1"/>
      <protection locked="0"/>
    </xf>
    <xf numFmtId="0" fontId="32" fillId="0" borderId="33" xfId="0" applyFont="1" applyFill="1" applyBorder="1" applyAlignment="1" applyProtection="1">
      <alignment horizontal="center" vertical="center" wrapText="1"/>
      <protection locked="0"/>
    </xf>
    <xf numFmtId="0" fontId="16" fillId="3" borderId="21" xfId="0" applyFont="1" applyFill="1" applyBorder="1" applyAlignment="1">
      <alignment horizontal="center" vertical="center" wrapText="1"/>
    </xf>
    <xf numFmtId="0" fontId="14" fillId="4" borderId="19" xfId="0" applyFont="1" applyFill="1" applyBorder="1" applyAlignment="1">
      <alignment horizontal="center" vertical="center"/>
    </xf>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7" fillId="0" borderId="19" xfId="0" applyFont="1" applyBorder="1" applyAlignment="1">
      <alignment horizontal="center"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166"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21" fillId="0" borderId="1" xfId="0" applyFont="1" applyBorder="1" applyAlignment="1">
      <alignment horizontal="center" vertical="center"/>
    </xf>
    <xf numFmtId="0" fontId="15" fillId="4" borderId="13" xfId="0" applyFont="1" applyFill="1" applyBorder="1" applyAlignment="1">
      <alignment horizontal="center" vertical="center" wrapText="1"/>
    </xf>
    <xf numFmtId="164" fontId="26" fillId="0" borderId="19" xfId="0" applyNumberFormat="1" applyFont="1" applyBorder="1" applyAlignment="1">
      <alignment horizontal="center" vertical="center" wrapText="1"/>
    </xf>
    <xf numFmtId="0" fontId="26" fillId="0" borderId="19" xfId="0" applyFont="1" applyBorder="1" applyAlignment="1">
      <alignment horizontal="center" vertical="center" wrapText="1"/>
    </xf>
    <xf numFmtId="0" fontId="17"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26" fillId="0" borderId="20" xfId="0" applyFont="1" applyBorder="1" applyAlignment="1">
      <alignment horizontal="center" vertical="center" wrapText="1"/>
    </xf>
    <xf numFmtId="0" fontId="23" fillId="3" borderId="13" xfId="0" applyFont="1" applyFill="1" applyBorder="1" applyAlignment="1">
      <alignment horizontal="center" vertical="center" wrapText="1"/>
    </xf>
    <xf numFmtId="0" fontId="25" fillId="6" borderId="13" xfId="0" applyFont="1" applyFill="1" applyBorder="1" applyAlignment="1">
      <alignment horizontal="center" vertical="center" wrapText="1"/>
    </xf>
    <xf numFmtId="164" fontId="26" fillId="0" borderId="20" xfId="0" applyNumberFormat="1" applyFont="1" applyBorder="1" applyAlignment="1">
      <alignment horizontal="center" vertical="center" wrapText="1"/>
    </xf>
    <xf numFmtId="0" fontId="22" fillId="4"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7" fillId="4" borderId="19" xfId="0" applyFont="1" applyFill="1" applyBorder="1" applyAlignment="1">
      <alignment horizontal="center" vertical="center" wrapText="1"/>
    </xf>
    <xf numFmtId="0" fontId="27" fillId="4" borderId="13" xfId="0" applyFont="1" applyFill="1" applyBorder="1" applyAlignment="1">
      <alignment horizontal="center" vertical="center" wrapText="1"/>
    </xf>
  </cellXfs>
  <cellStyles count="1">
    <cellStyle name="Normal" xfId="0" builtinId="0"/>
  </cellStyles>
  <dxfs count="330">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0"/>
        <c:ser>
          <c:idx val="0"/>
          <c:order val="0"/>
          <c:tx>
            <c:strRef>
              <c:f>'9. Seguimiento Consolidado'!$E$7</c:f>
              <c:strCache>
                <c:ptCount val="1"/>
                <c:pt idx="0">
                  <c:v>% de Avance del Proceso</c:v>
                </c:pt>
              </c:strCache>
            </c:strRef>
          </c:tx>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Consolidado'!$F$7</c:f>
              <c:strCache>
                <c:ptCount val="1"/>
                <c:pt idx="0">
                  <c:v>% de Avance OCI</c:v>
                </c:pt>
              </c:strCache>
            </c:strRef>
          </c:tx>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432443096"/>
        <c:axId val="432444272"/>
      </c:barChart>
      <c:catAx>
        <c:axId val="43244309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32444272"/>
        <c:crosses val="autoZero"/>
        <c:auto val="0"/>
        <c:lblAlgn val="ctr"/>
        <c:lblOffset val="100"/>
        <c:noMultiLvlLbl val="0"/>
      </c:catAx>
      <c:valAx>
        <c:axId val="432444272"/>
        <c:scaling>
          <c:orientation val="minMax"/>
        </c:scaling>
        <c:delete val="0"/>
        <c:axPos val="l"/>
        <c:numFmt formatCode="0%" sourceLinked="1"/>
        <c:majorTickMark val="out"/>
        <c:minorTickMark val="none"/>
        <c:tickLblPos val="nextTo"/>
        <c:spPr>
          <a:ln>
            <a:noFill/>
          </a:ln>
        </c:spPr>
        <c:crossAx val="43244309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gap"/>
    <c:showDLblsOverMax val="0"/>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0"/>
        <c:ser>
          <c:idx val="0"/>
          <c:order val="0"/>
          <c:tx>
            <c:v>% de Avance del Proceso</c:v>
          </c:tx>
          <c:spPr>
            <a:solidFill>
              <a:srgbClr val="FFFF00"/>
            </a:solidFill>
            <a:ln cmpd="sng">
              <a:solidFill>
                <a:srgbClr val="000000"/>
              </a:solidFill>
            </a:ln>
          </c:spPr>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1</c:v>
                </c:pt>
                <c:pt idx="4">
                  <c:v>1</c:v>
                </c:pt>
                <c:pt idx="7">
                  <c:v>1</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Consolidado'!$H$7</c:f>
              <c:strCache>
                <c:ptCount val="1"/>
                <c:pt idx="0">
                  <c:v>% de Avance OCI</c:v>
                </c:pt>
              </c:strCache>
            </c:strRef>
          </c:tx>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432442704"/>
        <c:axId val="432443488"/>
      </c:barChart>
      <c:catAx>
        <c:axId val="43244270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32443488"/>
        <c:crosses val="autoZero"/>
        <c:auto val="0"/>
        <c:lblAlgn val="ctr"/>
        <c:lblOffset val="100"/>
        <c:noMultiLvlLbl val="0"/>
      </c:catAx>
      <c:valAx>
        <c:axId val="4324434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43244270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gap"/>
    <c:showDLblsOverMax val="0"/>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0"/>
        <c:ser>
          <c:idx val="0"/>
          <c:order val="0"/>
          <c:tx>
            <c:strRef>
              <c:f>'9. Seguimiento Consolidado'!$I$7</c:f>
              <c:strCache>
                <c:ptCount val="1"/>
                <c:pt idx="0">
                  <c:v>% de Avance del Proceso</c:v>
                </c:pt>
              </c:strCache>
            </c:strRef>
          </c:tx>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432442312"/>
        <c:axId val="432447800"/>
      </c:barChart>
      <c:catAx>
        <c:axId val="4324423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32447800"/>
        <c:crosses val="autoZero"/>
        <c:auto val="0"/>
        <c:lblAlgn val="ctr"/>
        <c:lblOffset val="100"/>
        <c:noMultiLvlLbl val="0"/>
      </c:catAx>
      <c:valAx>
        <c:axId val="432447800"/>
        <c:scaling>
          <c:orientation val="minMax"/>
        </c:scaling>
        <c:delete val="0"/>
        <c:axPos val="l"/>
        <c:numFmt formatCode="0%" sourceLinked="1"/>
        <c:majorTickMark val="out"/>
        <c:minorTickMark val="none"/>
        <c:tickLblPos val="nextTo"/>
        <c:spPr>
          <a:ln>
            <a:noFill/>
          </a:ln>
        </c:spPr>
        <c:crossAx val="43244231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gap"/>
    <c:showDLblsOverMax val="0"/>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104775</xdr:colOff>
      <xdr:row>0</xdr:row>
      <xdr:rowOff>28575</xdr:rowOff>
    </xdr:from>
    <xdr:ext cx="647700" cy="7905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5"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70" zoomScaleNormal="70" workbookViewId="0">
      <selection sqref="A1:B4"/>
    </sheetView>
  </sheetViews>
  <sheetFormatPr baseColWidth="10" defaultColWidth="14.42578125" defaultRowHeight="15" customHeight="1" x14ac:dyDescent="0.25"/>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x14ac:dyDescent="0.3">
      <c r="A1" s="69"/>
      <c r="B1" s="70"/>
      <c r="C1" s="75" t="s">
        <v>0</v>
      </c>
      <c r="D1" s="76"/>
      <c r="E1" s="76"/>
      <c r="F1" s="76"/>
      <c r="G1" s="76"/>
      <c r="H1" s="76"/>
      <c r="I1" s="76"/>
      <c r="J1" s="76"/>
      <c r="K1" s="70"/>
      <c r="L1" s="1" t="s">
        <v>1</v>
      </c>
      <c r="M1" s="2"/>
      <c r="N1" s="3"/>
      <c r="O1" s="4"/>
      <c r="P1" s="4"/>
      <c r="Q1" s="4"/>
      <c r="R1" s="4"/>
      <c r="S1" s="4"/>
      <c r="T1" s="4"/>
      <c r="U1" s="4"/>
      <c r="V1" s="4"/>
      <c r="W1" s="4"/>
      <c r="X1" s="4"/>
      <c r="Y1" s="4"/>
      <c r="Z1" s="4"/>
    </row>
    <row r="2" spans="1:26" ht="15.75" customHeight="1" x14ac:dyDescent="0.3">
      <c r="A2" s="71"/>
      <c r="B2" s="72"/>
      <c r="C2" s="71"/>
      <c r="D2" s="77"/>
      <c r="E2" s="77"/>
      <c r="F2" s="77"/>
      <c r="G2" s="77"/>
      <c r="H2" s="77"/>
      <c r="I2" s="77"/>
      <c r="J2" s="77"/>
      <c r="K2" s="72"/>
      <c r="L2" s="1" t="s">
        <v>2</v>
      </c>
      <c r="M2" s="2"/>
      <c r="N2" s="3"/>
      <c r="O2" s="4"/>
      <c r="P2" s="4"/>
      <c r="Q2" s="4"/>
      <c r="R2" s="4"/>
      <c r="S2" s="4"/>
      <c r="T2" s="4"/>
      <c r="U2" s="4"/>
      <c r="V2" s="4"/>
      <c r="W2" s="4"/>
      <c r="X2" s="4"/>
      <c r="Y2" s="4"/>
      <c r="Z2" s="4"/>
    </row>
    <row r="3" spans="1:26" ht="15.75" customHeight="1" x14ac:dyDescent="0.3">
      <c r="A3" s="71"/>
      <c r="B3" s="72"/>
      <c r="C3" s="71"/>
      <c r="D3" s="77"/>
      <c r="E3" s="77"/>
      <c r="F3" s="77"/>
      <c r="G3" s="77"/>
      <c r="H3" s="77"/>
      <c r="I3" s="77"/>
      <c r="J3" s="77"/>
      <c r="K3" s="72"/>
      <c r="L3" s="5" t="s">
        <v>3</v>
      </c>
      <c r="M3" s="4"/>
      <c r="N3" s="2"/>
      <c r="O3" s="4"/>
      <c r="P3" s="4"/>
      <c r="Q3" s="4"/>
      <c r="R3" s="4"/>
      <c r="S3" s="4"/>
      <c r="T3" s="4"/>
      <c r="U3" s="4"/>
      <c r="V3" s="4"/>
      <c r="W3" s="4"/>
      <c r="X3" s="4"/>
      <c r="Y3" s="4"/>
      <c r="Z3" s="4"/>
    </row>
    <row r="4" spans="1:26" ht="15.75" customHeight="1" x14ac:dyDescent="0.3">
      <c r="A4" s="73"/>
      <c r="B4" s="74"/>
      <c r="C4" s="73"/>
      <c r="D4" s="78"/>
      <c r="E4" s="78"/>
      <c r="F4" s="78"/>
      <c r="G4" s="78"/>
      <c r="H4" s="78"/>
      <c r="I4" s="78"/>
      <c r="J4" s="78"/>
      <c r="K4" s="74"/>
      <c r="L4" s="6" t="s">
        <v>4</v>
      </c>
      <c r="M4" s="4"/>
      <c r="N4" s="2"/>
      <c r="O4" s="4"/>
      <c r="P4" s="4"/>
      <c r="Q4" s="4"/>
      <c r="R4" s="4"/>
      <c r="S4" s="4"/>
      <c r="T4" s="4"/>
      <c r="U4" s="4"/>
      <c r="V4" s="4"/>
      <c r="W4" s="4"/>
      <c r="X4" s="4"/>
      <c r="Y4" s="4"/>
      <c r="Z4" s="4"/>
    </row>
    <row r="5" spans="1:26" ht="16.5" customHeight="1" x14ac:dyDescent="0.3">
      <c r="A5" s="7"/>
      <c r="B5" s="7"/>
      <c r="C5" s="7"/>
      <c r="D5" s="7"/>
      <c r="E5" s="2"/>
      <c r="F5" s="8"/>
      <c r="G5" s="2"/>
      <c r="H5" s="2"/>
      <c r="I5" s="2"/>
      <c r="J5" s="2"/>
      <c r="K5" s="2"/>
      <c r="L5" s="2"/>
      <c r="M5" s="2"/>
      <c r="N5" s="2"/>
      <c r="O5" s="4"/>
      <c r="P5" s="4"/>
      <c r="Q5" s="4"/>
      <c r="R5" s="4"/>
      <c r="S5" s="4"/>
      <c r="T5" s="4"/>
      <c r="U5" s="4"/>
      <c r="V5" s="4"/>
      <c r="W5" s="4"/>
      <c r="X5" s="4"/>
      <c r="Y5" s="4"/>
      <c r="Z5" s="4"/>
    </row>
    <row r="6" spans="1:26" ht="12.75" customHeight="1" x14ac:dyDescent="0.3">
      <c r="A6" s="79" t="s">
        <v>5</v>
      </c>
      <c r="B6" s="70"/>
      <c r="C6" s="80"/>
      <c r="D6" s="76"/>
      <c r="E6" s="76"/>
      <c r="F6" s="76"/>
      <c r="G6" s="76"/>
      <c r="H6" s="70"/>
      <c r="I6" s="81" t="s">
        <v>6</v>
      </c>
      <c r="J6" s="76"/>
      <c r="K6" s="76"/>
      <c r="L6" s="70"/>
      <c r="M6" s="2"/>
      <c r="N6" s="2"/>
      <c r="O6" s="4"/>
      <c r="P6" s="4"/>
      <c r="Q6" s="4"/>
      <c r="R6" s="4"/>
      <c r="S6" s="4"/>
      <c r="T6" s="4"/>
      <c r="U6" s="4"/>
      <c r="V6" s="4"/>
      <c r="W6" s="4"/>
      <c r="X6" s="4"/>
      <c r="Y6" s="4"/>
      <c r="Z6" s="4"/>
    </row>
    <row r="7" spans="1:26" ht="12.75" customHeight="1" x14ac:dyDescent="0.3">
      <c r="A7" s="73"/>
      <c r="B7" s="74"/>
      <c r="C7" s="73"/>
      <c r="D7" s="78"/>
      <c r="E7" s="78"/>
      <c r="F7" s="78"/>
      <c r="G7" s="78"/>
      <c r="H7" s="74"/>
      <c r="I7" s="73"/>
      <c r="J7" s="78"/>
      <c r="K7" s="78"/>
      <c r="L7" s="74"/>
      <c r="M7" s="2"/>
      <c r="N7" s="2"/>
      <c r="O7" s="4"/>
      <c r="P7" s="4"/>
      <c r="Q7" s="4"/>
      <c r="R7" s="4"/>
      <c r="S7" s="4"/>
      <c r="T7" s="4"/>
      <c r="U7" s="4"/>
      <c r="V7" s="4"/>
      <c r="W7" s="4"/>
      <c r="X7" s="4"/>
      <c r="Y7" s="4"/>
      <c r="Z7" s="4"/>
    </row>
    <row r="8" spans="1:26" ht="38.25" customHeight="1" x14ac:dyDescent="0.3">
      <c r="A8" s="84" t="s">
        <v>7</v>
      </c>
      <c r="B8" s="70"/>
      <c r="C8" s="82" t="str">
        <f>IFERROR(VLOOKUP(C6,'Datos Hoja 1'!$A$1:$D$17,2,FALSE),"")</f>
        <v/>
      </c>
      <c r="D8" s="76"/>
      <c r="E8" s="76"/>
      <c r="F8" s="76"/>
      <c r="G8" s="76"/>
      <c r="H8" s="70"/>
      <c r="I8" s="83" t="str">
        <f>IFERROR(VLOOKUP(C6,'Datos Hoja 1'!$A$1:$D$17,3,FALSE),"")</f>
        <v/>
      </c>
      <c r="J8" s="76"/>
      <c r="K8" s="76"/>
      <c r="L8" s="70"/>
      <c r="M8" s="2"/>
      <c r="N8" s="2"/>
      <c r="O8" s="4"/>
      <c r="P8" s="4"/>
      <c r="Q8" s="4"/>
      <c r="R8" s="4"/>
      <c r="S8" s="4"/>
      <c r="T8" s="4"/>
      <c r="U8" s="4"/>
      <c r="V8" s="4"/>
      <c r="W8" s="4"/>
      <c r="X8" s="4"/>
      <c r="Y8" s="4"/>
      <c r="Z8" s="4"/>
    </row>
    <row r="9" spans="1:26" ht="42.75" customHeight="1" x14ac:dyDescent="0.3">
      <c r="A9" s="73"/>
      <c r="B9" s="74"/>
      <c r="C9" s="73"/>
      <c r="D9" s="78"/>
      <c r="E9" s="78"/>
      <c r="F9" s="78"/>
      <c r="G9" s="78"/>
      <c r="H9" s="74"/>
      <c r="I9" s="71"/>
      <c r="J9" s="77"/>
      <c r="K9" s="77"/>
      <c r="L9" s="72"/>
      <c r="M9" s="2"/>
      <c r="N9" s="2"/>
      <c r="O9" s="4"/>
      <c r="P9" s="4"/>
      <c r="Q9" s="4"/>
      <c r="R9" s="4"/>
      <c r="S9" s="4"/>
      <c r="T9" s="4"/>
      <c r="U9" s="4"/>
      <c r="V9" s="4"/>
      <c r="W9" s="4"/>
      <c r="X9" s="4"/>
      <c r="Y9" s="4"/>
      <c r="Z9" s="4"/>
    </row>
    <row r="10" spans="1:26" ht="27.75" customHeight="1" x14ac:dyDescent="0.3">
      <c r="A10" s="84" t="s">
        <v>8</v>
      </c>
      <c r="B10" s="70"/>
      <c r="C10" s="82" t="str">
        <f>IFERROR(VLOOKUP(C6,'Datos Hoja 1'!$A$1:$D$17,4,FALSE),"")</f>
        <v/>
      </c>
      <c r="D10" s="76"/>
      <c r="E10" s="76"/>
      <c r="F10" s="76"/>
      <c r="G10" s="76"/>
      <c r="H10" s="70"/>
      <c r="I10" s="71"/>
      <c r="J10" s="77"/>
      <c r="K10" s="77"/>
      <c r="L10" s="72"/>
      <c r="M10" s="2"/>
      <c r="N10" s="2"/>
      <c r="O10" s="4"/>
      <c r="P10" s="4"/>
      <c r="Q10" s="4"/>
      <c r="R10" s="4"/>
      <c r="S10" s="4"/>
      <c r="T10" s="4"/>
      <c r="U10" s="4"/>
      <c r="V10" s="4"/>
      <c r="W10" s="4"/>
      <c r="X10" s="4"/>
      <c r="Y10" s="4"/>
      <c r="Z10" s="4"/>
    </row>
    <row r="11" spans="1:26" ht="27.75" customHeight="1" x14ac:dyDescent="0.3">
      <c r="A11" s="85"/>
      <c r="B11" s="86"/>
      <c r="C11" s="73"/>
      <c r="D11" s="78"/>
      <c r="E11" s="78"/>
      <c r="F11" s="78"/>
      <c r="G11" s="78"/>
      <c r="H11" s="74"/>
      <c r="I11" s="73"/>
      <c r="J11" s="78"/>
      <c r="K11" s="78"/>
      <c r="L11" s="74"/>
      <c r="M11" s="2"/>
      <c r="N11" s="2"/>
      <c r="O11" s="4"/>
      <c r="P11" s="4"/>
      <c r="Q11" s="4"/>
      <c r="R11" s="4"/>
      <c r="S11" s="4"/>
      <c r="T11" s="4"/>
      <c r="U11" s="4"/>
      <c r="V11" s="4"/>
      <c r="W11" s="4"/>
      <c r="X11" s="4"/>
      <c r="Y11" s="4"/>
      <c r="Z11" s="4"/>
    </row>
    <row r="12" spans="1:26" ht="21" customHeight="1" x14ac:dyDescent="0.3">
      <c r="A12" s="66" t="s">
        <v>9</v>
      </c>
      <c r="B12" s="61"/>
      <c r="C12" s="61"/>
      <c r="D12" s="61"/>
      <c r="E12" s="61"/>
      <c r="F12" s="61"/>
      <c r="G12" s="61"/>
      <c r="H12" s="61"/>
      <c r="I12" s="61"/>
      <c r="J12" s="61"/>
      <c r="K12" s="61"/>
      <c r="L12" s="62"/>
      <c r="M12" s="2"/>
      <c r="N12" s="2"/>
      <c r="O12" s="4"/>
      <c r="P12" s="4"/>
      <c r="Q12" s="4"/>
      <c r="R12" s="4"/>
      <c r="S12" s="4"/>
      <c r="T12" s="4"/>
      <c r="U12" s="4"/>
      <c r="V12" s="4"/>
      <c r="W12" s="4"/>
      <c r="X12" s="4"/>
      <c r="Y12" s="4"/>
      <c r="Z12" s="4"/>
    </row>
    <row r="13" spans="1:26" ht="16.5" customHeight="1" x14ac:dyDescent="0.3">
      <c r="A13" s="9"/>
      <c r="B13" s="67" t="s">
        <v>10</v>
      </c>
      <c r="C13" s="62"/>
      <c r="D13" s="10"/>
      <c r="E13" s="67" t="s">
        <v>11</v>
      </c>
      <c r="F13" s="62"/>
      <c r="G13" s="9"/>
      <c r="H13" s="67" t="s">
        <v>12</v>
      </c>
      <c r="I13" s="62"/>
      <c r="J13" s="10"/>
      <c r="K13" s="67" t="s">
        <v>13</v>
      </c>
      <c r="L13" s="62"/>
      <c r="M13" s="2"/>
      <c r="N13" s="2"/>
      <c r="O13" s="4"/>
      <c r="P13" s="4"/>
      <c r="Q13" s="4"/>
      <c r="R13" s="4"/>
      <c r="S13" s="4"/>
      <c r="T13" s="4"/>
      <c r="U13" s="4"/>
      <c r="V13" s="4"/>
      <c r="W13" s="4"/>
      <c r="X13" s="4"/>
      <c r="Y13" s="4"/>
      <c r="Z13" s="4"/>
    </row>
    <row r="14" spans="1:26" ht="16.5" customHeight="1" x14ac:dyDescent="0.3">
      <c r="A14" s="9"/>
      <c r="B14" s="67" t="s">
        <v>14</v>
      </c>
      <c r="C14" s="62"/>
      <c r="D14" s="10"/>
      <c r="E14" s="67" t="s">
        <v>15</v>
      </c>
      <c r="F14" s="62"/>
      <c r="G14" s="9"/>
      <c r="H14" s="67" t="s">
        <v>16</v>
      </c>
      <c r="I14" s="62"/>
      <c r="J14" s="10"/>
      <c r="K14" s="67" t="s">
        <v>17</v>
      </c>
      <c r="L14" s="62"/>
      <c r="M14" s="2"/>
      <c r="N14" s="2"/>
      <c r="O14" s="4"/>
      <c r="P14" s="4"/>
      <c r="Q14" s="4"/>
      <c r="R14" s="4"/>
      <c r="S14" s="4"/>
      <c r="T14" s="4"/>
      <c r="U14" s="4"/>
      <c r="V14" s="4"/>
      <c r="W14" s="4"/>
      <c r="X14" s="4"/>
      <c r="Y14" s="4"/>
      <c r="Z14" s="4"/>
    </row>
    <row r="15" spans="1:26" ht="25.5" customHeight="1" x14ac:dyDescent="0.3">
      <c r="A15" s="9"/>
      <c r="B15" s="67" t="s">
        <v>18</v>
      </c>
      <c r="C15" s="62"/>
      <c r="D15" s="10"/>
      <c r="E15" s="68" t="s">
        <v>19</v>
      </c>
      <c r="F15" s="62"/>
      <c r="G15" s="9"/>
      <c r="H15" s="67" t="s">
        <v>20</v>
      </c>
      <c r="I15" s="62"/>
      <c r="J15" s="10"/>
      <c r="K15" s="68" t="s">
        <v>21</v>
      </c>
      <c r="L15" s="62"/>
      <c r="M15" s="2"/>
      <c r="N15" s="2"/>
      <c r="O15" s="4"/>
      <c r="P15" s="4"/>
      <c r="Q15" s="4"/>
      <c r="R15" s="4"/>
      <c r="S15" s="4"/>
      <c r="T15" s="4"/>
      <c r="U15" s="4"/>
      <c r="V15" s="4"/>
      <c r="W15" s="4"/>
      <c r="X15" s="4"/>
      <c r="Y15" s="4"/>
      <c r="Z15" s="4"/>
    </row>
    <row r="16" spans="1:26" ht="16.5" customHeight="1" x14ac:dyDescent="0.3">
      <c r="A16" s="9"/>
      <c r="B16" s="67" t="s">
        <v>22</v>
      </c>
      <c r="C16" s="62"/>
      <c r="D16" s="10"/>
      <c r="E16" s="67" t="s">
        <v>23</v>
      </c>
      <c r="F16" s="62"/>
      <c r="G16" s="9"/>
      <c r="H16" s="67" t="s">
        <v>24</v>
      </c>
      <c r="I16" s="62"/>
      <c r="J16" s="10"/>
      <c r="K16" s="67" t="s">
        <v>25</v>
      </c>
      <c r="L16" s="62"/>
      <c r="M16" s="2"/>
      <c r="N16" s="2"/>
      <c r="O16" s="4"/>
      <c r="P16" s="4"/>
      <c r="Q16" s="4"/>
      <c r="R16" s="4"/>
      <c r="S16" s="4"/>
      <c r="T16" s="4"/>
      <c r="U16" s="4"/>
      <c r="V16" s="4"/>
      <c r="W16" s="4"/>
      <c r="X16" s="4"/>
      <c r="Y16" s="4"/>
      <c r="Z16" s="4"/>
    </row>
    <row r="17" spans="1:26" ht="16.5" customHeight="1" x14ac:dyDescent="0.3">
      <c r="A17" s="9"/>
      <c r="B17" s="67" t="s">
        <v>26</v>
      </c>
      <c r="C17" s="62"/>
      <c r="D17" s="10"/>
      <c r="E17" s="67" t="s">
        <v>27</v>
      </c>
      <c r="F17" s="62"/>
      <c r="G17" s="9"/>
      <c r="H17" s="67" t="s">
        <v>28</v>
      </c>
      <c r="I17" s="62"/>
      <c r="J17" s="10"/>
      <c r="K17" s="67" t="s">
        <v>29</v>
      </c>
      <c r="L17" s="62"/>
      <c r="M17" s="2"/>
      <c r="N17" s="2"/>
      <c r="O17" s="4"/>
      <c r="P17" s="4"/>
      <c r="Q17" s="4"/>
      <c r="R17" s="4"/>
      <c r="S17" s="4"/>
      <c r="T17" s="4"/>
      <c r="U17" s="4"/>
      <c r="V17" s="4"/>
      <c r="W17" s="4"/>
      <c r="X17" s="4"/>
      <c r="Y17" s="4"/>
      <c r="Z17" s="4"/>
    </row>
    <row r="18" spans="1:26" ht="25.5" customHeight="1" x14ac:dyDescent="0.3">
      <c r="A18" s="9"/>
      <c r="B18" s="67" t="s">
        <v>30</v>
      </c>
      <c r="C18" s="62"/>
      <c r="D18" s="10"/>
      <c r="E18" s="68" t="s">
        <v>31</v>
      </c>
      <c r="F18" s="62"/>
      <c r="G18" s="9"/>
      <c r="H18" s="68" t="s">
        <v>32</v>
      </c>
      <c r="I18" s="62"/>
      <c r="J18" s="10"/>
      <c r="K18" s="67" t="s">
        <v>33</v>
      </c>
      <c r="L18" s="62"/>
      <c r="M18" s="2"/>
      <c r="N18" s="2"/>
      <c r="O18" s="4"/>
      <c r="P18" s="4"/>
      <c r="Q18" s="4"/>
      <c r="R18" s="4"/>
      <c r="S18" s="4"/>
      <c r="T18" s="4"/>
      <c r="U18" s="4"/>
      <c r="V18" s="4"/>
      <c r="W18" s="4"/>
      <c r="X18" s="4"/>
      <c r="Y18" s="4"/>
      <c r="Z18" s="4"/>
    </row>
    <row r="19" spans="1:26" ht="16.5" customHeight="1" x14ac:dyDescent="0.3">
      <c r="A19" s="9"/>
      <c r="B19" s="67" t="s">
        <v>34</v>
      </c>
      <c r="C19" s="62"/>
      <c r="D19" s="10"/>
      <c r="E19" s="68" t="s">
        <v>35</v>
      </c>
      <c r="F19" s="62"/>
      <c r="G19" s="9"/>
      <c r="H19" s="60" t="s">
        <v>36</v>
      </c>
      <c r="I19" s="62"/>
      <c r="J19" s="10"/>
      <c r="K19" s="60" t="s">
        <v>36</v>
      </c>
      <c r="L19" s="62"/>
      <c r="M19" s="2"/>
      <c r="N19" s="2"/>
      <c r="O19" s="4"/>
      <c r="P19" s="4"/>
      <c r="Q19" s="4"/>
      <c r="R19" s="4"/>
      <c r="S19" s="4"/>
      <c r="T19" s="4"/>
      <c r="U19" s="4"/>
      <c r="V19" s="4"/>
      <c r="W19" s="4"/>
      <c r="X19" s="4"/>
      <c r="Y19" s="4"/>
      <c r="Z19" s="4"/>
    </row>
    <row r="20" spans="1:26" ht="16.5" customHeight="1" x14ac:dyDescent="0.3">
      <c r="A20" s="9"/>
      <c r="B20" s="60" t="s">
        <v>36</v>
      </c>
      <c r="C20" s="62"/>
      <c r="D20" s="10"/>
      <c r="E20" s="60" t="s">
        <v>36</v>
      </c>
      <c r="F20" s="62"/>
      <c r="G20" s="9"/>
      <c r="H20" s="60" t="s">
        <v>36</v>
      </c>
      <c r="I20" s="62"/>
      <c r="J20" s="10"/>
      <c r="K20" s="60" t="s">
        <v>37</v>
      </c>
      <c r="L20" s="62"/>
      <c r="M20" s="2"/>
      <c r="N20" s="2"/>
      <c r="O20" s="4"/>
      <c r="P20" s="4"/>
      <c r="Q20" s="4"/>
      <c r="R20" s="4"/>
      <c r="S20" s="4"/>
      <c r="T20" s="4"/>
      <c r="U20" s="4"/>
      <c r="V20" s="4"/>
      <c r="W20" s="4"/>
      <c r="X20" s="4"/>
      <c r="Y20" s="4"/>
      <c r="Z20" s="4"/>
    </row>
    <row r="21" spans="1:26" ht="21" customHeight="1" x14ac:dyDescent="0.3">
      <c r="A21" s="66" t="s">
        <v>38</v>
      </c>
      <c r="B21" s="61"/>
      <c r="C21" s="61"/>
      <c r="D21" s="61"/>
      <c r="E21" s="61"/>
      <c r="F21" s="61"/>
      <c r="G21" s="61"/>
      <c r="H21" s="61"/>
      <c r="I21" s="61"/>
      <c r="J21" s="61"/>
      <c r="K21" s="61"/>
      <c r="L21" s="62"/>
      <c r="M21" s="2"/>
      <c r="N21" s="2"/>
      <c r="O21" s="4"/>
      <c r="P21" s="4"/>
      <c r="Q21" s="4"/>
      <c r="R21" s="4"/>
      <c r="S21" s="4"/>
      <c r="T21" s="4"/>
      <c r="U21" s="4"/>
      <c r="V21" s="4"/>
      <c r="W21" s="4"/>
      <c r="X21" s="4"/>
      <c r="Y21" s="4"/>
      <c r="Z21" s="4"/>
    </row>
    <row r="22" spans="1:26" ht="21" customHeight="1" x14ac:dyDescent="0.3">
      <c r="A22" s="63" t="s">
        <v>39</v>
      </c>
      <c r="B22" s="64"/>
      <c r="C22" s="64"/>
      <c r="D22" s="64"/>
      <c r="E22" s="64"/>
      <c r="F22" s="65"/>
      <c r="G22" s="66" t="s">
        <v>40</v>
      </c>
      <c r="H22" s="61"/>
      <c r="I22" s="61"/>
      <c r="J22" s="61"/>
      <c r="K22" s="61"/>
      <c r="L22" s="62"/>
      <c r="M22" s="2"/>
      <c r="N22" s="2"/>
      <c r="O22" s="4"/>
      <c r="P22" s="4"/>
      <c r="Q22" s="4"/>
      <c r="R22" s="4"/>
      <c r="S22" s="4"/>
      <c r="T22" s="4"/>
      <c r="U22" s="4"/>
      <c r="V22" s="4"/>
      <c r="W22" s="4"/>
      <c r="X22" s="4"/>
      <c r="Y22" s="4"/>
      <c r="Z22" s="4"/>
    </row>
    <row r="23" spans="1:26" ht="16.5" customHeight="1" x14ac:dyDescent="0.3">
      <c r="A23" s="11">
        <v>1</v>
      </c>
      <c r="B23" s="60" t="s">
        <v>41</v>
      </c>
      <c r="C23" s="61"/>
      <c r="D23" s="61"/>
      <c r="E23" s="61"/>
      <c r="F23" s="62"/>
      <c r="G23" s="11">
        <v>1</v>
      </c>
      <c r="H23" s="60" t="s">
        <v>42</v>
      </c>
      <c r="I23" s="61"/>
      <c r="J23" s="61"/>
      <c r="K23" s="61"/>
      <c r="L23" s="62"/>
      <c r="M23" s="2"/>
      <c r="N23" s="2"/>
      <c r="O23" s="4"/>
      <c r="P23" s="4"/>
      <c r="Q23" s="4"/>
      <c r="R23" s="4"/>
      <c r="S23" s="4"/>
      <c r="T23" s="4"/>
      <c r="U23" s="4"/>
      <c r="V23" s="4"/>
      <c r="W23" s="4"/>
      <c r="X23" s="4"/>
      <c r="Y23" s="4"/>
      <c r="Z23" s="4"/>
    </row>
    <row r="24" spans="1:26" ht="16.5" customHeight="1" x14ac:dyDescent="0.3">
      <c r="A24" s="11">
        <v>2</v>
      </c>
      <c r="B24" s="60" t="s">
        <v>43</v>
      </c>
      <c r="C24" s="61"/>
      <c r="D24" s="61"/>
      <c r="E24" s="61"/>
      <c r="F24" s="62"/>
      <c r="G24" s="11">
        <v>2</v>
      </c>
      <c r="H24" s="60" t="s">
        <v>44</v>
      </c>
      <c r="I24" s="61"/>
      <c r="J24" s="61"/>
      <c r="K24" s="61"/>
      <c r="L24" s="62"/>
      <c r="M24" s="2"/>
      <c r="N24" s="2"/>
      <c r="O24" s="4"/>
      <c r="P24" s="4"/>
      <c r="Q24" s="4"/>
      <c r="R24" s="4"/>
      <c r="S24" s="4"/>
      <c r="T24" s="4"/>
      <c r="U24" s="4"/>
      <c r="V24" s="4"/>
      <c r="W24" s="4"/>
      <c r="X24" s="4"/>
      <c r="Y24" s="4"/>
      <c r="Z24" s="4"/>
    </row>
    <row r="25" spans="1:26" ht="16.5" customHeight="1" x14ac:dyDescent="0.3">
      <c r="A25" s="11">
        <v>3</v>
      </c>
      <c r="B25" s="60" t="s">
        <v>45</v>
      </c>
      <c r="C25" s="61"/>
      <c r="D25" s="61"/>
      <c r="E25" s="61"/>
      <c r="F25" s="62"/>
      <c r="G25" s="11">
        <v>3</v>
      </c>
      <c r="H25" s="60" t="s">
        <v>46</v>
      </c>
      <c r="I25" s="61"/>
      <c r="J25" s="61"/>
      <c r="K25" s="61"/>
      <c r="L25" s="62"/>
      <c r="M25" s="2"/>
      <c r="N25" s="2"/>
      <c r="O25" s="4"/>
      <c r="P25" s="4"/>
      <c r="Q25" s="4"/>
      <c r="R25" s="4"/>
      <c r="S25" s="4"/>
      <c r="T25" s="4"/>
      <c r="U25" s="4"/>
      <c r="V25" s="4"/>
      <c r="W25" s="4"/>
      <c r="X25" s="4"/>
      <c r="Y25" s="4"/>
      <c r="Z25" s="4"/>
    </row>
    <row r="26" spans="1:26" ht="24" customHeight="1" x14ac:dyDescent="0.3">
      <c r="A26" s="11">
        <v>4</v>
      </c>
      <c r="B26" s="60" t="s">
        <v>47</v>
      </c>
      <c r="C26" s="61"/>
      <c r="D26" s="61"/>
      <c r="E26" s="61"/>
      <c r="F26" s="62"/>
      <c r="G26" s="11">
        <v>4</v>
      </c>
      <c r="H26" s="60" t="s">
        <v>48</v>
      </c>
      <c r="I26" s="61"/>
      <c r="J26" s="61"/>
      <c r="K26" s="61"/>
      <c r="L26" s="62"/>
      <c r="M26" s="2"/>
      <c r="N26" s="2"/>
      <c r="O26" s="4"/>
      <c r="P26" s="4"/>
      <c r="Q26" s="4"/>
      <c r="R26" s="4"/>
      <c r="S26" s="4"/>
      <c r="T26" s="4"/>
      <c r="U26" s="4"/>
      <c r="V26" s="4"/>
      <c r="W26" s="4"/>
      <c r="X26" s="4"/>
      <c r="Y26" s="4"/>
      <c r="Z26" s="4"/>
    </row>
    <row r="27" spans="1:26" ht="16.5" customHeight="1" x14ac:dyDescent="0.3">
      <c r="A27" s="11">
        <v>5</v>
      </c>
      <c r="B27" s="60" t="s">
        <v>49</v>
      </c>
      <c r="C27" s="61"/>
      <c r="D27" s="61"/>
      <c r="E27" s="61"/>
      <c r="F27" s="62"/>
      <c r="G27" s="11">
        <v>5</v>
      </c>
      <c r="H27" s="60"/>
      <c r="I27" s="61"/>
      <c r="J27" s="61"/>
      <c r="K27" s="61"/>
      <c r="L27" s="62"/>
      <c r="M27" s="2"/>
      <c r="N27" s="2"/>
      <c r="O27" s="4"/>
      <c r="P27" s="4"/>
      <c r="Q27" s="4"/>
      <c r="R27" s="4"/>
      <c r="S27" s="4"/>
      <c r="T27" s="4"/>
      <c r="U27" s="4"/>
      <c r="V27" s="4"/>
      <c r="W27" s="4"/>
      <c r="X27" s="4"/>
      <c r="Y27" s="4"/>
      <c r="Z27" s="4"/>
    </row>
    <row r="28" spans="1:26" ht="16.5" customHeight="1" x14ac:dyDescent="0.3">
      <c r="A28" s="11">
        <v>6</v>
      </c>
      <c r="B28" s="60" t="s">
        <v>50</v>
      </c>
      <c r="C28" s="61"/>
      <c r="D28" s="61"/>
      <c r="E28" s="61"/>
      <c r="F28" s="62"/>
      <c r="G28" s="11">
        <v>6</v>
      </c>
      <c r="H28" s="60"/>
      <c r="I28" s="61"/>
      <c r="J28" s="61"/>
      <c r="K28" s="61"/>
      <c r="L28" s="62"/>
      <c r="M28" s="2"/>
      <c r="N28" s="2"/>
      <c r="O28" s="4"/>
      <c r="P28" s="4"/>
      <c r="Q28" s="4"/>
      <c r="R28" s="4"/>
      <c r="S28" s="4"/>
      <c r="T28" s="4"/>
      <c r="U28" s="4"/>
      <c r="V28" s="4"/>
      <c r="W28" s="4"/>
      <c r="X28" s="4"/>
      <c r="Y28" s="4"/>
      <c r="Z28" s="4"/>
    </row>
    <row r="29" spans="1:26" ht="16.5" customHeight="1" x14ac:dyDescent="0.3">
      <c r="A29" s="11">
        <v>7</v>
      </c>
      <c r="B29" s="60"/>
      <c r="C29" s="61"/>
      <c r="D29" s="61"/>
      <c r="E29" s="61"/>
      <c r="F29" s="62"/>
      <c r="G29" s="11">
        <v>7</v>
      </c>
      <c r="H29" s="60"/>
      <c r="I29" s="61"/>
      <c r="J29" s="61"/>
      <c r="K29" s="61"/>
      <c r="L29" s="62"/>
      <c r="M29" s="2"/>
      <c r="N29" s="2"/>
      <c r="O29" s="4"/>
      <c r="P29" s="4"/>
      <c r="Q29" s="4"/>
      <c r="R29" s="4"/>
      <c r="S29" s="4"/>
      <c r="T29" s="4"/>
      <c r="U29" s="4"/>
      <c r="V29" s="4"/>
      <c r="W29" s="4"/>
      <c r="X29" s="4"/>
      <c r="Y29" s="4"/>
      <c r="Z29" s="4"/>
    </row>
    <row r="30" spans="1:26" ht="16.5" customHeight="1" x14ac:dyDescent="0.3">
      <c r="A30" s="11">
        <v>8</v>
      </c>
      <c r="B30" s="60"/>
      <c r="C30" s="61"/>
      <c r="D30" s="61"/>
      <c r="E30" s="61"/>
      <c r="F30" s="62"/>
      <c r="G30" s="11">
        <v>8</v>
      </c>
      <c r="H30" s="60"/>
      <c r="I30" s="61"/>
      <c r="J30" s="61"/>
      <c r="K30" s="61"/>
      <c r="L30" s="62"/>
      <c r="M30" s="2"/>
      <c r="N30" s="2"/>
      <c r="O30" s="4"/>
      <c r="P30" s="4"/>
      <c r="Q30" s="4"/>
      <c r="R30" s="4"/>
      <c r="S30" s="4"/>
      <c r="T30" s="4"/>
      <c r="U30" s="4"/>
      <c r="V30" s="4"/>
      <c r="W30" s="4"/>
      <c r="X30" s="4"/>
      <c r="Y30" s="4"/>
      <c r="Z30" s="4"/>
    </row>
    <row r="31" spans="1:26" ht="16.5" customHeight="1" x14ac:dyDescent="0.3">
      <c r="A31" s="11">
        <v>9</v>
      </c>
      <c r="B31" s="60"/>
      <c r="C31" s="61"/>
      <c r="D31" s="61"/>
      <c r="E31" s="61"/>
      <c r="F31" s="62"/>
      <c r="G31" s="11">
        <v>9</v>
      </c>
      <c r="H31" s="60"/>
      <c r="I31" s="61"/>
      <c r="J31" s="61"/>
      <c r="K31" s="61"/>
      <c r="L31" s="62"/>
      <c r="M31" s="2"/>
      <c r="N31" s="2"/>
      <c r="O31" s="4"/>
      <c r="P31" s="4"/>
      <c r="Q31" s="4"/>
      <c r="R31" s="4"/>
      <c r="S31" s="4"/>
      <c r="T31" s="4"/>
      <c r="U31" s="4"/>
      <c r="V31" s="4"/>
      <c r="W31" s="4"/>
      <c r="X31" s="4"/>
      <c r="Y31" s="4"/>
      <c r="Z31" s="4"/>
    </row>
    <row r="32" spans="1:26" ht="16.5" customHeight="1" x14ac:dyDescent="0.3">
      <c r="A32" s="11">
        <v>10</v>
      </c>
      <c r="B32" s="60"/>
      <c r="C32" s="61"/>
      <c r="D32" s="61"/>
      <c r="E32" s="61"/>
      <c r="F32" s="62"/>
      <c r="G32" s="11">
        <v>10</v>
      </c>
      <c r="H32" s="60"/>
      <c r="I32" s="61"/>
      <c r="J32" s="61"/>
      <c r="K32" s="61"/>
      <c r="L32" s="62"/>
      <c r="M32" s="2"/>
      <c r="N32" s="2"/>
      <c r="O32" s="4"/>
      <c r="P32" s="4"/>
      <c r="Q32" s="4"/>
      <c r="R32" s="4"/>
      <c r="S32" s="4"/>
      <c r="T32" s="4"/>
      <c r="U32" s="4"/>
      <c r="V32" s="4"/>
      <c r="W32" s="4"/>
      <c r="X32" s="4"/>
      <c r="Y32" s="4"/>
      <c r="Z32" s="4"/>
    </row>
    <row r="33" spans="1:26" ht="16.5" customHeight="1" x14ac:dyDescent="0.3">
      <c r="A33" s="11">
        <v>11</v>
      </c>
      <c r="B33" s="60"/>
      <c r="C33" s="61"/>
      <c r="D33" s="61"/>
      <c r="E33" s="61"/>
      <c r="F33" s="62"/>
      <c r="G33" s="11">
        <v>11</v>
      </c>
      <c r="H33" s="60"/>
      <c r="I33" s="61"/>
      <c r="J33" s="61"/>
      <c r="K33" s="61"/>
      <c r="L33" s="62"/>
      <c r="M33" s="2"/>
      <c r="N33" s="2"/>
      <c r="O33" s="4"/>
      <c r="P33" s="4"/>
      <c r="Q33" s="4"/>
      <c r="R33" s="4"/>
      <c r="S33" s="4"/>
      <c r="T33" s="4"/>
      <c r="U33" s="4"/>
      <c r="V33" s="4"/>
      <c r="W33" s="4"/>
      <c r="X33" s="4"/>
      <c r="Y33" s="4"/>
      <c r="Z33" s="4"/>
    </row>
    <row r="34" spans="1:26" ht="16.5" customHeight="1" x14ac:dyDescent="0.3">
      <c r="A34" s="11">
        <v>12</v>
      </c>
      <c r="B34" s="60"/>
      <c r="C34" s="61"/>
      <c r="D34" s="61"/>
      <c r="E34" s="61"/>
      <c r="F34" s="62"/>
      <c r="G34" s="11">
        <v>12</v>
      </c>
      <c r="H34" s="60"/>
      <c r="I34" s="61"/>
      <c r="J34" s="61"/>
      <c r="K34" s="61"/>
      <c r="L34" s="62"/>
      <c r="M34" s="2"/>
      <c r="N34" s="2"/>
      <c r="O34" s="4"/>
      <c r="P34" s="4"/>
      <c r="Q34" s="4"/>
      <c r="R34" s="4"/>
      <c r="S34" s="4"/>
      <c r="T34" s="4"/>
      <c r="U34" s="4"/>
      <c r="V34" s="4"/>
      <c r="W34" s="4"/>
      <c r="X34" s="4"/>
      <c r="Y34" s="4"/>
      <c r="Z34" s="4"/>
    </row>
    <row r="35" spans="1:26" ht="16.5" customHeight="1" x14ac:dyDescent="0.3">
      <c r="A35" s="11">
        <v>13</v>
      </c>
      <c r="B35" s="60"/>
      <c r="C35" s="61"/>
      <c r="D35" s="61"/>
      <c r="E35" s="61"/>
      <c r="F35" s="62"/>
      <c r="G35" s="11">
        <v>13</v>
      </c>
      <c r="H35" s="60"/>
      <c r="I35" s="61"/>
      <c r="J35" s="61"/>
      <c r="K35" s="61"/>
      <c r="L35" s="62"/>
      <c r="M35" s="2"/>
      <c r="N35" s="2"/>
      <c r="O35" s="4"/>
      <c r="P35" s="4"/>
      <c r="Q35" s="4"/>
      <c r="R35" s="4"/>
      <c r="S35" s="4"/>
      <c r="T35" s="4"/>
      <c r="U35" s="4"/>
      <c r="V35" s="4"/>
      <c r="W35" s="4"/>
      <c r="X35" s="4"/>
      <c r="Y35" s="4"/>
      <c r="Z35" s="4"/>
    </row>
    <row r="36" spans="1:26" ht="16.5" customHeight="1" x14ac:dyDescent="0.3">
      <c r="A36" s="11">
        <v>14</v>
      </c>
      <c r="B36" s="60"/>
      <c r="C36" s="61"/>
      <c r="D36" s="61"/>
      <c r="E36" s="61"/>
      <c r="F36" s="62"/>
      <c r="G36" s="11">
        <v>14</v>
      </c>
      <c r="H36" s="60"/>
      <c r="I36" s="61"/>
      <c r="J36" s="61"/>
      <c r="K36" s="61"/>
      <c r="L36" s="62"/>
      <c r="M36" s="2"/>
      <c r="N36" s="2"/>
      <c r="O36" s="4"/>
      <c r="P36" s="4"/>
      <c r="Q36" s="4"/>
      <c r="R36" s="4"/>
      <c r="S36" s="4"/>
      <c r="T36" s="4"/>
      <c r="U36" s="4"/>
      <c r="V36" s="4"/>
      <c r="W36" s="4"/>
      <c r="X36" s="4"/>
      <c r="Y36" s="4"/>
      <c r="Z36" s="4"/>
    </row>
    <row r="37" spans="1:26" ht="16.5" customHeight="1" x14ac:dyDescent="0.3">
      <c r="A37" s="11">
        <v>15</v>
      </c>
      <c r="B37" s="60"/>
      <c r="C37" s="61"/>
      <c r="D37" s="61"/>
      <c r="E37" s="61"/>
      <c r="F37" s="62"/>
      <c r="G37" s="11">
        <v>15</v>
      </c>
      <c r="H37" s="60"/>
      <c r="I37" s="61"/>
      <c r="J37" s="61"/>
      <c r="K37" s="61"/>
      <c r="L37" s="62"/>
      <c r="M37" s="2"/>
      <c r="N37" s="2"/>
      <c r="O37" s="4"/>
      <c r="P37" s="4"/>
      <c r="Q37" s="4"/>
      <c r="R37" s="4"/>
      <c r="S37" s="4"/>
      <c r="T37" s="4"/>
      <c r="U37" s="4"/>
      <c r="V37" s="4"/>
      <c r="W37" s="4"/>
      <c r="X37" s="4"/>
      <c r="Y37" s="4"/>
      <c r="Z37" s="4"/>
    </row>
    <row r="38" spans="1:26" ht="16.5" customHeight="1" x14ac:dyDescent="0.3">
      <c r="A38" s="66" t="s">
        <v>51</v>
      </c>
      <c r="B38" s="61"/>
      <c r="C38" s="61"/>
      <c r="D38" s="61"/>
      <c r="E38" s="61"/>
      <c r="F38" s="61"/>
      <c r="G38" s="61"/>
      <c r="H38" s="61"/>
      <c r="I38" s="61"/>
      <c r="J38" s="61"/>
      <c r="K38" s="61"/>
      <c r="L38" s="62"/>
      <c r="M38" s="2"/>
      <c r="N38" s="2"/>
      <c r="O38" s="4"/>
      <c r="P38" s="4"/>
      <c r="Q38" s="4"/>
      <c r="R38" s="4"/>
      <c r="S38" s="4"/>
      <c r="T38" s="4"/>
      <c r="U38" s="4"/>
      <c r="V38" s="4"/>
      <c r="W38" s="4"/>
      <c r="X38" s="4"/>
      <c r="Y38" s="4"/>
      <c r="Z38" s="4"/>
    </row>
    <row r="39" spans="1:26" ht="21" customHeight="1" x14ac:dyDescent="0.3">
      <c r="A39" s="63" t="s">
        <v>52</v>
      </c>
      <c r="B39" s="64"/>
      <c r="C39" s="64"/>
      <c r="D39" s="64"/>
      <c r="E39" s="64"/>
      <c r="F39" s="65"/>
      <c r="G39" s="66" t="s">
        <v>53</v>
      </c>
      <c r="H39" s="61"/>
      <c r="I39" s="61"/>
      <c r="J39" s="61"/>
      <c r="K39" s="61"/>
      <c r="L39" s="62"/>
      <c r="M39" s="2"/>
      <c r="N39" s="2"/>
      <c r="O39" s="4"/>
      <c r="P39" s="4"/>
      <c r="Q39" s="4"/>
      <c r="R39" s="4"/>
      <c r="S39" s="4"/>
      <c r="T39" s="4"/>
      <c r="U39" s="4"/>
      <c r="V39" s="4"/>
      <c r="W39" s="4"/>
      <c r="X39" s="4"/>
      <c r="Y39" s="4"/>
      <c r="Z39" s="4"/>
    </row>
    <row r="40" spans="1:26" ht="16.5" customHeight="1" x14ac:dyDescent="0.3">
      <c r="A40" s="11">
        <v>1</v>
      </c>
      <c r="B40" s="60" t="s">
        <v>54</v>
      </c>
      <c r="C40" s="61"/>
      <c r="D40" s="61"/>
      <c r="E40" s="61"/>
      <c r="F40" s="62"/>
      <c r="G40" s="11">
        <v>1</v>
      </c>
      <c r="H40" s="60" t="s">
        <v>55</v>
      </c>
      <c r="I40" s="61"/>
      <c r="J40" s="61"/>
      <c r="K40" s="61"/>
      <c r="L40" s="62"/>
      <c r="M40" s="2"/>
      <c r="N40" s="2"/>
      <c r="O40" s="4"/>
      <c r="P40" s="4"/>
      <c r="Q40" s="4"/>
      <c r="R40" s="4"/>
      <c r="S40" s="4"/>
      <c r="T40" s="4"/>
      <c r="U40" s="4"/>
      <c r="V40" s="4"/>
      <c r="W40" s="4"/>
      <c r="X40" s="4"/>
      <c r="Y40" s="4"/>
      <c r="Z40" s="4"/>
    </row>
    <row r="41" spans="1:26" ht="16.5" customHeight="1" x14ac:dyDescent="0.3">
      <c r="A41" s="11">
        <v>2</v>
      </c>
      <c r="B41" s="60" t="s">
        <v>56</v>
      </c>
      <c r="C41" s="61"/>
      <c r="D41" s="61"/>
      <c r="E41" s="61"/>
      <c r="F41" s="62"/>
      <c r="G41" s="11">
        <v>2</v>
      </c>
      <c r="H41" s="2" t="s">
        <v>57</v>
      </c>
      <c r="I41" s="2"/>
      <c r="J41" s="2"/>
      <c r="K41" s="2"/>
      <c r="L41" s="2"/>
      <c r="M41" s="2"/>
      <c r="N41" s="2"/>
      <c r="O41" s="4"/>
      <c r="P41" s="4"/>
      <c r="Q41" s="4"/>
      <c r="R41" s="4"/>
      <c r="S41" s="4"/>
      <c r="T41" s="4"/>
      <c r="U41" s="4"/>
      <c r="V41" s="4"/>
      <c r="W41" s="4"/>
      <c r="X41" s="4"/>
      <c r="Y41" s="4"/>
      <c r="Z41" s="4"/>
    </row>
    <row r="42" spans="1:26" ht="16.5" customHeight="1" x14ac:dyDescent="0.3">
      <c r="A42" s="11">
        <v>3</v>
      </c>
      <c r="B42" s="7"/>
      <c r="C42" s="7"/>
      <c r="D42" s="7"/>
      <c r="E42" s="2"/>
      <c r="F42" s="8"/>
      <c r="G42" s="11">
        <v>3</v>
      </c>
      <c r="H42" s="60" t="s">
        <v>58</v>
      </c>
      <c r="I42" s="61"/>
      <c r="J42" s="61"/>
      <c r="K42" s="61"/>
      <c r="L42" s="62"/>
      <c r="M42" s="2"/>
      <c r="N42" s="2"/>
      <c r="O42" s="4"/>
      <c r="P42" s="4"/>
      <c r="Q42" s="4"/>
      <c r="R42" s="4"/>
      <c r="S42" s="4"/>
      <c r="T42" s="4"/>
      <c r="U42" s="4"/>
      <c r="V42" s="4"/>
      <c r="W42" s="4"/>
      <c r="X42" s="4"/>
      <c r="Y42" s="4"/>
      <c r="Z42" s="4"/>
    </row>
    <row r="43" spans="1:26" ht="16.5" customHeight="1" x14ac:dyDescent="0.3">
      <c r="A43" s="11">
        <v>4</v>
      </c>
      <c r="B43" s="60"/>
      <c r="C43" s="61"/>
      <c r="D43" s="61"/>
      <c r="E43" s="61"/>
      <c r="F43" s="62"/>
      <c r="G43" s="11">
        <v>4</v>
      </c>
      <c r="H43" s="60" t="s">
        <v>59</v>
      </c>
      <c r="I43" s="61"/>
      <c r="J43" s="61"/>
      <c r="K43" s="61"/>
      <c r="L43" s="62"/>
      <c r="M43" s="2"/>
      <c r="N43" s="2"/>
      <c r="O43" s="4"/>
      <c r="P43" s="4"/>
      <c r="Q43" s="4"/>
      <c r="R43" s="4"/>
      <c r="S43" s="4"/>
      <c r="T43" s="4"/>
      <c r="U43" s="4"/>
      <c r="V43" s="4"/>
      <c r="W43" s="4"/>
      <c r="X43" s="4"/>
      <c r="Y43" s="4"/>
      <c r="Z43" s="4"/>
    </row>
    <row r="44" spans="1:26" ht="16.5" customHeight="1" x14ac:dyDescent="0.3">
      <c r="A44" s="11">
        <v>5</v>
      </c>
      <c r="B44" s="60"/>
      <c r="C44" s="61"/>
      <c r="D44" s="61"/>
      <c r="E44" s="61"/>
      <c r="F44" s="62"/>
      <c r="G44" s="11">
        <v>5</v>
      </c>
      <c r="H44" s="60" t="s">
        <v>60</v>
      </c>
      <c r="I44" s="61"/>
      <c r="J44" s="61"/>
      <c r="K44" s="61"/>
      <c r="L44" s="62"/>
      <c r="M44" s="2"/>
      <c r="N44" s="2"/>
      <c r="O44" s="4"/>
      <c r="P44" s="4"/>
      <c r="Q44" s="4"/>
      <c r="R44" s="4"/>
      <c r="S44" s="4"/>
      <c r="T44" s="4"/>
      <c r="U44" s="4"/>
      <c r="V44" s="4"/>
      <c r="W44" s="4"/>
      <c r="X44" s="4"/>
      <c r="Y44" s="4"/>
      <c r="Z44" s="4"/>
    </row>
    <row r="45" spans="1:26" ht="16.5" customHeight="1" x14ac:dyDescent="0.3">
      <c r="A45" s="11">
        <v>6</v>
      </c>
      <c r="B45" s="60"/>
      <c r="C45" s="61"/>
      <c r="D45" s="61"/>
      <c r="E45" s="61"/>
      <c r="F45" s="62"/>
      <c r="G45" s="11">
        <v>6</v>
      </c>
      <c r="H45" s="60" t="s">
        <v>61</v>
      </c>
      <c r="I45" s="61"/>
      <c r="J45" s="61"/>
      <c r="K45" s="61"/>
      <c r="L45" s="62"/>
      <c r="M45" s="2"/>
      <c r="N45" s="2"/>
      <c r="O45" s="4"/>
      <c r="P45" s="4"/>
      <c r="Q45" s="4"/>
      <c r="R45" s="4"/>
      <c r="S45" s="4"/>
      <c r="T45" s="4"/>
      <c r="U45" s="4"/>
      <c r="V45" s="4"/>
      <c r="W45" s="4"/>
      <c r="X45" s="4"/>
      <c r="Y45" s="4"/>
      <c r="Z45" s="4"/>
    </row>
    <row r="46" spans="1:26" ht="16.5" customHeight="1" x14ac:dyDescent="0.3">
      <c r="A46" s="11">
        <v>7</v>
      </c>
      <c r="B46" s="60"/>
      <c r="C46" s="61"/>
      <c r="D46" s="61"/>
      <c r="E46" s="61"/>
      <c r="F46" s="62"/>
      <c r="G46" s="11">
        <v>7</v>
      </c>
      <c r="H46" s="60"/>
      <c r="I46" s="61"/>
      <c r="J46" s="61"/>
      <c r="K46" s="61"/>
      <c r="L46" s="62"/>
      <c r="M46" s="2"/>
      <c r="N46" s="2"/>
      <c r="O46" s="4"/>
      <c r="P46" s="4"/>
      <c r="Q46" s="4"/>
      <c r="R46" s="4"/>
      <c r="S46" s="4"/>
      <c r="T46" s="4"/>
      <c r="U46" s="4"/>
      <c r="V46" s="4"/>
      <c r="W46" s="4"/>
      <c r="X46" s="4"/>
      <c r="Y46" s="4"/>
      <c r="Z46" s="4"/>
    </row>
    <row r="47" spans="1:26" ht="16.5" customHeight="1" x14ac:dyDescent="0.3">
      <c r="A47" s="11">
        <v>8</v>
      </c>
      <c r="B47" s="60"/>
      <c r="C47" s="61"/>
      <c r="D47" s="61"/>
      <c r="E47" s="61"/>
      <c r="F47" s="62"/>
      <c r="G47" s="11">
        <v>8</v>
      </c>
      <c r="H47" s="60"/>
      <c r="I47" s="61"/>
      <c r="J47" s="61"/>
      <c r="K47" s="61"/>
      <c r="L47" s="62"/>
      <c r="M47" s="2"/>
      <c r="N47" s="2"/>
      <c r="O47" s="4"/>
      <c r="P47" s="4"/>
      <c r="Q47" s="4"/>
      <c r="R47" s="4"/>
      <c r="S47" s="4"/>
      <c r="T47" s="4"/>
      <c r="U47" s="4"/>
      <c r="V47" s="4"/>
      <c r="W47" s="4"/>
      <c r="X47" s="4"/>
      <c r="Y47" s="4"/>
      <c r="Z47" s="4"/>
    </row>
    <row r="48" spans="1:26" ht="16.5" customHeight="1" x14ac:dyDescent="0.3">
      <c r="A48" s="11">
        <v>9</v>
      </c>
      <c r="B48" s="60"/>
      <c r="C48" s="61"/>
      <c r="D48" s="61"/>
      <c r="E48" s="61"/>
      <c r="F48" s="62"/>
      <c r="G48" s="11">
        <v>9</v>
      </c>
      <c r="H48" s="60"/>
      <c r="I48" s="61"/>
      <c r="J48" s="61"/>
      <c r="K48" s="61"/>
      <c r="L48" s="62"/>
      <c r="M48" s="2"/>
      <c r="N48" s="2"/>
      <c r="O48" s="4"/>
      <c r="P48" s="4"/>
      <c r="Q48" s="4"/>
      <c r="R48" s="4"/>
      <c r="S48" s="4"/>
      <c r="T48" s="4"/>
      <c r="U48" s="4"/>
      <c r="V48" s="4"/>
      <c r="W48" s="4"/>
      <c r="X48" s="4"/>
      <c r="Y48" s="4"/>
      <c r="Z48" s="4"/>
    </row>
    <row r="49" spans="1:26" ht="16.5" customHeight="1" x14ac:dyDescent="0.3">
      <c r="A49" s="11">
        <v>10</v>
      </c>
      <c r="B49" s="60"/>
      <c r="C49" s="61"/>
      <c r="D49" s="61"/>
      <c r="E49" s="61"/>
      <c r="F49" s="62"/>
      <c r="G49" s="11">
        <v>10</v>
      </c>
      <c r="H49" s="60"/>
      <c r="I49" s="61"/>
      <c r="J49" s="61"/>
      <c r="K49" s="61"/>
      <c r="L49" s="62"/>
      <c r="M49" s="2"/>
      <c r="N49" s="2"/>
      <c r="O49" s="4"/>
      <c r="P49" s="4"/>
      <c r="Q49" s="4"/>
      <c r="R49" s="4"/>
      <c r="S49" s="4"/>
      <c r="T49" s="4"/>
      <c r="U49" s="4"/>
      <c r="V49" s="4"/>
      <c r="W49" s="4"/>
      <c r="X49" s="4"/>
      <c r="Y49" s="4"/>
      <c r="Z49" s="4"/>
    </row>
    <row r="50" spans="1:26" ht="16.5" customHeight="1" x14ac:dyDescent="0.3">
      <c r="A50" s="11">
        <v>11</v>
      </c>
      <c r="B50" s="60"/>
      <c r="C50" s="61"/>
      <c r="D50" s="61"/>
      <c r="E50" s="61"/>
      <c r="F50" s="62"/>
      <c r="G50" s="11">
        <v>11</v>
      </c>
      <c r="H50" s="60"/>
      <c r="I50" s="61"/>
      <c r="J50" s="61"/>
      <c r="K50" s="61"/>
      <c r="L50" s="62"/>
      <c r="M50" s="2"/>
      <c r="N50" s="2"/>
      <c r="O50" s="4"/>
      <c r="P50" s="4"/>
      <c r="Q50" s="4"/>
      <c r="R50" s="4"/>
      <c r="S50" s="4"/>
      <c r="T50" s="4"/>
      <c r="U50" s="4"/>
      <c r="V50" s="4"/>
      <c r="W50" s="4"/>
      <c r="X50" s="4"/>
      <c r="Y50" s="4"/>
      <c r="Z50" s="4"/>
    </row>
    <row r="51" spans="1:26" ht="16.5" customHeight="1" x14ac:dyDescent="0.3">
      <c r="A51" s="11">
        <v>12</v>
      </c>
      <c r="B51" s="60"/>
      <c r="C51" s="61"/>
      <c r="D51" s="61"/>
      <c r="E51" s="61"/>
      <c r="F51" s="62"/>
      <c r="G51" s="11">
        <v>12</v>
      </c>
      <c r="H51" s="60"/>
      <c r="I51" s="61"/>
      <c r="J51" s="61"/>
      <c r="K51" s="61"/>
      <c r="L51" s="62"/>
      <c r="M51" s="2"/>
      <c r="N51" s="2"/>
      <c r="O51" s="4"/>
      <c r="P51" s="4"/>
      <c r="Q51" s="4"/>
      <c r="R51" s="4"/>
      <c r="S51" s="4"/>
      <c r="T51" s="4"/>
      <c r="U51" s="4"/>
      <c r="V51" s="4"/>
      <c r="W51" s="4"/>
      <c r="X51" s="4"/>
      <c r="Y51" s="4"/>
      <c r="Z51" s="4"/>
    </row>
    <row r="52" spans="1:26" ht="16.5" customHeight="1" x14ac:dyDescent="0.3">
      <c r="A52" s="11">
        <v>13</v>
      </c>
      <c r="B52" s="60"/>
      <c r="C52" s="61"/>
      <c r="D52" s="61"/>
      <c r="E52" s="61"/>
      <c r="F52" s="62"/>
      <c r="G52" s="11">
        <v>13</v>
      </c>
      <c r="H52" s="60"/>
      <c r="I52" s="61"/>
      <c r="J52" s="61"/>
      <c r="K52" s="61"/>
      <c r="L52" s="62"/>
      <c r="M52" s="2"/>
      <c r="N52" s="2"/>
      <c r="O52" s="4"/>
      <c r="P52" s="4"/>
      <c r="Q52" s="4"/>
      <c r="R52" s="4"/>
      <c r="S52" s="4"/>
      <c r="T52" s="4"/>
      <c r="U52" s="4"/>
      <c r="V52" s="4"/>
      <c r="W52" s="4"/>
      <c r="X52" s="4"/>
      <c r="Y52" s="4"/>
      <c r="Z52" s="4"/>
    </row>
    <row r="53" spans="1:26" ht="16.5" customHeight="1" x14ac:dyDescent="0.3">
      <c r="A53" s="11">
        <v>14</v>
      </c>
      <c r="B53" s="60"/>
      <c r="C53" s="61"/>
      <c r="D53" s="61"/>
      <c r="E53" s="61"/>
      <c r="F53" s="62"/>
      <c r="G53" s="11">
        <v>14</v>
      </c>
      <c r="H53" s="60"/>
      <c r="I53" s="61"/>
      <c r="J53" s="61"/>
      <c r="K53" s="61"/>
      <c r="L53" s="62"/>
      <c r="M53" s="2"/>
      <c r="N53" s="2"/>
      <c r="O53" s="4"/>
      <c r="P53" s="4"/>
      <c r="Q53" s="4"/>
      <c r="R53" s="4"/>
      <c r="S53" s="4"/>
      <c r="T53" s="4"/>
      <c r="U53" s="4"/>
      <c r="V53" s="4"/>
      <c r="W53" s="4"/>
      <c r="X53" s="4"/>
      <c r="Y53" s="4"/>
      <c r="Z53" s="4"/>
    </row>
    <row r="54" spans="1:26" ht="16.5" customHeight="1" x14ac:dyDescent="0.3">
      <c r="A54" s="11">
        <v>15</v>
      </c>
      <c r="B54" s="60"/>
      <c r="C54" s="61"/>
      <c r="D54" s="61"/>
      <c r="E54" s="61"/>
      <c r="F54" s="62"/>
      <c r="G54" s="11">
        <v>15</v>
      </c>
      <c r="H54" s="60"/>
      <c r="I54" s="61"/>
      <c r="J54" s="61"/>
      <c r="K54" s="61"/>
      <c r="L54" s="62"/>
      <c r="M54" s="2"/>
      <c r="N54" s="2"/>
      <c r="O54" s="4"/>
      <c r="P54" s="4"/>
      <c r="Q54" s="4"/>
      <c r="R54" s="4"/>
      <c r="S54" s="4"/>
      <c r="T54" s="4"/>
      <c r="U54" s="4"/>
      <c r="V54" s="4"/>
      <c r="W54" s="4"/>
      <c r="X54" s="4"/>
      <c r="Y54" s="4"/>
      <c r="Z54" s="4"/>
    </row>
    <row r="55" spans="1:26" ht="16.5" customHeight="1" x14ac:dyDescent="0.3">
      <c r="A55" s="66" t="s">
        <v>62</v>
      </c>
      <c r="B55" s="61"/>
      <c r="C55" s="61"/>
      <c r="D55" s="61"/>
      <c r="E55" s="61"/>
      <c r="F55" s="61"/>
      <c r="G55" s="61"/>
      <c r="H55" s="61"/>
      <c r="I55" s="61"/>
      <c r="J55" s="61"/>
      <c r="K55" s="61"/>
      <c r="L55" s="62"/>
      <c r="M55" s="2"/>
      <c r="N55" s="2"/>
      <c r="O55" s="4"/>
      <c r="P55" s="4"/>
      <c r="Q55" s="4"/>
      <c r="R55" s="4"/>
      <c r="S55" s="4"/>
      <c r="T55" s="4"/>
      <c r="U55" s="4"/>
      <c r="V55" s="4"/>
      <c r="W55" s="4"/>
      <c r="X55" s="4"/>
      <c r="Y55" s="4"/>
      <c r="Z55" s="4"/>
    </row>
    <row r="56" spans="1:26" ht="21" customHeight="1" x14ac:dyDescent="0.3">
      <c r="A56" s="63" t="s">
        <v>63</v>
      </c>
      <c r="B56" s="64"/>
      <c r="C56" s="64"/>
      <c r="D56" s="64"/>
      <c r="E56" s="64"/>
      <c r="F56" s="65"/>
      <c r="G56" s="66" t="s">
        <v>64</v>
      </c>
      <c r="H56" s="61"/>
      <c r="I56" s="61"/>
      <c r="J56" s="61"/>
      <c r="K56" s="61"/>
      <c r="L56" s="62"/>
      <c r="M56" s="2"/>
      <c r="N56" s="2"/>
      <c r="O56" s="4"/>
      <c r="P56" s="4"/>
      <c r="Q56" s="4"/>
      <c r="R56" s="4"/>
      <c r="S56" s="4"/>
      <c r="T56" s="4"/>
      <c r="U56" s="4"/>
      <c r="V56" s="4"/>
      <c r="W56" s="4"/>
      <c r="X56" s="4"/>
      <c r="Y56" s="4"/>
      <c r="Z56" s="4"/>
    </row>
    <row r="57" spans="1:26" ht="16.5" customHeight="1" x14ac:dyDescent="0.3">
      <c r="A57" s="11">
        <v>1</v>
      </c>
      <c r="B57" s="60" t="s">
        <v>65</v>
      </c>
      <c r="C57" s="61"/>
      <c r="D57" s="61"/>
      <c r="E57" s="61"/>
      <c r="F57" s="62"/>
      <c r="G57" s="11">
        <v>1</v>
      </c>
      <c r="H57" s="60" t="s">
        <v>66</v>
      </c>
      <c r="I57" s="61"/>
      <c r="J57" s="61"/>
      <c r="K57" s="61"/>
      <c r="L57" s="62"/>
      <c r="M57" s="2"/>
      <c r="N57" s="2"/>
      <c r="O57" s="4"/>
      <c r="P57" s="4"/>
      <c r="Q57" s="4"/>
      <c r="R57" s="4"/>
      <c r="S57" s="4"/>
      <c r="T57" s="4"/>
      <c r="U57" s="4"/>
      <c r="V57" s="4"/>
      <c r="W57" s="4"/>
      <c r="X57" s="4"/>
      <c r="Y57" s="4"/>
      <c r="Z57" s="4"/>
    </row>
    <row r="58" spans="1:26" ht="16.5" customHeight="1" x14ac:dyDescent="0.3">
      <c r="A58" s="11">
        <v>2</v>
      </c>
      <c r="B58" s="60"/>
      <c r="C58" s="61"/>
      <c r="D58" s="61"/>
      <c r="E58" s="61"/>
      <c r="F58" s="62"/>
      <c r="G58" s="11">
        <v>2</v>
      </c>
      <c r="H58" s="60"/>
      <c r="I58" s="61"/>
      <c r="J58" s="61"/>
      <c r="K58" s="61"/>
      <c r="L58" s="62"/>
      <c r="M58" s="2"/>
      <c r="N58" s="2"/>
      <c r="O58" s="4"/>
      <c r="P58" s="4"/>
      <c r="Q58" s="4"/>
      <c r="R58" s="4"/>
      <c r="S58" s="4"/>
      <c r="T58" s="4"/>
      <c r="U58" s="4"/>
      <c r="V58" s="4"/>
      <c r="W58" s="4"/>
      <c r="X58" s="4"/>
      <c r="Y58" s="4"/>
      <c r="Z58" s="4"/>
    </row>
    <row r="59" spans="1:26" ht="16.5" customHeight="1" x14ac:dyDescent="0.3">
      <c r="A59" s="11">
        <v>3</v>
      </c>
      <c r="B59" s="60"/>
      <c r="C59" s="61"/>
      <c r="D59" s="61"/>
      <c r="E59" s="61"/>
      <c r="F59" s="62"/>
      <c r="G59" s="11">
        <v>3</v>
      </c>
      <c r="H59" s="60"/>
      <c r="I59" s="61"/>
      <c r="J59" s="61"/>
      <c r="K59" s="61"/>
      <c r="L59" s="62"/>
      <c r="M59" s="2"/>
      <c r="N59" s="2"/>
      <c r="O59" s="4"/>
      <c r="P59" s="4"/>
      <c r="Q59" s="4"/>
      <c r="R59" s="4"/>
      <c r="S59" s="4"/>
      <c r="T59" s="4"/>
      <c r="U59" s="4"/>
      <c r="V59" s="4"/>
      <c r="W59" s="4"/>
      <c r="X59" s="4"/>
      <c r="Y59" s="4"/>
      <c r="Z59" s="4"/>
    </row>
    <row r="60" spans="1:26" ht="16.5" customHeight="1" x14ac:dyDescent="0.3">
      <c r="A60" s="11">
        <v>4</v>
      </c>
      <c r="B60" s="60"/>
      <c r="C60" s="61"/>
      <c r="D60" s="61"/>
      <c r="E60" s="61"/>
      <c r="F60" s="62"/>
      <c r="G60" s="11">
        <v>4</v>
      </c>
      <c r="H60" s="60"/>
      <c r="I60" s="61"/>
      <c r="J60" s="61"/>
      <c r="K60" s="61"/>
      <c r="L60" s="62"/>
      <c r="M60" s="2"/>
      <c r="N60" s="2"/>
      <c r="O60" s="4"/>
      <c r="P60" s="4"/>
      <c r="Q60" s="4"/>
      <c r="R60" s="4"/>
      <c r="S60" s="4"/>
      <c r="T60" s="4"/>
      <c r="U60" s="4"/>
      <c r="V60" s="4"/>
      <c r="W60" s="4"/>
      <c r="X60" s="4"/>
      <c r="Y60" s="4"/>
      <c r="Z60" s="4"/>
    </row>
    <row r="61" spans="1:26" ht="16.5" customHeight="1" x14ac:dyDescent="0.3">
      <c r="A61" s="11">
        <v>5</v>
      </c>
      <c r="B61" s="60"/>
      <c r="C61" s="61"/>
      <c r="D61" s="61"/>
      <c r="E61" s="61"/>
      <c r="F61" s="62"/>
      <c r="G61" s="11">
        <v>5</v>
      </c>
      <c r="H61" s="60"/>
      <c r="I61" s="61"/>
      <c r="J61" s="61"/>
      <c r="K61" s="61"/>
      <c r="L61" s="62"/>
      <c r="M61" s="2"/>
      <c r="N61" s="2"/>
      <c r="O61" s="4"/>
      <c r="P61" s="4"/>
      <c r="Q61" s="4"/>
      <c r="R61" s="4"/>
      <c r="S61" s="4"/>
      <c r="T61" s="4"/>
      <c r="U61" s="4"/>
      <c r="V61" s="4"/>
      <c r="W61" s="4"/>
      <c r="X61" s="4"/>
      <c r="Y61" s="4"/>
      <c r="Z61" s="4"/>
    </row>
    <row r="62" spans="1:26" ht="16.5" customHeight="1" x14ac:dyDescent="0.3">
      <c r="A62" s="11">
        <v>6</v>
      </c>
      <c r="B62" s="60"/>
      <c r="C62" s="61"/>
      <c r="D62" s="61"/>
      <c r="E62" s="61"/>
      <c r="F62" s="62"/>
      <c r="G62" s="11">
        <v>6</v>
      </c>
      <c r="H62" s="60"/>
      <c r="I62" s="61"/>
      <c r="J62" s="61"/>
      <c r="K62" s="61"/>
      <c r="L62" s="62"/>
      <c r="M62" s="2"/>
      <c r="N62" s="2"/>
      <c r="O62" s="4"/>
      <c r="P62" s="4"/>
      <c r="Q62" s="4"/>
      <c r="R62" s="4"/>
      <c r="S62" s="4"/>
      <c r="T62" s="4"/>
      <c r="U62" s="4"/>
      <c r="V62" s="4"/>
      <c r="W62" s="4"/>
      <c r="X62" s="4"/>
      <c r="Y62" s="4"/>
      <c r="Z62" s="4"/>
    </row>
    <row r="63" spans="1:26" ht="21" customHeight="1" x14ac:dyDescent="0.3">
      <c r="A63" s="63" t="s">
        <v>67</v>
      </c>
      <c r="B63" s="64"/>
      <c r="C63" s="64"/>
      <c r="D63" s="64"/>
      <c r="E63" s="64"/>
      <c r="F63" s="65"/>
      <c r="G63" s="66" t="s">
        <v>68</v>
      </c>
      <c r="H63" s="61"/>
      <c r="I63" s="61"/>
      <c r="J63" s="61"/>
      <c r="K63" s="61"/>
      <c r="L63" s="62"/>
      <c r="M63" s="2"/>
      <c r="N63" s="2"/>
      <c r="O63" s="4"/>
      <c r="P63" s="4"/>
      <c r="Q63" s="4"/>
      <c r="R63" s="4"/>
      <c r="S63" s="4"/>
      <c r="T63" s="4"/>
      <c r="U63" s="4"/>
      <c r="V63" s="4"/>
      <c r="W63" s="4"/>
      <c r="X63" s="4"/>
      <c r="Y63" s="4"/>
      <c r="Z63" s="4"/>
    </row>
    <row r="64" spans="1:26" ht="16.5" customHeight="1" x14ac:dyDescent="0.3">
      <c r="A64" s="11">
        <v>1</v>
      </c>
      <c r="B64" s="60" t="s">
        <v>69</v>
      </c>
      <c r="C64" s="61"/>
      <c r="D64" s="61"/>
      <c r="E64" s="61"/>
      <c r="F64" s="62"/>
      <c r="G64" s="11">
        <v>1</v>
      </c>
      <c r="H64" s="60" t="s">
        <v>70</v>
      </c>
      <c r="I64" s="61"/>
      <c r="J64" s="61"/>
      <c r="K64" s="61"/>
      <c r="L64" s="62"/>
      <c r="M64" s="2"/>
      <c r="N64" s="2"/>
      <c r="O64" s="4"/>
      <c r="P64" s="4"/>
      <c r="Q64" s="4"/>
      <c r="R64" s="4"/>
      <c r="S64" s="4"/>
      <c r="T64" s="4"/>
      <c r="U64" s="4"/>
      <c r="V64" s="4"/>
      <c r="W64" s="4"/>
      <c r="X64" s="4"/>
      <c r="Y64" s="4"/>
      <c r="Z64" s="4"/>
    </row>
    <row r="65" spans="1:26" ht="16.5" customHeight="1" x14ac:dyDescent="0.3">
      <c r="A65" s="11">
        <v>2</v>
      </c>
      <c r="B65" s="60"/>
      <c r="C65" s="61"/>
      <c r="D65" s="61"/>
      <c r="E65" s="61"/>
      <c r="F65" s="62"/>
      <c r="G65" s="11">
        <v>2</v>
      </c>
      <c r="H65" s="60"/>
      <c r="I65" s="61"/>
      <c r="J65" s="61"/>
      <c r="K65" s="61"/>
      <c r="L65" s="62"/>
      <c r="M65" s="2"/>
      <c r="N65" s="2"/>
      <c r="O65" s="4"/>
      <c r="P65" s="4"/>
      <c r="Q65" s="4"/>
      <c r="R65" s="4"/>
      <c r="S65" s="4"/>
      <c r="T65" s="4"/>
      <c r="U65" s="4"/>
      <c r="V65" s="4"/>
      <c r="W65" s="4"/>
      <c r="X65" s="4"/>
      <c r="Y65" s="4"/>
      <c r="Z65" s="4"/>
    </row>
    <row r="66" spans="1:26" ht="16.5" customHeight="1" x14ac:dyDescent="0.3">
      <c r="A66" s="11">
        <v>3</v>
      </c>
      <c r="B66" s="60"/>
      <c r="C66" s="61"/>
      <c r="D66" s="61"/>
      <c r="E66" s="61"/>
      <c r="F66" s="62"/>
      <c r="G66" s="11">
        <v>3</v>
      </c>
      <c r="H66" s="60"/>
      <c r="I66" s="61"/>
      <c r="J66" s="61"/>
      <c r="K66" s="61"/>
      <c r="L66" s="62"/>
      <c r="M66" s="2"/>
      <c r="N66" s="2"/>
      <c r="O66" s="4"/>
      <c r="P66" s="4"/>
      <c r="Q66" s="4"/>
      <c r="R66" s="4"/>
      <c r="S66" s="4"/>
      <c r="T66" s="4"/>
      <c r="U66" s="4"/>
      <c r="V66" s="4"/>
      <c r="W66" s="4"/>
      <c r="X66" s="4"/>
      <c r="Y66" s="4"/>
      <c r="Z66" s="4"/>
    </row>
    <row r="67" spans="1:26" ht="16.5" customHeight="1" x14ac:dyDescent="0.3">
      <c r="A67" s="11">
        <v>4</v>
      </c>
      <c r="B67" s="60"/>
      <c r="C67" s="61"/>
      <c r="D67" s="61"/>
      <c r="E67" s="61"/>
      <c r="F67" s="62"/>
      <c r="G67" s="11">
        <v>4</v>
      </c>
      <c r="H67" s="60"/>
      <c r="I67" s="61"/>
      <c r="J67" s="61"/>
      <c r="K67" s="61"/>
      <c r="L67" s="62"/>
      <c r="M67" s="2"/>
      <c r="N67" s="2"/>
      <c r="O67" s="4"/>
      <c r="P67" s="4"/>
      <c r="Q67" s="4"/>
      <c r="R67" s="4"/>
      <c r="S67" s="4"/>
      <c r="T67" s="4"/>
      <c r="U67" s="4"/>
      <c r="V67" s="4"/>
      <c r="W67" s="4"/>
      <c r="X67" s="4"/>
      <c r="Y67" s="4"/>
      <c r="Z67" s="4"/>
    </row>
    <row r="68" spans="1:26" ht="16.5" customHeight="1" x14ac:dyDescent="0.3">
      <c r="A68" s="11">
        <v>5</v>
      </c>
      <c r="B68" s="60"/>
      <c r="C68" s="61"/>
      <c r="D68" s="61"/>
      <c r="E68" s="61"/>
      <c r="F68" s="62"/>
      <c r="G68" s="11">
        <v>5</v>
      </c>
      <c r="H68" s="60"/>
      <c r="I68" s="61"/>
      <c r="J68" s="61"/>
      <c r="K68" s="61"/>
      <c r="L68" s="62"/>
      <c r="M68" s="2"/>
      <c r="N68" s="2"/>
      <c r="O68" s="4"/>
      <c r="P68" s="4"/>
      <c r="Q68" s="4"/>
      <c r="R68" s="4"/>
      <c r="S68" s="4"/>
      <c r="T68" s="4"/>
      <c r="U68" s="4"/>
      <c r="V68" s="4"/>
      <c r="W68" s="4"/>
      <c r="X68" s="4"/>
      <c r="Y68" s="4"/>
      <c r="Z68" s="4"/>
    </row>
    <row r="69" spans="1:26" ht="16.5" customHeight="1" x14ac:dyDescent="0.3">
      <c r="A69" s="11">
        <v>6</v>
      </c>
      <c r="B69" s="60"/>
      <c r="C69" s="61"/>
      <c r="D69" s="61"/>
      <c r="E69" s="61"/>
      <c r="F69" s="62"/>
      <c r="G69" s="11">
        <v>6</v>
      </c>
      <c r="H69" s="60"/>
      <c r="I69" s="61"/>
      <c r="J69" s="61"/>
      <c r="K69" s="61"/>
      <c r="L69" s="62"/>
      <c r="M69" s="2"/>
      <c r="N69" s="2"/>
      <c r="O69" s="4"/>
      <c r="P69" s="4"/>
      <c r="Q69" s="4"/>
      <c r="R69" s="4"/>
      <c r="S69" s="4"/>
      <c r="T69" s="4"/>
      <c r="U69" s="4"/>
      <c r="V69" s="4"/>
      <c r="W69" s="4"/>
      <c r="X69" s="4"/>
      <c r="Y69" s="4"/>
      <c r="Z69" s="4"/>
    </row>
    <row r="70" spans="1:26" ht="21" customHeight="1" x14ac:dyDescent="0.3">
      <c r="A70" s="63" t="s">
        <v>71</v>
      </c>
      <c r="B70" s="64"/>
      <c r="C70" s="64"/>
      <c r="D70" s="64"/>
      <c r="E70" s="64"/>
      <c r="F70" s="65"/>
      <c r="G70" s="66" t="s">
        <v>72</v>
      </c>
      <c r="H70" s="61"/>
      <c r="I70" s="61"/>
      <c r="J70" s="61"/>
      <c r="K70" s="61"/>
      <c r="L70" s="62"/>
      <c r="M70" s="2"/>
      <c r="N70" s="2"/>
      <c r="O70" s="4"/>
      <c r="P70" s="4"/>
      <c r="Q70" s="4"/>
      <c r="R70" s="4"/>
      <c r="S70" s="4"/>
      <c r="T70" s="4"/>
      <c r="U70" s="4"/>
      <c r="V70" s="4"/>
      <c r="W70" s="4"/>
      <c r="X70" s="4"/>
      <c r="Y70" s="4"/>
      <c r="Z70" s="4"/>
    </row>
    <row r="71" spans="1:26" ht="16.5" customHeight="1" x14ac:dyDescent="0.3">
      <c r="A71" s="11">
        <v>1</v>
      </c>
      <c r="B71" s="60" t="s">
        <v>73</v>
      </c>
      <c r="C71" s="61"/>
      <c r="D71" s="61"/>
      <c r="E71" s="61"/>
      <c r="F71" s="62"/>
      <c r="G71" s="11">
        <v>1</v>
      </c>
      <c r="H71" s="60" t="s">
        <v>74</v>
      </c>
      <c r="I71" s="61"/>
      <c r="J71" s="61"/>
      <c r="K71" s="61"/>
      <c r="L71" s="62"/>
      <c r="M71" s="2"/>
      <c r="N71" s="2"/>
      <c r="O71" s="4"/>
      <c r="P71" s="4"/>
      <c r="Q71" s="4"/>
      <c r="R71" s="4"/>
      <c r="S71" s="4"/>
      <c r="T71" s="4"/>
      <c r="U71" s="4"/>
      <c r="V71" s="4"/>
      <c r="W71" s="4"/>
      <c r="X71" s="4"/>
      <c r="Y71" s="4"/>
      <c r="Z71" s="4"/>
    </row>
    <row r="72" spans="1:26" ht="16.5" customHeight="1" x14ac:dyDescent="0.3">
      <c r="A72" s="11">
        <v>2</v>
      </c>
      <c r="B72" s="60"/>
      <c r="C72" s="61"/>
      <c r="D72" s="61"/>
      <c r="E72" s="61"/>
      <c r="F72" s="62"/>
      <c r="G72" s="11">
        <v>2</v>
      </c>
      <c r="H72" s="60"/>
      <c r="I72" s="61"/>
      <c r="J72" s="61"/>
      <c r="K72" s="61"/>
      <c r="L72" s="62"/>
      <c r="M72" s="2"/>
      <c r="N72" s="2"/>
      <c r="O72" s="4"/>
      <c r="P72" s="4"/>
      <c r="Q72" s="4"/>
      <c r="R72" s="4"/>
      <c r="S72" s="4"/>
      <c r="T72" s="4"/>
      <c r="U72" s="4"/>
      <c r="V72" s="4"/>
      <c r="W72" s="4"/>
      <c r="X72" s="4"/>
      <c r="Y72" s="4"/>
      <c r="Z72" s="4"/>
    </row>
    <row r="73" spans="1:26" ht="16.5" customHeight="1" x14ac:dyDescent="0.3">
      <c r="A73" s="11">
        <v>3</v>
      </c>
      <c r="B73" s="60"/>
      <c r="C73" s="61"/>
      <c r="D73" s="61"/>
      <c r="E73" s="61"/>
      <c r="F73" s="62"/>
      <c r="G73" s="11">
        <v>3</v>
      </c>
      <c r="H73" s="60"/>
      <c r="I73" s="61"/>
      <c r="J73" s="61"/>
      <c r="K73" s="61"/>
      <c r="L73" s="62"/>
      <c r="M73" s="2"/>
      <c r="N73" s="2"/>
      <c r="O73" s="4"/>
      <c r="P73" s="4"/>
      <c r="Q73" s="4"/>
      <c r="R73" s="4"/>
      <c r="S73" s="4"/>
      <c r="T73" s="4"/>
      <c r="U73" s="4"/>
      <c r="V73" s="4"/>
      <c r="W73" s="4"/>
      <c r="X73" s="4"/>
      <c r="Y73" s="4"/>
      <c r="Z73" s="4"/>
    </row>
    <row r="74" spans="1:26" ht="16.5" customHeight="1" x14ac:dyDescent="0.3">
      <c r="A74" s="11">
        <v>4</v>
      </c>
      <c r="B74" s="60"/>
      <c r="C74" s="61"/>
      <c r="D74" s="61"/>
      <c r="E74" s="61"/>
      <c r="F74" s="62"/>
      <c r="G74" s="11">
        <v>4</v>
      </c>
      <c r="H74" s="60"/>
      <c r="I74" s="61"/>
      <c r="J74" s="61"/>
      <c r="K74" s="61"/>
      <c r="L74" s="62"/>
      <c r="M74" s="2"/>
      <c r="N74" s="2"/>
      <c r="O74" s="4"/>
      <c r="P74" s="4"/>
      <c r="Q74" s="4"/>
      <c r="R74" s="4"/>
      <c r="S74" s="4"/>
      <c r="T74" s="4"/>
      <c r="U74" s="4"/>
      <c r="V74" s="4"/>
      <c r="W74" s="4"/>
      <c r="X74" s="4"/>
      <c r="Y74" s="4"/>
      <c r="Z74" s="4"/>
    </row>
    <row r="75" spans="1:26" ht="16.5" customHeight="1" x14ac:dyDescent="0.3">
      <c r="A75" s="11">
        <v>5</v>
      </c>
      <c r="B75" s="60"/>
      <c r="C75" s="61"/>
      <c r="D75" s="61"/>
      <c r="E75" s="61"/>
      <c r="F75" s="62"/>
      <c r="G75" s="11">
        <v>5</v>
      </c>
      <c r="H75" s="60"/>
      <c r="I75" s="61"/>
      <c r="J75" s="61"/>
      <c r="K75" s="61"/>
      <c r="L75" s="62"/>
      <c r="M75" s="2"/>
      <c r="N75" s="2"/>
      <c r="O75" s="4"/>
      <c r="P75" s="4"/>
      <c r="Q75" s="4"/>
      <c r="R75" s="4"/>
      <c r="S75" s="4"/>
      <c r="T75" s="4"/>
      <c r="U75" s="4"/>
      <c r="V75" s="4"/>
      <c r="W75" s="4"/>
      <c r="X75" s="4"/>
      <c r="Y75" s="4"/>
      <c r="Z75" s="4"/>
    </row>
    <row r="76" spans="1:26" ht="16.5" customHeight="1" x14ac:dyDescent="0.3">
      <c r="A76" s="11">
        <v>6</v>
      </c>
      <c r="B76" s="60"/>
      <c r="C76" s="61"/>
      <c r="D76" s="61"/>
      <c r="E76" s="61"/>
      <c r="F76" s="62"/>
      <c r="G76" s="11">
        <v>6</v>
      </c>
      <c r="H76" s="60"/>
      <c r="I76" s="61"/>
      <c r="J76" s="61"/>
      <c r="K76" s="61"/>
      <c r="L76" s="62"/>
      <c r="M76" s="2"/>
      <c r="N76" s="2"/>
      <c r="O76" s="4"/>
      <c r="P76" s="4"/>
      <c r="Q76" s="4"/>
      <c r="R76" s="4"/>
      <c r="S76" s="4"/>
      <c r="T76" s="4"/>
      <c r="U76" s="4"/>
      <c r="V76" s="4"/>
      <c r="W76" s="4"/>
      <c r="X76" s="4"/>
      <c r="Y76" s="4"/>
      <c r="Z76" s="4"/>
    </row>
    <row r="77" spans="1:26" ht="16.5" customHeight="1" x14ac:dyDescent="0.3">
      <c r="A77" s="7"/>
      <c r="B77" s="7"/>
      <c r="C77" s="7"/>
      <c r="D77" s="7"/>
      <c r="E77" s="2"/>
      <c r="F77" s="8"/>
      <c r="G77" s="2"/>
      <c r="H77" s="2"/>
      <c r="I77" s="2"/>
      <c r="J77" s="2"/>
      <c r="K77" s="2"/>
      <c r="L77" s="2"/>
      <c r="M77" s="2"/>
      <c r="N77" s="2"/>
      <c r="O77" s="4"/>
      <c r="P77" s="4"/>
      <c r="Q77" s="4"/>
      <c r="R77" s="4"/>
      <c r="S77" s="4"/>
      <c r="T77" s="4"/>
      <c r="U77" s="4"/>
      <c r="V77" s="4"/>
      <c r="W77" s="4"/>
      <c r="X77" s="4"/>
      <c r="Y77" s="4"/>
      <c r="Z77" s="4"/>
    </row>
    <row r="78" spans="1:26" ht="16.5" customHeight="1" x14ac:dyDescent="0.3">
      <c r="A78" s="7"/>
      <c r="B78" s="7"/>
      <c r="C78" s="7"/>
      <c r="D78" s="7"/>
      <c r="E78" s="2"/>
      <c r="F78" s="8"/>
      <c r="G78" s="2"/>
      <c r="H78" s="2"/>
      <c r="I78" s="2"/>
      <c r="J78" s="2"/>
      <c r="K78" s="2"/>
      <c r="L78" s="2"/>
      <c r="M78" s="2"/>
      <c r="N78" s="2"/>
      <c r="O78" s="4"/>
      <c r="P78" s="4"/>
      <c r="Q78" s="4"/>
      <c r="R78" s="4"/>
      <c r="S78" s="4"/>
      <c r="T78" s="4"/>
      <c r="U78" s="4"/>
      <c r="V78" s="4"/>
      <c r="W78" s="4"/>
      <c r="X78" s="4"/>
      <c r="Y78" s="4"/>
      <c r="Z78" s="4"/>
    </row>
    <row r="79" spans="1:26" ht="16.5" customHeight="1" x14ac:dyDescent="0.3">
      <c r="A79" s="7"/>
      <c r="B79" s="7"/>
      <c r="C79" s="7"/>
      <c r="D79" s="7"/>
      <c r="E79" s="2"/>
      <c r="F79" s="8"/>
      <c r="G79" s="2"/>
      <c r="H79" s="2"/>
      <c r="I79" s="2"/>
      <c r="J79" s="2"/>
      <c r="K79" s="2"/>
      <c r="L79" s="2"/>
      <c r="M79" s="2"/>
      <c r="N79" s="2"/>
      <c r="O79" s="4"/>
      <c r="P79" s="4"/>
      <c r="Q79" s="4"/>
      <c r="R79" s="4"/>
      <c r="S79" s="4"/>
      <c r="T79" s="4"/>
      <c r="U79" s="4"/>
      <c r="V79" s="4"/>
      <c r="W79" s="4"/>
      <c r="X79" s="4"/>
      <c r="Y79" s="4"/>
      <c r="Z79" s="4"/>
    </row>
    <row r="80" spans="1:26" ht="16.5" customHeight="1" x14ac:dyDescent="0.3">
      <c r="A80" s="7"/>
      <c r="B80" s="7"/>
      <c r="C80" s="7"/>
      <c r="D80" s="7"/>
      <c r="E80" s="2"/>
      <c r="F80" s="8"/>
      <c r="G80" s="2"/>
      <c r="H80" s="2"/>
      <c r="I80" s="2"/>
      <c r="J80" s="2"/>
      <c r="K80" s="2"/>
      <c r="L80" s="2"/>
      <c r="M80" s="2"/>
      <c r="N80" s="2"/>
      <c r="O80" s="4"/>
      <c r="P80" s="4"/>
      <c r="Q80" s="4"/>
      <c r="R80" s="4"/>
      <c r="S80" s="4"/>
      <c r="T80" s="4"/>
      <c r="U80" s="4"/>
      <c r="V80" s="4"/>
      <c r="W80" s="4"/>
      <c r="X80" s="4"/>
      <c r="Y80" s="4"/>
      <c r="Z80" s="4"/>
    </row>
    <row r="81" spans="1:26" ht="16.5" customHeight="1" x14ac:dyDescent="0.3">
      <c r="A81" s="7"/>
      <c r="B81" s="7"/>
      <c r="C81" s="7"/>
      <c r="D81" s="7"/>
      <c r="E81" s="2"/>
      <c r="F81" s="8"/>
      <c r="G81" s="2"/>
      <c r="H81" s="2"/>
      <c r="I81" s="2"/>
      <c r="J81" s="2"/>
      <c r="K81" s="2"/>
      <c r="L81" s="2"/>
      <c r="M81" s="2"/>
      <c r="N81" s="2"/>
      <c r="O81" s="4"/>
      <c r="P81" s="4"/>
      <c r="Q81" s="4"/>
      <c r="R81" s="4"/>
      <c r="S81" s="4"/>
      <c r="T81" s="4"/>
      <c r="U81" s="4"/>
      <c r="V81" s="4"/>
      <c r="W81" s="4"/>
      <c r="X81" s="4"/>
      <c r="Y81" s="4"/>
      <c r="Z81" s="4"/>
    </row>
    <row r="82" spans="1:26" ht="16.5" customHeight="1" x14ac:dyDescent="0.3">
      <c r="A82" s="7"/>
      <c r="B82" s="7"/>
      <c r="C82" s="7"/>
      <c r="D82" s="7"/>
      <c r="E82" s="2"/>
      <c r="F82" s="8"/>
      <c r="G82" s="2"/>
      <c r="H82" s="2"/>
      <c r="I82" s="2"/>
      <c r="J82" s="2"/>
      <c r="K82" s="2"/>
      <c r="L82" s="2"/>
      <c r="M82" s="2"/>
      <c r="N82" s="2"/>
      <c r="O82" s="4"/>
      <c r="P82" s="4"/>
      <c r="Q82" s="4"/>
      <c r="R82" s="4"/>
      <c r="S82" s="4"/>
      <c r="T82" s="4"/>
      <c r="U82" s="4"/>
      <c r="V82" s="4"/>
      <c r="W82" s="4"/>
      <c r="X82" s="4"/>
      <c r="Y82" s="4"/>
      <c r="Z82" s="4"/>
    </row>
    <row r="83" spans="1:26" ht="16.5" customHeight="1" x14ac:dyDescent="0.3">
      <c r="A83" s="7"/>
      <c r="B83" s="7"/>
      <c r="C83" s="7"/>
      <c r="D83" s="7"/>
      <c r="E83" s="2"/>
      <c r="F83" s="8"/>
      <c r="G83" s="2"/>
      <c r="H83" s="2"/>
      <c r="I83" s="2"/>
      <c r="J83" s="2"/>
      <c r="K83" s="2"/>
      <c r="L83" s="2"/>
      <c r="M83" s="2"/>
      <c r="N83" s="2"/>
      <c r="O83" s="4"/>
      <c r="P83" s="4"/>
      <c r="Q83" s="4"/>
      <c r="R83" s="4"/>
      <c r="S83" s="4"/>
      <c r="T83" s="4"/>
      <c r="U83" s="4"/>
      <c r="V83" s="4"/>
      <c r="W83" s="4"/>
      <c r="X83" s="4"/>
      <c r="Y83" s="4"/>
      <c r="Z83" s="4"/>
    </row>
    <row r="84" spans="1:26" ht="16.5" customHeight="1" x14ac:dyDescent="0.3">
      <c r="A84" s="7"/>
      <c r="B84" s="7"/>
      <c r="C84" s="7"/>
      <c r="D84" s="7"/>
      <c r="E84" s="2"/>
      <c r="F84" s="8"/>
      <c r="G84" s="2"/>
      <c r="H84" s="2"/>
      <c r="I84" s="2"/>
      <c r="J84" s="2"/>
      <c r="K84" s="2"/>
      <c r="L84" s="2"/>
      <c r="M84" s="2"/>
      <c r="N84" s="2"/>
      <c r="O84" s="4"/>
      <c r="P84" s="4"/>
      <c r="Q84" s="4"/>
      <c r="R84" s="4"/>
      <c r="S84" s="4"/>
      <c r="T84" s="4"/>
      <c r="U84" s="4"/>
      <c r="V84" s="4"/>
      <c r="W84" s="4"/>
      <c r="X84" s="4"/>
      <c r="Y84" s="4"/>
      <c r="Z84" s="4"/>
    </row>
    <row r="85" spans="1:26" ht="16.5" customHeight="1" x14ac:dyDescent="0.3">
      <c r="A85" s="7"/>
      <c r="B85" s="7"/>
      <c r="C85" s="7"/>
      <c r="D85" s="7"/>
      <c r="E85" s="2"/>
      <c r="F85" s="8"/>
      <c r="G85" s="2"/>
      <c r="H85" s="2"/>
      <c r="I85" s="2"/>
      <c r="J85" s="2"/>
      <c r="K85" s="2"/>
      <c r="L85" s="2"/>
      <c r="M85" s="2"/>
      <c r="N85" s="2"/>
      <c r="O85" s="4"/>
      <c r="P85" s="4"/>
      <c r="Q85" s="4"/>
      <c r="R85" s="4"/>
      <c r="S85" s="4"/>
      <c r="T85" s="4"/>
      <c r="U85" s="4"/>
      <c r="V85" s="4"/>
      <c r="W85" s="4"/>
      <c r="X85" s="4"/>
      <c r="Y85" s="4"/>
      <c r="Z85" s="4"/>
    </row>
    <row r="86" spans="1:26" ht="16.5" customHeight="1" x14ac:dyDescent="0.3">
      <c r="A86" s="7"/>
      <c r="B86" s="7"/>
      <c r="C86" s="7"/>
      <c r="D86" s="7"/>
      <c r="E86" s="2"/>
      <c r="F86" s="8"/>
      <c r="G86" s="2"/>
      <c r="H86" s="2"/>
      <c r="I86" s="2"/>
      <c r="J86" s="2"/>
      <c r="K86" s="2"/>
      <c r="L86" s="2"/>
      <c r="M86" s="2"/>
      <c r="N86" s="2"/>
      <c r="O86" s="4"/>
      <c r="P86" s="4"/>
      <c r="Q86" s="4"/>
      <c r="R86" s="4"/>
      <c r="S86" s="4"/>
      <c r="T86" s="4"/>
      <c r="U86" s="4"/>
      <c r="V86" s="4"/>
      <c r="W86" s="4"/>
      <c r="X86" s="4"/>
      <c r="Y86" s="4"/>
      <c r="Z86" s="4"/>
    </row>
    <row r="87" spans="1:26" ht="16.5" customHeight="1" x14ac:dyDescent="0.3">
      <c r="A87" s="7"/>
      <c r="B87" s="7"/>
      <c r="C87" s="7"/>
      <c r="D87" s="7"/>
      <c r="E87" s="2"/>
      <c r="F87" s="8"/>
      <c r="G87" s="2"/>
      <c r="H87" s="2"/>
      <c r="I87" s="2"/>
      <c r="J87" s="2"/>
      <c r="K87" s="2"/>
      <c r="L87" s="2"/>
      <c r="M87" s="2"/>
      <c r="N87" s="2"/>
      <c r="O87" s="4"/>
      <c r="P87" s="4"/>
      <c r="Q87" s="4"/>
      <c r="R87" s="4"/>
      <c r="S87" s="4"/>
      <c r="T87" s="4"/>
      <c r="U87" s="4"/>
      <c r="V87" s="4"/>
      <c r="W87" s="4"/>
      <c r="X87" s="4"/>
      <c r="Y87" s="4"/>
      <c r="Z87" s="4"/>
    </row>
    <row r="88" spans="1:26" ht="16.5" customHeight="1" x14ac:dyDescent="0.3">
      <c r="A88" s="7"/>
      <c r="B88" s="7"/>
      <c r="C88" s="7"/>
      <c r="D88" s="7"/>
      <c r="E88" s="2"/>
      <c r="F88" s="8"/>
      <c r="G88" s="2"/>
      <c r="H88" s="2"/>
      <c r="I88" s="2"/>
      <c r="J88" s="2"/>
      <c r="K88" s="2"/>
      <c r="L88" s="2"/>
      <c r="M88" s="2"/>
      <c r="N88" s="2"/>
      <c r="O88" s="4"/>
      <c r="P88" s="4"/>
      <c r="Q88" s="4"/>
      <c r="R88" s="4"/>
      <c r="S88" s="4"/>
      <c r="T88" s="4"/>
      <c r="U88" s="4"/>
      <c r="V88" s="4"/>
      <c r="W88" s="4"/>
      <c r="X88" s="4"/>
      <c r="Y88" s="4"/>
      <c r="Z88" s="4"/>
    </row>
    <row r="89" spans="1:26" ht="16.5" customHeight="1" x14ac:dyDescent="0.3">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x14ac:dyDescent="0.3">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x14ac:dyDescent="0.3">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x14ac:dyDescent="0.3">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x14ac:dyDescent="0.3">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x14ac:dyDescent="0.3">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x14ac:dyDescent="0.3">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x14ac:dyDescent="0.3">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x14ac:dyDescent="0.3">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x14ac:dyDescent="0.3">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x14ac:dyDescent="0.3">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x14ac:dyDescent="0.3">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x14ac:dyDescent="0.3">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x14ac:dyDescent="0.3">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x14ac:dyDescent="0.3">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x14ac:dyDescent="0.3">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x14ac:dyDescent="0.3">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x14ac:dyDescent="0.3">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x14ac:dyDescent="0.3">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x14ac:dyDescent="0.3">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x14ac:dyDescent="0.3">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x14ac:dyDescent="0.3">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x14ac:dyDescent="0.3">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x14ac:dyDescent="0.3">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x14ac:dyDescent="0.3">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x14ac:dyDescent="0.3">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x14ac:dyDescent="0.3">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x14ac:dyDescent="0.3">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x14ac:dyDescent="0.3">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x14ac:dyDescent="0.3">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x14ac:dyDescent="0.3">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x14ac:dyDescent="0.3">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x14ac:dyDescent="0.3">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x14ac:dyDescent="0.3">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x14ac:dyDescent="0.3">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x14ac:dyDescent="0.3">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x14ac:dyDescent="0.3">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x14ac:dyDescent="0.3">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x14ac:dyDescent="0.3">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x14ac:dyDescent="0.3">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x14ac:dyDescent="0.3">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x14ac:dyDescent="0.3">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x14ac:dyDescent="0.3">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x14ac:dyDescent="0.3">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x14ac:dyDescent="0.3">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x14ac:dyDescent="0.3">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x14ac:dyDescent="0.3">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x14ac:dyDescent="0.3">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x14ac:dyDescent="0.3">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x14ac:dyDescent="0.3">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x14ac:dyDescent="0.3">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x14ac:dyDescent="0.3">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x14ac:dyDescent="0.3">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x14ac:dyDescent="0.3">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x14ac:dyDescent="0.3">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x14ac:dyDescent="0.3">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x14ac:dyDescent="0.3">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x14ac:dyDescent="0.3">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x14ac:dyDescent="0.3">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x14ac:dyDescent="0.3">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x14ac:dyDescent="0.3">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x14ac:dyDescent="0.3">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x14ac:dyDescent="0.3">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x14ac:dyDescent="0.3">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x14ac:dyDescent="0.3">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x14ac:dyDescent="0.3">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x14ac:dyDescent="0.3">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x14ac:dyDescent="0.3">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x14ac:dyDescent="0.3">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x14ac:dyDescent="0.3">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x14ac:dyDescent="0.3">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x14ac:dyDescent="0.3">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x14ac:dyDescent="0.3">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x14ac:dyDescent="0.3">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x14ac:dyDescent="0.3">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x14ac:dyDescent="0.3">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x14ac:dyDescent="0.3">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x14ac:dyDescent="0.3">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x14ac:dyDescent="0.3">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x14ac:dyDescent="0.3">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x14ac:dyDescent="0.3">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x14ac:dyDescent="0.3">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x14ac:dyDescent="0.3">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x14ac:dyDescent="0.3">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x14ac:dyDescent="0.3">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x14ac:dyDescent="0.3">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x14ac:dyDescent="0.3">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x14ac:dyDescent="0.3">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x14ac:dyDescent="0.3">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x14ac:dyDescent="0.3">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x14ac:dyDescent="0.3">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x14ac:dyDescent="0.3">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x14ac:dyDescent="0.3">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x14ac:dyDescent="0.3">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x14ac:dyDescent="0.3">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x14ac:dyDescent="0.3">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x14ac:dyDescent="0.3">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x14ac:dyDescent="0.3">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x14ac:dyDescent="0.3">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x14ac:dyDescent="0.3">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x14ac:dyDescent="0.3">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x14ac:dyDescent="0.3">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x14ac:dyDescent="0.3">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x14ac:dyDescent="0.3">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x14ac:dyDescent="0.3">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x14ac:dyDescent="0.3">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x14ac:dyDescent="0.3">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x14ac:dyDescent="0.3">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x14ac:dyDescent="0.3">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x14ac:dyDescent="0.3">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x14ac:dyDescent="0.3">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x14ac:dyDescent="0.3">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x14ac:dyDescent="0.3">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x14ac:dyDescent="0.3">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x14ac:dyDescent="0.3">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x14ac:dyDescent="0.3">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x14ac:dyDescent="0.3">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x14ac:dyDescent="0.3">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x14ac:dyDescent="0.3">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x14ac:dyDescent="0.3">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x14ac:dyDescent="0.3">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x14ac:dyDescent="0.3">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x14ac:dyDescent="0.3">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x14ac:dyDescent="0.3">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x14ac:dyDescent="0.3">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x14ac:dyDescent="0.3">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x14ac:dyDescent="0.3">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x14ac:dyDescent="0.3">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x14ac:dyDescent="0.3">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x14ac:dyDescent="0.3">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x14ac:dyDescent="0.3">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x14ac:dyDescent="0.3">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x14ac:dyDescent="0.3">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x14ac:dyDescent="0.3">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x14ac:dyDescent="0.3">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x14ac:dyDescent="0.3">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x14ac:dyDescent="0.3">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x14ac:dyDescent="0.3">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x14ac:dyDescent="0.3">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x14ac:dyDescent="0.3">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x14ac:dyDescent="0.3">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x14ac:dyDescent="0.3">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x14ac:dyDescent="0.3">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x14ac:dyDescent="0.3">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x14ac:dyDescent="0.3">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x14ac:dyDescent="0.3">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x14ac:dyDescent="0.3">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x14ac:dyDescent="0.3">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x14ac:dyDescent="0.3">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x14ac:dyDescent="0.3">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x14ac:dyDescent="0.3">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x14ac:dyDescent="0.3">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x14ac:dyDescent="0.3">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x14ac:dyDescent="0.3">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x14ac:dyDescent="0.3">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x14ac:dyDescent="0.3">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x14ac:dyDescent="0.3">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x14ac:dyDescent="0.3">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x14ac:dyDescent="0.3">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x14ac:dyDescent="0.3">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x14ac:dyDescent="0.3">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x14ac:dyDescent="0.3">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x14ac:dyDescent="0.3">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x14ac:dyDescent="0.3">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x14ac:dyDescent="0.3">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x14ac:dyDescent="0.3">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x14ac:dyDescent="0.3">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x14ac:dyDescent="0.3">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x14ac:dyDescent="0.3">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x14ac:dyDescent="0.3">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x14ac:dyDescent="0.3">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x14ac:dyDescent="0.3">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x14ac:dyDescent="0.3">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x14ac:dyDescent="0.3">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x14ac:dyDescent="0.3">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x14ac:dyDescent="0.3">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x14ac:dyDescent="0.3">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x14ac:dyDescent="0.3">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x14ac:dyDescent="0.3">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x14ac:dyDescent="0.3">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x14ac:dyDescent="0.3">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x14ac:dyDescent="0.3">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x14ac:dyDescent="0.3">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x14ac:dyDescent="0.3">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x14ac:dyDescent="0.3">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x14ac:dyDescent="0.3">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x14ac:dyDescent="0.3">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x14ac:dyDescent="0.3">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x14ac:dyDescent="0.3">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x14ac:dyDescent="0.3">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x14ac:dyDescent="0.3">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x14ac:dyDescent="0.3">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x14ac:dyDescent="0.3">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x14ac:dyDescent="0.3">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x14ac:dyDescent="0.3">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x14ac:dyDescent="0.3">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x14ac:dyDescent="0.3">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x14ac:dyDescent="0.3">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x14ac:dyDescent="0.3">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x14ac:dyDescent="0.3">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x14ac:dyDescent="0.3">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x14ac:dyDescent="0.3">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x14ac:dyDescent="0.3">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x14ac:dyDescent="0.3">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x14ac:dyDescent="0.3">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x14ac:dyDescent="0.3">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x14ac:dyDescent="0.3">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x14ac:dyDescent="0.3">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x14ac:dyDescent="0.3">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x14ac:dyDescent="0.3">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x14ac:dyDescent="0.3">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x14ac:dyDescent="0.3">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x14ac:dyDescent="0.3">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x14ac:dyDescent="0.3">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x14ac:dyDescent="0.3">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x14ac:dyDescent="0.3">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x14ac:dyDescent="0.3">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x14ac:dyDescent="0.3">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x14ac:dyDescent="0.3">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x14ac:dyDescent="0.3">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x14ac:dyDescent="0.3">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x14ac:dyDescent="0.3">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x14ac:dyDescent="0.3">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x14ac:dyDescent="0.3">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x14ac:dyDescent="0.3">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x14ac:dyDescent="0.3">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x14ac:dyDescent="0.3">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x14ac:dyDescent="0.3">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x14ac:dyDescent="0.3">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x14ac:dyDescent="0.3">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x14ac:dyDescent="0.3">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x14ac:dyDescent="0.3">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x14ac:dyDescent="0.3">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x14ac:dyDescent="0.3">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x14ac:dyDescent="0.3">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x14ac:dyDescent="0.3">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x14ac:dyDescent="0.3">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x14ac:dyDescent="0.3">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x14ac:dyDescent="0.3">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x14ac:dyDescent="0.3">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x14ac:dyDescent="0.3">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x14ac:dyDescent="0.3">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x14ac:dyDescent="0.3">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x14ac:dyDescent="0.3">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x14ac:dyDescent="0.3">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x14ac:dyDescent="0.3">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x14ac:dyDescent="0.3">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x14ac:dyDescent="0.3">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x14ac:dyDescent="0.3">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x14ac:dyDescent="0.3">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x14ac:dyDescent="0.3">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x14ac:dyDescent="0.3">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x14ac:dyDescent="0.3">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x14ac:dyDescent="0.3">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x14ac:dyDescent="0.3">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x14ac:dyDescent="0.3">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x14ac:dyDescent="0.3">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x14ac:dyDescent="0.3">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x14ac:dyDescent="0.3">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x14ac:dyDescent="0.3">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x14ac:dyDescent="0.3">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x14ac:dyDescent="0.3">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x14ac:dyDescent="0.3">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x14ac:dyDescent="0.3">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x14ac:dyDescent="0.3">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x14ac:dyDescent="0.3">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x14ac:dyDescent="0.3">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x14ac:dyDescent="0.3">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x14ac:dyDescent="0.3">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x14ac:dyDescent="0.3">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x14ac:dyDescent="0.3">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x14ac:dyDescent="0.3">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x14ac:dyDescent="0.3">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x14ac:dyDescent="0.3">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x14ac:dyDescent="0.3">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x14ac:dyDescent="0.3">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x14ac:dyDescent="0.3">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x14ac:dyDescent="0.3">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x14ac:dyDescent="0.3">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x14ac:dyDescent="0.3">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x14ac:dyDescent="0.3">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x14ac:dyDescent="0.3">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x14ac:dyDescent="0.3">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x14ac:dyDescent="0.3">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x14ac:dyDescent="0.3">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x14ac:dyDescent="0.3">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x14ac:dyDescent="0.3">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x14ac:dyDescent="0.3">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x14ac:dyDescent="0.3">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x14ac:dyDescent="0.3">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x14ac:dyDescent="0.3">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x14ac:dyDescent="0.3">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x14ac:dyDescent="0.3">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x14ac:dyDescent="0.3">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x14ac:dyDescent="0.3">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x14ac:dyDescent="0.3">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x14ac:dyDescent="0.3">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x14ac:dyDescent="0.3">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x14ac:dyDescent="0.3">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x14ac:dyDescent="0.3">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x14ac:dyDescent="0.3">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x14ac:dyDescent="0.3">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x14ac:dyDescent="0.3">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x14ac:dyDescent="0.3">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x14ac:dyDescent="0.3">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x14ac:dyDescent="0.3">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x14ac:dyDescent="0.3">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x14ac:dyDescent="0.3">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x14ac:dyDescent="0.3">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x14ac:dyDescent="0.3">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x14ac:dyDescent="0.3">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x14ac:dyDescent="0.3">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x14ac:dyDescent="0.3">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x14ac:dyDescent="0.3">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x14ac:dyDescent="0.3">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x14ac:dyDescent="0.3">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x14ac:dyDescent="0.3">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x14ac:dyDescent="0.3">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x14ac:dyDescent="0.3">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x14ac:dyDescent="0.3">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x14ac:dyDescent="0.3">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x14ac:dyDescent="0.3">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x14ac:dyDescent="0.3">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x14ac:dyDescent="0.3">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x14ac:dyDescent="0.3">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x14ac:dyDescent="0.3">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x14ac:dyDescent="0.3">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x14ac:dyDescent="0.3">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x14ac:dyDescent="0.3">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x14ac:dyDescent="0.3">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x14ac:dyDescent="0.3">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x14ac:dyDescent="0.3">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x14ac:dyDescent="0.3">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x14ac:dyDescent="0.3">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x14ac:dyDescent="0.3">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x14ac:dyDescent="0.3">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x14ac:dyDescent="0.3">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x14ac:dyDescent="0.3">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x14ac:dyDescent="0.3">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x14ac:dyDescent="0.3">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x14ac:dyDescent="0.3">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x14ac:dyDescent="0.3">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x14ac:dyDescent="0.3">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x14ac:dyDescent="0.3">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x14ac:dyDescent="0.3">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x14ac:dyDescent="0.3">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x14ac:dyDescent="0.3">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x14ac:dyDescent="0.3">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x14ac:dyDescent="0.3">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x14ac:dyDescent="0.3">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x14ac:dyDescent="0.3">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x14ac:dyDescent="0.3">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x14ac:dyDescent="0.3">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x14ac:dyDescent="0.3">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x14ac:dyDescent="0.3">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x14ac:dyDescent="0.3">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x14ac:dyDescent="0.3">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x14ac:dyDescent="0.3">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x14ac:dyDescent="0.3">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x14ac:dyDescent="0.3">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x14ac:dyDescent="0.3">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x14ac:dyDescent="0.3">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x14ac:dyDescent="0.3">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x14ac:dyDescent="0.3">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x14ac:dyDescent="0.3">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x14ac:dyDescent="0.3">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x14ac:dyDescent="0.3">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x14ac:dyDescent="0.3">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x14ac:dyDescent="0.3">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x14ac:dyDescent="0.3">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x14ac:dyDescent="0.3">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x14ac:dyDescent="0.3">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x14ac:dyDescent="0.3">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x14ac:dyDescent="0.3">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x14ac:dyDescent="0.3">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x14ac:dyDescent="0.3">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x14ac:dyDescent="0.3">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x14ac:dyDescent="0.3">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x14ac:dyDescent="0.3">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x14ac:dyDescent="0.3">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x14ac:dyDescent="0.3">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x14ac:dyDescent="0.3">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x14ac:dyDescent="0.3">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x14ac:dyDescent="0.3">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x14ac:dyDescent="0.3">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x14ac:dyDescent="0.3">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x14ac:dyDescent="0.3">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x14ac:dyDescent="0.3">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x14ac:dyDescent="0.3">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x14ac:dyDescent="0.3">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x14ac:dyDescent="0.3">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x14ac:dyDescent="0.3">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x14ac:dyDescent="0.3">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x14ac:dyDescent="0.3">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x14ac:dyDescent="0.3">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x14ac:dyDescent="0.3">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x14ac:dyDescent="0.3">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x14ac:dyDescent="0.3">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x14ac:dyDescent="0.3">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x14ac:dyDescent="0.3">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x14ac:dyDescent="0.3">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x14ac:dyDescent="0.3">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x14ac:dyDescent="0.3">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x14ac:dyDescent="0.3">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x14ac:dyDescent="0.3">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x14ac:dyDescent="0.3">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x14ac:dyDescent="0.3">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x14ac:dyDescent="0.3">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x14ac:dyDescent="0.3">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x14ac:dyDescent="0.3">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x14ac:dyDescent="0.3">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x14ac:dyDescent="0.3">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x14ac:dyDescent="0.3">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x14ac:dyDescent="0.3">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x14ac:dyDescent="0.3">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x14ac:dyDescent="0.3">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x14ac:dyDescent="0.3">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x14ac:dyDescent="0.3">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x14ac:dyDescent="0.3">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x14ac:dyDescent="0.3">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x14ac:dyDescent="0.3">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x14ac:dyDescent="0.3">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x14ac:dyDescent="0.3">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x14ac:dyDescent="0.3">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x14ac:dyDescent="0.3">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x14ac:dyDescent="0.3">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x14ac:dyDescent="0.3">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x14ac:dyDescent="0.3">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x14ac:dyDescent="0.3">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x14ac:dyDescent="0.3">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x14ac:dyDescent="0.3">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x14ac:dyDescent="0.3">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x14ac:dyDescent="0.3">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x14ac:dyDescent="0.3">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x14ac:dyDescent="0.3">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x14ac:dyDescent="0.3">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x14ac:dyDescent="0.3">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x14ac:dyDescent="0.3">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x14ac:dyDescent="0.3">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x14ac:dyDescent="0.3">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x14ac:dyDescent="0.3">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x14ac:dyDescent="0.3">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x14ac:dyDescent="0.3">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x14ac:dyDescent="0.3">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x14ac:dyDescent="0.3">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x14ac:dyDescent="0.3">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x14ac:dyDescent="0.3">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x14ac:dyDescent="0.3">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x14ac:dyDescent="0.3">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x14ac:dyDescent="0.3">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x14ac:dyDescent="0.3">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x14ac:dyDescent="0.3">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x14ac:dyDescent="0.3">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x14ac:dyDescent="0.3">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x14ac:dyDescent="0.3">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x14ac:dyDescent="0.3">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x14ac:dyDescent="0.3">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x14ac:dyDescent="0.3">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x14ac:dyDescent="0.3">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x14ac:dyDescent="0.3">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x14ac:dyDescent="0.3">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x14ac:dyDescent="0.3">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x14ac:dyDescent="0.3">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x14ac:dyDescent="0.3">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x14ac:dyDescent="0.3">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x14ac:dyDescent="0.3">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x14ac:dyDescent="0.3">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x14ac:dyDescent="0.3">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x14ac:dyDescent="0.3">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x14ac:dyDescent="0.3">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x14ac:dyDescent="0.3">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x14ac:dyDescent="0.3">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x14ac:dyDescent="0.3">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x14ac:dyDescent="0.3">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x14ac:dyDescent="0.3">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x14ac:dyDescent="0.3">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x14ac:dyDescent="0.3">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x14ac:dyDescent="0.3">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x14ac:dyDescent="0.3">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x14ac:dyDescent="0.3">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x14ac:dyDescent="0.3">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x14ac:dyDescent="0.3">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x14ac:dyDescent="0.3">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x14ac:dyDescent="0.3">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x14ac:dyDescent="0.3">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x14ac:dyDescent="0.3">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x14ac:dyDescent="0.3">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x14ac:dyDescent="0.3">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x14ac:dyDescent="0.3">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x14ac:dyDescent="0.3">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x14ac:dyDescent="0.3">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x14ac:dyDescent="0.3">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x14ac:dyDescent="0.3">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x14ac:dyDescent="0.3">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x14ac:dyDescent="0.3">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x14ac:dyDescent="0.3">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x14ac:dyDescent="0.3">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x14ac:dyDescent="0.3">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x14ac:dyDescent="0.3">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x14ac:dyDescent="0.3">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x14ac:dyDescent="0.3">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x14ac:dyDescent="0.3">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x14ac:dyDescent="0.3">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x14ac:dyDescent="0.3">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x14ac:dyDescent="0.3">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x14ac:dyDescent="0.3">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x14ac:dyDescent="0.3">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x14ac:dyDescent="0.3">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x14ac:dyDescent="0.3">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x14ac:dyDescent="0.3">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x14ac:dyDescent="0.3">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x14ac:dyDescent="0.3">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x14ac:dyDescent="0.3">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x14ac:dyDescent="0.3">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x14ac:dyDescent="0.3">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x14ac:dyDescent="0.3">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x14ac:dyDescent="0.3">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x14ac:dyDescent="0.3">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x14ac:dyDescent="0.3">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x14ac:dyDescent="0.3">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x14ac:dyDescent="0.3">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x14ac:dyDescent="0.3">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x14ac:dyDescent="0.3">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x14ac:dyDescent="0.3">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x14ac:dyDescent="0.3">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x14ac:dyDescent="0.3">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x14ac:dyDescent="0.3">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x14ac:dyDescent="0.3">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x14ac:dyDescent="0.3">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x14ac:dyDescent="0.3">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x14ac:dyDescent="0.3">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x14ac:dyDescent="0.3">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x14ac:dyDescent="0.3">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x14ac:dyDescent="0.3">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x14ac:dyDescent="0.3">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x14ac:dyDescent="0.3">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x14ac:dyDescent="0.3">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x14ac:dyDescent="0.3">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x14ac:dyDescent="0.3">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x14ac:dyDescent="0.3">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x14ac:dyDescent="0.3">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x14ac:dyDescent="0.3">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x14ac:dyDescent="0.3">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x14ac:dyDescent="0.3">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x14ac:dyDescent="0.3">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x14ac:dyDescent="0.3">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x14ac:dyDescent="0.3">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x14ac:dyDescent="0.3">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x14ac:dyDescent="0.3">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x14ac:dyDescent="0.3">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x14ac:dyDescent="0.3">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x14ac:dyDescent="0.3">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x14ac:dyDescent="0.3">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x14ac:dyDescent="0.3">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x14ac:dyDescent="0.3">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x14ac:dyDescent="0.3">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x14ac:dyDescent="0.3">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x14ac:dyDescent="0.3">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x14ac:dyDescent="0.3">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x14ac:dyDescent="0.3">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x14ac:dyDescent="0.3">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x14ac:dyDescent="0.3">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x14ac:dyDescent="0.3">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x14ac:dyDescent="0.3">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x14ac:dyDescent="0.3">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x14ac:dyDescent="0.3">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x14ac:dyDescent="0.3">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x14ac:dyDescent="0.3">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x14ac:dyDescent="0.3">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x14ac:dyDescent="0.3">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x14ac:dyDescent="0.3">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x14ac:dyDescent="0.3">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x14ac:dyDescent="0.3">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x14ac:dyDescent="0.3">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x14ac:dyDescent="0.3">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x14ac:dyDescent="0.3">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x14ac:dyDescent="0.3">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x14ac:dyDescent="0.3">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x14ac:dyDescent="0.3">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x14ac:dyDescent="0.3">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x14ac:dyDescent="0.3">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x14ac:dyDescent="0.3">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x14ac:dyDescent="0.3">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x14ac:dyDescent="0.3">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x14ac:dyDescent="0.3">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x14ac:dyDescent="0.3">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x14ac:dyDescent="0.3">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x14ac:dyDescent="0.3">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x14ac:dyDescent="0.3">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x14ac:dyDescent="0.3">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x14ac:dyDescent="0.3">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x14ac:dyDescent="0.3">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x14ac:dyDescent="0.3">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x14ac:dyDescent="0.3">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x14ac:dyDescent="0.3">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x14ac:dyDescent="0.3">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x14ac:dyDescent="0.3">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x14ac:dyDescent="0.3">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x14ac:dyDescent="0.3">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x14ac:dyDescent="0.3">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x14ac:dyDescent="0.3">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x14ac:dyDescent="0.3">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x14ac:dyDescent="0.3">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x14ac:dyDescent="0.3">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x14ac:dyDescent="0.3">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x14ac:dyDescent="0.3">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x14ac:dyDescent="0.3">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x14ac:dyDescent="0.3">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x14ac:dyDescent="0.3">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x14ac:dyDescent="0.3">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x14ac:dyDescent="0.3">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x14ac:dyDescent="0.3">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x14ac:dyDescent="0.3">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x14ac:dyDescent="0.3">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x14ac:dyDescent="0.3">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x14ac:dyDescent="0.3">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x14ac:dyDescent="0.3">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x14ac:dyDescent="0.3">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x14ac:dyDescent="0.3">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x14ac:dyDescent="0.3">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x14ac:dyDescent="0.3">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x14ac:dyDescent="0.3">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x14ac:dyDescent="0.3">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x14ac:dyDescent="0.3">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x14ac:dyDescent="0.3">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x14ac:dyDescent="0.3">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x14ac:dyDescent="0.3">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x14ac:dyDescent="0.3">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x14ac:dyDescent="0.3">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x14ac:dyDescent="0.3">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x14ac:dyDescent="0.3">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x14ac:dyDescent="0.3">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x14ac:dyDescent="0.3">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x14ac:dyDescent="0.3">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x14ac:dyDescent="0.3">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x14ac:dyDescent="0.3">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x14ac:dyDescent="0.3">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x14ac:dyDescent="0.3">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x14ac:dyDescent="0.3">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x14ac:dyDescent="0.3">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x14ac:dyDescent="0.3">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x14ac:dyDescent="0.3">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x14ac:dyDescent="0.3">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x14ac:dyDescent="0.3">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x14ac:dyDescent="0.3">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x14ac:dyDescent="0.3">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x14ac:dyDescent="0.3">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x14ac:dyDescent="0.3">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x14ac:dyDescent="0.3">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x14ac:dyDescent="0.3">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x14ac:dyDescent="0.3">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x14ac:dyDescent="0.3">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x14ac:dyDescent="0.3">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x14ac:dyDescent="0.3">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x14ac:dyDescent="0.3">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x14ac:dyDescent="0.3">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x14ac:dyDescent="0.3">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x14ac:dyDescent="0.3">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x14ac:dyDescent="0.3">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x14ac:dyDescent="0.3">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x14ac:dyDescent="0.3">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x14ac:dyDescent="0.3">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x14ac:dyDescent="0.3">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x14ac:dyDescent="0.3">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x14ac:dyDescent="0.3">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x14ac:dyDescent="0.3">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x14ac:dyDescent="0.3">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x14ac:dyDescent="0.3">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x14ac:dyDescent="0.3">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x14ac:dyDescent="0.3">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x14ac:dyDescent="0.3">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x14ac:dyDescent="0.3">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x14ac:dyDescent="0.3">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x14ac:dyDescent="0.3">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x14ac:dyDescent="0.3">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x14ac:dyDescent="0.3">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x14ac:dyDescent="0.3">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x14ac:dyDescent="0.3">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x14ac:dyDescent="0.3">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x14ac:dyDescent="0.3">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x14ac:dyDescent="0.3">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x14ac:dyDescent="0.3">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x14ac:dyDescent="0.3">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x14ac:dyDescent="0.3">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x14ac:dyDescent="0.3">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x14ac:dyDescent="0.3">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x14ac:dyDescent="0.3">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x14ac:dyDescent="0.3">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x14ac:dyDescent="0.3">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x14ac:dyDescent="0.3">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x14ac:dyDescent="0.3">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x14ac:dyDescent="0.3">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x14ac:dyDescent="0.3">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x14ac:dyDescent="0.3">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x14ac:dyDescent="0.3">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x14ac:dyDescent="0.3">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x14ac:dyDescent="0.3">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x14ac:dyDescent="0.3">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x14ac:dyDescent="0.3">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x14ac:dyDescent="0.3">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x14ac:dyDescent="0.3">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x14ac:dyDescent="0.3">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x14ac:dyDescent="0.3">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x14ac:dyDescent="0.3">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x14ac:dyDescent="0.3">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x14ac:dyDescent="0.3">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x14ac:dyDescent="0.3">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x14ac:dyDescent="0.3">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x14ac:dyDescent="0.3">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x14ac:dyDescent="0.3">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x14ac:dyDescent="0.3">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x14ac:dyDescent="0.3">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x14ac:dyDescent="0.3">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x14ac:dyDescent="0.3">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x14ac:dyDescent="0.3">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x14ac:dyDescent="0.3">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x14ac:dyDescent="0.3">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x14ac:dyDescent="0.3">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x14ac:dyDescent="0.3">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x14ac:dyDescent="0.3">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x14ac:dyDescent="0.3">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x14ac:dyDescent="0.3">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x14ac:dyDescent="0.3">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x14ac:dyDescent="0.3">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x14ac:dyDescent="0.3">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x14ac:dyDescent="0.3">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x14ac:dyDescent="0.3">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x14ac:dyDescent="0.3">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x14ac:dyDescent="0.3">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x14ac:dyDescent="0.3">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x14ac:dyDescent="0.3">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x14ac:dyDescent="0.3">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x14ac:dyDescent="0.3">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x14ac:dyDescent="0.3">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x14ac:dyDescent="0.3">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x14ac:dyDescent="0.3">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x14ac:dyDescent="0.3">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x14ac:dyDescent="0.3">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x14ac:dyDescent="0.3">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x14ac:dyDescent="0.3">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x14ac:dyDescent="0.3">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x14ac:dyDescent="0.3">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x14ac:dyDescent="0.3">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x14ac:dyDescent="0.3">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x14ac:dyDescent="0.3">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x14ac:dyDescent="0.3">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x14ac:dyDescent="0.3">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x14ac:dyDescent="0.3">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x14ac:dyDescent="0.3">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x14ac:dyDescent="0.3">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x14ac:dyDescent="0.3">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x14ac:dyDescent="0.3">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x14ac:dyDescent="0.3">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x14ac:dyDescent="0.3">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x14ac:dyDescent="0.3">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x14ac:dyDescent="0.3">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x14ac:dyDescent="0.3">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x14ac:dyDescent="0.3">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x14ac:dyDescent="0.3">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x14ac:dyDescent="0.3">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x14ac:dyDescent="0.3">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x14ac:dyDescent="0.3">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x14ac:dyDescent="0.3">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x14ac:dyDescent="0.3">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x14ac:dyDescent="0.3">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x14ac:dyDescent="0.3">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x14ac:dyDescent="0.3">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x14ac:dyDescent="0.3">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x14ac:dyDescent="0.3">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x14ac:dyDescent="0.3">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x14ac:dyDescent="0.3">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x14ac:dyDescent="0.3">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x14ac:dyDescent="0.3">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x14ac:dyDescent="0.3">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x14ac:dyDescent="0.3">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x14ac:dyDescent="0.3">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x14ac:dyDescent="0.3">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x14ac:dyDescent="0.3">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x14ac:dyDescent="0.3">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x14ac:dyDescent="0.3">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x14ac:dyDescent="0.3">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x14ac:dyDescent="0.3">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x14ac:dyDescent="0.3">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x14ac:dyDescent="0.3">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x14ac:dyDescent="0.3">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x14ac:dyDescent="0.3">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x14ac:dyDescent="0.3">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x14ac:dyDescent="0.3">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x14ac:dyDescent="0.3">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x14ac:dyDescent="0.3">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x14ac:dyDescent="0.3">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x14ac:dyDescent="0.3">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x14ac:dyDescent="0.3">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x14ac:dyDescent="0.3">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x14ac:dyDescent="0.3">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x14ac:dyDescent="0.3">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x14ac:dyDescent="0.3">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x14ac:dyDescent="0.3">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x14ac:dyDescent="0.3">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x14ac:dyDescent="0.3">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x14ac:dyDescent="0.3">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x14ac:dyDescent="0.3">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x14ac:dyDescent="0.3">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x14ac:dyDescent="0.3">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x14ac:dyDescent="0.3">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x14ac:dyDescent="0.3">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x14ac:dyDescent="0.3">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x14ac:dyDescent="0.3">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x14ac:dyDescent="0.3">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x14ac:dyDescent="0.3">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x14ac:dyDescent="0.3">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x14ac:dyDescent="0.3">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x14ac:dyDescent="0.3">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x14ac:dyDescent="0.3">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x14ac:dyDescent="0.3">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x14ac:dyDescent="0.3">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x14ac:dyDescent="0.3">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x14ac:dyDescent="0.3">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x14ac:dyDescent="0.3">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x14ac:dyDescent="0.3">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x14ac:dyDescent="0.3">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x14ac:dyDescent="0.3">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x14ac:dyDescent="0.3">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x14ac:dyDescent="0.3">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x14ac:dyDescent="0.3">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x14ac:dyDescent="0.3">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x14ac:dyDescent="0.3">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x14ac:dyDescent="0.3">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x14ac:dyDescent="0.3">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x14ac:dyDescent="0.3">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x14ac:dyDescent="0.3">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x14ac:dyDescent="0.3">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x14ac:dyDescent="0.3">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x14ac:dyDescent="0.3">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x14ac:dyDescent="0.3">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x14ac:dyDescent="0.3">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x14ac:dyDescent="0.3">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x14ac:dyDescent="0.3">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x14ac:dyDescent="0.3">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x14ac:dyDescent="0.3">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x14ac:dyDescent="0.3">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x14ac:dyDescent="0.3">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x14ac:dyDescent="0.3">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x14ac:dyDescent="0.3">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x14ac:dyDescent="0.3">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x14ac:dyDescent="0.3">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x14ac:dyDescent="0.3">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x14ac:dyDescent="0.3">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x14ac:dyDescent="0.3">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x14ac:dyDescent="0.3">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x14ac:dyDescent="0.3">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x14ac:dyDescent="0.3">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x14ac:dyDescent="0.3">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x14ac:dyDescent="0.3">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x14ac:dyDescent="0.3">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x14ac:dyDescent="0.3">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x14ac:dyDescent="0.3">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x14ac:dyDescent="0.3">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x14ac:dyDescent="0.3">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x14ac:dyDescent="0.3">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x14ac:dyDescent="0.3">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x14ac:dyDescent="0.3">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x14ac:dyDescent="0.3">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x14ac:dyDescent="0.3">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x14ac:dyDescent="0.3">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x14ac:dyDescent="0.3">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x14ac:dyDescent="0.3">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x14ac:dyDescent="0.3">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x14ac:dyDescent="0.3">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x14ac:dyDescent="0.3">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x14ac:dyDescent="0.3">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x14ac:dyDescent="0.3">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x14ac:dyDescent="0.3">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x14ac:dyDescent="0.3">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x14ac:dyDescent="0.3">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x14ac:dyDescent="0.3">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x14ac:dyDescent="0.3">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x14ac:dyDescent="0.3">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x14ac:dyDescent="0.3">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x14ac:dyDescent="0.3">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x14ac:dyDescent="0.3">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x14ac:dyDescent="0.3">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x14ac:dyDescent="0.3">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x14ac:dyDescent="0.3">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x14ac:dyDescent="0.3">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x14ac:dyDescent="0.3">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x14ac:dyDescent="0.3">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x14ac:dyDescent="0.3">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x14ac:dyDescent="0.3">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x14ac:dyDescent="0.3">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x14ac:dyDescent="0.3">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x14ac:dyDescent="0.3">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x14ac:dyDescent="0.3">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x14ac:dyDescent="0.3">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x14ac:dyDescent="0.3">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x14ac:dyDescent="0.3">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x14ac:dyDescent="0.3">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x14ac:dyDescent="0.3">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x14ac:dyDescent="0.3">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x14ac:dyDescent="0.3">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x14ac:dyDescent="0.3">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x14ac:dyDescent="0.3">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x14ac:dyDescent="0.3">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x14ac:dyDescent="0.3">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x14ac:dyDescent="0.3">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x14ac:dyDescent="0.3">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x14ac:dyDescent="0.3">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x14ac:dyDescent="0.3">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x14ac:dyDescent="0.3">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x14ac:dyDescent="0.3">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x14ac:dyDescent="0.3">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x14ac:dyDescent="0.3">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50">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3:F43"/>
    <mergeCell ref="H43:L43"/>
    <mergeCell ref="B44:F44"/>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2:L42"/>
    <mergeCell ref="B37:F37"/>
    <mergeCell ref="H37:L37"/>
    <mergeCell ref="A38:L38"/>
    <mergeCell ref="A39:F39"/>
    <mergeCell ref="G39:L39"/>
    <mergeCell ref="B40:F40"/>
    <mergeCell ref="B41:F41"/>
    <mergeCell ref="B54:F54"/>
    <mergeCell ref="B46:F46"/>
    <mergeCell ref="B47:F47"/>
    <mergeCell ref="B48:F48"/>
    <mergeCell ref="B49:F49"/>
    <mergeCell ref="B50:F50"/>
    <mergeCell ref="B51:F51"/>
    <mergeCell ref="B52:F52"/>
    <mergeCell ref="H54:L54"/>
    <mergeCell ref="H52:L52"/>
    <mergeCell ref="H53:L53"/>
    <mergeCell ref="B53:F53"/>
    <mergeCell ref="A55:L55"/>
    <mergeCell ref="A56:F56"/>
    <mergeCell ref="G56:L56"/>
    <mergeCell ref="B57:F57"/>
    <mergeCell ref="H57:L57"/>
    <mergeCell ref="H58:L58"/>
    <mergeCell ref="B58:F58"/>
    <mergeCell ref="B59:F59"/>
    <mergeCell ref="B60:F60"/>
    <mergeCell ref="B61:F61"/>
    <mergeCell ref="B62:F62"/>
    <mergeCell ref="A63:F63"/>
    <mergeCell ref="B64:F64"/>
    <mergeCell ref="H59:L59"/>
    <mergeCell ref="H60:L60"/>
    <mergeCell ref="H61:L61"/>
    <mergeCell ref="H62:L62"/>
    <mergeCell ref="G63:L63"/>
    <mergeCell ref="H64:L64"/>
    <mergeCell ref="H65:L65"/>
    <mergeCell ref="B72:F72"/>
    <mergeCell ref="B73:F73"/>
    <mergeCell ref="B74:F74"/>
    <mergeCell ref="B75:F75"/>
    <mergeCell ref="B76:F76"/>
    <mergeCell ref="B65:F65"/>
    <mergeCell ref="B66:F66"/>
    <mergeCell ref="B67:F67"/>
    <mergeCell ref="B68:F68"/>
    <mergeCell ref="B69:F69"/>
    <mergeCell ref="A70:F70"/>
    <mergeCell ref="B71:F71"/>
    <mergeCell ref="H73:L73"/>
    <mergeCell ref="H74:L74"/>
    <mergeCell ref="H75:L75"/>
    <mergeCell ref="H76:L76"/>
    <mergeCell ref="H66:L66"/>
    <mergeCell ref="H67:L67"/>
    <mergeCell ref="H68:L68"/>
    <mergeCell ref="H69:L69"/>
    <mergeCell ref="G70:L70"/>
    <mergeCell ref="H71:L71"/>
    <mergeCell ref="H72:L72"/>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4:L44"/>
    <mergeCell ref="B45:F45"/>
    <mergeCell ref="H45:L45"/>
    <mergeCell ref="H46:L46"/>
    <mergeCell ref="H47:L47"/>
    <mergeCell ref="H48:L48"/>
    <mergeCell ref="H49:L49"/>
    <mergeCell ref="H50:L50"/>
    <mergeCell ref="H51:L5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6" max="26" width="14.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x14ac:dyDescent="0.25">
      <c r="A1" s="41" t="s">
        <v>305</v>
      </c>
      <c r="B1" s="41" t="s">
        <v>89</v>
      </c>
      <c r="C1" s="41" t="s">
        <v>90</v>
      </c>
      <c r="D1" s="41" t="s">
        <v>306</v>
      </c>
      <c r="E1" s="41" t="s">
        <v>307</v>
      </c>
      <c r="F1" s="41" t="s">
        <v>80</v>
      </c>
      <c r="G1" s="41" t="s">
        <v>308</v>
      </c>
      <c r="H1" s="41" t="s">
        <v>309</v>
      </c>
      <c r="I1" s="41" t="s">
        <v>184</v>
      </c>
      <c r="J1" s="41" t="s">
        <v>310</v>
      </c>
      <c r="K1" s="41" t="s">
        <v>200</v>
      </c>
      <c r="L1" s="41" t="s">
        <v>311</v>
      </c>
      <c r="M1" s="41" t="s">
        <v>312</v>
      </c>
      <c r="N1" s="41" t="s">
        <v>313</v>
      </c>
      <c r="O1" s="41" t="s">
        <v>314</v>
      </c>
      <c r="P1" s="41" t="s">
        <v>315</v>
      </c>
      <c r="Q1" s="42" t="s">
        <v>129</v>
      </c>
      <c r="R1" s="41" t="s">
        <v>316</v>
      </c>
      <c r="S1" s="41" t="s">
        <v>317</v>
      </c>
      <c r="T1" s="41" t="s">
        <v>318</v>
      </c>
      <c r="U1" s="41" t="s">
        <v>319</v>
      </c>
      <c r="V1" s="41" t="s">
        <v>320</v>
      </c>
      <c r="W1" s="41" t="s">
        <v>321</v>
      </c>
      <c r="X1" s="41" t="s">
        <v>322</v>
      </c>
      <c r="Y1" s="41" t="s">
        <v>312</v>
      </c>
      <c r="Z1" s="41" t="s">
        <v>323</v>
      </c>
      <c r="AA1" s="41" t="s">
        <v>324</v>
      </c>
      <c r="AB1" s="41" t="s">
        <v>325</v>
      </c>
      <c r="AC1" s="41" t="s">
        <v>326</v>
      </c>
      <c r="AD1" s="41" t="s">
        <v>313</v>
      </c>
      <c r="AE1" s="41" t="s">
        <v>327</v>
      </c>
    </row>
    <row r="2" spans="1:31" ht="45" x14ac:dyDescent="0.25">
      <c r="A2" s="43" t="s">
        <v>328</v>
      </c>
      <c r="B2" s="44" t="s">
        <v>108</v>
      </c>
      <c r="C2" s="43" t="s">
        <v>329</v>
      </c>
      <c r="D2" s="44" t="s">
        <v>330</v>
      </c>
      <c r="E2" s="44" t="s">
        <v>331</v>
      </c>
      <c r="F2" s="44" t="s">
        <v>332</v>
      </c>
      <c r="G2" s="45"/>
      <c r="H2" s="45"/>
      <c r="I2" s="45" t="s">
        <v>198</v>
      </c>
      <c r="J2" s="45" t="s">
        <v>199</v>
      </c>
      <c r="K2" s="45" t="s">
        <v>200</v>
      </c>
      <c r="L2" s="45" t="s">
        <v>201</v>
      </c>
      <c r="M2" s="46" t="s">
        <v>202</v>
      </c>
      <c r="N2" s="45" t="s">
        <v>263</v>
      </c>
      <c r="O2" s="45" t="s">
        <v>157</v>
      </c>
      <c r="P2" s="44" t="s">
        <v>333</v>
      </c>
      <c r="Q2" s="44" t="s">
        <v>334</v>
      </c>
      <c r="R2" s="44" t="s">
        <v>335</v>
      </c>
      <c r="S2" s="44" t="s">
        <v>237</v>
      </c>
      <c r="T2" s="44" t="s">
        <v>238</v>
      </c>
      <c r="U2" s="45" t="s">
        <v>239</v>
      </c>
      <c r="V2" s="45" t="s">
        <v>240</v>
      </c>
      <c r="W2" s="45" t="s">
        <v>241</v>
      </c>
      <c r="X2" s="44" t="s">
        <v>242</v>
      </c>
      <c r="Y2" s="44" t="s">
        <v>243</v>
      </c>
      <c r="Z2" s="45" t="s">
        <v>237</v>
      </c>
      <c r="AA2" s="45">
        <v>15</v>
      </c>
      <c r="AB2" s="47" t="s">
        <v>336</v>
      </c>
      <c r="AC2" s="47" t="s">
        <v>337</v>
      </c>
      <c r="AD2" s="45" t="s">
        <v>338</v>
      </c>
      <c r="AE2" s="45" t="str">
        <f>""</f>
        <v/>
      </c>
    </row>
    <row r="3" spans="1:31" ht="45" x14ac:dyDescent="0.25">
      <c r="A3" s="43" t="s">
        <v>104</v>
      </c>
      <c r="B3" s="43" t="s">
        <v>339</v>
      </c>
      <c r="C3" s="43" t="s">
        <v>340</v>
      </c>
      <c r="D3" s="44" t="s">
        <v>341</v>
      </c>
      <c r="E3" s="44" t="s">
        <v>342</v>
      </c>
      <c r="F3" s="44" t="s">
        <v>343</v>
      </c>
      <c r="G3" s="45"/>
      <c r="H3" s="45"/>
      <c r="I3" s="45" t="s">
        <v>344</v>
      </c>
      <c r="J3" s="45" t="s">
        <v>345</v>
      </c>
      <c r="K3" s="45" t="s">
        <v>209</v>
      </c>
      <c r="L3" s="45" t="s">
        <v>346</v>
      </c>
      <c r="M3" s="46" t="s">
        <v>210</v>
      </c>
      <c r="N3" s="45" t="s">
        <v>338</v>
      </c>
      <c r="O3" s="45" t="s">
        <v>158</v>
      </c>
      <c r="P3" s="44" t="s">
        <v>347</v>
      </c>
      <c r="Q3" s="44" t="s">
        <v>348</v>
      </c>
      <c r="R3" s="44" t="s">
        <v>349</v>
      </c>
      <c r="S3" s="44" t="s">
        <v>350</v>
      </c>
      <c r="T3" s="44" t="s">
        <v>351</v>
      </c>
      <c r="U3" s="45" t="s">
        <v>352</v>
      </c>
      <c r="V3" s="45" t="s">
        <v>353</v>
      </c>
      <c r="W3" s="45" t="s">
        <v>354</v>
      </c>
      <c r="X3" s="44" t="s">
        <v>355</v>
      </c>
      <c r="Y3" s="44" t="s">
        <v>356</v>
      </c>
      <c r="Z3" s="45" t="s">
        <v>350</v>
      </c>
      <c r="AA3" s="45">
        <v>0</v>
      </c>
      <c r="AB3" s="47" t="s">
        <v>357</v>
      </c>
      <c r="AC3" s="47" t="s">
        <v>245</v>
      </c>
      <c r="AD3" s="45" t="s">
        <v>264</v>
      </c>
      <c r="AE3" s="44"/>
    </row>
    <row r="4" spans="1:31" ht="60" x14ac:dyDescent="0.25">
      <c r="A4" s="43" t="s">
        <v>358</v>
      </c>
      <c r="B4" s="43" t="s">
        <v>359</v>
      </c>
      <c r="C4" s="44" t="s">
        <v>360</v>
      </c>
      <c r="D4" s="44" t="s">
        <v>361</v>
      </c>
      <c r="E4" s="44" t="s">
        <v>362</v>
      </c>
      <c r="F4" s="44" t="s">
        <v>363</v>
      </c>
      <c r="G4" s="45"/>
      <c r="H4" s="45"/>
      <c r="I4" s="45" t="s">
        <v>364</v>
      </c>
      <c r="J4" s="45" t="s">
        <v>365</v>
      </c>
      <c r="K4" s="45" t="s">
        <v>365</v>
      </c>
      <c r="L4" s="45" t="s">
        <v>365</v>
      </c>
      <c r="M4" s="45" t="s">
        <v>365</v>
      </c>
      <c r="N4" s="46" t="s">
        <v>366</v>
      </c>
      <c r="O4" s="44"/>
      <c r="P4" s="44" t="s">
        <v>367</v>
      </c>
      <c r="Q4" s="44" t="s">
        <v>368</v>
      </c>
      <c r="R4" s="44"/>
      <c r="S4" s="44"/>
      <c r="T4" s="44"/>
      <c r="U4" s="44"/>
      <c r="V4" s="44" t="s">
        <v>369</v>
      </c>
      <c r="W4" s="44"/>
      <c r="X4" s="44"/>
      <c r="Y4" s="44" t="s">
        <v>370</v>
      </c>
      <c r="Z4" s="45" t="s">
        <v>238</v>
      </c>
      <c r="AA4" s="45">
        <v>15</v>
      </c>
      <c r="AB4" s="47" t="s">
        <v>371</v>
      </c>
      <c r="AC4" s="47" t="s">
        <v>372</v>
      </c>
      <c r="AD4" s="46" t="s">
        <v>373</v>
      </c>
      <c r="AE4" s="44"/>
    </row>
    <row r="5" spans="1:31" ht="45" x14ac:dyDescent="0.25">
      <c r="A5" s="4"/>
      <c r="B5" s="43" t="s">
        <v>374</v>
      </c>
      <c r="C5" s="43" t="s">
        <v>109</v>
      </c>
      <c r="D5" s="4" t="s">
        <v>375</v>
      </c>
      <c r="E5" s="4" t="s">
        <v>376</v>
      </c>
      <c r="F5" s="48" t="s">
        <v>377</v>
      </c>
      <c r="G5" s="49"/>
      <c r="H5" s="49"/>
      <c r="I5" s="45" t="s">
        <v>365</v>
      </c>
      <c r="J5" s="45"/>
      <c r="K5" s="45"/>
      <c r="L5" s="45"/>
      <c r="M5" s="45"/>
      <c r="N5" s="45" t="s">
        <v>378</v>
      </c>
      <c r="O5" s="4"/>
      <c r="P5" s="44" t="s">
        <v>379</v>
      </c>
      <c r="Q5" s="44" t="s">
        <v>380</v>
      </c>
      <c r="R5" s="4"/>
      <c r="S5" s="4"/>
      <c r="T5" s="4"/>
      <c r="U5" s="4"/>
      <c r="V5" s="4"/>
      <c r="W5" s="4"/>
      <c r="X5" s="4"/>
      <c r="Y5" s="4"/>
      <c r="Z5" s="45" t="s">
        <v>351</v>
      </c>
      <c r="AA5" s="45">
        <v>0</v>
      </c>
      <c r="AB5" s="4"/>
      <c r="AC5" s="47" t="s">
        <v>381</v>
      </c>
      <c r="AD5" s="45"/>
      <c r="AE5" s="4"/>
    </row>
    <row r="6" spans="1:31" ht="30" x14ac:dyDescent="0.25">
      <c r="A6" s="4"/>
      <c r="B6" s="44" t="s">
        <v>382</v>
      </c>
      <c r="C6" s="48" t="s">
        <v>383</v>
      </c>
      <c r="D6" s="4" t="s">
        <v>384</v>
      </c>
      <c r="E6" s="4" t="s">
        <v>385</v>
      </c>
      <c r="F6" s="48" t="s">
        <v>386</v>
      </c>
      <c r="G6" s="49"/>
      <c r="H6" s="49"/>
      <c r="I6" s="45"/>
      <c r="J6" s="45"/>
      <c r="K6" s="45"/>
      <c r="L6" s="45"/>
      <c r="M6" s="45"/>
      <c r="N6" s="45"/>
      <c r="O6" s="4"/>
      <c r="P6" s="44" t="s">
        <v>387</v>
      </c>
      <c r="Q6" s="44" t="s">
        <v>388</v>
      </c>
      <c r="R6" s="4"/>
      <c r="S6" s="4"/>
      <c r="T6" s="4"/>
      <c r="U6" s="4"/>
      <c r="V6" s="4"/>
      <c r="W6" s="4"/>
      <c r="X6" s="4"/>
      <c r="Y6" s="4"/>
      <c r="Z6" s="45" t="s">
        <v>239</v>
      </c>
      <c r="AA6" s="45">
        <v>15</v>
      </c>
      <c r="AB6" s="4"/>
      <c r="AC6" s="4"/>
      <c r="AD6" s="4"/>
      <c r="AE6" s="4"/>
    </row>
    <row r="7" spans="1:31" ht="45" x14ac:dyDescent="0.25">
      <c r="A7" s="4"/>
      <c r="B7" s="48" t="s">
        <v>389</v>
      </c>
      <c r="C7" s="4" t="s">
        <v>390</v>
      </c>
      <c r="D7" s="4"/>
      <c r="E7" s="4" t="s">
        <v>391</v>
      </c>
      <c r="F7" s="4" t="s">
        <v>392</v>
      </c>
      <c r="G7" s="49"/>
      <c r="H7" s="49"/>
      <c r="I7" s="45"/>
      <c r="J7" s="45"/>
      <c r="K7" s="45"/>
      <c r="L7" s="45"/>
      <c r="M7" s="45"/>
      <c r="N7" s="45"/>
      <c r="O7" s="4"/>
      <c r="P7" s="44" t="s">
        <v>393</v>
      </c>
      <c r="Q7" s="4"/>
      <c r="R7" s="4"/>
      <c r="S7" s="4"/>
      <c r="T7" s="4"/>
      <c r="U7" s="4"/>
      <c r="V7" s="4"/>
      <c r="W7" s="4"/>
      <c r="X7" s="4"/>
      <c r="Y7" s="4"/>
      <c r="Z7" s="45" t="s">
        <v>352</v>
      </c>
      <c r="AA7" s="45">
        <v>0</v>
      </c>
      <c r="AB7" s="4"/>
      <c r="AC7" s="4"/>
      <c r="AD7" s="4"/>
      <c r="AE7" s="4"/>
    </row>
    <row r="8" spans="1:31" x14ac:dyDescent="0.25">
      <c r="A8" s="4"/>
      <c r="B8" s="4" t="s">
        <v>129</v>
      </c>
      <c r="C8" s="4" t="s">
        <v>394</v>
      </c>
      <c r="D8" s="4"/>
      <c r="E8" s="4" t="s">
        <v>395</v>
      </c>
      <c r="F8" s="4" t="s">
        <v>396</v>
      </c>
      <c r="G8" s="49"/>
      <c r="H8" s="49"/>
      <c r="I8" s="45"/>
      <c r="J8" s="45"/>
      <c r="K8" s="45"/>
      <c r="L8" s="45"/>
      <c r="M8" s="45"/>
      <c r="N8" s="45"/>
      <c r="O8" s="4"/>
      <c r="P8" s="44" t="s">
        <v>397</v>
      </c>
      <c r="Q8" s="4"/>
      <c r="R8" s="4"/>
      <c r="S8" s="4"/>
      <c r="T8" s="4"/>
      <c r="U8" s="4"/>
      <c r="V8" s="4"/>
      <c r="W8" s="4"/>
      <c r="X8" s="4"/>
      <c r="Y8" s="4"/>
      <c r="Z8" s="45" t="s">
        <v>240</v>
      </c>
      <c r="AA8" s="45">
        <v>15</v>
      </c>
      <c r="AB8" s="4"/>
      <c r="AC8" s="4"/>
      <c r="AD8" s="4"/>
      <c r="AE8" s="4"/>
    </row>
    <row r="9" spans="1:31" x14ac:dyDescent="0.25">
      <c r="A9" s="4"/>
      <c r="B9" s="4" t="s">
        <v>398</v>
      </c>
      <c r="C9" s="4"/>
      <c r="D9" s="4"/>
      <c r="E9" s="4" t="s">
        <v>399</v>
      </c>
      <c r="F9" s="4" t="s">
        <v>400</v>
      </c>
      <c r="G9" s="49"/>
      <c r="H9" s="49"/>
      <c r="I9" s="45"/>
      <c r="J9" s="45"/>
      <c r="K9" s="45"/>
      <c r="L9" s="45"/>
      <c r="M9" s="45"/>
      <c r="N9" s="45"/>
      <c r="O9" s="4"/>
      <c r="P9" s="44" t="s">
        <v>401</v>
      </c>
      <c r="Q9" s="4"/>
      <c r="R9" s="4"/>
      <c r="S9" s="4"/>
      <c r="T9" s="4"/>
      <c r="U9" s="4"/>
      <c r="V9" s="4"/>
      <c r="W9" s="4"/>
      <c r="X9" s="4"/>
      <c r="Y9" s="4"/>
      <c r="Z9" s="45" t="s">
        <v>353</v>
      </c>
      <c r="AA9" s="45">
        <v>10</v>
      </c>
      <c r="AB9" s="4"/>
      <c r="AC9" s="4"/>
      <c r="AD9" s="4"/>
      <c r="AE9" s="4"/>
    </row>
    <row r="10" spans="1:31" x14ac:dyDescent="0.25">
      <c r="A10" s="4"/>
      <c r="B10" s="4" t="s">
        <v>402</v>
      </c>
      <c r="C10" s="4"/>
      <c r="D10" s="4"/>
      <c r="E10" s="4" t="s">
        <v>403</v>
      </c>
      <c r="F10" s="4" t="s">
        <v>404</v>
      </c>
      <c r="G10" s="49"/>
      <c r="H10" s="49"/>
      <c r="I10" s="45"/>
      <c r="J10" s="45"/>
      <c r="K10" s="45"/>
      <c r="L10" s="45"/>
      <c r="M10" s="45"/>
      <c r="N10" s="45"/>
      <c r="O10" s="4"/>
      <c r="P10" s="4"/>
      <c r="Q10" s="4"/>
      <c r="R10" s="4"/>
      <c r="S10" s="4"/>
      <c r="T10" s="4"/>
      <c r="U10" s="4"/>
      <c r="V10" s="4"/>
      <c r="W10" s="4"/>
      <c r="X10" s="4"/>
      <c r="Y10" s="4"/>
      <c r="Z10" s="45" t="s">
        <v>369</v>
      </c>
      <c r="AA10" s="45">
        <v>0</v>
      </c>
      <c r="AB10" s="4"/>
      <c r="AC10" s="4"/>
      <c r="AD10" s="4"/>
      <c r="AE10" s="4"/>
    </row>
    <row r="11" spans="1:31" x14ac:dyDescent="0.25">
      <c r="A11" s="4"/>
      <c r="B11" s="4" t="s">
        <v>405</v>
      </c>
      <c r="C11" s="4"/>
      <c r="D11" s="4"/>
      <c r="E11" s="4" t="s">
        <v>406</v>
      </c>
      <c r="F11" s="4" t="s">
        <v>407</v>
      </c>
      <c r="G11" s="49"/>
      <c r="H11" s="49"/>
      <c r="I11" s="45"/>
      <c r="J11" s="45"/>
      <c r="K11" s="45"/>
      <c r="L11" s="45"/>
      <c r="M11" s="45"/>
      <c r="N11" s="45"/>
      <c r="O11" s="4"/>
      <c r="P11" s="4"/>
      <c r="Q11" s="4"/>
      <c r="R11" s="4"/>
      <c r="S11" s="4"/>
      <c r="T11" s="4"/>
      <c r="U11" s="4"/>
      <c r="V11" s="4"/>
      <c r="W11" s="4"/>
      <c r="X11" s="4"/>
      <c r="Y11" s="4"/>
      <c r="Z11" s="45" t="s">
        <v>241</v>
      </c>
      <c r="AA11" s="45">
        <v>15</v>
      </c>
      <c r="AB11" s="4"/>
      <c r="AC11" s="4"/>
      <c r="AD11" s="4"/>
      <c r="AE11" s="4"/>
    </row>
    <row r="12" spans="1:31" x14ac:dyDescent="0.25">
      <c r="A12" s="4"/>
      <c r="B12" s="4"/>
      <c r="C12" s="4"/>
      <c r="D12" s="4"/>
      <c r="E12" s="4"/>
      <c r="F12" s="4" t="s">
        <v>408</v>
      </c>
      <c r="G12" s="49"/>
      <c r="H12" s="49"/>
      <c r="I12" s="45"/>
      <c r="J12" s="45"/>
      <c r="K12" s="45"/>
      <c r="L12" s="45"/>
      <c r="M12" s="45"/>
      <c r="N12" s="45"/>
      <c r="O12" s="4"/>
      <c r="P12" s="4"/>
      <c r="Q12" s="4"/>
      <c r="R12" s="4"/>
      <c r="S12" s="4"/>
      <c r="T12" s="4"/>
      <c r="U12" s="4"/>
      <c r="V12" s="4"/>
      <c r="W12" s="4"/>
      <c r="X12" s="4"/>
      <c r="Y12" s="4"/>
      <c r="Z12" s="45" t="s">
        <v>354</v>
      </c>
      <c r="AA12" s="45">
        <v>0</v>
      </c>
      <c r="AB12" s="4"/>
      <c r="AC12" s="4"/>
      <c r="AD12" s="4"/>
      <c r="AE12" s="4"/>
    </row>
    <row r="13" spans="1:31" x14ac:dyDescent="0.25">
      <c r="A13" s="4"/>
      <c r="B13" s="4"/>
      <c r="C13" s="4"/>
      <c r="D13" s="4"/>
      <c r="E13" s="4"/>
      <c r="F13" s="4" t="s">
        <v>409</v>
      </c>
      <c r="G13" s="49"/>
      <c r="H13" s="49"/>
      <c r="I13" s="45"/>
      <c r="J13" s="45"/>
      <c r="K13" s="45"/>
      <c r="L13" s="45"/>
      <c r="M13" s="45"/>
      <c r="N13" s="45"/>
      <c r="O13" s="4"/>
      <c r="P13" s="4"/>
      <c r="Q13" s="4"/>
      <c r="R13" s="4"/>
      <c r="S13" s="4"/>
      <c r="T13" s="4"/>
      <c r="U13" s="4"/>
      <c r="V13" s="4"/>
      <c r="W13" s="4"/>
      <c r="X13" s="4"/>
      <c r="Y13" s="4"/>
      <c r="Z13" s="45" t="s">
        <v>242</v>
      </c>
      <c r="AA13" s="45">
        <v>15</v>
      </c>
      <c r="AB13" s="4"/>
      <c r="AC13" s="4"/>
      <c r="AD13" s="4"/>
      <c r="AE13" s="4"/>
    </row>
    <row r="14" spans="1:31" x14ac:dyDescent="0.25">
      <c r="A14" s="4"/>
      <c r="B14" s="4"/>
      <c r="C14" s="4"/>
      <c r="D14" s="4"/>
      <c r="E14" s="4"/>
      <c r="F14" s="4" t="s">
        <v>410</v>
      </c>
      <c r="G14" s="49"/>
      <c r="H14" s="49"/>
      <c r="I14" s="45"/>
      <c r="J14" s="45"/>
      <c r="K14" s="45"/>
      <c r="L14" s="45"/>
      <c r="M14" s="45"/>
      <c r="N14" s="45"/>
      <c r="O14" s="4"/>
      <c r="P14" s="4"/>
      <c r="Q14" s="4"/>
      <c r="R14" s="4"/>
      <c r="S14" s="4"/>
      <c r="T14" s="4"/>
      <c r="U14" s="4"/>
      <c r="V14" s="4"/>
      <c r="W14" s="4"/>
      <c r="X14" s="4"/>
      <c r="Y14" s="4"/>
      <c r="Z14" s="45" t="s">
        <v>355</v>
      </c>
      <c r="AA14" s="45">
        <v>0</v>
      </c>
      <c r="AB14" s="4"/>
      <c r="AC14" s="4"/>
      <c r="AD14" s="4"/>
      <c r="AE14" s="4"/>
    </row>
    <row r="15" spans="1:31" x14ac:dyDescent="0.25">
      <c r="A15" s="4"/>
      <c r="B15" s="4"/>
      <c r="C15" s="4"/>
      <c r="D15" s="4"/>
      <c r="E15" s="4"/>
      <c r="F15" s="4" t="s">
        <v>411</v>
      </c>
      <c r="G15" s="49"/>
      <c r="H15" s="49"/>
      <c r="I15" s="45"/>
      <c r="J15" s="45"/>
      <c r="K15" s="45"/>
      <c r="L15" s="45"/>
      <c r="M15" s="45"/>
      <c r="N15" s="45"/>
      <c r="O15" s="4"/>
      <c r="P15" s="4"/>
      <c r="Q15" s="4"/>
      <c r="R15" s="4"/>
      <c r="S15" s="4"/>
      <c r="T15" s="4"/>
      <c r="U15" s="4"/>
      <c r="V15" s="4"/>
      <c r="W15" s="4"/>
      <c r="X15" s="4"/>
      <c r="Y15" s="4"/>
      <c r="Z15" s="45" t="s">
        <v>243</v>
      </c>
      <c r="AA15" s="45">
        <v>10</v>
      </c>
      <c r="AB15" s="4"/>
      <c r="AC15" s="4"/>
      <c r="AD15" s="4"/>
      <c r="AE15" s="4"/>
    </row>
    <row r="16" spans="1:31" x14ac:dyDescent="0.25">
      <c r="A16" s="4"/>
      <c r="B16" s="4"/>
      <c r="C16" s="4"/>
      <c r="D16" s="4"/>
      <c r="E16" s="4"/>
      <c r="F16" s="4" t="s">
        <v>412</v>
      </c>
      <c r="G16" s="49"/>
      <c r="H16" s="49"/>
      <c r="I16" s="45"/>
      <c r="J16" s="45"/>
      <c r="K16" s="45"/>
      <c r="L16" s="45"/>
      <c r="M16" s="45"/>
      <c r="N16" s="45"/>
      <c r="O16" s="4"/>
      <c r="P16" s="4"/>
      <c r="Q16" s="4"/>
      <c r="R16" s="4"/>
      <c r="S16" s="4"/>
      <c r="T16" s="4"/>
      <c r="U16" s="4"/>
      <c r="V16" s="4"/>
      <c r="W16" s="4"/>
      <c r="X16" s="4"/>
      <c r="Y16" s="4"/>
      <c r="Z16" s="45" t="s">
        <v>356</v>
      </c>
      <c r="AA16" s="45">
        <v>5</v>
      </c>
      <c r="AB16" s="4"/>
      <c r="AC16" s="4"/>
      <c r="AD16" s="4"/>
      <c r="AE16" s="4"/>
    </row>
    <row r="17" spans="1:31" x14ac:dyDescent="0.25">
      <c r="A17" s="4"/>
      <c r="B17" s="4"/>
      <c r="C17" s="4"/>
      <c r="D17" s="4"/>
      <c r="E17" s="4"/>
      <c r="F17" s="4" t="s">
        <v>413</v>
      </c>
      <c r="G17" s="49"/>
      <c r="H17" s="49"/>
      <c r="I17" s="45"/>
      <c r="J17" s="45"/>
      <c r="K17" s="45"/>
      <c r="L17" s="45"/>
      <c r="M17" s="45"/>
      <c r="N17" s="45"/>
      <c r="O17" s="4"/>
      <c r="P17" s="4"/>
      <c r="Q17" s="4"/>
      <c r="R17" s="4"/>
      <c r="S17" s="4"/>
      <c r="T17" s="4"/>
      <c r="U17" s="4"/>
      <c r="V17" s="4"/>
      <c r="W17" s="4"/>
      <c r="X17" s="4"/>
      <c r="Y17" s="4"/>
      <c r="Z17" s="45" t="s">
        <v>370</v>
      </c>
      <c r="AA17" s="45">
        <v>0</v>
      </c>
      <c r="AB17" s="4"/>
      <c r="AC17" s="4"/>
      <c r="AD17" s="4"/>
      <c r="AE17" s="4"/>
    </row>
    <row r="18" spans="1:31" x14ac:dyDescent="0.25">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x14ac:dyDescent="0.25">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x14ac:dyDescent="0.25">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x14ac:dyDescent="0.25">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x14ac:dyDescent="0.25">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x14ac:dyDescent="0.25">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x14ac:dyDescent="0.25">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x14ac:dyDescent="0.25">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x14ac:dyDescent="0.25">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x14ac:dyDescent="0.25">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x14ac:dyDescent="0.25">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x14ac:dyDescent="0.25">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x14ac:dyDescent="0.25">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x14ac:dyDescent="0.25">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x14ac:dyDescent="0.25">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x14ac:dyDescent="0.25">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x14ac:dyDescent="0.25">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x14ac:dyDescent="0.25">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x14ac:dyDescent="0.25">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x14ac:dyDescent="0.25">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x14ac:dyDescent="0.25">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x14ac:dyDescent="0.25">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x14ac:dyDescent="0.25">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x14ac:dyDescent="0.25">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x14ac:dyDescent="0.25">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x14ac:dyDescent="0.25">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x14ac:dyDescent="0.25">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x14ac:dyDescent="0.25">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x14ac:dyDescent="0.25">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x14ac:dyDescent="0.25">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x14ac:dyDescent="0.25">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x14ac:dyDescent="0.25">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x14ac:dyDescent="0.25">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x14ac:dyDescent="0.25">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x14ac:dyDescent="0.25">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x14ac:dyDescent="0.25">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x14ac:dyDescent="0.25">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x14ac:dyDescent="0.25">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x14ac:dyDescent="0.25">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x14ac:dyDescent="0.25">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x14ac:dyDescent="0.25">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x14ac:dyDescent="0.25">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x14ac:dyDescent="0.25">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x14ac:dyDescent="0.25">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x14ac:dyDescent="0.25">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x14ac:dyDescent="0.25">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x14ac:dyDescent="0.25">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x14ac:dyDescent="0.25">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x14ac:dyDescent="0.25">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x14ac:dyDescent="0.25">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x14ac:dyDescent="0.25">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x14ac:dyDescent="0.25">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x14ac:dyDescent="0.25">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x14ac:dyDescent="0.25">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x14ac:dyDescent="0.25">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x14ac:dyDescent="0.25">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x14ac:dyDescent="0.25">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x14ac:dyDescent="0.25">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x14ac:dyDescent="0.25">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x14ac:dyDescent="0.25">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x14ac:dyDescent="0.25">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x14ac:dyDescent="0.25">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x14ac:dyDescent="0.25">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x14ac:dyDescent="0.25">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x14ac:dyDescent="0.25">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x14ac:dyDescent="0.25">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x14ac:dyDescent="0.25">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x14ac:dyDescent="0.25">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x14ac:dyDescent="0.25">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x14ac:dyDescent="0.25">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x14ac:dyDescent="0.25">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x14ac:dyDescent="0.25">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x14ac:dyDescent="0.25">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x14ac:dyDescent="0.25">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x14ac:dyDescent="0.25">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x14ac:dyDescent="0.25">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x14ac:dyDescent="0.25">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x14ac:dyDescent="0.25">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x14ac:dyDescent="0.25">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x14ac:dyDescent="0.25">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x14ac:dyDescent="0.25">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x14ac:dyDescent="0.25">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x14ac:dyDescent="0.25">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x14ac:dyDescent="0.25">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x14ac:dyDescent="0.25">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x14ac:dyDescent="0.25">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x14ac:dyDescent="0.25">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x14ac:dyDescent="0.25">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x14ac:dyDescent="0.25">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x14ac:dyDescent="0.25">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x14ac:dyDescent="0.25">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x14ac:dyDescent="0.25">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x14ac:dyDescent="0.25">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x14ac:dyDescent="0.25">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x14ac:dyDescent="0.25">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x14ac:dyDescent="0.25">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x14ac:dyDescent="0.25">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x14ac:dyDescent="0.25">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x14ac:dyDescent="0.25">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x14ac:dyDescent="0.25">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x14ac:dyDescent="0.25">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x14ac:dyDescent="0.25">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x14ac:dyDescent="0.25">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x14ac:dyDescent="0.25">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x14ac:dyDescent="0.25">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x14ac:dyDescent="0.25">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x14ac:dyDescent="0.25">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x14ac:dyDescent="0.25">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x14ac:dyDescent="0.25">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x14ac:dyDescent="0.25">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x14ac:dyDescent="0.25">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x14ac:dyDescent="0.25">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x14ac:dyDescent="0.25">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x14ac:dyDescent="0.25">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x14ac:dyDescent="0.25">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x14ac:dyDescent="0.25">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x14ac:dyDescent="0.25">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x14ac:dyDescent="0.25">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x14ac:dyDescent="0.25">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x14ac:dyDescent="0.25">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x14ac:dyDescent="0.25">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x14ac:dyDescent="0.25">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x14ac:dyDescent="0.25">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x14ac:dyDescent="0.25">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x14ac:dyDescent="0.25">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x14ac:dyDescent="0.25">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x14ac:dyDescent="0.25">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x14ac:dyDescent="0.25">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x14ac:dyDescent="0.25">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x14ac:dyDescent="0.25">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x14ac:dyDescent="0.25">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x14ac:dyDescent="0.25">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x14ac:dyDescent="0.25">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x14ac:dyDescent="0.25">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x14ac:dyDescent="0.25">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x14ac:dyDescent="0.25">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x14ac:dyDescent="0.25">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x14ac:dyDescent="0.25">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x14ac:dyDescent="0.25">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x14ac:dyDescent="0.25">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x14ac:dyDescent="0.25">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x14ac:dyDescent="0.25">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x14ac:dyDescent="0.25">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x14ac:dyDescent="0.25">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x14ac:dyDescent="0.25">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x14ac:dyDescent="0.25">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x14ac:dyDescent="0.25">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x14ac:dyDescent="0.25">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x14ac:dyDescent="0.25">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x14ac:dyDescent="0.25">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x14ac:dyDescent="0.25">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x14ac:dyDescent="0.25">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x14ac:dyDescent="0.25">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x14ac:dyDescent="0.25">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x14ac:dyDescent="0.25">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x14ac:dyDescent="0.25">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x14ac:dyDescent="0.25">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x14ac:dyDescent="0.25">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x14ac:dyDescent="0.25">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x14ac:dyDescent="0.25">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x14ac:dyDescent="0.25">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x14ac:dyDescent="0.25">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x14ac:dyDescent="0.25">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x14ac:dyDescent="0.25">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x14ac:dyDescent="0.25">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x14ac:dyDescent="0.25">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x14ac:dyDescent="0.25">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x14ac:dyDescent="0.25">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x14ac:dyDescent="0.25">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x14ac:dyDescent="0.25">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x14ac:dyDescent="0.25">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x14ac:dyDescent="0.25">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x14ac:dyDescent="0.25">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x14ac:dyDescent="0.25">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x14ac:dyDescent="0.25">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x14ac:dyDescent="0.25">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x14ac:dyDescent="0.25">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x14ac:dyDescent="0.25">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x14ac:dyDescent="0.25">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x14ac:dyDescent="0.25">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x14ac:dyDescent="0.25">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x14ac:dyDescent="0.25">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x14ac:dyDescent="0.25">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x14ac:dyDescent="0.25">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x14ac:dyDescent="0.25">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x14ac:dyDescent="0.25">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x14ac:dyDescent="0.25">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x14ac:dyDescent="0.25">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x14ac:dyDescent="0.25">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x14ac:dyDescent="0.25">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x14ac:dyDescent="0.25">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x14ac:dyDescent="0.25">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x14ac:dyDescent="0.25">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x14ac:dyDescent="0.25">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x14ac:dyDescent="0.25">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x14ac:dyDescent="0.25">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x14ac:dyDescent="0.25">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x14ac:dyDescent="0.25">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x14ac:dyDescent="0.25">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x14ac:dyDescent="0.25">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x14ac:dyDescent="0.25">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x14ac:dyDescent="0.25">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x14ac:dyDescent="0.25">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x14ac:dyDescent="0.25">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x14ac:dyDescent="0.25">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x14ac:dyDescent="0.25">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x14ac:dyDescent="0.25">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x14ac:dyDescent="0.25">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x14ac:dyDescent="0.25">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x14ac:dyDescent="0.25">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x14ac:dyDescent="0.25">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x14ac:dyDescent="0.25">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x14ac:dyDescent="0.25">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x14ac:dyDescent="0.25">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x14ac:dyDescent="0.25">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x14ac:dyDescent="0.25">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x14ac:dyDescent="0.25">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x14ac:dyDescent="0.25">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x14ac:dyDescent="0.25">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x14ac:dyDescent="0.25">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x14ac:dyDescent="0.25">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x14ac:dyDescent="0.25">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x14ac:dyDescent="0.25">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x14ac:dyDescent="0.25">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x14ac:dyDescent="0.25">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x14ac:dyDescent="0.25">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x14ac:dyDescent="0.25">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x14ac:dyDescent="0.25">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x14ac:dyDescent="0.25">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x14ac:dyDescent="0.25">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x14ac:dyDescent="0.25">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x14ac:dyDescent="0.25">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x14ac:dyDescent="0.25">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x14ac:dyDescent="0.25">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x14ac:dyDescent="0.25">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x14ac:dyDescent="0.25">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x14ac:dyDescent="0.25">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x14ac:dyDescent="0.25">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x14ac:dyDescent="0.25">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x14ac:dyDescent="0.25">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x14ac:dyDescent="0.25">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x14ac:dyDescent="0.25">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x14ac:dyDescent="0.25">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x14ac:dyDescent="0.25">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x14ac:dyDescent="0.25">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x14ac:dyDescent="0.25">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x14ac:dyDescent="0.25">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x14ac:dyDescent="0.25">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x14ac:dyDescent="0.25">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x14ac:dyDescent="0.25">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x14ac:dyDescent="0.25">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x14ac:dyDescent="0.25">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x14ac:dyDescent="0.25">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x14ac:dyDescent="0.25">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x14ac:dyDescent="0.25">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x14ac:dyDescent="0.25">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x14ac:dyDescent="0.25">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x14ac:dyDescent="0.25">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x14ac:dyDescent="0.25">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x14ac:dyDescent="0.25">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x14ac:dyDescent="0.25">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x14ac:dyDescent="0.25">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x14ac:dyDescent="0.25">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x14ac:dyDescent="0.25">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x14ac:dyDescent="0.25">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x14ac:dyDescent="0.25">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x14ac:dyDescent="0.25">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x14ac:dyDescent="0.25">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x14ac:dyDescent="0.25">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x14ac:dyDescent="0.25">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x14ac:dyDescent="0.25">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x14ac:dyDescent="0.25">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x14ac:dyDescent="0.25">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x14ac:dyDescent="0.25">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x14ac:dyDescent="0.25">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x14ac:dyDescent="0.25">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x14ac:dyDescent="0.25">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x14ac:dyDescent="0.25">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x14ac:dyDescent="0.25">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x14ac:dyDescent="0.25">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x14ac:dyDescent="0.25">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x14ac:dyDescent="0.25">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x14ac:dyDescent="0.25">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x14ac:dyDescent="0.25">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x14ac:dyDescent="0.25">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x14ac:dyDescent="0.25">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x14ac:dyDescent="0.25">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x14ac:dyDescent="0.25">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x14ac:dyDescent="0.25">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x14ac:dyDescent="0.25">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x14ac:dyDescent="0.25">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x14ac:dyDescent="0.25">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x14ac:dyDescent="0.25">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x14ac:dyDescent="0.25">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x14ac:dyDescent="0.25">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x14ac:dyDescent="0.25">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x14ac:dyDescent="0.25">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x14ac:dyDescent="0.25">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x14ac:dyDescent="0.25">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x14ac:dyDescent="0.25">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x14ac:dyDescent="0.25">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x14ac:dyDescent="0.25">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x14ac:dyDescent="0.25">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x14ac:dyDescent="0.25">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x14ac:dyDescent="0.25">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x14ac:dyDescent="0.25">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x14ac:dyDescent="0.25">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x14ac:dyDescent="0.25">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x14ac:dyDescent="0.25">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x14ac:dyDescent="0.25">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x14ac:dyDescent="0.25">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x14ac:dyDescent="0.25">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x14ac:dyDescent="0.25">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x14ac:dyDescent="0.25">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x14ac:dyDescent="0.25">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x14ac:dyDescent="0.25">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x14ac:dyDescent="0.25">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x14ac:dyDescent="0.25">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x14ac:dyDescent="0.25">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x14ac:dyDescent="0.25">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x14ac:dyDescent="0.25">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x14ac:dyDescent="0.25">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x14ac:dyDescent="0.25">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x14ac:dyDescent="0.25">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x14ac:dyDescent="0.25">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x14ac:dyDescent="0.25">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x14ac:dyDescent="0.25">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x14ac:dyDescent="0.25">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x14ac:dyDescent="0.25">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x14ac:dyDescent="0.25">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x14ac:dyDescent="0.25">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x14ac:dyDescent="0.25">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x14ac:dyDescent="0.25">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x14ac:dyDescent="0.25">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x14ac:dyDescent="0.25">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x14ac:dyDescent="0.25">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x14ac:dyDescent="0.25">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x14ac:dyDescent="0.25">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x14ac:dyDescent="0.25">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x14ac:dyDescent="0.25">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x14ac:dyDescent="0.25">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x14ac:dyDescent="0.25">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x14ac:dyDescent="0.25">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x14ac:dyDescent="0.25">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x14ac:dyDescent="0.25">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x14ac:dyDescent="0.25">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x14ac:dyDescent="0.25">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x14ac:dyDescent="0.25">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x14ac:dyDescent="0.25">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x14ac:dyDescent="0.25">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x14ac:dyDescent="0.25">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x14ac:dyDescent="0.25">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x14ac:dyDescent="0.25">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x14ac:dyDescent="0.25">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x14ac:dyDescent="0.25">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x14ac:dyDescent="0.25">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x14ac:dyDescent="0.25">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x14ac:dyDescent="0.25">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x14ac:dyDescent="0.25">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x14ac:dyDescent="0.25">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x14ac:dyDescent="0.25">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x14ac:dyDescent="0.25">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x14ac:dyDescent="0.25">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x14ac:dyDescent="0.25">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x14ac:dyDescent="0.25">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x14ac:dyDescent="0.25">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x14ac:dyDescent="0.25">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x14ac:dyDescent="0.25">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x14ac:dyDescent="0.25">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x14ac:dyDescent="0.25">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x14ac:dyDescent="0.25">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x14ac:dyDescent="0.25">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x14ac:dyDescent="0.25">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x14ac:dyDescent="0.25">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x14ac:dyDescent="0.25">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x14ac:dyDescent="0.25">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x14ac:dyDescent="0.25">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x14ac:dyDescent="0.25">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x14ac:dyDescent="0.25">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x14ac:dyDescent="0.25">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x14ac:dyDescent="0.25">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x14ac:dyDescent="0.25">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x14ac:dyDescent="0.25">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x14ac:dyDescent="0.25">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x14ac:dyDescent="0.25">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x14ac:dyDescent="0.25">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x14ac:dyDescent="0.25">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x14ac:dyDescent="0.25">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x14ac:dyDescent="0.25">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x14ac:dyDescent="0.25">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x14ac:dyDescent="0.25">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x14ac:dyDescent="0.25">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x14ac:dyDescent="0.25">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x14ac:dyDescent="0.25">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x14ac:dyDescent="0.25">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x14ac:dyDescent="0.25">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x14ac:dyDescent="0.25">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x14ac:dyDescent="0.25">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x14ac:dyDescent="0.25">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x14ac:dyDescent="0.25">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x14ac:dyDescent="0.25">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x14ac:dyDescent="0.25">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x14ac:dyDescent="0.25">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x14ac:dyDescent="0.25">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x14ac:dyDescent="0.25">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x14ac:dyDescent="0.25">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x14ac:dyDescent="0.25">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x14ac:dyDescent="0.25">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x14ac:dyDescent="0.25">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x14ac:dyDescent="0.25">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x14ac:dyDescent="0.25">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x14ac:dyDescent="0.25">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x14ac:dyDescent="0.25">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x14ac:dyDescent="0.25">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x14ac:dyDescent="0.25">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x14ac:dyDescent="0.25">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x14ac:dyDescent="0.25">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x14ac:dyDescent="0.25">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x14ac:dyDescent="0.25">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x14ac:dyDescent="0.25">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x14ac:dyDescent="0.25">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x14ac:dyDescent="0.25">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x14ac:dyDescent="0.25">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x14ac:dyDescent="0.25">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x14ac:dyDescent="0.25">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x14ac:dyDescent="0.25">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x14ac:dyDescent="0.25">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x14ac:dyDescent="0.25">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x14ac:dyDescent="0.25">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x14ac:dyDescent="0.25">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x14ac:dyDescent="0.25">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x14ac:dyDescent="0.25">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x14ac:dyDescent="0.25">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x14ac:dyDescent="0.25">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x14ac:dyDescent="0.25">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x14ac:dyDescent="0.25">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x14ac:dyDescent="0.25">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x14ac:dyDescent="0.25">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x14ac:dyDescent="0.25">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x14ac:dyDescent="0.25">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x14ac:dyDescent="0.25">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x14ac:dyDescent="0.25">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x14ac:dyDescent="0.25">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x14ac:dyDescent="0.25">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x14ac:dyDescent="0.25">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x14ac:dyDescent="0.25">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x14ac:dyDescent="0.25">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x14ac:dyDescent="0.25">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x14ac:dyDescent="0.25">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x14ac:dyDescent="0.25">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x14ac:dyDescent="0.25">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x14ac:dyDescent="0.25">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x14ac:dyDescent="0.25">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x14ac:dyDescent="0.25">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x14ac:dyDescent="0.25">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x14ac:dyDescent="0.25">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x14ac:dyDescent="0.25">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x14ac:dyDescent="0.25">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x14ac:dyDescent="0.25">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x14ac:dyDescent="0.25">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x14ac:dyDescent="0.25">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x14ac:dyDescent="0.25">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x14ac:dyDescent="0.25">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x14ac:dyDescent="0.25">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x14ac:dyDescent="0.25">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x14ac:dyDescent="0.25">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x14ac:dyDescent="0.25">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x14ac:dyDescent="0.25">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x14ac:dyDescent="0.25">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x14ac:dyDescent="0.25">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x14ac:dyDescent="0.25">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x14ac:dyDescent="0.25">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x14ac:dyDescent="0.25">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x14ac:dyDescent="0.25">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x14ac:dyDescent="0.25">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x14ac:dyDescent="0.25">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x14ac:dyDescent="0.25">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x14ac:dyDescent="0.25">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x14ac:dyDescent="0.25">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x14ac:dyDescent="0.25">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x14ac:dyDescent="0.25">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x14ac:dyDescent="0.25">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x14ac:dyDescent="0.25">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x14ac:dyDescent="0.25">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x14ac:dyDescent="0.25">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x14ac:dyDescent="0.25">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x14ac:dyDescent="0.25">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x14ac:dyDescent="0.25">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x14ac:dyDescent="0.25">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x14ac:dyDescent="0.25">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x14ac:dyDescent="0.25">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x14ac:dyDescent="0.25">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x14ac:dyDescent="0.25">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x14ac:dyDescent="0.25">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x14ac:dyDescent="0.25">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x14ac:dyDescent="0.25">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x14ac:dyDescent="0.25">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x14ac:dyDescent="0.25">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x14ac:dyDescent="0.25">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x14ac:dyDescent="0.25">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x14ac:dyDescent="0.25">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x14ac:dyDescent="0.25">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x14ac:dyDescent="0.25">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x14ac:dyDescent="0.25">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x14ac:dyDescent="0.25">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x14ac:dyDescent="0.25">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x14ac:dyDescent="0.25">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x14ac:dyDescent="0.25">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x14ac:dyDescent="0.25">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x14ac:dyDescent="0.25">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x14ac:dyDescent="0.25">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x14ac:dyDescent="0.25">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x14ac:dyDescent="0.25">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x14ac:dyDescent="0.25">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x14ac:dyDescent="0.25">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x14ac:dyDescent="0.25">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x14ac:dyDescent="0.25">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x14ac:dyDescent="0.25">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x14ac:dyDescent="0.25">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x14ac:dyDescent="0.25">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x14ac:dyDescent="0.25">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x14ac:dyDescent="0.25">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x14ac:dyDescent="0.25">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x14ac:dyDescent="0.25">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x14ac:dyDescent="0.25">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x14ac:dyDescent="0.25">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x14ac:dyDescent="0.25">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x14ac:dyDescent="0.25">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x14ac:dyDescent="0.25">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x14ac:dyDescent="0.25">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x14ac:dyDescent="0.25">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x14ac:dyDescent="0.25">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x14ac:dyDescent="0.25">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x14ac:dyDescent="0.25">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x14ac:dyDescent="0.25">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x14ac:dyDescent="0.25">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x14ac:dyDescent="0.25">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x14ac:dyDescent="0.25">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x14ac:dyDescent="0.25">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x14ac:dyDescent="0.25">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x14ac:dyDescent="0.25">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x14ac:dyDescent="0.25">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x14ac:dyDescent="0.25">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x14ac:dyDescent="0.25">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x14ac:dyDescent="0.25">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x14ac:dyDescent="0.25">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x14ac:dyDescent="0.25">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x14ac:dyDescent="0.25">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x14ac:dyDescent="0.25">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x14ac:dyDescent="0.25">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x14ac:dyDescent="0.25">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x14ac:dyDescent="0.25">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x14ac:dyDescent="0.25">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x14ac:dyDescent="0.25">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x14ac:dyDescent="0.25">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x14ac:dyDescent="0.25">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x14ac:dyDescent="0.25">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x14ac:dyDescent="0.25">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x14ac:dyDescent="0.25">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x14ac:dyDescent="0.25">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x14ac:dyDescent="0.25">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x14ac:dyDescent="0.25">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x14ac:dyDescent="0.25">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x14ac:dyDescent="0.25">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x14ac:dyDescent="0.25">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x14ac:dyDescent="0.25">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x14ac:dyDescent="0.25">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x14ac:dyDescent="0.25">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x14ac:dyDescent="0.25">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x14ac:dyDescent="0.25">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x14ac:dyDescent="0.25">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x14ac:dyDescent="0.25">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x14ac:dyDescent="0.25">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x14ac:dyDescent="0.25">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x14ac:dyDescent="0.25">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x14ac:dyDescent="0.25">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x14ac:dyDescent="0.25">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x14ac:dyDescent="0.25">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x14ac:dyDescent="0.25">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x14ac:dyDescent="0.25">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x14ac:dyDescent="0.25">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x14ac:dyDescent="0.25">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x14ac:dyDescent="0.25">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x14ac:dyDescent="0.25">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x14ac:dyDescent="0.25">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x14ac:dyDescent="0.25">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x14ac:dyDescent="0.25">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x14ac:dyDescent="0.25">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x14ac:dyDescent="0.25">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x14ac:dyDescent="0.25">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x14ac:dyDescent="0.25">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x14ac:dyDescent="0.25">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x14ac:dyDescent="0.25">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x14ac:dyDescent="0.25">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x14ac:dyDescent="0.25">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x14ac:dyDescent="0.25">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x14ac:dyDescent="0.25">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x14ac:dyDescent="0.25">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x14ac:dyDescent="0.25">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x14ac:dyDescent="0.25">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x14ac:dyDescent="0.25">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x14ac:dyDescent="0.25">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x14ac:dyDescent="0.25">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x14ac:dyDescent="0.25">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x14ac:dyDescent="0.25">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x14ac:dyDescent="0.25">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x14ac:dyDescent="0.25">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x14ac:dyDescent="0.25">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x14ac:dyDescent="0.25">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x14ac:dyDescent="0.25">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x14ac:dyDescent="0.25">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x14ac:dyDescent="0.25">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x14ac:dyDescent="0.25">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x14ac:dyDescent="0.25">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x14ac:dyDescent="0.25">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x14ac:dyDescent="0.25">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x14ac:dyDescent="0.25">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x14ac:dyDescent="0.25">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x14ac:dyDescent="0.25">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x14ac:dyDescent="0.25">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x14ac:dyDescent="0.25">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x14ac:dyDescent="0.25">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x14ac:dyDescent="0.25">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x14ac:dyDescent="0.25">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x14ac:dyDescent="0.25">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x14ac:dyDescent="0.25">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x14ac:dyDescent="0.25">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x14ac:dyDescent="0.25">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x14ac:dyDescent="0.25">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x14ac:dyDescent="0.25">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x14ac:dyDescent="0.25">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x14ac:dyDescent="0.25">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x14ac:dyDescent="0.25">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x14ac:dyDescent="0.25">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x14ac:dyDescent="0.25">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x14ac:dyDescent="0.25">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x14ac:dyDescent="0.25">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x14ac:dyDescent="0.25">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x14ac:dyDescent="0.25">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x14ac:dyDescent="0.25">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x14ac:dyDescent="0.25">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x14ac:dyDescent="0.25">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x14ac:dyDescent="0.25">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x14ac:dyDescent="0.25">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x14ac:dyDescent="0.25">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x14ac:dyDescent="0.25">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x14ac:dyDescent="0.25">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x14ac:dyDescent="0.25">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x14ac:dyDescent="0.25">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x14ac:dyDescent="0.25">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x14ac:dyDescent="0.25">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x14ac:dyDescent="0.25">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x14ac:dyDescent="0.25">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x14ac:dyDescent="0.25">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x14ac:dyDescent="0.25">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x14ac:dyDescent="0.25">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x14ac:dyDescent="0.25">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x14ac:dyDescent="0.25">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x14ac:dyDescent="0.25">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x14ac:dyDescent="0.25">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x14ac:dyDescent="0.25">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x14ac:dyDescent="0.25">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x14ac:dyDescent="0.25">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x14ac:dyDescent="0.25">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x14ac:dyDescent="0.25">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x14ac:dyDescent="0.25">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x14ac:dyDescent="0.25">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x14ac:dyDescent="0.25">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x14ac:dyDescent="0.25">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x14ac:dyDescent="0.25">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x14ac:dyDescent="0.25">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x14ac:dyDescent="0.25">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x14ac:dyDescent="0.25">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x14ac:dyDescent="0.25">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x14ac:dyDescent="0.25">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x14ac:dyDescent="0.25">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x14ac:dyDescent="0.25">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x14ac:dyDescent="0.25">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x14ac:dyDescent="0.25">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x14ac:dyDescent="0.25">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x14ac:dyDescent="0.25">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x14ac:dyDescent="0.25">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x14ac:dyDescent="0.25">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x14ac:dyDescent="0.25">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x14ac:dyDescent="0.25">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x14ac:dyDescent="0.25">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x14ac:dyDescent="0.25">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x14ac:dyDescent="0.25">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x14ac:dyDescent="0.25">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x14ac:dyDescent="0.25">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x14ac:dyDescent="0.25">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x14ac:dyDescent="0.25">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x14ac:dyDescent="0.25">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x14ac:dyDescent="0.25">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x14ac:dyDescent="0.25">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x14ac:dyDescent="0.25">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x14ac:dyDescent="0.25">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x14ac:dyDescent="0.25">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x14ac:dyDescent="0.25">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x14ac:dyDescent="0.25">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x14ac:dyDescent="0.25">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x14ac:dyDescent="0.25">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x14ac:dyDescent="0.25">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x14ac:dyDescent="0.25">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x14ac:dyDescent="0.25">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x14ac:dyDescent="0.25">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x14ac:dyDescent="0.25">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x14ac:dyDescent="0.25">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x14ac:dyDescent="0.25">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x14ac:dyDescent="0.25">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x14ac:dyDescent="0.25">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x14ac:dyDescent="0.25">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x14ac:dyDescent="0.25">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x14ac:dyDescent="0.25">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x14ac:dyDescent="0.25">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x14ac:dyDescent="0.25">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x14ac:dyDescent="0.25">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x14ac:dyDescent="0.25">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x14ac:dyDescent="0.25">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x14ac:dyDescent="0.25">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x14ac:dyDescent="0.25">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x14ac:dyDescent="0.25">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x14ac:dyDescent="0.25">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x14ac:dyDescent="0.25">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x14ac:dyDescent="0.25">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x14ac:dyDescent="0.25">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x14ac:dyDescent="0.25">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x14ac:dyDescent="0.25">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x14ac:dyDescent="0.25">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x14ac:dyDescent="0.25">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x14ac:dyDescent="0.25">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x14ac:dyDescent="0.25">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x14ac:dyDescent="0.25">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x14ac:dyDescent="0.25">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x14ac:dyDescent="0.25">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x14ac:dyDescent="0.25">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x14ac:dyDescent="0.25">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x14ac:dyDescent="0.25">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x14ac:dyDescent="0.25">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x14ac:dyDescent="0.25">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x14ac:dyDescent="0.25">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x14ac:dyDescent="0.25">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x14ac:dyDescent="0.25">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x14ac:dyDescent="0.25">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x14ac:dyDescent="0.25">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x14ac:dyDescent="0.25">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x14ac:dyDescent="0.25">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x14ac:dyDescent="0.25">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x14ac:dyDescent="0.25">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x14ac:dyDescent="0.25">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x14ac:dyDescent="0.25">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x14ac:dyDescent="0.25">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x14ac:dyDescent="0.25">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x14ac:dyDescent="0.25">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x14ac:dyDescent="0.25">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x14ac:dyDescent="0.25">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x14ac:dyDescent="0.25">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x14ac:dyDescent="0.25">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x14ac:dyDescent="0.25">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x14ac:dyDescent="0.25">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x14ac:dyDescent="0.25">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x14ac:dyDescent="0.25">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x14ac:dyDescent="0.25">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x14ac:dyDescent="0.25">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x14ac:dyDescent="0.25">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x14ac:dyDescent="0.25">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x14ac:dyDescent="0.25">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x14ac:dyDescent="0.25">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x14ac:dyDescent="0.25">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x14ac:dyDescent="0.25">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x14ac:dyDescent="0.25">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x14ac:dyDescent="0.25">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x14ac:dyDescent="0.25">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x14ac:dyDescent="0.25">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x14ac:dyDescent="0.25">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x14ac:dyDescent="0.25">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x14ac:dyDescent="0.25">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x14ac:dyDescent="0.25">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x14ac:dyDescent="0.25">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x14ac:dyDescent="0.25">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x14ac:dyDescent="0.25">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x14ac:dyDescent="0.25">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x14ac:dyDescent="0.25">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x14ac:dyDescent="0.25">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x14ac:dyDescent="0.25">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x14ac:dyDescent="0.25">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x14ac:dyDescent="0.25">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x14ac:dyDescent="0.25">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x14ac:dyDescent="0.25">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x14ac:dyDescent="0.25">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x14ac:dyDescent="0.25">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x14ac:dyDescent="0.25">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x14ac:dyDescent="0.25">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x14ac:dyDescent="0.25">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x14ac:dyDescent="0.25">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x14ac:dyDescent="0.25">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x14ac:dyDescent="0.25">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x14ac:dyDescent="0.25">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x14ac:dyDescent="0.25">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x14ac:dyDescent="0.25">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x14ac:dyDescent="0.25">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x14ac:dyDescent="0.25">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x14ac:dyDescent="0.25">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x14ac:dyDescent="0.25">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x14ac:dyDescent="0.25">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x14ac:dyDescent="0.25">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x14ac:dyDescent="0.25">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x14ac:dyDescent="0.25">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x14ac:dyDescent="0.25">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x14ac:dyDescent="0.25">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x14ac:dyDescent="0.25">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x14ac:dyDescent="0.25">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x14ac:dyDescent="0.25">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x14ac:dyDescent="0.25">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x14ac:dyDescent="0.25">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x14ac:dyDescent="0.25">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x14ac:dyDescent="0.25">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x14ac:dyDescent="0.25">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x14ac:dyDescent="0.25">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x14ac:dyDescent="0.25">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x14ac:dyDescent="0.25">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x14ac:dyDescent="0.25">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x14ac:dyDescent="0.25">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x14ac:dyDescent="0.25">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x14ac:dyDescent="0.25">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x14ac:dyDescent="0.25">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x14ac:dyDescent="0.25">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x14ac:dyDescent="0.25">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x14ac:dyDescent="0.25">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x14ac:dyDescent="0.25">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x14ac:dyDescent="0.25">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x14ac:dyDescent="0.25">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x14ac:dyDescent="0.25">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x14ac:dyDescent="0.25">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x14ac:dyDescent="0.25">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x14ac:dyDescent="0.25">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x14ac:dyDescent="0.25">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x14ac:dyDescent="0.25">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x14ac:dyDescent="0.25">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x14ac:dyDescent="0.25">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x14ac:dyDescent="0.25">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x14ac:dyDescent="0.25">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x14ac:dyDescent="0.25">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x14ac:dyDescent="0.25">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x14ac:dyDescent="0.25">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x14ac:dyDescent="0.25">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x14ac:dyDescent="0.25">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x14ac:dyDescent="0.25">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x14ac:dyDescent="0.25">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x14ac:dyDescent="0.25">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x14ac:dyDescent="0.25">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x14ac:dyDescent="0.25">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x14ac:dyDescent="0.25">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x14ac:dyDescent="0.25">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x14ac:dyDescent="0.25">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x14ac:dyDescent="0.25">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x14ac:dyDescent="0.25">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x14ac:dyDescent="0.25">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x14ac:dyDescent="0.25">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x14ac:dyDescent="0.25">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x14ac:dyDescent="0.25">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x14ac:dyDescent="0.25">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x14ac:dyDescent="0.25">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x14ac:dyDescent="0.25">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x14ac:dyDescent="0.25">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x14ac:dyDescent="0.25">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x14ac:dyDescent="0.25">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x14ac:dyDescent="0.25">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x14ac:dyDescent="0.25">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x14ac:dyDescent="0.25">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x14ac:dyDescent="0.25">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x14ac:dyDescent="0.25">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x14ac:dyDescent="0.25">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x14ac:dyDescent="0.25">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x14ac:dyDescent="0.25">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x14ac:dyDescent="0.25">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x14ac:dyDescent="0.25">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x14ac:dyDescent="0.25">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x14ac:dyDescent="0.25">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x14ac:dyDescent="0.25">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x14ac:dyDescent="0.25">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x14ac:dyDescent="0.25">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x14ac:dyDescent="0.25">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x14ac:dyDescent="0.25">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x14ac:dyDescent="0.25">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x14ac:dyDescent="0.25">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x14ac:dyDescent="0.25">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x14ac:dyDescent="0.25">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x14ac:dyDescent="0.25">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x14ac:dyDescent="0.25">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x14ac:dyDescent="0.25">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x14ac:dyDescent="0.25">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x14ac:dyDescent="0.25">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x14ac:dyDescent="0.25">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x14ac:dyDescent="0.25">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x14ac:dyDescent="0.25">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x14ac:dyDescent="0.25">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x14ac:dyDescent="0.25">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x14ac:dyDescent="0.25">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x14ac:dyDescent="0.25">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x14ac:dyDescent="0.25">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x14ac:dyDescent="0.25">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x14ac:dyDescent="0.25">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x14ac:dyDescent="0.25">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x14ac:dyDescent="0.25">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x14ac:dyDescent="0.25">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x14ac:dyDescent="0.25">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x14ac:dyDescent="0.25">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x14ac:dyDescent="0.25">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x14ac:dyDescent="0.25">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x14ac:dyDescent="0.25">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x14ac:dyDescent="0.25">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x14ac:dyDescent="0.25">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x14ac:dyDescent="0.25">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x14ac:dyDescent="0.25">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x14ac:dyDescent="0.25">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x14ac:dyDescent="0.25">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x14ac:dyDescent="0.25">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x14ac:dyDescent="0.25">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x14ac:dyDescent="0.25">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x14ac:dyDescent="0.25">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x14ac:dyDescent="0.25">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x14ac:dyDescent="0.25">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x14ac:dyDescent="0.25">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x14ac:dyDescent="0.25">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x14ac:dyDescent="0.25">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x14ac:dyDescent="0.25">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x14ac:dyDescent="0.25">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x14ac:dyDescent="0.25">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x14ac:dyDescent="0.25">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x14ac:dyDescent="0.25">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x14ac:dyDescent="0.25">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x14ac:dyDescent="0.25">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x14ac:dyDescent="0.25">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x14ac:dyDescent="0.25">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x14ac:dyDescent="0.25">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x14ac:dyDescent="0.25">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x14ac:dyDescent="0.25">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x14ac:dyDescent="0.25">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x14ac:dyDescent="0.25">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x14ac:dyDescent="0.25">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x14ac:dyDescent="0.25">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x14ac:dyDescent="0.25">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x14ac:dyDescent="0.25">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x14ac:dyDescent="0.25">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x14ac:dyDescent="0.25">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x14ac:dyDescent="0.25">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x14ac:dyDescent="0.25">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x14ac:dyDescent="0.25">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x14ac:dyDescent="0.25">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x14ac:dyDescent="0.25">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x14ac:dyDescent="0.25">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x14ac:dyDescent="0.25">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x14ac:dyDescent="0.25">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x14ac:dyDescent="0.25">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x14ac:dyDescent="0.25">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x14ac:dyDescent="0.25">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x14ac:dyDescent="0.25">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x14ac:dyDescent="0.25">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x14ac:dyDescent="0.25">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x14ac:dyDescent="0.25">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x14ac:dyDescent="0.25">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x14ac:dyDescent="0.25">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x14ac:dyDescent="0.25">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x14ac:dyDescent="0.25">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x14ac:dyDescent="0.25">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x14ac:dyDescent="0.25">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x14ac:dyDescent="0.25">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x14ac:dyDescent="0.25">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x14ac:dyDescent="0.25">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x14ac:dyDescent="0.25">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x14ac:dyDescent="0.25">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x14ac:dyDescent="0.25">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x14ac:dyDescent="0.25">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x14ac:dyDescent="0.25">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x14ac:dyDescent="0.25">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x14ac:dyDescent="0.25">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x14ac:dyDescent="0.25">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x14ac:dyDescent="0.25">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x14ac:dyDescent="0.25">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x14ac:dyDescent="0.25">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x14ac:dyDescent="0.25">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x14ac:dyDescent="0.25">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3.5703125" customWidth="1"/>
    <col min="2" max="2" width="36.85546875" customWidth="1"/>
    <col min="3" max="3" width="39.140625" customWidth="1"/>
    <col min="4" max="4" width="27.7109375" customWidth="1"/>
    <col min="5" max="6" width="10.7109375" customWidth="1"/>
  </cols>
  <sheetData>
    <row r="1" spans="1:26" ht="27.75" customHeight="1" x14ac:dyDescent="0.25">
      <c r="A1" s="50" t="s">
        <v>414</v>
      </c>
      <c r="B1" s="51" t="s">
        <v>308</v>
      </c>
      <c r="C1" s="51" t="s">
        <v>415</v>
      </c>
      <c r="D1" s="51" t="s">
        <v>416</v>
      </c>
      <c r="E1" s="52"/>
      <c r="F1" s="52"/>
      <c r="G1" s="52"/>
      <c r="H1" s="52"/>
      <c r="I1" s="52"/>
      <c r="J1" s="52"/>
      <c r="K1" s="52"/>
      <c r="L1" s="52"/>
      <c r="M1" s="52"/>
      <c r="N1" s="52"/>
      <c r="O1" s="52"/>
      <c r="P1" s="52"/>
      <c r="Q1" s="52"/>
      <c r="R1" s="52"/>
      <c r="S1" s="52"/>
      <c r="T1" s="52"/>
      <c r="U1" s="52"/>
      <c r="V1" s="52"/>
      <c r="W1" s="52"/>
      <c r="X1" s="52"/>
      <c r="Y1" s="52"/>
      <c r="Z1" s="52"/>
    </row>
    <row r="2" spans="1:26" ht="99" x14ac:dyDescent="0.25">
      <c r="A2" s="53" t="s">
        <v>332</v>
      </c>
      <c r="B2" s="54" t="s">
        <v>417</v>
      </c>
      <c r="C2" s="54" t="s">
        <v>418</v>
      </c>
      <c r="D2" s="54" t="s">
        <v>419</v>
      </c>
      <c r="E2" s="55"/>
      <c r="F2" s="55"/>
      <c r="G2" s="55"/>
      <c r="H2" s="55"/>
      <c r="I2" s="55"/>
      <c r="J2" s="55"/>
      <c r="K2" s="55"/>
      <c r="L2" s="55"/>
      <c r="M2" s="55"/>
      <c r="N2" s="55"/>
      <c r="O2" s="55"/>
      <c r="P2" s="55"/>
      <c r="Q2" s="55"/>
      <c r="R2" s="55"/>
      <c r="S2" s="55"/>
      <c r="T2" s="55"/>
      <c r="U2" s="55"/>
      <c r="V2" s="55"/>
      <c r="W2" s="55"/>
      <c r="X2" s="55"/>
      <c r="Y2" s="55"/>
      <c r="Z2" s="55"/>
    </row>
    <row r="3" spans="1:26" ht="117" x14ac:dyDescent="0.25">
      <c r="A3" s="53" t="s">
        <v>343</v>
      </c>
      <c r="B3" s="54" t="s">
        <v>420</v>
      </c>
      <c r="C3" s="54" t="s">
        <v>421</v>
      </c>
      <c r="D3" s="54" t="s">
        <v>422</v>
      </c>
      <c r="E3" s="55"/>
      <c r="F3" s="55"/>
      <c r="G3" s="55"/>
      <c r="H3" s="55"/>
      <c r="I3" s="55"/>
      <c r="J3" s="55"/>
      <c r="K3" s="55"/>
      <c r="L3" s="55"/>
      <c r="M3" s="55"/>
      <c r="N3" s="55"/>
      <c r="O3" s="55"/>
      <c r="P3" s="55"/>
      <c r="Q3" s="55"/>
      <c r="R3" s="55"/>
      <c r="S3" s="55"/>
      <c r="T3" s="55"/>
      <c r="U3" s="55"/>
      <c r="V3" s="55"/>
      <c r="W3" s="55"/>
      <c r="X3" s="55"/>
      <c r="Y3" s="55"/>
      <c r="Z3" s="55"/>
    </row>
    <row r="4" spans="1:26" ht="63" x14ac:dyDescent="0.25">
      <c r="A4" s="53" t="s">
        <v>392</v>
      </c>
      <c r="B4" s="54" t="s">
        <v>423</v>
      </c>
      <c r="C4" s="54" t="s">
        <v>424</v>
      </c>
      <c r="D4" s="54" t="s">
        <v>425</v>
      </c>
      <c r="E4" s="55"/>
      <c r="F4" s="55"/>
      <c r="G4" s="55"/>
      <c r="H4" s="55"/>
      <c r="I4" s="55"/>
      <c r="J4" s="55"/>
      <c r="K4" s="55"/>
      <c r="L4" s="55"/>
      <c r="M4" s="55"/>
      <c r="N4" s="55"/>
      <c r="O4" s="55"/>
      <c r="P4" s="55"/>
      <c r="Q4" s="55"/>
      <c r="R4" s="55"/>
      <c r="S4" s="55"/>
      <c r="T4" s="55"/>
      <c r="U4" s="55"/>
      <c r="V4" s="55"/>
      <c r="W4" s="55"/>
      <c r="X4" s="55"/>
      <c r="Y4" s="55"/>
      <c r="Z4" s="55"/>
    </row>
    <row r="5" spans="1:26" ht="45" x14ac:dyDescent="0.25">
      <c r="A5" s="53" t="s">
        <v>396</v>
      </c>
      <c r="B5" s="54" t="s">
        <v>426</v>
      </c>
      <c r="C5" s="54" t="s">
        <v>427</v>
      </c>
      <c r="D5" s="54" t="s">
        <v>428</v>
      </c>
      <c r="E5" s="55"/>
      <c r="F5" s="55"/>
      <c r="G5" s="55"/>
      <c r="H5" s="55"/>
      <c r="I5" s="55"/>
      <c r="J5" s="55"/>
      <c r="K5" s="55"/>
      <c r="L5" s="55"/>
      <c r="M5" s="55"/>
      <c r="N5" s="55"/>
      <c r="O5" s="55"/>
      <c r="P5" s="55"/>
      <c r="Q5" s="55"/>
      <c r="R5" s="55"/>
      <c r="S5" s="55"/>
      <c r="T5" s="55"/>
      <c r="U5" s="55"/>
      <c r="V5" s="55"/>
      <c r="W5" s="55"/>
      <c r="X5" s="55"/>
      <c r="Y5" s="55"/>
      <c r="Z5" s="55"/>
    </row>
    <row r="6" spans="1:26" ht="63" x14ac:dyDescent="0.25">
      <c r="A6" s="53" t="s">
        <v>400</v>
      </c>
      <c r="B6" s="54" t="s">
        <v>429</v>
      </c>
      <c r="C6" s="54" t="s">
        <v>430</v>
      </c>
      <c r="D6" s="54" t="s">
        <v>425</v>
      </c>
      <c r="E6" s="55"/>
      <c r="F6" s="55"/>
      <c r="G6" s="55"/>
      <c r="H6" s="55"/>
      <c r="I6" s="55"/>
      <c r="J6" s="55"/>
      <c r="K6" s="55"/>
      <c r="L6" s="55"/>
      <c r="M6" s="55"/>
      <c r="N6" s="55"/>
      <c r="O6" s="55"/>
      <c r="P6" s="55"/>
      <c r="Q6" s="55"/>
      <c r="R6" s="55"/>
      <c r="S6" s="55"/>
      <c r="T6" s="55"/>
      <c r="U6" s="55"/>
      <c r="V6" s="55"/>
      <c r="W6" s="55"/>
      <c r="X6" s="55"/>
      <c r="Y6" s="55"/>
      <c r="Z6" s="55"/>
    </row>
    <row r="7" spans="1:26" ht="120" customHeight="1" x14ac:dyDescent="0.25">
      <c r="A7" s="53" t="s">
        <v>377</v>
      </c>
      <c r="B7" s="54" t="s">
        <v>431</v>
      </c>
      <c r="C7" s="54" t="s">
        <v>432</v>
      </c>
      <c r="D7" s="54" t="s">
        <v>433</v>
      </c>
      <c r="E7" s="55"/>
      <c r="F7" s="55"/>
      <c r="G7" s="55"/>
      <c r="H7" s="55"/>
      <c r="I7" s="55"/>
      <c r="J7" s="55"/>
      <c r="K7" s="55"/>
      <c r="L7" s="55"/>
      <c r="M7" s="55"/>
      <c r="N7" s="55"/>
      <c r="O7" s="55"/>
      <c r="P7" s="55"/>
      <c r="Q7" s="55"/>
      <c r="R7" s="55"/>
      <c r="S7" s="55"/>
      <c r="T7" s="55"/>
      <c r="U7" s="55"/>
      <c r="V7" s="55"/>
      <c r="W7" s="55"/>
      <c r="X7" s="55"/>
      <c r="Y7" s="55"/>
      <c r="Z7" s="55"/>
    </row>
    <row r="8" spans="1:26" ht="54" x14ac:dyDescent="0.25">
      <c r="A8" s="53" t="s">
        <v>363</v>
      </c>
      <c r="B8" s="54" t="s">
        <v>434</v>
      </c>
      <c r="C8" s="54" t="s">
        <v>435</v>
      </c>
      <c r="D8" s="54" t="s">
        <v>422</v>
      </c>
      <c r="E8" s="55"/>
      <c r="F8" s="55"/>
      <c r="G8" s="55"/>
      <c r="H8" s="55"/>
      <c r="I8" s="55"/>
      <c r="J8" s="55"/>
      <c r="K8" s="55"/>
      <c r="L8" s="55"/>
      <c r="M8" s="55"/>
      <c r="N8" s="55"/>
      <c r="O8" s="55"/>
      <c r="P8" s="55"/>
      <c r="Q8" s="55"/>
      <c r="R8" s="55"/>
      <c r="S8" s="55"/>
      <c r="T8" s="55"/>
      <c r="U8" s="55"/>
      <c r="V8" s="55"/>
      <c r="W8" s="55"/>
      <c r="X8" s="55"/>
      <c r="Y8" s="55"/>
      <c r="Z8" s="55"/>
    </row>
    <row r="9" spans="1:26" ht="63" x14ac:dyDescent="0.25">
      <c r="A9" s="53" t="s">
        <v>386</v>
      </c>
      <c r="B9" s="54" t="s">
        <v>436</v>
      </c>
      <c r="C9" s="54" t="s">
        <v>437</v>
      </c>
      <c r="D9" s="54" t="s">
        <v>438</v>
      </c>
      <c r="E9" s="55"/>
      <c r="F9" s="55"/>
      <c r="G9" s="55"/>
      <c r="H9" s="55"/>
      <c r="I9" s="55"/>
      <c r="J9" s="55"/>
      <c r="K9" s="55"/>
      <c r="L9" s="55"/>
      <c r="M9" s="55"/>
      <c r="N9" s="55"/>
      <c r="O9" s="55"/>
      <c r="P9" s="55"/>
      <c r="Q9" s="55"/>
      <c r="R9" s="55"/>
      <c r="S9" s="55"/>
      <c r="T9" s="55"/>
      <c r="U9" s="55"/>
      <c r="V9" s="55"/>
      <c r="W9" s="55"/>
      <c r="X9" s="55"/>
      <c r="Y9" s="55"/>
      <c r="Z9" s="55"/>
    </row>
    <row r="10" spans="1:26" ht="63" x14ac:dyDescent="0.25">
      <c r="A10" s="53" t="s">
        <v>404</v>
      </c>
      <c r="B10" s="54" t="s">
        <v>439</v>
      </c>
      <c r="C10" s="54" t="s">
        <v>440</v>
      </c>
      <c r="D10" s="54" t="s">
        <v>425</v>
      </c>
      <c r="E10" s="55"/>
      <c r="F10" s="55"/>
      <c r="G10" s="55"/>
      <c r="H10" s="55"/>
      <c r="I10" s="55"/>
      <c r="J10" s="55"/>
      <c r="K10" s="55"/>
      <c r="L10" s="55"/>
      <c r="M10" s="55"/>
      <c r="N10" s="55"/>
      <c r="O10" s="55"/>
      <c r="P10" s="55"/>
      <c r="Q10" s="55"/>
      <c r="R10" s="55"/>
      <c r="S10" s="55"/>
      <c r="T10" s="55"/>
      <c r="U10" s="55"/>
      <c r="V10" s="55"/>
      <c r="W10" s="55"/>
      <c r="X10" s="55"/>
      <c r="Y10" s="55"/>
      <c r="Z10" s="55"/>
    </row>
    <row r="11" spans="1:26" ht="63" x14ac:dyDescent="0.25">
      <c r="A11" s="53" t="s">
        <v>407</v>
      </c>
      <c r="B11" s="54" t="s">
        <v>441</v>
      </c>
      <c r="C11" s="54" t="s">
        <v>442</v>
      </c>
      <c r="D11" s="54" t="s">
        <v>425</v>
      </c>
      <c r="E11" s="55"/>
      <c r="F11" s="55"/>
      <c r="G11" s="55"/>
      <c r="H11" s="55"/>
      <c r="I11" s="55"/>
      <c r="J11" s="55"/>
      <c r="K11" s="55"/>
      <c r="L11" s="55"/>
      <c r="M11" s="55"/>
      <c r="N11" s="55"/>
      <c r="O11" s="55"/>
      <c r="P11" s="55"/>
      <c r="Q11" s="55"/>
      <c r="R11" s="55"/>
      <c r="S11" s="55"/>
      <c r="T11" s="55"/>
      <c r="U11" s="55"/>
      <c r="V11" s="55"/>
      <c r="W11" s="55"/>
      <c r="X11" s="55"/>
      <c r="Y11" s="55"/>
      <c r="Z11" s="55"/>
    </row>
    <row r="12" spans="1:26" ht="63" x14ac:dyDescent="0.25">
      <c r="A12" s="53" t="s">
        <v>408</v>
      </c>
      <c r="B12" s="54" t="s">
        <v>443</v>
      </c>
      <c r="C12" s="54" t="s">
        <v>444</v>
      </c>
      <c r="D12" s="54" t="s">
        <v>425</v>
      </c>
      <c r="E12" s="55"/>
      <c r="F12" s="55"/>
      <c r="G12" s="55"/>
      <c r="H12" s="55"/>
      <c r="I12" s="55"/>
      <c r="J12" s="55"/>
      <c r="K12" s="55"/>
      <c r="L12" s="55"/>
      <c r="M12" s="55"/>
      <c r="N12" s="55"/>
      <c r="O12" s="55"/>
      <c r="P12" s="55"/>
      <c r="Q12" s="55"/>
      <c r="R12" s="55"/>
      <c r="S12" s="55"/>
      <c r="T12" s="55"/>
      <c r="U12" s="55"/>
      <c r="V12" s="55"/>
      <c r="W12" s="55"/>
      <c r="X12" s="55"/>
      <c r="Y12" s="55"/>
      <c r="Z12" s="55"/>
    </row>
    <row r="13" spans="1:26" ht="63" x14ac:dyDescent="0.25">
      <c r="A13" s="53" t="s">
        <v>409</v>
      </c>
      <c r="B13" s="54" t="s">
        <v>445</v>
      </c>
      <c r="C13" s="54" t="s">
        <v>446</v>
      </c>
      <c r="D13" s="54" t="s">
        <v>425</v>
      </c>
      <c r="E13" s="55"/>
      <c r="F13" s="55"/>
      <c r="G13" s="55"/>
      <c r="H13" s="55"/>
      <c r="I13" s="55"/>
      <c r="J13" s="55"/>
      <c r="K13" s="55"/>
      <c r="L13" s="55"/>
      <c r="M13" s="55"/>
      <c r="N13" s="55"/>
      <c r="O13" s="55"/>
      <c r="P13" s="55"/>
      <c r="Q13" s="55"/>
      <c r="R13" s="55"/>
      <c r="S13" s="55"/>
      <c r="T13" s="55"/>
      <c r="U13" s="55"/>
      <c r="V13" s="55"/>
      <c r="W13" s="55"/>
      <c r="X13" s="55"/>
      <c r="Y13" s="55"/>
      <c r="Z13" s="55"/>
    </row>
    <row r="14" spans="1:26" ht="63" x14ac:dyDescent="0.25">
      <c r="A14" s="53" t="s">
        <v>410</v>
      </c>
      <c r="B14" s="54" t="s">
        <v>447</v>
      </c>
      <c r="C14" s="54" t="s">
        <v>448</v>
      </c>
      <c r="D14" s="54" t="s">
        <v>425</v>
      </c>
      <c r="E14" s="55"/>
      <c r="F14" s="55"/>
      <c r="G14" s="55"/>
      <c r="H14" s="55"/>
      <c r="I14" s="55"/>
      <c r="J14" s="55"/>
      <c r="K14" s="55"/>
      <c r="L14" s="55"/>
      <c r="M14" s="55"/>
      <c r="N14" s="55"/>
      <c r="O14" s="55"/>
      <c r="P14" s="55"/>
      <c r="Q14" s="55"/>
      <c r="R14" s="55"/>
      <c r="S14" s="55"/>
      <c r="T14" s="55"/>
      <c r="U14" s="55"/>
      <c r="V14" s="55"/>
      <c r="W14" s="55"/>
      <c r="X14" s="55"/>
      <c r="Y14" s="55"/>
      <c r="Z14" s="55"/>
    </row>
    <row r="15" spans="1:26" ht="72" x14ac:dyDescent="0.25">
      <c r="A15" s="53" t="s">
        <v>411</v>
      </c>
      <c r="B15" s="54" t="s">
        <v>449</v>
      </c>
      <c r="C15" s="54" t="s">
        <v>450</v>
      </c>
      <c r="D15" s="54" t="s">
        <v>451</v>
      </c>
      <c r="E15" s="55"/>
      <c r="F15" s="55"/>
      <c r="G15" s="55"/>
      <c r="H15" s="55"/>
      <c r="I15" s="55"/>
      <c r="J15" s="55"/>
      <c r="K15" s="55"/>
      <c r="L15" s="55"/>
      <c r="M15" s="55"/>
      <c r="N15" s="55"/>
      <c r="O15" s="55"/>
      <c r="P15" s="55"/>
      <c r="Q15" s="55"/>
      <c r="R15" s="55"/>
      <c r="S15" s="55"/>
      <c r="T15" s="55"/>
      <c r="U15" s="55"/>
      <c r="V15" s="55"/>
      <c r="W15" s="55"/>
      <c r="X15" s="55"/>
      <c r="Y15" s="55"/>
      <c r="Z15" s="55"/>
    </row>
    <row r="16" spans="1:26" ht="36" x14ac:dyDescent="0.25">
      <c r="A16" s="53" t="s">
        <v>413</v>
      </c>
      <c r="B16" s="56"/>
      <c r="C16" s="56"/>
      <c r="D16" s="54" t="s">
        <v>433</v>
      </c>
      <c r="E16" s="55"/>
      <c r="F16" s="55"/>
      <c r="G16" s="55"/>
      <c r="H16" s="55"/>
      <c r="I16" s="55"/>
      <c r="J16" s="55"/>
      <c r="K16" s="55"/>
      <c r="L16" s="55"/>
      <c r="M16" s="55"/>
      <c r="N16" s="55"/>
      <c r="O16" s="55"/>
      <c r="P16" s="55"/>
      <c r="Q16" s="55"/>
      <c r="R16" s="55"/>
      <c r="S16" s="55"/>
      <c r="T16" s="55"/>
      <c r="U16" s="55"/>
      <c r="V16" s="55"/>
      <c r="W16" s="55"/>
      <c r="X16" s="55"/>
      <c r="Y16" s="55"/>
      <c r="Z16" s="55"/>
    </row>
    <row r="17" spans="1:26" ht="90" x14ac:dyDescent="0.25">
      <c r="A17" s="53" t="s">
        <v>412</v>
      </c>
      <c r="B17" s="54" t="s">
        <v>452</v>
      </c>
      <c r="C17" s="54" t="s">
        <v>453</v>
      </c>
      <c r="D17" s="54" t="s">
        <v>425</v>
      </c>
      <c r="E17" s="55"/>
      <c r="F17" s="55"/>
      <c r="G17" s="55"/>
      <c r="H17" s="55"/>
      <c r="I17" s="55"/>
      <c r="J17" s="55"/>
      <c r="K17" s="55"/>
      <c r="L17" s="55"/>
      <c r="M17" s="55"/>
      <c r="N17" s="55"/>
      <c r="O17" s="55"/>
      <c r="P17" s="55"/>
      <c r="Q17" s="55"/>
      <c r="R17" s="55"/>
      <c r="S17" s="55"/>
      <c r="T17" s="55"/>
      <c r="U17" s="55"/>
      <c r="V17" s="55"/>
      <c r="W17" s="55"/>
      <c r="X17" s="55"/>
      <c r="Y17" s="55"/>
      <c r="Z17" s="55"/>
    </row>
    <row r="18" spans="1:26" x14ac:dyDescent="0.25">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x14ac:dyDescent="0.25">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x14ac:dyDescent="0.25">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x14ac:dyDescent="0.25">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x14ac:dyDescent="0.25">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x14ac:dyDescent="0.25">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x14ac:dyDescent="0.25">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x14ac:dyDescent="0.25">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x14ac:dyDescent="0.25">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x14ac:dyDescent="0.25">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x14ac:dyDescent="0.25">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x14ac:dyDescent="0.25">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x14ac:dyDescent="0.25">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x14ac:dyDescent="0.25">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x14ac:dyDescent="0.25">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x14ac:dyDescent="0.25">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x14ac:dyDescent="0.25">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x14ac:dyDescent="0.25">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x14ac:dyDescent="0.25">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x14ac:dyDescent="0.25">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x14ac:dyDescent="0.25">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x14ac:dyDescent="0.25">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x14ac:dyDescent="0.25">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x14ac:dyDescent="0.25">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x14ac:dyDescent="0.25">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x14ac:dyDescent="0.25">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x14ac:dyDescent="0.25">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x14ac:dyDescent="0.25">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x14ac:dyDescent="0.25">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x14ac:dyDescent="0.25">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x14ac:dyDescent="0.25">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x14ac:dyDescent="0.25">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x14ac:dyDescent="0.25">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x14ac:dyDescent="0.25">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x14ac:dyDescent="0.25">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x14ac:dyDescent="0.25">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x14ac:dyDescent="0.25">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x14ac:dyDescent="0.25">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x14ac:dyDescent="0.25">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x14ac:dyDescent="0.25">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x14ac:dyDescent="0.25">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x14ac:dyDescent="0.25">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x14ac:dyDescent="0.25">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x14ac:dyDescent="0.25">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x14ac:dyDescent="0.25">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x14ac:dyDescent="0.25">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x14ac:dyDescent="0.25">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x14ac:dyDescent="0.25">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x14ac:dyDescent="0.25">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x14ac:dyDescent="0.25">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x14ac:dyDescent="0.25">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x14ac:dyDescent="0.25">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x14ac:dyDescent="0.25">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x14ac:dyDescent="0.25">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x14ac:dyDescent="0.25">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x14ac:dyDescent="0.25">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x14ac:dyDescent="0.25">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x14ac:dyDescent="0.25">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x14ac:dyDescent="0.25">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x14ac:dyDescent="0.25">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x14ac:dyDescent="0.25">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x14ac:dyDescent="0.25">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x14ac:dyDescent="0.25">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x14ac:dyDescent="0.25">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x14ac:dyDescent="0.25">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x14ac:dyDescent="0.25">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x14ac:dyDescent="0.25">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x14ac:dyDescent="0.25">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x14ac:dyDescent="0.25">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x14ac:dyDescent="0.25">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x14ac:dyDescent="0.25">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x14ac:dyDescent="0.25">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x14ac:dyDescent="0.25">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x14ac:dyDescent="0.25">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x14ac:dyDescent="0.25">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x14ac:dyDescent="0.25">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x14ac:dyDescent="0.25">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x14ac:dyDescent="0.25">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x14ac:dyDescent="0.25">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x14ac:dyDescent="0.25">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x14ac:dyDescent="0.25">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x14ac:dyDescent="0.25">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x14ac:dyDescent="0.25">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x14ac:dyDescent="0.25">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x14ac:dyDescent="0.25">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x14ac:dyDescent="0.25">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x14ac:dyDescent="0.25">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x14ac:dyDescent="0.25">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x14ac:dyDescent="0.25">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x14ac:dyDescent="0.25">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x14ac:dyDescent="0.25">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x14ac:dyDescent="0.25">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x14ac:dyDescent="0.25">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x14ac:dyDescent="0.25">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x14ac:dyDescent="0.25">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x14ac:dyDescent="0.25">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x14ac:dyDescent="0.25">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x14ac:dyDescent="0.25">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x14ac:dyDescent="0.25">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x14ac:dyDescent="0.25">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x14ac:dyDescent="0.25">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x14ac:dyDescent="0.25">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x14ac:dyDescent="0.25">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x14ac:dyDescent="0.25">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x14ac:dyDescent="0.25">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x14ac:dyDescent="0.25">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x14ac:dyDescent="0.25">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x14ac:dyDescent="0.25">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x14ac:dyDescent="0.25">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x14ac:dyDescent="0.25">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x14ac:dyDescent="0.25">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x14ac:dyDescent="0.25">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x14ac:dyDescent="0.25">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x14ac:dyDescent="0.25">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x14ac:dyDescent="0.25">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x14ac:dyDescent="0.25">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x14ac:dyDescent="0.25">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x14ac:dyDescent="0.25">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x14ac:dyDescent="0.25">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x14ac:dyDescent="0.25">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x14ac:dyDescent="0.25">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x14ac:dyDescent="0.25">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x14ac:dyDescent="0.25">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x14ac:dyDescent="0.25">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x14ac:dyDescent="0.25">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x14ac:dyDescent="0.25">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x14ac:dyDescent="0.25">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x14ac:dyDescent="0.25">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x14ac:dyDescent="0.25">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x14ac:dyDescent="0.25">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x14ac:dyDescent="0.25">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x14ac:dyDescent="0.25">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x14ac:dyDescent="0.25">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x14ac:dyDescent="0.25">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x14ac:dyDescent="0.25">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x14ac:dyDescent="0.25">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x14ac:dyDescent="0.25">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x14ac:dyDescent="0.25">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x14ac:dyDescent="0.25">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x14ac:dyDescent="0.25">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x14ac:dyDescent="0.25">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x14ac:dyDescent="0.25">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x14ac:dyDescent="0.25">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x14ac:dyDescent="0.25">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x14ac:dyDescent="0.25">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x14ac:dyDescent="0.25">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x14ac:dyDescent="0.25">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x14ac:dyDescent="0.25">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x14ac:dyDescent="0.25">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x14ac:dyDescent="0.25">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x14ac:dyDescent="0.25">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x14ac:dyDescent="0.25">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x14ac:dyDescent="0.25">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x14ac:dyDescent="0.25">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x14ac:dyDescent="0.25">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x14ac:dyDescent="0.25">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x14ac:dyDescent="0.25">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x14ac:dyDescent="0.25">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x14ac:dyDescent="0.25">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x14ac:dyDescent="0.25">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x14ac:dyDescent="0.25">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x14ac:dyDescent="0.25">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x14ac:dyDescent="0.25">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x14ac:dyDescent="0.25">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x14ac:dyDescent="0.25">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x14ac:dyDescent="0.25">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x14ac:dyDescent="0.25">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x14ac:dyDescent="0.25">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x14ac:dyDescent="0.25">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x14ac:dyDescent="0.25">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x14ac:dyDescent="0.25">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x14ac:dyDescent="0.25">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x14ac:dyDescent="0.25">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x14ac:dyDescent="0.25">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x14ac:dyDescent="0.25">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x14ac:dyDescent="0.25">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x14ac:dyDescent="0.25">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x14ac:dyDescent="0.25">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x14ac:dyDescent="0.25">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x14ac:dyDescent="0.25">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x14ac:dyDescent="0.25">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x14ac:dyDescent="0.25">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x14ac:dyDescent="0.25">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x14ac:dyDescent="0.25">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x14ac:dyDescent="0.25">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x14ac:dyDescent="0.25">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x14ac:dyDescent="0.25">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x14ac:dyDescent="0.25">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x14ac:dyDescent="0.25">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x14ac:dyDescent="0.25">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x14ac:dyDescent="0.25">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x14ac:dyDescent="0.25">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x14ac:dyDescent="0.25">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x14ac:dyDescent="0.25">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x14ac:dyDescent="0.25">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x14ac:dyDescent="0.25">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x14ac:dyDescent="0.25">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x14ac:dyDescent="0.25">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x14ac:dyDescent="0.25">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x14ac:dyDescent="0.25">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x14ac:dyDescent="0.25">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x14ac:dyDescent="0.25">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x14ac:dyDescent="0.25">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x14ac:dyDescent="0.25">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x14ac:dyDescent="0.25">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x14ac:dyDescent="0.25">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x14ac:dyDescent="0.25">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x14ac:dyDescent="0.25">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x14ac:dyDescent="0.25">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x14ac:dyDescent="0.25">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x14ac:dyDescent="0.25">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x14ac:dyDescent="0.25">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x14ac:dyDescent="0.25">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x14ac:dyDescent="0.25">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x14ac:dyDescent="0.25">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x14ac:dyDescent="0.25">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x14ac:dyDescent="0.25">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x14ac:dyDescent="0.25">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x14ac:dyDescent="0.25">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x14ac:dyDescent="0.25">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x14ac:dyDescent="0.25">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x14ac:dyDescent="0.25">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x14ac:dyDescent="0.25">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x14ac:dyDescent="0.25">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x14ac:dyDescent="0.25">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x14ac:dyDescent="0.25">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x14ac:dyDescent="0.25">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x14ac:dyDescent="0.25">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x14ac:dyDescent="0.25">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x14ac:dyDescent="0.25">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x14ac:dyDescent="0.25">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x14ac:dyDescent="0.25">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x14ac:dyDescent="0.25">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x14ac:dyDescent="0.25">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x14ac:dyDescent="0.25">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x14ac:dyDescent="0.25">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x14ac:dyDescent="0.25">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x14ac:dyDescent="0.25">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x14ac:dyDescent="0.25">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x14ac:dyDescent="0.25">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x14ac:dyDescent="0.25">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x14ac:dyDescent="0.25">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x14ac:dyDescent="0.25">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x14ac:dyDescent="0.25">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x14ac:dyDescent="0.25">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x14ac:dyDescent="0.25">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x14ac:dyDescent="0.25">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x14ac:dyDescent="0.25">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x14ac:dyDescent="0.25">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x14ac:dyDescent="0.25">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x14ac:dyDescent="0.25">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x14ac:dyDescent="0.25">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x14ac:dyDescent="0.25">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x14ac:dyDescent="0.25">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x14ac:dyDescent="0.25">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x14ac:dyDescent="0.25">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x14ac:dyDescent="0.25">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x14ac:dyDescent="0.25">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x14ac:dyDescent="0.25">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x14ac:dyDescent="0.25">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x14ac:dyDescent="0.25">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x14ac:dyDescent="0.25">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x14ac:dyDescent="0.25">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x14ac:dyDescent="0.25">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x14ac:dyDescent="0.25">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x14ac:dyDescent="0.25">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x14ac:dyDescent="0.25">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x14ac:dyDescent="0.25">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x14ac:dyDescent="0.25">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x14ac:dyDescent="0.25">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x14ac:dyDescent="0.25">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x14ac:dyDescent="0.25">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x14ac:dyDescent="0.25">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x14ac:dyDescent="0.25">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x14ac:dyDescent="0.25">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x14ac:dyDescent="0.25">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x14ac:dyDescent="0.25">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x14ac:dyDescent="0.25">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x14ac:dyDescent="0.25">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x14ac:dyDescent="0.25">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x14ac:dyDescent="0.25">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x14ac:dyDescent="0.25">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x14ac:dyDescent="0.25">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x14ac:dyDescent="0.25">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x14ac:dyDescent="0.25">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x14ac:dyDescent="0.25">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x14ac:dyDescent="0.25">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x14ac:dyDescent="0.25">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x14ac:dyDescent="0.25">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x14ac:dyDescent="0.25">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x14ac:dyDescent="0.25">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x14ac:dyDescent="0.25">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x14ac:dyDescent="0.25">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x14ac:dyDescent="0.25">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x14ac:dyDescent="0.25">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x14ac:dyDescent="0.25">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x14ac:dyDescent="0.25">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x14ac:dyDescent="0.25">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x14ac:dyDescent="0.25">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x14ac:dyDescent="0.25">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x14ac:dyDescent="0.25">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x14ac:dyDescent="0.25">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x14ac:dyDescent="0.25">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x14ac:dyDescent="0.25">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x14ac:dyDescent="0.25">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x14ac:dyDescent="0.25">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x14ac:dyDescent="0.25">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x14ac:dyDescent="0.25">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x14ac:dyDescent="0.25">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x14ac:dyDescent="0.25">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x14ac:dyDescent="0.25">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x14ac:dyDescent="0.25">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x14ac:dyDescent="0.25">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x14ac:dyDescent="0.25">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x14ac:dyDescent="0.25">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x14ac:dyDescent="0.25">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x14ac:dyDescent="0.25">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x14ac:dyDescent="0.25">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x14ac:dyDescent="0.25">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x14ac:dyDescent="0.25">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x14ac:dyDescent="0.25">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x14ac:dyDescent="0.25">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x14ac:dyDescent="0.25">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x14ac:dyDescent="0.25">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x14ac:dyDescent="0.25">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x14ac:dyDescent="0.25">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x14ac:dyDescent="0.25">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x14ac:dyDescent="0.25">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x14ac:dyDescent="0.25">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x14ac:dyDescent="0.25">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x14ac:dyDescent="0.25">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x14ac:dyDescent="0.25">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x14ac:dyDescent="0.25">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x14ac:dyDescent="0.25">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x14ac:dyDescent="0.25">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x14ac:dyDescent="0.25">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x14ac:dyDescent="0.25">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x14ac:dyDescent="0.25">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x14ac:dyDescent="0.25">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x14ac:dyDescent="0.25">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x14ac:dyDescent="0.25">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x14ac:dyDescent="0.25">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x14ac:dyDescent="0.25">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x14ac:dyDescent="0.25">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x14ac:dyDescent="0.25">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x14ac:dyDescent="0.25">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x14ac:dyDescent="0.25">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x14ac:dyDescent="0.25">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x14ac:dyDescent="0.25">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x14ac:dyDescent="0.25">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x14ac:dyDescent="0.25">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x14ac:dyDescent="0.25">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x14ac:dyDescent="0.25">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x14ac:dyDescent="0.25">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x14ac:dyDescent="0.25">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x14ac:dyDescent="0.25">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x14ac:dyDescent="0.25">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x14ac:dyDescent="0.25">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x14ac:dyDescent="0.25">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x14ac:dyDescent="0.25">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x14ac:dyDescent="0.25">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x14ac:dyDescent="0.25">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x14ac:dyDescent="0.25">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x14ac:dyDescent="0.25">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x14ac:dyDescent="0.25">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x14ac:dyDescent="0.25">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x14ac:dyDescent="0.25">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x14ac:dyDescent="0.25">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x14ac:dyDescent="0.25">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x14ac:dyDescent="0.25">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x14ac:dyDescent="0.25">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x14ac:dyDescent="0.25">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x14ac:dyDescent="0.25">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x14ac:dyDescent="0.25">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x14ac:dyDescent="0.25">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x14ac:dyDescent="0.25">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x14ac:dyDescent="0.25">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x14ac:dyDescent="0.25">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x14ac:dyDescent="0.25">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x14ac:dyDescent="0.25">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x14ac:dyDescent="0.25">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x14ac:dyDescent="0.25">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x14ac:dyDescent="0.25">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x14ac:dyDescent="0.25">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x14ac:dyDescent="0.25">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x14ac:dyDescent="0.25">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x14ac:dyDescent="0.25">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x14ac:dyDescent="0.25">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x14ac:dyDescent="0.25">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x14ac:dyDescent="0.25">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x14ac:dyDescent="0.25">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x14ac:dyDescent="0.25">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x14ac:dyDescent="0.25">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x14ac:dyDescent="0.25">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x14ac:dyDescent="0.25">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x14ac:dyDescent="0.25">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x14ac:dyDescent="0.25">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x14ac:dyDescent="0.25">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x14ac:dyDescent="0.25">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x14ac:dyDescent="0.25">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x14ac:dyDescent="0.25">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x14ac:dyDescent="0.25">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x14ac:dyDescent="0.25">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x14ac:dyDescent="0.25">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x14ac:dyDescent="0.25">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x14ac:dyDescent="0.25">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x14ac:dyDescent="0.25">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x14ac:dyDescent="0.25">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x14ac:dyDescent="0.25">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x14ac:dyDescent="0.25">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x14ac:dyDescent="0.25">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x14ac:dyDescent="0.25">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x14ac:dyDescent="0.25">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x14ac:dyDescent="0.25">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x14ac:dyDescent="0.25">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x14ac:dyDescent="0.25">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x14ac:dyDescent="0.25">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x14ac:dyDescent="0.25">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x14ac:dyDescent="0.25">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x14ac:dyDescent="0.25">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x14ac:dyDescent="0.25">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x14ac:dyDescent="0.25">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x14ac:dyDescent="0.25">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x14ac:dyDescent="0.25">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x14ac:dyDescent="0.25">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x14ac:dyDescent="0.25">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x14ac:dyDescent="0.25">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x14ac:dyDescent="0.25">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x14ac:dyDescent="0.25">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x14ac:dyDescent="0.25">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x14ac:dyDescent="0.25">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x14ac:dyDescent="0.25">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x14ac:dyDescent="0.25">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x14ac:dyDescent="0.25">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x14ac:dyDescent="0.25">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x14ac:dyDescent="0.25">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x14ac:dyDescent="0.25">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x14ac:dyDescent="0.25">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x14ac:dyDescent="0.25">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x14ac:dyDescent="0.25">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x14ac:dyDescent="0.25">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x14ac:dyDescent="0.25">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x14ac:dyDescent="0.25">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x14ac:dyDescent="0.25">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x14ac:dyDescent="0.25">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x14ac:dyDescent="0.25">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x14ac:dyDescent="0.25">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x14ac:dyDescent="0.25">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x14ac:dyDescent="0.25">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x14ac:dyDescent="0.25">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x14ac:dyDescent="0.25">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x14ac:dyDescent="0.25">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x14ac:dyDescent="0.25">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x14ac:dyDescent="0.25">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x14ac:dyDescent="0.25">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x14ac:dyDescent="0.25">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x14ac:dyDescent="0.25">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x14ac:dyDescent="0.25">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x14ac:dyDescent="0.25">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x14ac:dyDescent="0.25">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x14ac:dyDescent="0.25">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x14ac:dyDescent="0.25">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x14ac:dyDescent="0.25">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x14ac:dyDescent="0.25">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x14ac:dyDescent="0.25">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x14ac:dyDescent="0.25">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x14ac:dyDescent="0.25">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x14ac:dyDescent="0.25">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x14ac:dyDescent="0.25">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x14ac:dyDescent="0.25">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x14ac:dyDescent="0.25">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x14ac:dyDescent="0.25">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x14ac:dyDescent="0.25">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x14ac:dyDescent="0.25">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x14ac:dyDescent="0.25">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x14ac:dyDescent="0.25">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x14ac:dyDescent="0.25">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x14ac:dyDescent="0.25">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x14ac:dyDescent="0.25">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x14ac:dyDescent="0.25">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x14ac:dyDescent="0.25">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x14ac:dyDescent="0.25">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x14ac:dyDescent="0.25">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x14ac:dyDescent="0.25">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x14ac:dyDescent="0.25">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x14ac:dyDescent="0.25">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x14ac:dyDescent="0.25">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x14ac:dyDescent="0.25">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x14ac:dyDescent="0.25">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x14ac:dyDescent="0.25">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x14ac:dyDescent="0.25">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x14ac:dyDescent="0.25">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x14ac:dyDescent="0.25">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x14ac:dyDescent="0.25">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x14ac:dyDescent="0.25">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x14ac:dyDescent="0.25">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x14ac:dyDescent="0.25">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x14ac:dyDescent="0.25">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x14ac:dyDescent="0.25">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x14ac:dyDescent="0.25">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x14ac:dyDescent="0.25">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x14ac:dyDescent="0.25">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x14ac:dyDescent="0.25">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x14ac:dyDescent="0.25">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x14ac:dyDescent="0.25">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x14ac:dyDescent="0.25">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x14ac:dyDescent="0.25">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x14ac:dyDescent="0.25">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x14ac:dyDescent="0.25">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x14ac:dyDescent="0.25">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x14ac:dyDescent="0.25">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x14ac:dyDescent="0.25">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x14ac:dyDescent="0.25">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x14ac:dyDescent="0.25">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x14ac:dyDescent="0.25">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x14ac:dyDescent="0.25">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x14ac:dyDescent="0.25">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x14ac:dyDescent="0.25">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x14ac:dyDescent="0.25">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x14ac:dyDescent="0.25">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x14ac:dyDescent="0.25">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x14ac:dyDescent="0.25">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x14ac:dyDescent="0.25">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x14ac:dyDescent="0.25">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x14ac:dyDescent="0.25">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x14ac:dyDescent="0.25">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x14ac:dyDescent="0.25">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x14ac:dyDescent="0.25">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x14ac:dyDescent="0.25">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x14ac:dyDescent="0.25">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x14ac:dyDescent="0.25">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x14ac:dyDescent="0.25">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x14ac:dyDescent="0.25">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x14ac:dyDescent="0.25">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x14ac:dyDescent="0.25">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x14ac:dyDescent="0.25">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x14ac:dyDescent="0.25">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x14ac:dyDescent="0.25">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x14ac:dyDescent="0.25">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x14ac:dyDescent="0.25">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x14ac:dyDescent="0.25">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x14ac:dyDescent="0.25">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x14ac:dyDescent="0.25">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x14ac:dyDescent="0.25">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x14ac:dyDescent="0.25">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x14ac:dyDescent="0.25">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x14ac:dyDescent="0.25">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x14ac:dyDescent="0.25">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x14ac:dyDescent="0.25">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x14ac:dyDescent="0.25">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x14ac:dyDescent="0.25">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x14ac:dyDescent="0.25">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x14ac:dyDescent="0.25">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x14ac:dyDescent="0.25">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x14ac:dyDescent="0.25">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x14ac:dyDescent="0.25">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x14ac:dyDescent="0.25">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x14ac:dyDescent="0.25">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x14ac:dyDescent="0.25">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x14ac:dyDescent="0.25">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x14ac:dyDescent="0.25">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x14ac:dyDescent="0.25">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x14ac:dyDescent="0.25">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x14ac:dyDescent="0.25">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x14ac:dyDescent="0.25">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x14ac:dyDescent="0.25">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x14ac:dyDescent="0.25">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x14ac:dyDescent="0.25">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x14ac:dyDescent="0.25">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x14ac:dyDescent="0.25">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x14ac:dyDescent="0.25">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x14ac:dyDescent="0.25">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x14ac:dyDescent="0.25">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x14ac:dyDescent="0.25">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x14ac:dyDescent="0.25">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x14ac:dyDescent="0.25">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x14ac:dyDescent="0.25">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x14ac:dyDescent="0.25">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x14ac:dyDescent="0.25">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x14ac:dyDescent="0.25">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x14ac:dyDescent="0.25">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x14ac:dyDescent="0.25">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x14ac:dyDescent="0.25">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x14ac:dyDescent="0.25">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x14ac:dyDescent="0.25">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x14ac:dyDescent="0.25">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x14ac:dyDescent="0.25">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x14ac:dyDescent="0.25">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x14ac:dyDescent="0.25">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x14ac:dyDescent="0.25">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x14ac:dyDescent="0.25">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x14ac:dyDescent="0.25">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x14ac:dyDescent="0.25">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x14ac:dyDescent="0.25">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x14ac:dyDescent="0.25">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x14ac:dyDescent="0.25">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x14ac:dyDescent="0.25">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x14ac:dyDescent="0.25">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x14ac:dyDescent="0.25">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x14ac:dyDescent="0.25">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x14ac:dyDescent="0.25">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x14ac:dyDescent="0.25">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x14ac:dyDescent="0.25">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x14ac:dyDescent="0.25">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x14ac:dyDescent="0.25">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x14ac:dyDescent="0.25">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x14ac:dyDescent="0.25">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x14ac:dyDescent="0.25">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x14ac:dyDescent="0.25">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x14ac:dyDescent="0.25">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x14ac:dyDescent="0.25">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x14ac:dyDescent="0.25">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x14ac:dyDescent="0.25">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x14ac:dyDescent="0.25">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x14ac:dyDescent="0.25">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x14ac:dyDescent="0.25">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x14ac:dyDescent="0.25">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x14ac:dyDescent="0.25">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x14ac:dyDescent="0.25">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x14ac:dyDescent="0.25">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x14ac:dyDescent="0.25">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x14ac:dyDescent="0.25">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x14ac:dyDescent="0.25">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x14ac:dyDescent="0.25">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x14ac:dyDescent="0.25">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x14ac:dyDescent="0.25">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x14ac:dyDescent="0.25">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x14ac:dyDescent="0.25">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x14ac:dyDescent="0.25">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x14ac:dyDescent="0.25">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x14ac:dyDescent="0.25">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x14ac:dyDescent="0.25">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x14ac:dyDescent="0.25">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x14ac:dyDescent="0.25">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x14ac:dyDescent="0.25">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x14ac:dyDescent="0.25">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x14ac:dyDescent="0.25">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x14ac:dyDescent="0.25">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x14ac:dyDescent="0.25">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x14ac:dyDescent="0.25">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x14ac:dyDescent="0.25">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x14ac:dyDescent="0.25">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x14ac:dyDescent="0.25">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x14ac:dyDescent="0.25">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x14ac:dyDescent="0.25">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x14ac:dyDescent="0.25">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x14ac:dyDescent="0.25">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x14ac:dyDescent="0.25">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x14ac:dyDescent="0.25">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x14ac:dyDescent="0.25">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x14ac:dyDescent="0.25">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x14ac:dyDescent="0.25">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x14ac:dyDescent="0.25">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x14ac:dyDescent="0.25">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x14ac:dyDescent="0.25">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x14ac:dyDescent="0.25">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x14ac:dyDescent="0.25">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x14ac:dyDescent="0.25">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x14ac:dyDescent="0.25">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x14ac:dyDescent="0.25">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x14ac:dyDescent="0.25">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x14ac:dyDescent="0.25">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x14ac:dyDescent="0.25">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x14ac:dyDescent="0.25">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x14ac:dyDescent="0.25">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x14ac:dyDescent="0.25">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x14ac:dyDescent="0.25">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x14ac:dyDescent="0.25">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x14ac:dyDescent="0.25">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x14ac:dyDescent="0.25">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x14ac:dyDescent="0.25">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x14ac:dyDescent="0.25">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x14ac:dyDescent="0.25">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x14ac:dyDescent="0.25">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x14ac:dyDescent="0.25">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x14ac:dyDescent="0.25">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x14ac:dyDescent="0.25">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x14ac:dyDescent="0.25">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x14ac:dyDescent="0.25">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x14ac:dyDescent="0.25">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x14ac:dyDescent="0.25">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x14ac:dyDescent="0.25">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x14ac:dyDescent="0.25">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x14ac:dyDescent="0.25">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x14ac:dyDescent="0.25">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x14ac:dyDescent="0.25">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x14ac:dyDescent="0.25">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x14ac:dyDescent="0.25">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x14ac:dyDescent="0.25">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x14ac:dyDescent="0.25">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x14ac:dyDescent="0.25">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x14ac:dyDescent="0.25">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x14ac:dyDescent="0.25">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x14ac:dyDescent="0.25">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x14ac:dyDescent="0.25">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x14ac:dyDescent="0.25">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x14ac:dyDescent="0.25">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x14ac:dyDescent="0.25">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x14ac:dyDescent="0.25">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x14ac:dyDescent="0.25">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x14ac:dyDescent="0.25">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x14ac:dyDescent="0.25">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x14ac:dyDescent="0.25">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x14ac:dyDescent="0.25">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x14ac:dyDescent="0.25">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x14ac:dyDescent="0.25">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x14ac:dyDescent="0.25">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x14ac:dyDescent="0.25">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x14ac:dyDescent="0.25">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x14ac:dyDescent="0.25">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x14ac:dyDescent="0.25">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x14ac:dyDescent="0.25">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x14ac:dyDescent="0.25">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x14ac:dyDescent="0.25">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x14ac:dyDescent="0.25">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x14ac:dyDescent="0.25">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x14ac:dyDescent="0.25">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x14ac:dyDescent="0.25">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x14ac:dyDescent="0.25">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x14ac:dyDescent="0.25">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x14ac:dyDescent="0.25">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x14ac:dyDescent="0.25">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x14ac:dyDescent="0.25">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x14ac:dyDescent="0.25">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x14ac:dyDescent="0.25">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x14ac:dyDescent="0.25">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x14ac:dyDescent="0.25">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x14ac:dyDescent="0.25">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x14ac:dyDescent="0.25">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x14ac:dyDescent="0.25">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x14ac:dyDescent="0.25">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x14ac:dyDescent="0.25">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x14ac:dyDescent="0.25">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x14ac:dyDescent="0.25">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x14ac:dyDescent="0.25">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x14ac:dyDescent="0.25">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x14ac:dyDescent="0.25">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x14ac:dyDescent="0.25">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x14ac:dyDescent="0.25">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x14ac:dyDescent="0.25">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x14ac:dyDescent="0.25">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x14ac:dyDescent="0.25">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x14ac:dyDescent="0.25">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x14ac:dyDescent="0.25">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x14ac:dyDescent="0.25">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x14ac:dyDescent="0.25">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x14ac:dyDescent="0.25">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x14ac:dyDescent="0.25">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x14ac:dyDescent="0.25">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x14ac:dyDescent="0.25">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x14ac:dyDescent="0.25">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x14ac:dyDescent="0.25">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x14ac:dyDescent="0.25">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x14ac:dyDescent="0.25">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x14ac:dyDescent="0.25">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x14ac:dyDescent="0.25">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x14ac:dyDescent="0.25">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x14ac:dyDescent="0.25">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x14ac:dyDescent="0.25">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x14ac:dyDescent="0.25">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x14ac:dyDescent="0.25">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x14ac:dyDescent="0.25">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x14ac:dyDescent="0.25">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x14ac:dyDescent="0.25">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x14ac:dyDescent="0.25">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x14ac:dyDescent="0.25">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x14ac:dyDescent="0.25">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x14ac:dyDescent="0.25">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x14ac:dyDescent="0.25">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x14ac:dyDescent="0.25">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x14ac:dyDescent="0.25">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x14ac:dyDescent="0.25">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x14ac:dyDescent="0.25">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x14ac:dyDescent="0.25">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x14ac:dyDescent="0.25">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x14ac:dyDescent="0.25">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x14ac:dyDescent="0.25">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x14ac:dyDescent="0.25">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x14ac:dyDescent="0.25">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x14ac:dyDescent="0.25">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x14ac:dyDescent="0.25">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x14ac:dyDescent="0.25">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x14ac:dyDescent="0.25">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x14ac:dyDescent="0.25">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x14ac:dyDescent="0.25">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x14ac:dyDescent="0.25">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x14ac:dyDescent="0.25">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x14ac:dyDescent="0.25">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x14ac:dyDescent="0.25">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x14ac:dyDescent="0.25">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x14ac:dyDescent="0.25">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x14ac:dyDescent="0.25">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x14ac:dyDescent="0.25">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x14ac:dyDescent="0.25">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x14ac:dyDescent="0.25">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x14ac:dyDescent="0.25">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x14ac:dyDescent="0.25">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x14ac:dyDescent="0.25">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x14ac:dyDescent="0.25">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x14ac:dyDescent="0.25">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x14ac:dyDescent="0.25">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x14ac:dyDescent="0.25">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x14ac:dyDescent="0.25">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x14ac:dyDescent="0.25">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x14ac:dyDescent="0.25">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x14ac:dyDescent="0.25">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x14ac:dyDescent="0.25">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x14ac:dyDescent="0.25">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x14ac:dyDescent="0.25">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x14ac:dyDescent="0.25">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x14ac:dyDescent="0.25">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x14ac:dyDescent="0.25">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x14ac:dyDescent="0.25">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x14ac:dyDescent="0.25">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x14ac:dyDescent="0.25">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x14ac:dyDescent="0.25">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x14ac:dyDescent="0.25">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x14ac:dyDescent="0.25">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x14ac:dyDescent="0.25">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x14ac:dyDescent="0.25">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x14ac:dyDescent="0.25">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x14ac:dyDescent="0.25">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x14ac:dyDescent="0.25">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x14ac:dyDescent="0.25">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x14ac:dyDescent="0.25">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x14ac:dyDescent="0.25">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x14ac:dyDescent="0.25">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x14ac:dyDescent="0.25">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x14ac:dyDescent="0.25">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x14ac:dyDescent="0.25">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x14ac:dyDescent="0.25">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x14ac:dyDescent="0.25">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x14ac:dyDescent="0.25">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x14ac:dyDescent="0.25">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x14ac:dyDescent="0.25">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x14ac:dyDescent="0.25">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x14ac:dyDescent="0.25">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x14ac:dyDescent="0.25">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x14ac:dyDescent="0.25">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x14ac:dyDescent="0.25">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x14ac:dyDescent="0.25">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x14ac:dyDescent="0.25">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x14ac:dyDescent="0.25">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x14ac:dyDescent="0.25">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x14ac:dyDescent="0.25">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x14ac:dyDescent="0.25">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x14ac:dyDescent="0.25">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x14ac:dyDescent="0.25">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x14ac:dyDescent="0.25">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x14ac:dyDescent="0.25">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x14ac:dyDescent="0.25">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x14ac:dyDescent="0.25">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x14ac:dyDescent="0.25">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x14ac:dyDescent="0.25">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x14ac:dyDescent="0.25">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x14ac:dyDescent="0.25">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x14ac:dyDescent="0.25">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x14ac:dyDescent="0.25">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x14ac:dyDescent="0.25">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x14ac:dyDescent="0.25">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x14ac:dyDescent="0.25">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x14ac:dyDescent="0.25">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x14ac:dyDescent="0.25">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x14ac:dyDescent="0.25">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x14ac:dyDescent="0.25">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x14ac:dyDescent="0.25">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x14ac:dyDescent="0.25">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x14ac:dyDescent="0.25">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x14ac:dyDescent="0.25">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x14ac:dyDescent="0.25">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x14ac:dyDescent="0.25">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x14ac:dyDescent="0.25">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x14ac:dyDescent="0.25">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x14ac:dyDescent="0.25">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x14ac:dyDescent="0.25">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x14ac:dyDescent="0.25">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x14ac:dyDescent="0.25">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x14ac:dyDescent="0.25">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x14ac:dyDescent="0.25">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x14ac:dyDescent="0.25">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x14ac:dyDescent="0.25">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x14ac:dyDescent="0.25">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x14ac:dyDescent="0.25">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x14ac:dyDescent="0.25">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x14ac:dyDescent="0.25">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x14ac:dyDescent="0.25">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x14ac:dyDescent="0.25">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x14ac:dyDescent="0.25">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x14ac:dyDescent="0.25">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x14ac:dyDescent="0.25">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x14ac:dyDescent="0.25">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x14ac:dyDescent="0.25">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x14ac:dyDescent="0.25">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x14ac:dyDescent="0.25">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x14ac:dyDescent="0.25">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x14ac:dyDescent="0.25">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x14ac:dyDescent="0.25">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x14ac:dyDescent="0.25">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x14ac:dyDescent="0.25">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x14ac:dyDescent="0.25">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x14ac:dyDescent="0.25">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x14ac:dyDescent="0.25">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x14ac:dyDescent="0.25">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x14ac:dyDescent="0.25">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x14ac:dyDescent="0.25">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x14ac:dyDescent="0.25">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x14ac:dyDescent="0.25">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x14ac:dyDescent="0.25">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x14ac:dyDescent="0.25">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x14ac:dyDescent="0.25">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x14ac:dyDescent="0.25">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x14ac:dyDescent="0.25">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x14ac:dyDescent="0.25">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x14ac:dyDescent="0.25">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x14ac:dyDescent="0.25">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x14ac:dyDescent="0.25">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x14ac:dyDescent="0.25">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x14ac:dyDescent="0.25">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x14ac:dyDescent="0.25">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x14ac:dyDescent="0.25">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x14ac:dyDescent="0.25">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x14ac:dyDescent="0.25">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x14ac:dyDescent="0.25">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x14ac:dyDescent="0.25">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x14ac:dyDescent="0.25">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x14ac:dyDescent="0.25">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x14ac:dyDescent="0.25">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x14ac:dyDescent="0.25">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x14ac:dyDescent="0.25">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x14ac:dyDescent="0.25">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x14ac:dyDescent="0.25">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x14ac:dyDescent="0.25">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x14ac:dyDescent="0.25">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x14ac:dyDescent="0.25">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x14ac:dyDescent="0.25">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x14ac:dyDescent="0.25">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x14ac:dyDescent="0.25">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x14ac:dyDescent="0.25">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x14ac:dyDescent="0.25">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x14ac:dyDescent="0.25">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x14ac:dyDescent="0.25">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x14ac:dyDescent="0.25">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x14ac:dyDescent="0.25">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x14ac:dyDescent="0.25">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x14ac:dyDescent="0.25">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x14ac:dyDescent="0.25">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x14ac:dyDescent="0.25">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x14ac:dyDescent="0.25">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x14ac:dyDescent="0.25">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x14ac:dyDescent="0.25">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x14ac:dyDescent="0.25">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x14ac:dyDescent="0.25">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x14ac:dyDescent="0.25">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x14ac:dyDescent="0.25">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x14ac:dyDescent="0.25">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x14ac:dyDescent="0.25">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x14ac:dyDescent="0.25">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x14ac:dyDescent="0.25">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x14ac:dyDescent="0.25">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x14ac:dyDescent="0.25">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x14ac:dyDescent="0.25">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x14ac:dyDescent="0.25">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x14ac:dyDescent="0.25">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x14ac:dyDescent="0.25">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x14ac:dyDescent="0.25">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x14ac:dyDescent="0.25">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x14ac:dyDescent="0.25">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x14ac:dyDescent="0.25">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x14ac:dyDescent="0.25">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x14ac:dyDescent="0.25">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x14ac:dyDescent="0.25">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x14ac:dyDescent="0.25">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x14ac:dyDescent="0.25">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x14ac:dyDescent="0.25">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x14ac:dyDescent="0.25">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x14ac:dyDescent="0.25">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x14ac:dyDescent="0.25">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x14ac:dyDescent="0.25">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x14ac:dyDescent="0.25">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x14ac:dyDescent="0.25">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x14ac:dyDescent="0.25">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x14ac:dyDescent="0.25">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x14ac:dyDescent="0.25">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I1" zoomScale="70" zoomScaleNormal="70" workbookViewId="0">
      <pane ySplit="8" topLeftCell="A9" activePane="bottomLeft" state="frozen"/>
      <selection pane="bottomLeft" activeCell="V24" sqref="V24:V29"/>
    </sheetView>
  </sheetViews>
  <sheetFormatPr baseColWidth="10" defaultColWidth="14.42578125" defaultRowHeight="15" customHeight="1" x14ac:dyDescent="0.25"/>
  <cols>
    <col min="1" max="1" width="4" customWidth="1"/>
    <col min="2" max="3" width="18.85546875" customWidth="1"/>
    <col min="4" max="4" width="17.85546875" customWidth="1"/>
    <col min="5" max="5" width="35.7109375" customWidth="1"/>
    <col min="6" max="6" width="27.85546875" customWidth="1"/>
    <col min="7" max="7" width="50.7109375" customWidth="1"/>
    <col min="8" max="8" width="21.425781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x14ac:dyDescent="0.25">
      <c r="A1" s="112"/>
      <c r="B1" s="70"/>
      <c r="C1" s="113" t="s">
        <v>0</v>
      </c>
      <c r="D1" s="76"/>
      <c r="E1" s="76"/>
      <c r="F1" s="76"/>
      <c r="G1" s="76"/>
      <c r="H1" s="76"/>
      <c r="I1" s="76"/>
      <c r="J1" s="76"/>
      <c r="K1" s="76"/>
      <c r="L1" s="76"/>
      <c r="M1" s="76"/>
      <c r="N1" s="76"/>
      <c r="O1" s="76"/>
      <c r="P1" s="76"/>
      <c r="Q1" s="76"/>
      <c r="R1" s="76"/>
      <c r="S1" s="76"/>
      <c r="T1" s="76"/>
      <c r="U1" s="70"/>
      <c r="V1" s="12" t="s">
        <v>75</v>
      </c>
      <c r="W1" s="4"/>
      <c r="X1" s="4"/>
      <c r="Y1" s="4"/>
      <c r="Z1" s="4"/>
    </row>
    <row r="2" spans="1:26" ht="16.5" customHeight="1" x14ac:dyDescent="0.25">
      <c r="A2" s="71"/>
      <c r="B2" s="72"/>
      <c r="C2" s="71"/>
      <c r="D2" s="77"/>
      <c r="E2" s="77"/>
      <c r="F2" s="77"/>
      <c r="G2" s="77"/>
      <c r="H2" s="77"/>
      <c r="I2" s="77"/>
      <c r="J2" s="77"/>
      <c r="K2" s="77"/>
      <c r="L2" s="77"/>
      <c r="M2" s="77"/>
      <c r="N2" s="77"/>
      <c r="O2" s="77"/>
      <c r="P2" s="77"/>
      <c r="Q2" s="77"/>
      <c r="R2" s="77"/>
      <c r="S2" s="77"/>
      <c r="T2" s="77"/>
      <c r="U2" s="72"/>
      <c r="V2" s="12" t="s">
        <v>76</v>
      </c>
      <c r="W2" s="4"/>
      <c r="X2" s="4"/>
      <c r="Y2" s="4"/>
      <c r="Z2" s="4"/>
    </row>
    <row r="3" spans="1:26" ht="16.5" customHeight="1" x14ac:dyDescent="0.25">
      <c r="A3" s="71"/>
      <c r="B3" s="72"/>
      <c r="C3" s="71"/>
      <c r="D3" s="77"/>
      <c r="E3" s="77"/>
      <c r="F3" s="77"/>
      <c r="G3" s="77"/>
      <c r="H3" s="77"/>
      <c r="I3" s="77"/>
      <c r="J3" s="77"/>
      <c r="K3" s="77"/>
      <c r="L3" s="77"/>
      <c r="M3" s="77"/>
      <c r="N3" s="77"/>
      <c r="O3" s="77"/>
      <c r="P3" s="77"/>
      <c r="Q3" s="77"/>
      <c r="R3" s="77"/>
      <c r="S3" s="77"/>
      <c r="T3" s="77"/>
      <c r="U3" s="72"/>
      <c r="V3" s="12" t="s">
        <v>77</v>
      </c>
      <c r="W3" s="4"/>
      <c r="X3" s="4"/>
      <c r="Y3" s="4"/>
      <c r="Z3" s="4"/>
    </row>
    <row r="4" spans="1:26" ht="15.75" customHeight="1" x14ac:dyDescent="0.25">
      <c r="A4" s="73"/>
      <c r="B4" s="74"/>
      <c r="C4" s="73"/>
      <c r="D4" s="78"/>
      <c r="E4" s="78"/>
      <c r="F4" s="78"/>
      <c r="G4" s="78"/>
      <c r="H4" s="78"/>
      <c r="I4" s="78"/>
      <c r="J4" s="78"/>
      <c r="K4" s="78"/>
      <c r="L4" s="78"/>
      <c r="M4" s="78"/>
      <c r="N4" s="78"/>
      <c r="O4" s="78"/>
      <c r="P4" s="78"/>
      <c r="Q4" s="78"/>
      <c r="R4" s="78"/>
      <c r="S4" s="78"/>
      <c r="T4" s="78"/>
      <c r="U4" s="74"/>
      <c r="V4" s="12" t="s">
        <v>78</v>
      </c>
      <c r="W4" s="4"/>
      <c r="X4" s="4"/>
      <c r="Y4" s="4"/>
      <c r="Z4" s="4"/>
    </row>
    <row r="5" spans="1:26" ht="11.25" customHeight="1" x14ac:dyDescent="0.3">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x14ac:dyDescent="0.25">
      <c r="A6" s="114" t="s">
        <v>79</v>
      </c>
      <c r="B6" s="110" t="s">
        <v>80</v>
      </c>
      <c r="C6" s="115" t="s">
        <v>81</v>
      </c>
      <c r="D6" s="61"/>
      <c r="E6" s="61"/>
      <c r="F6" s="61"/>
      <c r="G6" s="61"/>
      <c r="H6" s="61"/>
      <c r="I6" s="61"/>
      <c r="J6" s="62"/>
      <c r="K6" s="115" t="s">
        <v>82</v>
      </c>
      <c r="L6" s="61"/>
      <c r="M6" s="61"/>
      <c r="N6" s="61"/>
      <c r="O6" s="61"/>
      <c r="P6" s="62"/>
      <c r="Q6" s="115" t="s">
        <v>83</v>
      </c>
      <c r="R6" s="61"/>
      <c r="S6" s="61"/>
      <c r="T6" s="61"/>
      <c r="U6" s="61"/>
      <c r="V6" s="62"/>
      <c r="W6" s="4"/>
      <c r="X6" s="4"/>
      <c r="Y6" s="4"/>
      <c r="Z6" s="4"/>
    </row>
    <row r="7" spans="1:26" ht="18" customHeight="1" x14ac:dyDescent="0.25">
      <c r="A7" s="88"/>
      <c r="B7" s="88"/>
      <c r="C7" s="109" t="s">
        <v>84</v>
      </c>
      <c r="D7" s="109" t="s">
        <v>85</v>
      </c>
      <c r="E7" s="109" t="s">
        <v>86</v>
      </c>
      <c r="F7" s="109" t="s">
        <v>87</v>
      </c>
      <c r="G7" s="116" t="s">
        <v>88</v>
      </c>
      <c r="H7" s="109" t="s">
        <v>89</v>
      </c>
      <c r="I7" s="109" t="s">
        <v>90</v>
      </c>
      <c r="J7" s="109" t="s">
        <v>91</v>
      </c>
      <c r="K7" s="111" t="s">
        <v>92</v>
      </c>
      <c r="L7" s="110" t="s">
        <v>93</v>
      </c>
      <c r="M7" s="117" t="s">
        <v>94</v>
      </c>
      <c r="N7" s="111" t="s">
        <v>95</v>
      </c>
      <c r="O7" s="110" t="s">
        <v>93</v>
      </c>
      <c r="P7" s="111" t="s">
        <v>96</v>
      </c>
      <c r="Q7" s="109" t="s">
        <v>97</v>
      </c>
      <c r="R7" s="109" t="s">
        <v>98</v>
      </c>
      <c r="S7" s="109" t="s">
        <v>99</v>
      </c>
      <c r="T7" s="109" t="s">
        <v>100</v>
      </c>
      <c r="U7" s="111" t="s">
        <v>101</v>
      </c>
      <c r="V7" s="109" t="s">
        <v>102</v>
      </c>
      <c r="W7" s="4"/>
      <c r="X7" s="4"/>
      <c r="Y7" s="4"/>
      <c r="Z7" s="4"/>
    </row>
    <row r="8" spans="1:26" ht="34.5" customHeight="1" x14ac:dyDescent="0.25">
      <c r="A8" s="89"/>
      <c r="B8" s="89"/>
      <c r="C8" s="89"/>
      <c r="D8" s="89"/>
      <c r="E8" s="89"/>
      <c r="F8" s="89"/>
      <c r="G8" s="89"/>
      <c r="H8" s="89"/>
      <c r="I8" s="89"/>
      <c r="J8" s="89"/>
      <c r="K8" s="89"/>
      <c r="L8" s="89"/>
      <c r="M8" s="89"/>
      <c r="N8" s="89"/>
      <c r="O8" s="89"/>
      <c r="P8" s="89"/>
      <c r="Q8" s="89"/>
      <c r="R8" s="89"/>
      <c r="S8" s="89"/>
      <c r="T8" s="89"/>
      <c r="U8" s="89"/>
      <c r="V8" s="89"/>
      <c r="W8" s="4"/>
      <c r="X8" s="4"/>
      <c r="Y8" s="4"/>
      <c r="Z8" s="4"/>
    </row>
    <row r="9" spans="1:26" ht="16.5" customHeight="1" x14ac:dyDescent="0.25">
      <c r="A9" s="95">
        <v>1</v>
      </c>
      <c r="B9" s="90" t="str">
        <f>IF(C9="","",
IF('1. Punto de Partida'!$C$6="","",'1. Punto de Partida'!$C$6))</f>
        <v/>
      </c>
      <c r="C9" s="90" t="s">
        <v>103</v>
      </c>
      <c r="D9" s="90" t="s">
        <v>104</v>
      </c>
      <c r="E9" s="90" t="s">
        <v>105</v>
      </c>
      <c r="F9" s="90" t="s">
        <v>106</v>
      </c>
      <c r="G9" s="90" t="s">
        <v>107</v>
      </c>
      <c r="H9" s="90" t="s">
        <v>108</v>
      </c>
      <c r="I9" s="90" t="s">
        <v>109</v>
      </c>
      <c r="J9" s="90" t="s">
        <v>110</v>
      </c>
      <c r="K9" s="91" t="str">
        <f>IFERROR(MID(J9,1,SEARCH(":",J9,1)-1),"")</f>
        <v>Baja</v>
      </c>
      <c r="L9" s="92">
        <f>IF(OR(K9="Rara vez",K9="Muy Baja"),0.2,
IF(OR(K9="Improbable",K9="Baja"),0.4,
IF(OR(K9="Posible",K9="Media"),0.6,
IF(OR(K9="Probable",K9="Alta"),0.8,
IF(OR(K9="Casi seguro",K9="Muy Alta"),1,"")))))</f>
        <v>0.4</v>
      </c>
      <c r="M9" s="93" t="s">
        <v>111</v>
      </c>
      <c r="N9" s="91" t="str">
        <f>IF(OR(H9="Corrupción",H9="Trámites,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Leve</v>
      </c>
      <c r="O9" s="92">
        <f>IF(N9="Leve",0.2,
IF(N9="Menor",0.4,
IF(N9="Moderado",0.6,
IF(N9="Mayor",0.8,
IF(N9="Catastrófico",1,"")))))</f>
        <v>0.2</v>
      </c>
      <c r="P9" s="87"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IF(AND(K9="Baja",OR(N9="Menor",N9="Moderado")),"Moderado",
IF(AND(K9="Improbable",N9="Menor"),"Bajo",
IF(AND(OR(K9="Baja",K9="Improbable"),OR(N9="Mayor")),"Alto",
IF(AND(OR(K9="Muy Baja",K9="Rara vez"),OR(N9="Leve",N9="Menor")),"Bajo",
IF(AND(OR(K9="Muy Baja",K9="Rara vez"),OR(N9="Moderado")),"Moderado",
IF(AND(OR(K9="Muy Baja",K9="Rara vez"),OR(N9="Mayor")),"Alto",
IF(N9="Catastrófico","Extremo",""))))))))))))))))))))</f>
        <v>Bajo</v>
      </c>
      <c r="Q9" s="94" t="s">
        <v>112</v>
      </c>
      <c r="R9" s="94" t="s">
        <v>113</v>
      </c>
      <c r="S9" s="94" t="s">
        <v>112</v>
      </c>
      <c r="T9" s="94" t="s">
        <v>114</v>
      </c>
      <c r="U9" s="90" t="str">
        <f>IF(S9="","","Cuatrimestral")</f>
        <v>Cuatrimestral</v>
      </c>
      <c r="V9" s="90" t="s">
        <v>115</v>
      </c>
      <c r="W9" s="4"/>
      <c r="X9" s="4"/>
      <c r="Y9" s="4"/>
      <c r="Z9" s="4"/>
    </row>
    <row r="10" spans="1:26" ht="16.5" customHeight="1" x14ac:dyDescent="0.25">
      <c r="A10" s="88"/>
      <c r="B10" s="88"/>
      <c r="C10" s="88"/>
      <c r="D10" s="88"/>
      <c r="E10" s="88"/>
      <c r="F10" s="88"/>
      <c r="G10" s="88"/>
      <c r="H10" s="88"/>
      <c r="I10" s="88"/>
      <c r="J10" s="88"/>
      <c r="K10" s="88"/>
      <c r="L10" s="88"/>
      <c r="M10" s="88"/>
      <c r="N10" s="88"/>
      <c r="O10" s="88"/>
      <c r="P10" s="88"/>
      <c r="Q10" s="88"/>
      <c r="R10" s="88"/>
      <c r="S10" s="88"/>
      <c r="T10" s="88"/>
      <c r="U10" s="88"/>
      <c r="V10" s="88"/>
      <c r="W10" s="4"/>
      <c r="X10" s="4"/>
      <c r="Y10" s="4"/>
      <c r="Z10" s="4"/>
    </row>
    <row r="11" spans="1:26" ht="16.5" customHeight="1" x14ac:dyDescent="0.25">
      <c r="A11" s="89"/>
      <c r="B11" s="89"/>
      <c r="C11" s="89"/>
      <c r="D11" s="89"/>
      <c r="E11" s="89"/>
      <c r="F11" s="89"/>
      <c r="G11" s="89"/>
      <c r="H11" s="89"/>
      <c r="I11" s="89"/>
      <c r="J11" s="89"/>
      <c r="K11" s="89"/>
      <c r="L11" s="89"/>
      <c r="M11" s="89"/>
      <c r="N11" s="89"/>
      <c r="O11" s="89"/>
      <c r="P11" s="89"/>
      <c r="Q11" s="89"/>
      <c r="R11" s="89"/>
      <c r="S11" s="89"/>
      <c r="T11" s="89"/>
      <c r="U11" s="89"/>
      <c r="V11" s="89"/>
      <c r="W11" s="4"/>
      <c r="X11" s="4"/>
      <c r="Y11" s="4"/>
      <c r="Z11" s="4"/>
    </row>
    <row r="12" spans="1:26" ht="16.5" customHeight="1" x14ac:dyDescent="0.25">
      <c r="A12" s="95">
        <v>2</v>
      </c>
      <c r="B12" s="90" t="str">
        <f>IF(C12="","",
IF('1. Punto de Partida'!$C$6="","",'1. Punto de Partida'!$C$6))</f>
        <v/>
      </c>
      <c r="C12" s="90" t="s">
        <v>116</v>
      </c>
      <c r="D12" s="90" t="s">
        <v>104</v>
      </c>
      <c r="E12" s="90" t="s">
        <v>117</v>
      </c>
      <c r="F12" s="90" t="s">
        <v>118</v>
      </c>
      <c r="G12" s="90" t="s">
        <v>119</v>
      </c>
      <c r="H12" s="90" t="s">
        <v>108</v>
      </c>
      <c r="I12" s="90" t="s">
        <v>109</v>
      </c>
      <c r="J12" s="90" t="s">
        <v>110</v>
      </c>
      <c r="K12" s="91" t="str">
        <f>IFERROR(MID(J12,1,SEARCH(":",J12,1)-1),"")</f>
        <v>Baja</v>
      </c>
      <c r="L12" s="92">
        <f>IF(OR(K12="Rara vez",K12="Muy Baja"),0.2,
IF(OR(K12="Improbable",K12="Baja"),0.4,
IF(OR(K12="Posible",K12="Media"),0.6,
IF(OR(K12="Probable",K12="Alta"),0.8,
IF(OR(K12="Casi seguro",K12="Muy Alta"),1,"")))))</f>
        <v>0.4</v>
      </c>
      <c r="M12" s="93" t="s">
        <v>111</v>
      </c>
      <c r="N12" s="91" t="str">
        <f>IF(OR(H12="Corrupción",H12="Trámites,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92">
        <f>IF(N12="Leve",0.2,
IF(N12="Menor",0.4,
IF(N12="Moderado",0.6,
IF(N12="Mayor",0.8,
IF(N12="Catastrófico",1,"")))))</f>
        <v>0.2</v>
      </c>
      <c r="P12" s="87"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94" t="s">
        <v>120</v>
      </c>
      <c r="R12" s="94" t="s">
        <v>121</v>
      </c>
      <c r="S12" s="94" t="s">
        <v>122</v>
      </c>
      <c r="T12" s="94" t="s">
        <v>123</v>
      </c>
      <c r="U12" s="90" t="str">
        <f>IF(S12="","","Cuatrimestral")</f>
        <v>Cuatrimestral</v>
      </c>
      <c r="V12" s="90" t="s">
        <v>124</v>
      </c>
      <c r="W12" s="4"/>
      <c r="X12" s="4"/>
      <c r="Y12" s="4"/>
      <c r="Z12" s="4"/>
    </row>
    <row r="13" spans="1:26" ht="16.5" customHeight="1" x14ac:dyDescent="0.25">
      <c r="A13" s="88"/>
      <c r="B13" s="88"/>
      <c r="C13" s="88"/>
      <c r="D13" s="88"/>
      <c r="E13" s="88"/>
      <c r="F13" s="88"/>
      <c r="G13" s="88"/>
      <c r="H13" s="88"/>
      <c r="I13" s="88"/>
      <c r="J13" s="88"/>
      <c r="K13" s="88"/>
      <c r="L13" s="88"/>
      <c r="M13" s="88"/>
      <c r="N13" s="88"/>
      <c r="O13" s="88"/>
      <c r="P13" s="88"/>
      <c r="Q13" s="88"/>
      <c r="R13" s="88"/>
      <c r="S13" s="88"/>
      <c r="T13" s="88"/>
      <c r="U13" s="88"/>
      <c r="V13" s="88"/>
      <c r="W13" s="4"/>
      <c r="X13" s="4"/>
      <c r="Y13" s="4"/>
      <c r="Z13" s="4"/>
    </row>
    <row r="14" spans="1:26" ht="16.5" customHeight="1" x14ac:dyDescent="0.25">
      <c r="A14" s="89"/>
      <c r="B14" s="89"/>
      <c r="C14" s="89"/>
      <c r="D14" s="89"/>
      <c r="E14" s="89"/>
      <c r="F14" s="89"/>
      <c r="G14" s="89"/>
      <c r="H14" s="89"/>
      <c r="I14" s="89"/>
      <c r="J14" s="89"/>
      <c r="K14" s="89"/>
      <c r="L14" s="89"/>
      <c r="M14" s="89"/>
      <c r="N14" s="89"/>
      <c r="O14" s="89"/>
      <c r="P14" s="89"/>
      <c r="Q14" s="89"/>
      <c r="R14" s="89"/>
      <c r="S14" s="89"/>
      <c r="T14" s="89"/>
      <c r="U14" s="89"/>
      <c r="V14" s="89"/>
      <c r="W14" s="4"/>
      <c r="X14" s="4"/>
      <c r="Y14" s="4"/>
      <c r="Z14" s="4"/>
    </row>
    <row r="15" spans="1:26" ht="16.5" customHeight="1" x14ac:dyDescent="0.25">
      <c r="A15" s="95">
        <v>3</v>
      </c>
      <c r="B15" s="90" t="str">
        <f>IF(C15="","",
IF('1. Punto de Partida'!$C$6="","",'1. Punto de Partida'!$C$6))</f>
        <v/>
      </c>
      <c r="C15" s="90" t="s">
        <v>125</v>
      </c>
      <c r="D15" s="90" t="s">
        <v>104</v>
      </c>
      <c r="E15" s="90" t="s">
        <v>126</v>
      </c>
      <c r="F15" s="90" t="s">
        <v>127</v>
      </c>
      <c r="G15" s="90" t="s">
        <v>128</v>
      </c>
      <c r="H15" s="90" t="s">
        <v>129</v>
      </c>
      <c r="I15" s="90" t="s">
        <v>109</v>
      </c>
      <c r="J15" s="90" t="s">
        <v>130</v>
      </c>
      <c r="K15" s="91" t="str">
        <f>IFERROR(MID(J15,1,SEARCH(":",J15,1)-1),"")</f>
        <v>Rara vez</v>
      </c>
      <c r="L15" s="92">
        <f>IF(OR(K15="Rara vez",K15="Muy Baja"),0.2,
IF(OR(K15="Improbable",K15="Baja"),0.4,
IF(OR(K15="Posible",K15="Media"),0.6,
IF(OR(K15="Probable",K15="Alta"),0.8,
IF(OR(K15="Casi seguro",K15="Muy Alta"),1,"")))))</f>
        <v>0.2</v>
      </c>
      <c r="M15" s="93" t="s">
        <v>131</v>
      </c>
      <c r="N15" s="91" t="str">
        <f>IF(OR(H15="Corrupción",H15="Trámites,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Mayor</v>
      </c>
      <c r="O15" s="92">
        <f>IF(N15="Leve",0.2,
IF(N15="Menor",0.4,
IF(N15="Moderado",0.6,
IF(N15="Mayor",0.8,
IF(N15="Catastrófico",1,"")))))</f>
        <v>0.8</v>
      </c>
      <c r="P15" s="87"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94"/>
      <c r="R15" s="94"/>
      <c r="S15" s="94"/>
      <c r="T15" s="94"/>
      <c r="U15" s="90" t="str">
        <f>IF(S15="","","Cuatrimestral")</f>
        <v/>
      </c>
      <c r="V15" s="90"/>
      <c r="W15" s="4"/>
      <c r="X15" s="4"/>
      <c r="Y15" s="4"/>
      <c r="Z15" s="4"/>
    </row>
    <row r="16" spans="1:26" ht="16.5" customHeight="1" x14ac:dyDescent="0.25">
      <c r="A16" s="88"/>
      <c r="B16" s="88"/>
      <c r="C16" s="88"/>
      <c r="D16" s="88"/>
      <c r="E16" s="88"/>
      <c r="F16" s="88"/>
      <c r="G16" s="88"/>
      <c r="H16" s="88"/>
      <c r="I16" s="88"/>
      <c r="J16" s="88"/>
      <c r="K16" s="88"/>
      <c r="L16" s="88"/>
      <c r="M16" s="88"/>
      <c r="N16" s="88"/>
      <c r="O16" s="88"/>
      <c r="P16" s="88"/>
      <c r="Q16" s="88"/>
      <c r="R16" s="88"/>
      <c r="S16" s="88"/>
      <c r="T16" s="88"/>
      <c r="U16" s="88"/>
      <c r="V16" s="88"/>
      <c r="W16" s="4"/>
      <c r="X16" s="4"/>
      <c r="Y16" s="4"/>
      <c r="Z16" s="4"/>
    </row>
    <row r="17" spans="1:26" ht="16.5" customHeight="1" x14ac:dyDescent="0.25">
      <c r="A17" s="89"/>
      <c r="B17" s="89"/>
      <c r="C17" s="89"/>
      <c r="D17" s="89"/>
      <c r="E17" s="89"/>
      <c r="F17" s="89"/>
      <c r="G17" s="89"/>
      <c r="H17" s="89"/>
      <c r="I17" s="89"/>
      <c r="J17" s="89"/>
      <c r="K17" s="89"/>
      <c r="L17" s="89"/>
      <c r="M17" s="89"/>
      <c r="N17" s="89"/>
      <c r="O17" s="89"/>
      <c r="P17" s="89"/>
      <c r="Q17" s="89"/>
      <c r="R17" s="89"/>
      <c r="S17" s="89"/>
      <c r="T17" s="89"/>
      <c r="U17" s="89"/>
      <c r="V17" s="89"/>
      <c r="W17" s="4"/>
      <c r="X17" s="4"/>
      <c r="Y17" s="4"/>
      <c r="Z17" s="4"/>
    </row>
    <row r="18" spans="1:26" ht="16.5" customHeight="1" x14ac:dyDescent="0.25">
      <c r="A18" s="95">
        <v>4</v>
      </c>
      <c r="B18" s="90" t="str">
        <f>IF(C18="","",
IF('1. Punto de Partida'!$C$6="","",'1. Punto de Partida'!$C$6))</f>
        <v/>
      </c>
      <c r="C18" s="103" t="s">
        <v>458</v>
      </c>
      <c r="D18" s="103" t="s">
        <v>358</v>
      </c>
      <c r="E18" s="103" t="s">
        <v>460</v>
      </c>
      <c r="F18" s="103" t="s">
        <v>461</v>
      </c>
      <c r="G18" s="100" t="s">
        <v>462</v>
      </c>
      <c r="H18" s="101" t="s">
        <v>405</v>
      </c>
      <c r="I18" s="101" t="s">
        <v>383</v>
      </c>
      <c r="J18" s="101" t="s">
        <v>463</v>
      </c>
      <c r="K18" s="91" t="str">
        <f>IFERROR(MID(J18,1,SEARCH(":",J18,1)-1),"")</f>
        <v>Media</v>
      </c>
      <c r="L18" s="92">
        <f>IF(OR(K18="Rara vez",K18="Muy Baja"),0.2,
IF(OR(K18="Improbable",K18="Baja"),0.4,
IF(OR(K18="Posible",K18="Media"),0.6,
IF(OR(K18="Probable",K18="Alta"),0.8,
IF(OR(K18="Casi seguro",K18="Muy Alta"),1,"")))))</f>
        <v>0.6</v>
      </c>
      <c r="M18" s="102" t="s">
        <v>467</v>
      </c>
      <c r="N18" s="91" t="str">
        <f>IF(OR(H18="Corrupción",H18="Trámites,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Mayor</v>
      </c>
      <c r="O18" s="92">
        <f>IF(N18="Leve",0.2,
IF(N18="Menor",0.4,
IF(N18="Moderado",0.6,
IF(N18="Mayor",0.8,
IF(N18="Catastrófico",1,"")))))</f>
        <v>0.8</v>
      </c>
      <c r="P18" s="87"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Alto</v>
      </c>
      <c r="Q18" s="99" t="s">
        <v>469</v>
      </c>
      <c r="R18" s="99" t="s">
        <v>470</v>
      </c>
      <c r="S18" s="99" t="s">
        <v>471</v>
      </c>
      <c r="T18" s="99" t="s">
        <v>472</v>
      </c>
      <c r="U18" s="90" t="str">
        <f>IF(S18="","","Cuatrimestral")</f>
        <v>Cuatrimestral</v>
      </c>
      <c r="V18" s="106" t="s">
        <v>476</v>
      </c>
      <c r="W18" s="4"/>
      <c r="X18" s="4"/>
      <c r="Y18" s="4"/>
      <c r="Z18" s="4"/>
    </row>
    <row r="19" spans="1:26" ht="15" customHeight="1" x14ac:dyDescent="0.25">
      <c r="A19" s="88"/>
      <c r="B19" s="88"/>
      <c r="C19" s="104"/>
      <c r="D19" s="104"/>
      <c r="E19" s="104"/>
      <c r="F19" s="104"/>
      <c r="G19" s="100"/>
      <c r="H19" s="101"/>
      <c r="I19" s="101"/>
      <c r="J19" s="101"/>
      <c r="K19" s="88"/>
      <c r="L19" s="88"/>
      <c r="M19" s="102"/>
      <c r="N19" s="88"/>
      <c r="O19" s="88"/>
      <c r="P19" s="88"/>
      <c r="Q19" s="99"/>
      <c r="R19" s="99"/>
      <c r="S19" s="99"/>
      <c r="T19" s="99"/>
      <c r="U19" s="88"/>
      <c r="V19" s="107"/>
      <c r="W19" s="4"/>
      <c r="X19" s="4"/>
      <c r="Y19" s="4"/>
      <c r="Z19" s="4"/>
    </row>
    <row r="20" spans="1:26" ht="15" customHeight="1" x14ac:dyDescent="0.25">
      <c r="A20" s="89"/>
      <c r="B20" s="89"/>
      <c r="C20" s="105"/>
      <c r="D20" s="105"/>
      <c r="E20" s="105"/>
      <c r="F20" s="105"/>
      <c r="G20" s="100"/>
      <c r="H20" s="101"/>
      <c r="I20" s="101"/>
      <c r="J20" s="101"/>
      <c r="K20" s="89"/>
      <c r="L20" s="89"/>
      <c r="M20" s="102"/>
      <c r="N20" s="89"/>
      <c r="O20" s="89"/>
      <c r="P20" s="89"/>
      <c r="Q20" s="99"/>
      <c r="R20" s="99"/>
      <c r="S20" s="99"/>
      <c r="T20" s="99"/>
      <c r="U20" s="89"/>
      <c r="V20" s="108"/>
      <c r="W20" s="4"/>
      <c r="X20" s="4"/>
      <c r="Y20" s="4"/>
      <c r="Z20" s="4"/>
    </row>
    <row r="21" spans="1:26" ht="16.5" customHeight="1" x14ac:dyDescent="0.25">
      <c r="A21" s="95">
        <v>5</v>
      </c>
      <c r="B21" s="90" t="str">
        <f>IF(C21="","",
IF('1. Punto de Partida'!$C$6="","",'1. Punto de Partida'!$C$6))</f>
        <v/>
      </c>
      <c r="C21" s="103" t="s">
        <v>459</v>
      </c>
      <c r="D21" s="103" t="s">
        <v>358</v>
      </c>
      <c r="E21" s="103" t="s">
        <v>464</v>
      </c>
      <c r="F21" s="103" t="s">
        <v>461</v>
      </c>
      <c r="G21" s="100" t="s">
        <v>465</v>
      </c>
      <c r="H21" s="101" t="s">
        <v>405</v>
      </c>
      <c r="I21" s="101" t="s">
        <v>383</v>
      </c>
      <c r="J21" s="101" t="s">
        <v>466</v>
      </c>
      <c r="K21" s="91" t="str">
        <f>IFERROR(MID(J21,1,SEARCH(":",J21,1)-1),"")</f>
        <v>Alta</v>
      </c>
      <c r="L21" s="92">
        <f>IF(OR(K21="Rara vez",K21="Muy Baja"),0.2,
IF(OR(K21="Improbable",K21="Baja"),0.4,
IF(OR(K21="Posible",K21="Media"),0.6,
IF(OR(K21="Probable",K21="Alta"),0.8,
IF(OR(K21="Casi seguro",K21="Muy Alta"),1,"")))))</f>
        <v>0.8</v>
      </c>
      <c r="M21" s="102" t="s">
        <v>468</v>
      </c>
      <c r="N21" s="91" t="str">
        <f>IF(OR(H21="Corrupción",H21="Trámites,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Menor</v>
      </c>
      <c r="O21" s="92">
        <f>IF(N21="Leve",0.2,
IF(N21="Menor",0.4,
IF(N21="Moderado",0.6,
IF(N21="Mayor",0.8,
IF(N21="Catastrófico",1,"")))))</f>
        <v>0.4</v>
      </c>
      <c r="P21" s="87"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9" t="s">
        <v>473</v>
      </c>
      <c r="R21" s="99" t="s">
        <v>474</v>
      </c>
      <c r="S21" s="99" t="s">
        <v>475</v>
      </c>
      <c r="T21" s="99" t="s">
        <v>472</v>
      </c>
      <c r="U21" s="90" t="str">
        <f>IF(S21="","","Cuatrimestral")</f>
        <v>Cuatrimestral</v>
      </c>
      <c r="V21" s="100" t="s">
        <v>477</v>
      </c>
      <c r="W21" s="4"/>
      <c r="X21" s="4"/>
      <c r="Y21" s="4"/>
      <c r="Z21" s="4"/>
    </row>
    <row r="22" spans="1:26" ht="15" customHeight="1" x14ac:dyDescent="0.25">
      <c r="A22" s="88"/>
      <c r="B22" s="88"/>
      <c r="C22" s="104"/>
      <c r="D22" s="104"/>
      <c r="E22" s="104"/>
      <c r="F22" s="104"/>
      <c r="G22" s="100"/>
      <c r="H22" s="101"/>
      <c r="I22" s="101"/>
      <c r="J22" s="101"/>
      <c r="K22" s="88"/>
      <c r="L22" s="88"/>
      <c r="M22" s="102"/>
      <c r="N22" s="88"/>
      <c r="O22" s="88"/>
      <c r="P22" s="88"/>
      <c r="Q22" s="99"/>
      <c r="R22" s="99"/>
      <c r="S22" s="99"/>
      <c r="T22" s="99"/>
      <c r="U22" s="88"/>
      <c r="V22" s="100"/>
      <c r="W22" s="4"/>
      <c r="X22" s="4"/>
      <c r="Y22" s="4"/>
      <c r="Z22" s="4"/>
    </row>
    <row r="23" spans="1:26" ht="15" customHeight="1" x14ac:dyDescent="0.25">
      <c r="A23" s="89"/>
      <c r="B23" s="89"/>
      <c r="C23" s="105"/>
      <c r="D23" s="105"/>
      <c r="E23" s="105"/>
      <c r="F23" s="105"/>
      <c r="G23" s="100"/>
      <c r="H23" s="101"/>
      <c r="I23" s="101"/>
      <c r="J23" s="101"/>
      <c r="K23" s="89"/>
      <c r="L23" s="89"/>
      <c r="M23" s="102"/>
      <c r="N23" s="89"/>
      <c r="O23" s="89"/>
      <c r="P23" s="89"/>
      <c r="Q23" s="99"/>
      <c r="R23" s="99"/>
      <c r="S23" s="99"/>
      <c r="T23" s="99"/>
      <c r="U23" s="89"/>
      <c r="V23" s="100"/>
      <c r="W23" s="4"/>
      <c r="X23" s="4"/>
      <c r="Y23" s="4"/>
      <c r="Z23" s="4"/>
    </row>
    <row r="24" spans="1:26" ht="16.5" customHeight="1" x14ac:dyDescent="0.25">
      <c r="A24" s="95">
        <v>6</v>
      </c>
      <c r="B24" s="90" t="str">
        <f>IF(C24="","",
IF('1. Punto de Partida'!$C$6="","",'1. Punto de Partida'!$C$6))</f>
        <v/>
      </c>
      <c r="C24" s="103" t="s">
        <v>497</v>
      </c>
      <c r="D24" s="103" t="s">
        <v>328</v>
      </c>
      <c r="E24" s="101" t="s">
        <v>499</v>
      </c>
      <c r="F24" s="101" t="s">
        <v>500</v>
      </c>
      <c r="G24" s="100" t="s">
        <v>501</v>
      </c>
      <c r="H24" s="101" t="s">
        <v>339</v>
      </c>
      <c r="I24" s="101" t="s">
        <v>383</v>
      </c>
      <c r="J24" s="101" t="s">
        <v>502</v>
      </c>
      <c r="K24" s="91" t="str">
        <f>IFERROR(MID(J24,1,SEARCH(":",J24,1)-1),"")</f>
        <v>Muy Alta</v>
      </c>
      <c r="L24" s="92">
        <f>IF(OR(K24="Rara vez",K24="Muy Baja"),0.2,
IF(OR(K24="Improbable",K24="Baja"),0.4,
IF(OR(K24="Posible",K24="Media"),0.6,
IF(OR(K24="Probable",K24="Alta"),0.8,
IF(OR(K24="Casi seguro",K24="Muy Alta"),1,"")))))</f>
        <v>1</v>
      </c>
      <c r="M24" s="102" t="s">
        <v>467</v>
      </c>
      <c r="N24" s="91" t="str">
        <f>IF(OR(H24="Corrupción",H24="Trámites,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92">
        <f>IF(N24="Leve",0.2,
IF(N24="Menor",0.4,
IF(N24="Moderado",0.6,
IF(N24="Mayor",0.8,
IF(N24="Catastrófico",1,"")))))</f>
        <v>0.8</v>
      </c>
      <c r="P24" s="87"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99" t="s">
        <v>506</v>
      </c>
      <c r="R24" s="99" t="s">
        <v>507</v>
      </c>
      <c r="S24" s="99" t="s">
        <v>508</v>
      </c>
      <c r="T24" s="99" t="s">
        <v>509</v>
      </c>
      <c r="U24" s="90" t="str">
        <f>IF(S24="","","Cuatrimestral")</f>
        <v>Cuatrimestral</v>
      </c>
      <c r="V24" s="106" t="s">
        <v>511</v>
      </c>
      <c r="W24" s="4"/>
      <c r="X24" s="4"/>
      <c r="Y24" s="4"/>
      <c r="Z24" s="4"/>
    </row>
    <row r="25" spans="1:26" ht="15" customHeight="1" x14ac:dyDescent="0.25">
      <c r="A25" s="88"/>
      <c r="B25" s="88"/>
      <c r="C25" s="104"/>
      <c r="D25" s="104"/>
      <c r="E25" s="101"/>
      <c r="F25" s="101"/>
      <c r="G25" s="100"/>
      <c r="H25" s="101"/>
      <c r="I25" s="101"/>
      <c r="J25" s="101"/>
      <c r="K25" s="88"/>
      <c r="L25" s="88"/>
      <c r="M25" s="102"/>
      <c r="N25" s="88"/>
      <c r="O25" s="88"/>
      <c r="P25" s="88"/>
      <c r="Q25" s="99"/>
      <c r="R25" s="99"/>
      <c r="S25" s="99"/>
      <c r="T25" s="99"/>
      <c r="U25" s="88"/>
      <c r="V25" s="107"/>
      <c r="W25" s="4"/>
      <c r="X25" s="4"/>
      <c r="Y25" s="4"/>
      <c r="Z25" s="4"/>
    </row>
    <row r="26" spans="1:26" ht="15" customHeight="1" x14ac:dyDescent="0.25">
      <c r="A26" s="89"/>
      <c r="B26" s="89"/>
      <c r="C26" s="105"/>
      <c r="D26" s="105"/>
      <c r="E26" s="101"/>
      <c r="F26" s="101"/>
      <c r="G26" s="100"/>
      <c r="H26" s="101"/>
      <c r="I26" s="101"/>
      <c r="J26" s="101"/>
      <c r="K26" s="89"/>
      <c r="L26" s="89"/>
      <c r="M26" s="102"/>
      <c r="N26" s="89"/>
      <c r="O26" s="89"/>
      <c r="P26" s="89"/>
      <c r="Q26" s="99"/>
      <c r="R26" s="99"/>
      <c r="S26" s="99"/>
      <c r="T26" s="99"/>
      <c r="U26" s="89"/>
      <c r="V26" s="108"/>
      <c r="W26" s="4"/>
      <c r="X26" s="4"/>
      <c r="Y26" s="4"/>
      <c r="Z26" s="4"/>
    </row>
    <row r="27" spans="1:26" ht="16.5" customHeight="1" x14ac:dyDescent="0.25">
      <c r="A27" s="95">
        <v>7</v>
      </c>
      <c r="B27" s="90" t="str">
        <f>IF(C27="","",
IF('1. Punto de Partida'!$C$6="","",'1. Punto de Partida'!$C$6))</f>
        <v/>
      </c>
      <c r="C27" s="103" t="s">
        <v>498</v>
      </c>
      <c r="D27" s="103" t="s">
        <v>358</v>
      </c>
      <c r="E27" s="103" t="s">
        <v>503</v>
      </c>
      <c r="F27" s="103" t="s">
        <v>504</v>
      </c>
      <c r="G27" s="100" t="s">
        <v>505</v>
      </c>
      <c r="H27" s="101" t="s">
        <v>359</v>
      </c>
      <c r="I27" s="101" t="s">
        <v>383</v>
      </c>
      <c r="J27" s="101" t="s">
        <v>502</v>
      </c>
      <c r="K27" s="91" t="str">
        <f>IFERROR(MID(J27,1,SEARCH(":",J27,1)-1),"")</f>
        <v>Muy Alta</v>
      </c>
      <c r="L27" s="92">
        <f>IF(OR(K27="Rara vez",K27="Muy Baja"),0.2,
IF(OR(K27="Improbable",K27="Baja"),0.4,
IF(OR(K27="Posible",K27="Media"),0.6,
IF(OR(K27="Probable",K27="Alta"),0.8,
IF(OR(K27="Casi seguro",K27="Muy Alta"),1,"")))))</f>
        <v>1</v>
      </c>
      <c r="M27" s="102" t="s">
        <v>467</v>
      </c>
      <c r="N27" s="91" t="str">
        <f>IF(OR(H27="Corrupción",H27="Trámites,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92">
        <f>IF(N27="Leve",0.2,
IF(N27="Menor",0.4,
IF(N27="Moderado",0.6,
IF(N27="Mayor",0.8,
IF(N27="Catastrófico",1,"")))))</f>
        <v>0.8</v>
      </c>
      <c r="P27" s="87"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96" t="s">
        <v>506</v>
      </c>
      <c r="R27" s="96" t="s">
        <v>507</v>
      </c>
      <c r="S27" s="99" t="s">
        <v>508</v>
      </c>
      <c r="T27" s="99" t="s">
        <v>510</v>
      </c>
      <c r="U27" s="90" t="str">
        <f>IF(S27="","","Cuatrimestral")</f>
        <v>Cuatrimestral</v>
      </c>
      <c r="V27" s="100" t="s">
        <v>511</v>
      </c>
      <c r="W27" s="4"/>
      <c r="X27" s="4"/>
      <c r="Y27" s="4"/>
      <c r="Z27" s="4"/>
    </row>
    <row r="28" spans="1:26" ht="15" customHeight="1" x14ac:dyDescent="0.25">
      <c r="A28" s="88"/>
      <c r="B28" s="88"/>
      <c r="C28" s="104"/>
      <c r="D28" s="104"/>
      <c r="E28" s="104"/>
      <c r="F28" s="104"/>
      <c r="G28" s="100"/>
      <c r="H28" s="101"/>
      <c r="I28" s="101"/>
      <c r="J28" s="101"/>
      <c r="K28" s="88"/>
      <c r="L28" s="88"/>
      <c r="M28" s="102"/>
      <c r="N28" s="88"/>
      <c r="O28" s="88"/>
      <c r="P28" s="88"/>
      <c r="Q28" s="97"/>
      <c r="R28" s="97"/>
      <c r="S28" s="99"/>
      <c r="T28" s="99"/>
      <c r="U28" s="88"/>
      <c r="V28" s="100"/>
      <c r="W28" s="4"/>
      <c r="X28" s="4"/>
      <c r="Y28" s="4"/>
      <c r="Z28" s="4"/>
    </row>
    <row r="29" spans="1:26" ht="15" customHeight="1" x14ac:dyDescent="0.25">
      <c r="A29" s="89"/>
      <c r="B29" s="89"/>
      <c r="C29" s="105"/>
      <c r="D29" s="105"/>
      <c r="E29" s="105"/>
      <c r="F29" s="105"/>
      <c r="G29" s="100"/>
      <c r="H29" s="101"/>
      <c r="I29" s="101"/>
      <c r="J29" s="101"/>
      <c r="K29" s="89"/>
      <c r="L29" s="89"/>
      <c r="M29" s="102"/>
      <c r="N29" s="89"/>
      <c r="O29" s="89"/>
      <c r="P29" s="89"/>
      <c r="Q29" s="98"/>
      <c r="R29" s="98"/>
      <c r="S29" s="99"/>
      <c r="T29" s="99"/>
      <c r="U29" s="89"/>
      <c r="V29" s="100"/>
      <c r="W29" s="4"/>
      <c r="X29" s="4"/>
      <c r="Y29" s="4"/>
      <c r="Z29" s="4"/>
    </row>
    <row r="30" spans="1:26" ht="16.5" customHeight="1" x14ac:dyDescent="0.25">
      <c r="A30" s="95">
        <v>8</v>
      </c>
      <c r="B30" s="90" t="str">
        <f>IF(C30="","",
IF('1. Punto de Partida'!$C$6="","",'1. Punto de Partida'!$C$6))</f>
        <v/>
      </c>
      <c r="C30" s="90"/>
      <c r="D30" s="90"/>
      <c r="E30" s="90"/>
      <c r="F30" s="90"/>
      <c r="G30" s="90"/>
      <c r="H30" s="90"/>
      <c r="I30" s="90"/>
      <c r="J30" s="90"/>
      <c r="K30" s="91" t="str">
        <f>IFERROR(MID(J30,1,SEARCH(":",J30,1)-1),"")</f>
        <v/>
      </c>
      <c r="L30" s="92" t="str">
        <f>IF(OR(K30="Rara vez",K30="Muy Baja"),0.2,
IF(OR(K30="Improbable",K30="Baja"),0.4,
IF(OR(K30="Posible",K30="Media"),0.6,
IF(OR(K30="Probable",K30="Alta"),0.8,
IF(OR(K30="Casi seguro",K30="Muy Alta"),1,"")))))</f>
        <v/>
      </c>
      <c r="M30" s="93"/>
      <c r="N30" s="91" t="str">
        <f>IF(OR(H30="Corrupción",H30="Trámites,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2" t="str">
        <f>IF(N30="Leve",0.2,
IF(N30="Menor",0.4,
IF(N30="Moderado",0.6,
IF(N30="Mayor",0.8,
IF(N30="Catastrófico",1,"")))))</f>
        <v/>
      </c>
      <c r="P30" s="87"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4"/>
      <c r="R30" s="94"/>
      <c r="S30" s="94"/>
      <c r="T30" s="94"/>
      <c r="U30" s="90" t="str">
        <f>IF(S30="","","Cuatrimestral")</f>
        <v/>
      </c>
      <c r="V30" s="90"/>
      <c r="W30" s="4"/>
      <c r="X30" s="4"/>
      <c r="Y30" s="4"/>
      <c r="Z30" s="4"/>
    </row>
    <row r="31" spans="1:26" ht="15" customHeight="1" x14ac:dyDescent="0.25">
      <c r="A31" s="88"/>
      <c r="B31" s="88"/>
      <c r="C31" s="88"/>
      <c r="D31" s="88"/>
      <c r="E31" s="88"/>
      <c r="F31" s="88"/>
      <c r="G31" s="88"/>
      <c r="H31" s="88"/>
      <c r="I31" s="88"/>
      <c r="J31" s="88"/>
      <c r="K31" s="88"/>
      <c r="L31" s="88"/>
      <c r="M31" s="88"/>
      <c r="N31" s="88"/>
      <c r="O31" s="88"/>
      <c r="P31" s="88"/>
      <c r="Q31" s="88"/>
      <c r="R31" s="88"/>
      <c r="S31" s="88"/>
      <c r="T31" s="88"/>
      <c r="U31" s="88"/>
      <c r="V31" s="88"/>
      <c r="W31" s="4"/>
      <c r="X31" s="4"/>
      <c r="Y31" s="4"/>
      <c r="Z31" s="4"/>
    </row>
    <row r="32" spans="1:26" ht="15" customHeight="1" x14ac:dyDescent="0.25">
      <c r="A32" s="89"/>
      <c r="B32" s="89"/>
      <c r="C32" s="89"/>
      <c r="D32" s="89"/>
      <c r="E32" s="89"/>
      <c r="F32" s="89"/>
      <c r="G32" s="89"/>
      <c r="H32" s="89"/>
      <c r="I32" s="89"/>
      <c r="J32" s="89"/>
      <c r="K32" s="89"/>
      <c r="L32" s="89"/>
      <c r="M32" s="89"/>
      <c r="N32" s="89"/>
      <c r="O32" s="89"/>
      <c r="P32" s="89"/>
      <c r="Q32" s="89"/>
      <c r="R32" s="89"/>
      <c r="S32" s="89"/>
      <c r="T32" s="89"/>
      <c r="U32" s="89"/>
      <c r="V32" s="89"/>
      <c r="W32" s="4"/>
      <c r="X32" s="4"/>
      <c r="Y32" s="4"/>
      <c r="Z32" s="4"/>
    </row>
    <row r="33" spans="1:26" ht="16.5" customHeight="1" x14ac:dyDescent="0.25">
      <c r="A33" s="95">
        <v>9</v>
      </c>
      <c r="B33" s="90" t="str">
        <f>IF(C33="","",
IF('1. Punto de Partida'!$C$6="","",'1. Punto de Partida'!$C$6))</f>
        <v/>
      </c>
      <c r="C33" s="90"/>
      <c r="D33" s="90"/>
      <c r="E33" s="90"/>
      <c r="F33" s="90"/>
      <c r="G33" s="90"/>
      <c r="H33" s="90"/>
      <c r="I33" s="90"/>
      <c r="J33" s="90"/>
      <c r="K33" s="91" t="str">
        <f>IFERROR(MID(J33,1,SEARCH(":",J33,1)-1),"")</f>
        <v/>
      </c>
      <c r="L33" s="92" t="str">
        <f>IF(OR(K33="Rara vez",K33="Muy Baja"),0.2,
IF(OR(K33="Improbable",K33="Baja"),0.4,
IF(OR(K33="Posible",K33="Media"),0.6,
IF(OR(K33="Probable",K33="Alta"),0.8,
IF(OR(K33="Casi seguro",K33="Muy Alta"),1,"")))))</f>
        <v/>
      </c>
      <c r="M33" s="93"/>
      <c r="N33" s="91" t="str">
        <f>IF(OR(H33="Corrupción",H33="Trámites,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2" t="str">
        <f>IF(N33="Leve",0.2,
IF(N33="Menor",0.4,
IF(N33="Moderado",0.6,
IF(N33="Mayor",0.8,
IF(N33="Catastrófico",1,"")))))</f>
        <v/>
      </c>
      <c r="P33" s="87"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4"/>
      <c r="R33" s="94"/>
      <c r="S33" s="94"/>
      <c r="T33" s="94"/>
      <c r="U33" s="90" t="str">
        <f>IF(S33="","","Cuatrimestral")</f>
        <v/>
      </c>
      <c r="V33" s="90"/>
      <c r="W33" s="4"/>
      <c r="X33" s="4"/>
      <c r="Y33" s="4"/>
      <c r="Z33" s="4"/>
    </row>
    <row r="34" spans="1:26" ht="15" customHeight="1" x14ac:dyDescent="0.25">
      <c r="A34" s="88"/>
      <c r="B34" s="88"/>
      <c r="C34" s="88"/>
      <c r="D34" s="88"/>
      <c r="E34" s="88"/>
      <c r="F34" s="88"/>
      <c r="G34" s="88"/>
      <c r="H34" s="88"/>
      <c r="I34" s="88"/>
      <c r="J34" s="88"/>
      <c r="K34" s="88"/>
      <c r="L34" s="88"/>
      <c r="M34" s="88"/>
      <c r="N34" s="88"/>
      <c r="O34" s="88"/>
      <c r="P34" s="88"/>
      <c r="Q34" s="88"/>
      <c r="R34" s="88"/>
      <c r="S34" s="88"/>
      <c r="T34" s="88"/>
      <c r="U34" s="88"/>
      <c r="V34" s="88"/>
      <c r="W34" s="4"/>
      <c r="X34" s="4"/>
      <c r="Y34" s="4"/>
      <c r="Z34" s="4"/>
    </row>
    <row r="35" spans="1:26" ht="15" customHeight="1" x14ac:dyDescent="0.25">
      <c r="A35" s="89"/>
      <c r="B35" s="89"/>
      <c r="C35" s="89"/>
      <c r="D35" s="89"/>
      <c r="E35" s="89"/>
      <c r="F35" s="89"/>
      <c r="G35" s="89"/>
      <c r="H35" s="89"/>
      <c r="I35" s="89"/>
      <c r="J35" s="89"/>
      <c r="K35" s="89"/>
      <c r="L35" s="89"/>
      <c r="M35" s="89"/>
      <c r="N35" s="89"/>
      <c r="O35" s="89"/>
      <c r="P35" s="89"/>
      <c r="Q35" s="89"/>
      <c r="R35" s="89"/>
      <c r="S35" s="89"/>
      <c r="T35" s="89"/>
      <c r="U35" s="89"/>
      <c r="V35" s="89"/>
      <c r="W35" s="4"/>
      <c r="X35" s="4"/>
      <c r="Y35" s="4"/>
      <c r="Z35" s="4"/>
    </row>
    <row r="36" spans="1:26" ht="16.5" customHeight="1" x14ac:dyDescent="0.25">
      <c r="A36" s="95">
        <v>10</v>
      </c>
      <c r="B36" s="90" t="str">
        <f>IF(C36="","",
IF('1. Punto de Partida'!$C$6="","",'1. Punto de Partida'!$C$6))</f>
        <v/>
      </c>
      <c r="C36" s="90"/>
      <c r="D36" s="90"/>
      <c r="E36" s="90"/>
      <c r="F36" s="90"/>
      <c r="G36" s="90"/>
      <c r="H36" s="90"/>
      <c r="I36" s="90"/>
      <c r="J36" s="90"/>
      <c r="K36" s="91" t="str">
        <f>IFERROR(MID(J36,1,SEARCH(":",J36,1)-1),"")</f>
        <v/>
      </c>
      <c r="L36" s="92" t="str">
        <f>IF(OR(K36="Rara vez",K36="Muy Baja"),0.2,
IF(OR(K36="Improbable",K36="Baja"),0.4,
IF(OR(K36="Posible",K36="Media"),0.6,
IF(OR(K36="Probable",K36="Alta"),0.8,
IF(OR(K36="Casi seguro",K36="Muy Alta"),1,"")))))</f>
        <v/>
      </c>
      <c r="M36" s="93"/>
      <c r="N36" s="91" t="str">
        <f>IF(OR(H36="Corrupción",H36="Trámites,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2" t="str">
        <f>IF(N36="Leve",0.2,
IF(N36="Menor",0.4,
IF(N36="Moderado",0.6,
IF(N36="Mayor",0.8,
IF(N36="Catastrófico",1,"")))))</f>
        <v/>
      </c>
      <c r="P36" s="87"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4"/>
      <c r="R36" s="94"/>
      <c r="S36" s="94"/>
      <c r="T36" s="94"/>
      <c r="U36" s="90" t="str">
        <f>IF(S36="","","Cuatrimestral")</f>
        <v/>
      </c>
      <c r="V36" s="90"/>
      <c r="W36" s="4"/>
      <c r="X36" s="4"/>
      <c r="Y36" s="4"/>
      <c r="Z36" s="4"/>
    </row>
    <row r="37" spans="1:26" ht="15" customHeight="1" x14ac:dyDescent="0.25">
      <c r="A37" s="88"/>
      <c r="B37" s="88"/>
      <c r="C37" s="88"/>
      <c r="D37" s="88"/>
      <c r="E37" s="88"/>
      <c r="F37" s="88"/>
      <c r="G37" s="88"/>
      <c r="H37" s="88"/>
      <c r="I37" s="88"/>
      <c r="J37" s="88"/>
      <c r="K37" s="88"/>
      <c r="L37" s="88"/>
      <c r="M37" s="88"/>
      <c r="N37" s="88"/>
      <c r="O37" s="88"/>
      <c r="P37" s="88"/>
      <c r="Q37" s="88"/>
      <c r="R37" s="88"/>
      <c r="S37" s="88"/>
      <c r="T37" s="88"/>
      <c r="U37" s="88"/>
      <c r="V37" s="88"/>
      <c r="W37" s="4"/>
      <c r="X37" s="4"/>
      <c r="Y37" s="4"/>
      <c r="Z37" s="4"/>
    </row>
    <row r="38" spans="1:26" ht="15" customHeight="1" x14ac:dyDescent="0.25">
      <c r="A38" s="89"/>
      <c r="B38" s="89"/>
      <c r="C38" s="89"/>
      <c r="D38" s="89"/>
      <c r="E38" s="89"/>
      <c r="F38" s="89"/>
      <c r="G38" s="89"/>
      <c r="H38" s="89"/>
      <c r="I38" s="89"/>
      <c r="J38" s="89"/>
      <c r="K38" s="89"/>
      <c r="L38" s="89"/>
      <c r="M38" s="89"/>
      <c r="N38" s="89"/>
      <c r="O38" s="89"/>
      <c r="P38" s="89"/>
      <c r="Q38" s="89"/>
      <c r="R38" s="89"/>
      <c r="S38" s="89"/>
      <c r="T38" s="89"/>
      <c r="U38" s="89"/>
      <c r="V38" s="89"/>
      <c r="W38" s="4"/>
      <c r="X38" s="4"/>
      <c r="Y38" s="4"/>
      <c r="Z38" s="4"/>
    </row>
    <row r="39" spans="1:26" ht="16.5" customHeight="1" x14ac:dyDescent="0.25">
      <c r="A39" s="95">
        <v>11</v>
      </c>
      <c r="B39" s="90" t="str">
        <f>IF(C39="","",
IF('1. Punto de Partida'!$C$6="","",'1. Punto de Partida'!$C$6))</f>
        <v/>
      </c>
      <c r="C39" s="90"/>
      <c r="D39" s="90"/>
      <c r="E39" s="90"/>
      <c r="F39" s="90"/>
      <c r="G39" s="90"/>
      <c r="H39" s="90"/>
      <c r="I39" s="90"/>
      <c r="J39" s="90"/>
      <c r="K39" s="91" t="str">
        <f>IFERROR(MID(J39,1,SEARCH(":",J39,1)-1),"")</f>
        <v/>
      </c>
      <c r="L39" s="92" t="str">
        <f>IF(OR(K39="Rara vez",K39="Muy Baja"),0.2,
IF(OR(K39="Improbable",K39="Baja"),0.4,
IF(OR(K39="Posible",K39="Media"),0.6,
IF(OR(K39="Probable",K39="Alta"),0.8,
IF(OR(K39="Casi seguro",K39="Muy Alta"),1,"")))))</f>
        <v/>
      </c>
      <c r="M39" s="93"/>
      <c r="N39" s="91" t="str">
        <f>IF(OR(H39="Corrupción",H39="Trámites,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2" t="str">
        <f>IF(N39="Leve",0.2,
IF(N39="Menor",0.4,
IF(N39="Moderado",0.6,
IF(N39="Mayor",0.8,
IF(N39="Catastrófico",1,"")))))</f>
        <v/>
      </c>
      <c r="P39" s="87"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4"/>
      <c r="R39" s="94"/>
      <c r="S39" s="94"/>
      <c r="T39" s="94"/>
      <c r="U39" s="90" t="str">
        <f>IF(S39="","","Cuatrimestral")</f>
        <v/>
      </c>
      <c r="V39" s="90"/>
      <c r="W39" s="4"/>
      <c r="X39" s="4"/>
      <c r="Y39" s="4"/>
      <c r="Z39" s="4"/>
    </row>
    <row r="40" spans="1:26" ht="15" customHeight="1" x14ac:dyDescent="0.25">
      <c r="A40" s="88"/>
      <c r="B40" s="88"/>
      <c r="C40" s="88"/>
      <c r="D40" s="88"/>
      <c r="E40" s="88"/>
      <c r="F40" s="88"/>
      <c r="G40" s="88"/>
      <c r="H40" s="88"/>
      <c r="I40" s="88"/>
      <c r="J40" s="88"/>
      <c r="K40" s="88"/>
      <c r="L40" s="88"/>
      <c r="M40" s="88"/>
      <c r="N40" s="88"/>
      <c r="O40" s="88"/>
      <c r="P40" s="88"/>
      <c r="Q40" s="88"/>
      <c r="R40" s="88"/>
      <c r="S40" s="88"/>
      <c r="T40" s="88"/>
      <c r="U40" s="88"/>
      <c r="V40" s="88"/>
      <c r="W40" s="4"/>
      <c r="X40" s="4"/>
      <c r="Y40" s="4"/>
      <c r="Z40" s="4"/>
    </row>
    <row r="41" spans="1:26" ht="15" customHeight="1" x14ac:dyDescent="0.25">
      <c r="A41" s="89"/>
      <c r="B41" s="89"/>
      <c r="C41" s="89"/>
      <c r="D41" s="89"/>
      <c r="E41" s="89"/>
      <c r="F41" s="89"/>
      <c r="G41" s="89"/>
      <c r="H41" s="89"/>
      <c r="I41" s="89"/>
      <c r="J41" s="89"/>
      <c r="K41" s="89"/>
      <c r="L41" s="89"/>
      <c r="M41" s="89"/>
      <c r="N41" s="89"/>
      <c r="O41" s="89"/>
      <c r="P41" s="89"/>
      <c r="Q41" s="89"/>
      <c r="R41" s="89"/>
      <c r="S41" s="89"/>
      <c r="T41" s="89"/>
      <c r="U41" s="89"/>
      <c r="V41" s="89"/>
      <c r="W41" s="4"/>
      <c r="X41" s="4"/>
      <c r="Y41" s="4"/>
      <c r="Z41" s="4"/>
    </row>
    <row r="42" spans="1:26" ht="16.5" customHeight="1" x14ac:dyDescent="0.25">
      <c r="A42" s="95">
        <v>12</v>
      </c>
      <c r="B42" s="90" t="str">
        <f>IF(C42="","",
IF('1. Punto de Partida'!$C$6="","",'1. Punto de Partida'!$C$6))</f>
        <v/>
      </c>
      <c r="C42" s="90"/>
      <c r="D42" s="90"/>
      <c r="E42" s="90"/>
      <c r="F42" s="90"/>
      <c r="G42" s="90"/>
      <c r="H42" s="90"/>
      <c r="I42" s="90"/>
      <c r="J42" s="90"/>
      <c r="K42" s="91" t="str">
        <f>IFERROR(MID(J42,1,SEARCH(":",J42,1)-1),"")</f>
        <v/>
      </c>
      <c r="L42" s="92" t="str">
        <f>IF(OR(K42="Rara vez",K42="Muy Baja"),0.2,
IF(OR(K42="Improbable",K42="Baja"),0.4,
IF(OR(K42="Posible",K42="Media"),0.6,
IF(OR(K42="Probable",K42="Alta"),0.8,
IF(OR(K42="Casi seguro",K42="Muy Alta"),1,"")))))</f>
        <v/>
      </c>
      <c r="M42" s="93"/>
      <c r="N42" s="91" t="str">
        <f>IF(OR(H42="Corrupción",H42="Trámites,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2" t="str">
        <f>IF(N42="Leve",0.2,
IF(N42="Menor",0.4,
IF(N42="Moderado",0.6,
IF(N42="Mayor",0.8,
IF(N42="Catastrófico",1,"")))))</f>
        <v/>
      </c>
      <c r="P42" s="87"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4"/>
      <c r="R42" s="94"/>
      <c r="S42" s="94"/>
      <c r="T42" s="94"/>
      <c r="U42" s="90" t="str">
        <f>IF(S42="","","Cuatrimestral")</f>
        <v/>
      </c>
      <c r="V42" s="90"/>
      <c r="W42" s="4"/>
      <c r="X42" s="4"/>
      <c r="Y42" s="4"/>
      <c r="Z42" s="4"/>
    </row>
    <row r="43" spans="1:26" ht="15" customHeight="1" x14ac:dyDescent="0.25">
      <c r="A43" s="88"/>
      <c r="B43" s="88"/>
      <c r="C43" s="88"/>
      <c r="D43" s="88"/>
      <c r="E43" s="88"/>
      <c r="F43" s="88"/>
      <c r="G43" s="88"/>
      <c r="H43" s="88"/>
      <c r="I43" s="88"/>
      <c r="J43" s="88"/>
      <c r="K43" s="88"/>
      <c r="L43" s="88"/>
      <c r="M43" s="88"/>
      <c r="N43" s="88"/>
      <c r="O43" s="88"/>
      <c r="P43" s="88"/>
      <c r="Q43" s="88"/>
      <c r="R43" s="88"/>
      <c r="S43" s="88"/>
      <c r="T43" s="88"/>
      <c r="U43" s="88"/>
      <c r="V43" s="88"/>
      <c r="W43" s="4"/>
      <c r="X43" s="4"/>
      <c r="Y43" s="4"/>
      <c r="Z43" s="4"/>
    </row>
    <row r="44" spans="1:26" ht="15" customHeight="1" x14ac:dyDescent="0.25">
      <c r="A44" s="89"/>
      <c r="B44" s="89"/>
      <c r="C44" s="89"/>
      <c r="D44" s="89"/>
      <c r="E44" s="89"/>
      <c r="F44" s="89"/>
      <c r="G44" s="89"/>
      <c r="H44" s="89"/>
      <c r="I44" s="89"/>
      <c r="J44" s="89"/>
      <c r="K44" s="89"/>
      <c r="L44" s="89"/>
      <c r="M44" s="89"/>
      <c r="N44" s="89"/>
      <c r="O44" s="89"/>
      <c r="P44" s="89"/>
      <c r="Q44" s="89"/>
      <c r="R44" s="89"/>
      <c r="S44" s="89"/>
      <c r="T44" s="89"/>
      <c r="U44" s="89"/>
      <c r="V44" s="89"/>
      <c r="W44" s="4"/>
      <c r="X44" s="4"/>
      <c r="Y44" s="4"/>
      <c r="Z44" s="4"/>
    </row>
    <row r="45" spans="1:26" ht="16.5" customHeight="1" x14ac:dyDescent="0.25">
      <c r="A45" s="95">
        <v>13</v>
      </c>
      <c r="B45" s="90" t="str">
        <f>IF(C45="","",
IF('1. Punto de Partida'!$C$6="","",'1. Punto de Partida'!$C$6))</f>
        <v/>
      </c>
      <c r="C45" s="90"/>
      <c r="D45" s="90"/>
      <c r="E45" s="90"/>
      <c r="F45" s="90"/>
      <c r="G45" s="90"/>
      <c r="H45" s="90"/>
      <c r="I45" s="90"/>
      <c r="J45" s="90"/>
      <c r="K45" s="91" t="str">
        <f>IFERROR(MID(J45,1,SEARCH(":",J45,1)-1),"")</f>
        <v/>
      </c>
      <c r="L45" s="92" t="str">
        <f>IF(OR(K45="Rara vez",K45="Muy Baja"),0.2,
IF(OR(K45="Improbable",K45="Baja"),0.4,
IF(OR(K45="Posible",K45="Media"),0.6,
IF(OR(K45="Probable",K45="Alta"),0.8,
IF(OR(K45="Casi seguro",K45="Muy Alta"),1,"")))))</f>
        <v/>
      </c>
      <c r="M45" s="93"/>
      <c r="N45" s="91" t="str">
        <f>IF(OR(H45="Corrupción",H45="Trámites,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2" t="str">
        <f>IF(N45="Leve",0.2,
IF(N45="Menor",0.4,
IF(N45="Moderado",0.6,
IF(N45="Mayor",0.8,
IF(N45="Catastrófico",1,"")))))</f>
        <v/>
      </c>
      <c r="P45" s="87"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4"/>
      <c r="R45" s="94"/>
      <c r="S45" s="94"/>
      <c r="T45" s="94"/>
      <c r="U45" s="90" t="str">
        <f>IF(S45="","","Cuatrimestral")</f>
        <v/>
      </c>
      <c r="V45" s="90"/>
      <c r="W45" s="4"/>
      <c r="X45" s="4"/>
      <c r="Y45" s="4"/>
      <c r="Z45" s="4"/>
    </row>
    <row r="46" spans="1:26" ht="1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4"/>
      <c r="X46" s="4"/>
      <c r="Y46" s="4"/>
      <c r="Z46" s="4"/>
    </row>
    <row r="47" spans="1:26" ht="15" customHeight="1" x14ac:dyDescent="0.25">
      <c r="A47" s="89"/>
      <c r="B47" s="89"/>
      <c r="C47" s="89"/>
      <c r="D47" s="89"/>
      <c r="E47" s="89"/>
      <c r="F47" s="89"/>
      <c r="G47" s="89"/>
      <c r="H47" s="89"/>
      <c r="I47" s="89"/>
      <c r="J47" s="89"/>
      <c r="K47" s="89"/>
      <c r="L47" s="89"/>
      <c r="M47" s="89"/>
      <c r="N47" s="89"/>
      <c r="O47" s="89"/>
      <c r="P47" s="89"/>
      <c r="Q47" s="89"/>
      <c r="R47" s="89"/>
      <c r="S47" s="89"/>
      <c r="T47" s="89"/>
      <c r="U47" s="89"/>
      <c r="V47" s="89"/>
      <c r="W47" s="4"/>
      <c r="X47" s="4"/>
      <c r="Y47" s="4"/>
      <c r="Z47" s="4"/>
    </row>
    <row r="48" spans="1:26" ht="16.5" customHeight="1" x14ac:dyDescent="0.25">
      <c r="A48" s="95">
        <v>14</v>
      </c>
      <c r="B48" s="90" t="str">
        <f>IF(C48="","",
IF('1. Punto de Partida'!$C$6="","",'1. Punto de Partida'!$C$6))</f>
        <v/>
      </c>
      <c r="C48" s="90"/>
      <c r="D48" s="90"/>
      <c r="E48" s="90"/>
      <c r="F48" s="90"/>
      <c r="G48" s="90"/>
      <c r="H48" s="90"/>
      <c r="I48" s="90"/>
      <c r="J48" s="90"/>
      <c r="K48" s="91" t="str">
        <f>IFERROR(MID(J48,1,SEARCH(":",J48,1)-1),"")</f>
        <v/>
      </c>
      <c r="L48" s="92" t="str">
        <f>IF(OR(K48="Rara vez",K48="Muy Baja"),0.2,
IF(OR(K48="Improbable",K48="Baja"),0.4,
IF(OR(K48="Posible",K48="Media"),0.6,
IF(OR(K48="Probable",K48="Alta"),0.8,
IF(OR(K48="Casi seguro",K48="Muy Alta"),1,"")))))</f>
        <v/>
      </c>
      <c r="M48" s="93"/>
      <c r="N48" s="91" t="str">
        <f>IF(OR(H48="Corrupción",H48="Trámites,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2" t="str">
        <f>IF(N48="Leve",0.2,
IF(N48="Menor",0.4,
IF(N48="Moderado",0.6,
IF(N48="Mayor",0.8,
IF(N48="Catastrófico",1,"")))))</f>
        <v/>
      </c>
      <c r="P48" s="87"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4"/>
      <c r="R48" s="94"/>
      <c r="S48" s="94"/>
      <c r="T48" s="94"/>
      <c r="U48" s="90" t="str">
        <f>IF(S48="","","Cuatrimestral")</f>
        <v/>
      </c>
      <c r="V48" s="90"/>
      <c r="W48" s="4"/>
      <c r="X48" s="4"/>
      <c r="Y48" s="4"/>
      <c r="Z48" s="4"/>
    </row>
    <row r="49" spans="1:26" ht="15" customHeight="1" x14ac:dyDescent="0.25">
      <c r="A49" s="88"/>
      <c r="B49" s="88"/>
      <c r="C49" s="88"/>
      <c r="D49" s="88"/>
      <c r="E49" s="88"/>
      <c r="F49" s="88"/>
      <c r="G49" s="88"/>
      <c r="H49" s="88"/>
      <c r="I49" s="88"/>
      <c r="J49" s="88"/>
      <c r="K49" s="88"/>
      <c r="L49" s="88"/>
      <c r="M49" s="88"/>
      <c r="N49" s="88"/>
      <c r="O49" s="88"/>
      <c r="P49" s="88"/>
      <c r="Q49" s="88"/>
      <c r="R49" s="88"/>
      <c r="S49" s="88"/>
      <c r="T49" s="88"/>
      <c r="U49" s="88"/>
      <c r="V49" s="88"/>
      <c r="W49" s="4"/>
      <c r="X49" s="4"/>
      <c r="Y49" s="4"/>
      <c r="Z49" s="4"/>
    </row>
    <row r="50" spans="1:26" ht="15" customHeight="1" x14ac:dyDescent="0.25">
      <c r="A50" s="89"/>
      <c r="B50" s="89"/>
      <c r="C50" s="89"/>
      <c r="D50" s="89"/>
      <c r="E50" s="89"/>
      <c r="F50" s="89"/>
      <c r="G50" s="89"/>
      <c r="H50" s="89"/>
      <c r="I50" s="89"/>
      <c r="J50" s="89"/>
      <c r="K50" s="89"/>
      <c r="L50" s="89"/>
      <c r="M50" s="89"/>
      <c r="N50" s="89"/>
      <c r="O50" s="89"/>
      <c r="P50" s="89"/>
      <c r="Q50" s="89"/>
      <c r="R50" s="89"/>
      <c r="S50" s="89"/>
      <c r="T50" s="89"/>
      <c r="U50" s="89"/>
      <c r="V50" s="89"/>
      <c r="W50" s="4"/>
      <c r="X50" s="4"/>
      <c r="Y50" s="4"/>
      <c r="Z50" s="4"/>
    </row>
    <row r="51" spans="1:26" ht="16.5" customHeight="1" x14ac:dyDescent="0.25">
      <c r="A51" s="95">
        <v>15</v>
      </c>
      <c r="B51" s="90" t="str">
        <f>IF(C51="","",
IF('1. Punto de Partida'!$C$6="","",'1. Punto de Partida'!$C$6))</f>
        <v/>
      </c>
      <c r="C51" s="90"/>
      <c r="D51" s="90"/>
      <c r="E51" s="90"/>
      <c r="F51" s="90"/>
      <c r="G51" s="90"/>
      <c r="H51" s="90"/>
      <c r="I51" s="90"/>
      <c r="J51" s="90"/>
      <c r="K51" s="91" t="str">
        <f>IFERROR(MID(J51,1,SEARCH(":",J51,1)-1),"")</f>
        <v/>
      </c>
      <c r="L51" s="92" t="str">
        <f>IF(OR(K51="Rara vez",K51="Muy Baja"),0.2,
IF(OR(K51="Improbable",K51="Baja"),0.4,
IF(OR(K51="Posible",K51="Media"),0.6,
IF(OR(K51="Probable",K51="Alta"),0.8,
IF(OR(K51="Casi seguro",K51="Muy Alta"),1,"")))))</f>
        <v/>
      </c>
      <c r="M51" s="93"/>
      <c r="N51" s="91" t="str">
        <f>IF(OR(H51="Corrupción",H51="Trámites,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2" t="str">
        <f>IF(N51="Leve",0.2,
IF(N51="Menor",0.4,
IF(N51="Moderado",0.6,
IF(N51="Mayor",0.8,
IF(N51="Catastrófico",1,"")))))</f>
        <v/>
      </c>
      <c r="P51" s="87"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4"/>
      <c r="R51" s="94"/>
      <c r="S51" s="94"/>
      <c r="T51" s="94"/>
      <c r="U51" s="90" t="str">
        <f>IF(S51="","","Cuatrimestral")</f>
        <v/>
      </c>
      <c r="V51" s="90"/>
      <c r="W51" s="4"/>
      <c r="X51" s="4"/>
      <c r="Y51" s="4"/>
      <c r="Z51" s="4"/>
    </row>
    <row r="52" spans="1:26" ht="15" customHeight="1" x14ac:dyDescent="0.25">
      <c r="A52" s="88"/>
      <c r="B52" s="88"/>
      <c r="C52" s="88"/>
      <c r="D52" s="88"/>
      <c r="E52" s="88"/>
      <c r="F52" s="88"/>
      <c r="G52" s="88"/>
      <c r="H52" s="88"/>
      <c r="I52" s="88"/>
      <c r="J52" s="88"/>
      <c r="K52" s="88"/>
      <c r="L52" s="88"/>
      <c r="M52" s="88"/>
      <c r="N52" s="88"/>
      <c r="O52" s="88"/>
      <c r="P52" s="88"/>
      <c r="Q52" s="88"/>
      <c r="R52" s="88"/>
      <c r="S52" s="88"/>
      <c r="T52" s="88"/>
      <c r="U52" s="88"/>
      <c r="V52" s="88"/>
      <c r="W52" s="4"/>
      <c r="X52" s="4"/>
      <c r="Y52" s="4"/>
      <c r="Z52" s="4"/>
    </row>
    <row r="53" spans="1:26" ht="15" customHeight="1" x14ac:dyDescent="0.25">
      <c r="A53" s="89"/>
      <c r="B53" s="89"/>
      <c r="C53" s="89"/>
      <c r="D53" s="89"/>
      <c r="E53" s="89"/>
      <c r="F53" s="89"/>
      <c r="G53" s="89"/>
      <c r="H53" s="89"/>
      <c r="I53" s="89"/>
      <c r="J53" s="89"/>
      <c r="K53" s="89"/>
      <c r="L53" s="89"/>
      <c r="M53" s="89"/>
      <c r="N53" s="89"/>
      <c r="O53" s="89"/>
      <c r="P53" s="89"/>
      <c r="Q53" s="89"/>
      <c r="R53" s="89"/>
      <c r="S53" s="89"/>
      <c r="T53" s="89"/>
      <c r="U53" s="89"/>
      <c r="V53" s="89"/>
      <c r="W53" s="4"/>
      <c r="X53" s="4"/>
      <c r="Y53" s="4"/>
      <c r="Z53" s="4"/>
    </row>
    <row r="54" spans="1:26" ht="16.5" customHeight="1" x14ac:dyDescent="0.25">
      <c r="A54" s="95">
        <v>16</v>
      </c>
      <c r="B54" s="90" t="str">
        <f>IF(C54="","",
IF('1. Punto de Partida'!$C$6="","",'1. Punto de Partida'!$C$6))</f>
        <v/>
      </c>
      <c r="C54" s="90"/>
      <c r="D54" s="90"/>
      <c r="E54" s="90"/>
      <c r="F54" s="90"/>
      <c r="G54" s="90"/>
      <c r="H54" s="90"/>
      <c r="I54" s="90"/>
      <c r="J54" s="90"/>
      <c r="K54" s="91" t="str">
        <f>IFERROR(MID(J54,1,SEARCH(":",J54,1)-1),"")</f>
        <v/>
      </c>
      <c r="L54" s="92" t="str">
        <f>IF(OR(K54="Rara vez",K54="Muy Baja"),0.2,
IF(OR(K54="Improbable",K54="Baja"),0.4,
IF(OR(K54="Posible",K54="Media"),0.6,
IF(OR(K54="Probable",K54="Alta"),0.8,
IF(OR(K54="Casi seguro",K54="Muy Alta"),1,"")))))</f>
        <v/>
      </c>
      <c r="M54" s="93"/>
      <c r="N54" s="91" t="str">
        <f>IF(OR(H54="Corrupción",H54="Trámites,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2" t="str">
        <f>IF(N54="Leve",0.2,
IF(N54="Menor",0.4,
IF(N54="Moderado",0.6,
IF(N54="Mayor",0.8,
IF(N54="Catastrófico",1,"")))))</f>
        <v/>
      </c>
      <c r="P54" s="87"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4"/>
      <c r="R54" s="94"/>
      <c r="S54" s="94"/>
      <c r="T54" s="94"/>
      <c r="U54" s="90" t="str">
        <f>IF(S54="","","Cuatrimestral")</f>
        <v/>
      </c>
      <c r="V54" s="90"/>
      <c r="W54" s="4"/>
      <c r="X54" s="4"/>
      <c r="Y54" s="4"/>
      <c r="Z54" s="4"/>
    </row>
    <row r="55" spans="1:26" ht="15" customHeight="1" x14ac:dyDescent="0.25">
      <c r="A55" s="88"/>
      <c r="B55" s="88"/>
      <c r="C55" s="88"/>
      <c r="D55" s="88"/>
      <c r="E55" s="88"/>
      <c r="F55" s="88"/>
      <c r="G55" s="88"/>
      <c r="H55" s="88"/>
      <c r="I55" s="88"/>
      <c r="J55" s="88"/>
      <c r="K55" s="88"/>
      <c r="L55" s="88"/>
      <c r="M55" s="88"/>
      <c r="N55" s="88"/>
      <c r="O55" s="88"/>
      <c r="P55" s="88"/>
      <c r="Q55" s="88"/>
      <c r="R55" s="88"/>
      <c r="S55" s="88"/>
      <c r="T55" s="88"/>
      <c r="U55" s="88"/>
      <c r="V55" s="88"/>
      <c r="W55" s="4"/>
      <c r="X55" s="4"/>
      <c r="Y55" s="4"/>
      <c r="Z55" s="4"/>
    </row>
    <row r="56" spans="1:26" ht="15" customHeight="1" x14ac:dyDescent="0.25">
      <c r="A56" s="89"/>
      <c r="B56" s="89"/>
      <c r="C56" s="89"/>
      <c r="D56" s="89"/>
      <c r="E56" s="89"/>
      <c r="F56" s="89"/>
      <c r="G56" s="89"/>
      <c r="H56" s="89"/>
      <c r="I56" s="89"/>
      <c r="J56" s="89"/>
      <c r="K56" s="89"/>
      <c r="L56" s="89"/>
      <c r="M56" s="89"/>
      <c r="N56" s="89"/>
      <c r="O56" s="89"/>
      <c r="P56" s="89"/>
      <c r="Q56" s="89"/>
      <c r="R56" s="89"/>
      <c r="S56" s="89"/>
      <c r="T56" s="89"/>
      <c r="U56" s="89"/>
      <c r="V56" s="89"/>
      <c r="W56" s="4"/>
      <c r="X56" s="4"/>
      <c r="Y56" s="4"/>
      <c r="Z56" s="4"/>
    </row>
    <row r="57" spans="1:26" ht="16.5" customHeight="1" x14ac:dyDescent="0.25">
      <c r="A57" s="95">
        <v>17</v>
      </c>
      <c r="B57" s="90" t="str">
        <f>IF(C57="","",
IF('1. Punto de Partida'!$C$6="","",'1. Punto de Partida'!$C$6))</f>
        <v/>
      </c>
      <c r="C57" s="90"/>
      <c r="D57" s="90"/>
      <c r="E57" s="90"/>
      <c r="F57" s="90"/>
      <c r="G57" s="90"/>
      <c r="H57" s="90"/>
      <c r="I57" s="90"/>
      <c r="J57" s="90"/>
      <c r="K57" s="91" t="str">
        <f>IFERROR(MID(J57,1,SEARCH(":",J57,1)-1),"")</f>
        <v/>
      </c>
      <c r="L57" s="92" t="str">
        <f>IF(OR(K57="Rara vez",K57="Muy Baja"),0.2,
IF(OR(K57="Improbable",K57="Baja"),0.4,
IF(OR(K57="Posible",K57="Media"),0.6,
IF(OR(K57="Probable",K57="Alta"),0.8,
IF(OR(K57="Casi seguro",K57="Muy Alta"),1,"")))))</f>
        <v/>
      </c>
      <c r="M57" s="93"/>
      <c r="N57" s="91" t="str">
        <f>IF(OR(H57="Corrupción",H57="Trámites,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2" t="str">
        <f>IF(N57="Leve",0.2,
IF(N57="Menor",0.4,
IF(N57="Moderado",0.6,
IF(N57="Mayor",0.8,
IF(N57="Catastrófico",1,"")))))</f>
        <v/>
      </c>
      <c r="P57" s="87"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4"/>
      <c r="R57" s="94"/>
      <c r="S57" s="94"/>
      <c r="T57" s="94"/>
      <c r="U57" s="90" t="str">
        <f>IF(S57="","","Cuatrimestral")</f>
        <v/>
      </c>
      <c r="V57" s="90"/>
      <c r="W57" s="4"/>
      <c r="X57" s="4"/>
      <c r="Y57" s="4"/>
      <c r="Z57" s="4"/>
    </row>
    <row r="58" spans="1:26" ht="15" customHeight="1" x14ac:dyDescent="0.25">
      <c r="A58" s="88"/>
      <c r="B58" s="88"/>
      <c r="C58" s="88"/>
      <c r="D58" s="88"/>
      <c r="E58" s="88"/>
      <c r="F58" s="88"/>
      <c r="G58" s="88"/>
      <c r="H58" s="88"/>
      <c r="I58" s="88"/>
      <c r="J58" s="88"/>
      <c r="K58" s="88"/>
      <c r="L58" s="88"/>
      <c r="M58" s="88"/>
      <c r="N58" s="88"/>
      <c r="O58" s="88"/>
      <c r="P58" s="88"/>
      <c r="Q58" s="88"/>
      <c r="R58" s="88"/>
      <c r="S58" s="88"/>
      <c r="T58" s="88"/>
      <c r="U58" s="88"/>
      <c r="V58" s="88"/>
      <c r="W58" s="4"/>
      <c r="X58" s="4"/>
      <c r="Y58" s="4"/>
      <c r="Z58" s="4"/>
    </row>
    <row r="59" spans="1:26" ht="15" customHeight="1" x14ac:dyDescent="0.25">
      <c r="A59" s="89"/>
      <c r="B59" s="89"/>
      <c r="C59" s="89"/>
      <c r="D59" s="89"/>
      <c r="E59" s="89"/>
      <c r="F59" s="89"/>
      <c r="G59" s="89"/>
      <c r="H59" s="89"/>
      <c r="I59" s="89"/>
      <c r="J59" s="89"/>
      <c r="K59" s="89"/>
      <c r="L59" s="89"/>
      <c r="M59" s="89"/>
      <c r="N59" s="89"/>
      <c r="O59" s="89"/>
      <c r="P59" s="89"/>
      <c r="Q59" s="89"/>
      <c r="R59" s="89"/>
      <c r="S59" s="89"/>
      <c r="T59" s="89"/>
      <c r="U59" s="89"/>
      <c r="V59" s="89"/>
      <c r="W59" s="4"/>
      <c r="X59" s="4"/>
      <c r="Y59" s="4"/>
      <c r="Z59" s="4"/>
    </row>
    <row r="60" spans="1:26" ht="16.5" customHeight="1" x14ac:dyDescent="0.25">
      <c r="A60" s="95">
        <v>18</v>
      </c>
      <c r="B60" s="90" t="str">
        <f>IF(C60="","",
IF('1. Punto de Partida'!$C$6="","",'1. Punto de Partida'!$C$6))</f>
        <v/>
      </c>
      <c r="C60" s="90"/>
      <c r="D60" s="90"/>
      <c r="E60" s="90"/>
      <c r="F60" s="90"/>
      <c r="G60" s="90"/>
      <c r="H60" s="90"/>
      <c r="I60" s="90"/>
      <c r="J60" s="90"/>
      <c r="K60" s="91" t="str">
        <f>IFERROR(MID(J60,1,SEARCH(":",J60,1)-1),"")</f>
        <v/>
      </c>
      <c r="L60" s="92" t="str">
        <f>IF(OR(K60="Rara vez",K60="Muy Baja"),0.2,
IF(OR(K60="Improbable",K60="Baja"),0.4,
IF(OR(K60="Posible",K60="Media"),0.6,
IF(OR(K60="Probable",K60="Alta"),0.8,
IF(OR(K60="Casi seguro",K60="Muy Alta"),1,"")))))</f>
        <v/>
      </c>
      <c r="M60" s="93"/>
      <c r="N60" s="91" t="str">
        <f>IF(OR(H60="Corrupción",H60="Trámites,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2" t="str">
        <f>IF(N60="Leve",0.2,
IF(N60="Menor",0.4,
IF(N60="Moderado",0.6,
IF(N60="Mayor",0.8,
IF(N60="Catastrófico",1,"")))))</f>
        <v/>
      </c>
      <c r="P60" s="87"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4"/>
      <c r="R60" s="94"/>
      <c r="S60" s="94"/>
      <c r="T60" s="94"/>
      <c r="U60" s="90" t="str">
        <f>IF(S60="","","Cuatrimestral")</f>
        <v/>
      </c>
      <c r="V60" s="90"/>
      <c r="W60" s="4"/>
      <c r="X60" s="4"/>
      <c r="Y60" s="4"/>
      <c r="Z60" s="4"/>
    </row>
    <row r="61" spans="1:26" ht="15" customHeight="1" x14ac:dyDescent="0.25">
      <c r="A61" s="88"/>
      <c r="B61" s="88"/>
      <c r="C61" s="88"/>
      <c r="D61" s="88"/>
      <c r="E61" s="88"/>
      <c r="F61" s="88"/>
      <c r="G61" s="88"/>
      <c r="H61" s="88"/>
      <c r="I61" s="88"/>
      <c r="J61" s="88"/>
      <c r="K61" s="88"/>
      <c r="L61" s="88"/>
      <c r="M61" s="88"/>
      <c r="N61" s="88"/>
      <c r="O61" s="88"/>
      <c r="P61" s="88"/>
      <c r="Q61" s="88"/>
      <c r="R61" s="88"/>
      <c r="S61" s="88"/>
      <c r="T61" s="88"/>
      <c r="U61" s="88"/>
      <c r="V61" s="88"/>
      <c r="W61" s="4"/>
      <c r="X61" s="4"/>
      <c r="Y61" s="4"/>
      <c r="Z61" s="4"/>
    </row>
    <row r="62" spans="1:26" ht="15" customHeight="1" x14ac:dyDescent="0.25">
      <c r="A62" s="89"/>
      <c r="B62" s="89"/>
      <c r="C62" s="89"/>
      <c r="D62" s="89"/>
      <c r="E62" s="89"/>
      <c r="F62" s="89"/>
      <c r="G62" s="89"/>
      <c r="H62" s="89"/>
      <c r="I62" s="89"/>
      <c r="J62" s="89"/>
      <c r="K62" s="89"/>
      <c r="L62" s="89"/>
      <c r="M62" s="89"/>
      <c r="N62" s="89"/>
      <c r="O62" s="89"/>
      <c r="P62" s="89"/>
      <c r="Q62" s="89"/>
      <c r="R62" s="89"/>
      <c r="S62" s="89"/>
      <c r="T62" s="89"/>
      <c r="U62" s="89"/>
      <c r="V62" s="89"/>
      <c r="W62" s="4"/>
      <c r="X62" s="4"/>
      <c r="Y62" s="4"/>
      <c r="Z62" s="4"/>
    </row>
    <row r="63" spans="1:26" ht="16.5" customHeight="1" x14ac:dyDescent="0.25">
      <c r="A63" s="95">
        <v>19</v>
      </c>
      <c r="B63" s="90" t="str">
        <f>IF(C63="","",
IF('1. Punto de Partida'!$C$6="","",'1. Punto de Partida'!$C$6))</f>
        <v/>
      </c>
      <c r="C63" s="90"/>
      <c r="D63" s="90"/>
      <c r="E63" s="90"/>
      <c r="F63" s="90"/>
      <c r="G63" s="90"/>
      <c r="H63" s="90"/>
      <c r="I63" s="90"/>
      <c r="J63" s="90"/>
      <c r="K63" s="91" t="str">
        <f>IFERROR(MID(J63,1,SEARCH(":",J63,1)-1),"")</f>
        <v/>
      </c>
      <c r="L63" s="92" t="str">
        <f>IF(OR(K63="Rara vez",K63="Muy Baja"),0.2,
IF(OR(K63="Improbable",K63="Baja"),0.4,
IF(OR(K63="Posible",K63="Media"),0.6,
IF(OR(K63="Probable",K63="Alta"),0.8,
IF(OR(K63="Casi seguro",K63="Muy Alta"),1,"")))))</f>
        <v/>
      </c>
      <c r="M63" s="93"/>
      <c r="N63" s="91" t="str">
        <f>IF(OR(H63="Corrupción",H63="Trámites,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2" t="str">
        <f>IF(N63="Leve",0.2,
IF(N63="Menor",0.4,
IF(N63="Moderado",0.6,
IF(N63="Mayor",0.8,
IF(N63="Catastrófico",1,"")))))</f>
        <v/>
      </c>
      <c r="P63" s="87"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4"/>
      <c r="R63" s="94"/>
      <c r="S63" s="94"/>
      <c r="T63" s="94"/>
      <c r="U63" s="90" t="str">
        <f>IF(S63="","","Cuatrimestral")</f>
        <v/>
      </c>
      <c r="V63" s="90"/>
      <c r="W63" s="4"/>
      <c r="X63" s="4"/>
      <c r="Y63" s="4"/>
      <c r="Z63" s="4"/>
    </row>
    <row r="64" spans="1:26" ht="15" customHeight="1" x14ac:dyDescent="0.25">
      <c r="A64" s="88"/>
      <c r="B64" s="88"/>
      <c r="C64" s="88"/>
      <c r="D64" s="88"/>
      <c r="E64" s="88"/>
      <c r="F64" s="88"/>
      <c r="G64" s="88"/>
      <c r="H64" s="88"/>
      <c r="I64" s="88"/>
      <c r="J64" s="88"/>
      <c r="K64" s="88"/>
      <c r="L64" s="88"/>
      <c r="M64" s="88"/>
      <c r="N64" s="88"/>
      <c r="O64" s="88"/>
      <c r="P64" s="88"/>
      <c r="Q64" s="88"/>
      <c r="R64" s="88"/>
      <c r="S64" s="88"/>
      <c r="T64" s="88"/>
      <c r="U64" s="88"/>
      <c r="V64" s="88"/>
      <c r="W64" s="4"/>
      <c r="X64" s="4"/>
      <c r="Y64" s="4"/>
      <c r="Z64" s="4"/>
    </row>
    <row r="65" spans="1:26" ht="15" customHeight="1" x14ac:dyDescent="0.25">
      <c r="A65" s="89"/>
      <c r="B65" s="89"/>
      <c r="C65" s="89"/>
      <c r="D65" s="89"/>
      <c r="E65" s="89"/>
      <c r="F65" s="89"/>
      <c r="G65" s="89"/>
      <c r="H65" s="89"/>
      <c r="I65" s="89"/>
      <c r="J65" s="89"/>
      <c r="K65" s="89"/>
      <c r="L65" s="89"/>
      <c r="M65" s="89"/>
      <c r="N65" s="89"/>
      <c r="O65" s="89"/>
      <c r="P65" s="89"/>
      <c r="Q65" s="89"/>
      <c r="R65" s="89"/>
      <c r="S65" s="89"/>
      <c r="T65" s="89"/>
      <c r="U65" s="89"/>
      <c r="V65" s="89"/>
      <c r="W65" s="4"/>
      <c r="X65" s="4"/>
      <c r="Y65" s="4"/>
      <c r="Z65" s="4"/>
    </row>
    <row r="66" spans="1:26" ht="16.5" customHeight="1" x14ac:dyDescent="0.25">
      <c r="A66" s="95">
        <v>20</v>
      </c>
      <c r="B66" s="90" t="str">
        <f>IF(C66="","",
IF('1. Punto de Partida'!$C$6="","",'1. Punto de Partida'!$C$6))</f>
        <v/>
      </c>
      <c r="C66" s="90"/>
      <c r="D66" s="90"/>
      <c r="E66" s="90"/>
      <c r="F66" s="90"/>
      <c r="G66" s="90"/>
      <c r="H66" s="90"/>
      <c r="I66" s="90"/>
      <c r="J66" s="90"/>
      <c r="K66" s="91" t="str">
        <f>IFERROR(MID(J66,1,SEARCH(":",J66,1)-1),"")</f>
        <v/>
      </c>
      <c r="L66" s="92" t="str">
        <f>IF(OR(K66="Rara vez",K66="Muy Baja"),0.2,
IF(OR(K66="Improbable",K66="Baja"),0.4,
IF(OR(K66="Posible",K66="Media"),0.6,
IF(OR(K66="Probable",K66="Alta"),0.8,
IF(OR(K66="Casi seguro",K66="Muy Alta"),1,"")))))</f>
        <v/>
      </c>
      <c r="M66" s="93"/>
      <c r="N66" s="91" t="str">
        <f>IF(OR(H66="Corrupción",H66="Trámites,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2" t="str">
        <f>IF(N66="Leve",0.2,
IF(N66="Menor",0.4,
IF(N66="Moderado",0.6,
IF(N66="Mayor",0.8,
IF(N66="Catastrófico",1,"")))))</f>
        <v/>
      </c>
      <c r="P66" s="87"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4"/>
      <c r="R66" s="94"/>
      <c r="S66" s="94"/>
      <c r="T66" s="94"/>
      <c r="U66" s="90" t="str">
        <f>IF(S66="","","Cuatrimestral")</f>
        <v/>
      </c>
      <c r="V66" s="90"/>
      <c r="W66" s="4"/>
      <c r="X66" s="4"/>
      <c r="Y66" s="4"/>
      <c r="Z66" s="4"/>
    </row>
    <row r="67" spans="1:26" ht="15" customHeight="1" x14ac:dyDescent="0.25">
      <c r="A67" s="88"/>
      <c r="B67" s="88"/>
      <c r="C67" s="88"/>
      <c r="D67" s="88"/>
      <c r="E67" s="88"/>
      <c r="F67" s="88"/>
      <c r="G67" s="88"/>
      <c r="H67" s="88"/>
      <c r="I67" s="88"/>
      <c r="J67" s="88"/>
      <c r="K67" s="88"/>
      <c r="L67" s="88"/>
      <c r="M67" s="88"/>
      <c r="N67" s="88"/>
      <c r="O67" s="88"/>
      <c r="P67" s="88"/>
      <c r="Q67" s="88"/>
      <c r="R67" s="88"/>
      <c r="S67" s="88"/>
      <c r="T67" s="88"/>
      <c r="U67" s="88"/>
      <c r="V67" s="88"/>
      <c r="W67" s="4"/>
      <c r="X67" s="4"/>
      <c r="Y67" s="4"/>
      <c r="Z67" s="4"/>
    </row>
    <row r="68" spans="1:26" ht="15" customHeight="1" x14ac:dyDescent="0.25">
      <c r="A68" s="89"/>
      <c r="B68" s="89"/>
      <c r="C68" s="89"/>
      <c r="D68" s="89"/>
      <c r="E68" s="89"/>
      <c r="F68" s="89"/>
      <c r="G68" s="89"/>
      <c r="H68" s="89"/>
      <c r="I68" s="89"/>
      <c r="J68" s="89"/>
      <c r="K68" s="89"/>
      <c r="L68" s="89"/>
      <c r="M68" s="89"/>
      <c r="N68" s="89"/>
      <c r="O68" s="89"/>
      <c r="P68" s="89"/>
      <c r="Q68" s="89"/>
      <c r="R68" s="89"/>
      <c r="S68" s="89"/>
      <c r="T68" s="89"/>
      <c r="U68" s="89"/>
      <c r="V68" s="89"/>
      <c r="W68" s="4"/>
      <c r="X68" s="4"/>
      <c r="Y68" s="4"/>
      <c r="Z68" s="4"/>
    </row>
    <row r="69" spans="1:26" ht="16.5" customHeight="1" x14ac:dyDescent="0.3">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29" priority="7" operator="equal">
      <formula>"Muy Alta"</formula>
    </cfRule>
  </conditionalFormatting>
  <conditionalFormatting sqref="K9">
    <cfRule type="cellIs" dxfId="328" priority="8" operator="equal">
      <formula>"Alta"</formula>
    </cfRule>
  </conditionalFormatting>
  <conditionalFormatting sqref="K9">
    <cfRule type="cellIs" dxfId="327" priority="9" operator="equal">
      <formula>"Media"</formula>
    </cfRule>
  </conditionalFormatting>
  <conditionalFormatting sqref="K9">
    <cfRule type="cellIs" dxfId="326" priority="10" operator="equal">
      <formula>"Baja"</formula>
    </cfRule>
  </conditionalFormatting>
  <conditionalFormatting sqref="K9">
    <cfRule type="cellIs" dxfId="325" priority="11" operator="equal">
      <formula>"Muy Baja"</formula>
    </cfRule>
  </conditionalFormatting>
  <conditionalFormatting sqref="N9">
    <cfRule type="cellIs" dxfId="324" priority="12" operator="equal">
      <formula>"Catastrófico"</formula>
    </cfRule>
  </conditionalFormatting>
  <conditionalFormatting sqref="N9">
    <cfRule type="cellIs" dxfId="323" priority="13" operator="equal">
      <formula>"Mayor"</formula>
    </cfRule>
  </conditionalFormatting>
  <conditionalFormatting sqref="N9">
    <cfRule type="cellIs" dxfId="322" priority="14" operator="equal">
      <formula>"Moderado"</formula>
    </cfRule>
  </conditionalFormatting>
  <conditionalFormatting sqref="N9">
    <cfRule type="cellIs" dxfId="321" priority="15" operator="equal">
      <formula>"Menor"</formula>
    </cfRule>
  </conditionalFormatting>
  <conditionalFormatting sqref="N9">
    <cfRule type="cellIs" dxfId="320" priority="16" operator="equal">
      <formula>"Leve"</formula>
    </cfRule>
  </conditionalFormatting>
  <conditionalFormatting sqref="P9">
    <cfRule type="cellIs" dxfId="319" priority="17" operator="equal">
      <formula>"Extremo"</formula>
    </cfRule>
  </conditionalFormatting>
  <conditionalFormatting sqref="P9">
    <cfRule type="cellIs" dxfId="318" priority="18" operator="equal">
      <formula>"Alto"</formula>
    </cfRule>
  </conditionalFormatting>
  <conditionalFormatting sqref="P9">
    <cfRule type="cellIs" dxfId="317" priority="19" operator="equal">
      <formula>"Moderado"</formula>
    </cfRule>
  </conditionalFormatting>
  <conditionalFormatting sqref="P9">
    <cfRule type="cellIs" dxfId="316" priority="20" operator="equal">
      <formula>"Bajo"</formula>
    </cfRule>
  </conditionalFormatting>
  <conditionalFormatting sqref="K12 K15 K18 K21 K24 K27 K30 K33 K36">
    <cfRule type="cellIs" dxfId="315" priority="21" operator="equal">
      <formula>"Muy Alta"</formula>
    </cfRule>
  </conditionalFormatting>
  <conditionalFormatting sqref="K12 K15 K18 K21 K24 K27 K30 K33 K36">
    <cfRule type="cellIs" dxfId="314" priority="22" operator="equal">
      <formula>"Alta"</formula>
    </cfRule>
  </conditionalFormatting>
  <conditionalFormatting sqref="K12 K15 K18 K21 K24 K27 K30 K33 K36">
    <cfRule type="cellIs" dxfId="313" priority="23" operator="equal">
      <formula>"Media"</formula>
    </cfRule>
  </conditionalFormatting>
  <conditionalFormatting sqref="K12 K15 K18 K21 K24 K27 K30 K33 K36">
    <cfRule type="cellIs" dxfId="312" priority="24" operator="equal">
      <formula>"Baja"</formula>
    </cfRule>
  </conditionalFormatting>
  <conditionalFormatting sqref="K12 K15 K18 K21 K24 K27 K30 K33 K36">
    <cfRule type="cellIs" dxfId="311" priority="25" operator="equal">
      <formula>"Muy Baja"</formula>
    </cfRule>
  </conditionalFormatting>
  <conditionalFormatting sqref="K39 K42 K45 K48 K51">
    <cfRule type="cellIs" dxfId="310" priority="26" operator="equal">
      <formula>"Muy Alta"</formula>
    </cfRule>
  </conditionalFormatting>
  <conditionalFormatting sqref="K39 K42 K45 K48 K51">
    <cfRule type="cellIs" dxfId="309" priority="27" operator="equal">
      <formula>"Alta"</formula>
    </cfRule>
  </conditionalFormatting>
  <conditionalFormatting sqref="K39 K42 K45 K48 K51">
    <cfRule type="cellIs" dxfId="308" priority="28" operator="equal">
      <formula>"Media"</formula>
    </cfRule>
  </conditionalFormatting>
  <conditionalFormatting sqref="K39 K42 K45 K48 K51">
    <cfRule type="cellIs" dxfId="307" priority="29" operator="equal">
      <formula>"Baja"</formula>
    </cfRule>
  </conditionalFormatting>
  <conditionalFormatting sqref="K39 K42 K45 K48 K51">
    <cfRule type="cellIs" dxfId="306" priority="30" operator="equal">
      <formula>"Muy Baja"</formula>
    </cfRule>
  </conditionalFormatting>
  <conditionalFormatting sqref="K9:K53">
    <cfRule type="expression" dxfId="305" priority="31">
      <formula>IF($K9="Casi seguro",1,0)</formula>
    </cfRule>
  </conditionalFormatting>
  <conditionalFormatting sqref="K9:K53">
    <cfRule type="expression" dxfId="304" priority="32">
      <formula>IF($K9="Probable",1,0)</formula>
    </cfRule>
  </conditionalFormatting>
  <conditionalFormatting sqref="K9:K53">
    <cfRule type="expression" dxfId="303" priority="33">
      <formula>IF($K9="Posible",1,0)</formula>
    </cfRule>
  </conditionalFormatting>
  <conditionalFormatting sqref="K9:K53">
    <cfRule type="expression" dxfId="302" priority="34">
      <formula>IF($K9="Improbable",1,0)</formula>
    </cfRule>
  </conditionalFormatting>
  <conditionalFormatting sqref="K9:K53">
    <cfRule type="expression" dxfId="301" priority="35">
      <formula>IF($K9="Rara vez",1,0)</formula>
    </cfRule>
  </conditionalFormatting>
  <conditionalFormatting sqref="K12 K15 K18 K21 K24 K27 K30 K33 K36 K39 K42 K45 K48 K51">
    <cfRule type="cellIs" dxfId="300" priority="36" operator="equal">
      <formula>"Muy Alta"</formula>
    </cfRule>
  </conditionalFormatting>
  <conditionalFormatting sqref="K12 K15 K18 K21 K24 K27 K30 K33 K36 K39 K42 K45 K48 K51">
    <cfRule type="cellIs" dxfId="299" priority="37" operator="equal">
      <formula>"Alta"</formula>
    </cfRule>
  </conditionalFormatting>
  <conditionalFormatting sqref="K12 K15 K18 K21 K24 K27 K30 K33 K36 K39 K42 K45 K48 K51">
    <cfRule type="cellIs" dxfId="298" priority="38" operator="equal">
      <formula>"Media"</formula>
    </cfRule>
  </conditionalFormatting>
  <conditionalFormatting sqref="K12 K15 K18 K21 K24 K27 K30 K33 K36 K39 K42 K45 K48 K51">
    <cfRule type="cellIs" dxfId="297" priority="39" operator="equal">
      <formula>"Baja"</formula>
    </cfRule>
  </conditionalFormatting>
  <conditionalFormatting sqref="K12 K15 K18 K21 K24 K27 K30 K33 K36 K39 K42 K45 K48 K51">
    <cfRule type="cellIs" dxfId="296" priority="40" operator="equal">
      <formula>"Muy Baja"</formula>
    </cfRule>
  </conditionalFormatting>
  <conditionalFormatting sqref="K54 K57 K60 K63 K66">
    <cfRule type="cellIs" dxfId="295" priority="41" operator="equal">
      <formula>"Muy Alta"</formula>
    </cfRule>
  </conditionalFormatting>
  <conditionalFormatting sqref="K54 K57 K60 K63 K66">
    <cfRule type="cellIs" dxfId="294" priority="42" operator="equal">
      <formula>"Alta"</formula>
    </cfRule>
  </conditionalFormatting>
  <conditionalFormatting sqref="K54 K57 K60 K63 K66">
    <cfRule type="cellIs" dxfId="293" priority="43" operator="equal">
      <formula>"Media"</formula>
    </cfRule>
  </conditionalFormatting>
  <conditionalFormatting sqref="K54 K57 K60 K63 K66">
    <cfRule type="cellIs" dxfId="292" priority="44" operator="equal">
      <formula>"Baja"</formula>
    </cfRule>
  </conditionalFormatting>
  <conditionalFormatting sqref="K54 K57 K60 K63 K66">
    <cfRule type="cellIs" dxfId="291" priority="45" operator="equal">
      <formula>"Muy Baja"</formula>
    </cfRule>
  </conditionalFormatting>
  <conditionalFormatting sqref="K54:K68">
    <cfRule type="expression" dxfId="290" priority="46">
      <formula>IF($K54="Casi seguro",1,0)</formula>
    </cfRule>
  </conditionalFormatting>
  <conditionalFormatting sqref="K54:K68">
    <cfRule type="expression" dxfId="289" priority="47">
      <formula>IF($K54="Probable",1,0)</formula>
    </cfRule>
  </conditionalFormatting>
  <conditionalFormatting sqref="K54:K68">
    <cfRule type="expression" dxfId="288" priority="48">
      <formula>IF($K54="Posible",1,0)</formula>
    </cfRule>
  </conditionalFormatting>
  <conditionalFormatting sqref="K54:K68">
    <cfRule type="expression" dxfId="287" priority="49">
      <formula>IF($K54="Improbable",1,0)</formula>
    </cfRule>
  </conditionalFormatting>
  <conditionalFormatting sqref="K54:K68">
    <cfRule type="expression" dxfId="286" priority="50">
      <formula>IF($K54="Rara vez",1,0)</formula>
    </cfRule>
  </conditionalFormatting>
  <conditionalFormatting sqref="K54 K57 K60 K63 K66">
    <cfRule type="cellIs" dxfId="285" priority="51" operator="equal">
      <formula>"Muy Alta"</formula>
    </cfRule>
  </conditionalFormatting>
  <conditionalFormatting sqref="K54 K57 K60 K63 K66">
    <cfRule type="cellIs" dxfId="284" priority="52" operator="equal">
      <formula>"Alta"</formula>
    </cfRule>
  </conditionalFormatting>
  <conditionalFormatting sqref="K54 K57 K60 K63 K66">
    <cfRule type="cellIs" dxfId="283" priority="53" operator="equal">
      <formula>"Media"</formula>
    </cfRule>
  </conditionalFormatting>
  <conditionalFormatting sqref="K54 K57 K60 K63 K66">
    <cfRule type="cellIs" dxfId="282" priority="54" operator="equal">
      <formula>"Baja"</formula>
    </cfRule>
  </conditionalFormatting>
  <conditionalFormatting sqref="K54 K57 K60 K63 K66">
    <cfRule type="cellIs" dxfId="281" priority="55" operator="equal">
      <formula>"Muy Baja"</formula>
    </cfRule>
  </conditionalFormatting>
  <conditionalFormatting sqref="P12 P15 P18 P21 P24 P27 P30 P33 P36 P39 P42 P45 P48 P51 P54 P57 P60 P63 P66">
    <cfRule type="cellIs" dxfId="280" priority="56" operator="equal">
      <formula>"Extremo"</formula>
    </cfRule>
  </conditionalFormatting>
  <conditionalFormatting sqref="P12 P15 P18 P21 P24 P27 P30 P33 P36 P39 P42 P45 P48 P51 P54 P57 P60 P63 P66">
    <cfRule type="cellIs" dxfId="279" priority="57" operator="equal">
      <formula>"Alto"</formula>
    </cfRule>
  </conditionalFormatting>
  <conditionalFormatting sqref="P12 P15 P18 P21 P24 P27 P30 P33 P36 P39 P42 P45 P48 P51 P54 P57 P60 P63 P66">
    <cfRule type="cellIs" dxfId="278" priority="58" operator="equal">
      <formula>"Moderado"</formula>
    </cfRule>
  </conditionalFormatting>
  <conditionalFormatting sqref="P12 P15 P18 P21 P24 P27 P30 P33 P36 P39 P42 P45 P48 P51 P54 P57 P60 P63 P66">
    <cfRule type="cellIs" dxfId="277" priority="59" operator="equal">
      <formula>"Bajo"</formula>
    </cfRule>
  </conditionalFormatting>
  <conditionalFormatting sqref="N12 N15 N18 N21 N24 N27 N30 N33 N36 N39 N42 N45 N48 N51 N54 N57 N60 N63 N66">
    <cfRule type="cellIs" dxfId="276" priority="60" operator="equal">
      <formula>"Catastrófico"</formula>
    </cfRule>
  </conditionalFormatting>
  <conditionalFormatting sqref="N12 N15 N18 N21 N24 N27 N30 N33 N36 N39 N42 N45 N48 N51 N54 N57 N60 N63 N66">
    <cfRule type="cellIs" dxfId="275" priority="61" operator="equal">
      <formula>"Mayor"</formula>
    </cfRule>
  </conditionalFormatting>
  <conditionalFormatting sqref="N12 N15 N18 N21 N24 N27 N30 N33 N36 N39 N42 N45 N48 N51 N54 N57 N60 N63 N66">
    <cfRule type="cellIs" dxfId="274" priority="62" operator="equal">
      <formula>"Moderado"</formula>
    </cfRule>
  </conditionalFormatting>
  <conditionalFormatting sqref="N12 N15 N18 N21 N24 N27 N30 N33 N36 N39 N42 N45 N48 N51 N54 N57 N60 N63 N66">
    <cfRule type="cellIs" dxfId="273" priority="63" operator="equal">
      <formula>"Menor"</formula>
    </cfRule>
  </conditionalFormatting>
  <conditionalFormatting sqref="N12 N15 N18 N21 N24 N27 N30 N33 N36 N39 N42 N45 N48 N51 N54 N57 N60 N63 N66">
    <cfRule type="cellIs" dxfId="272" priority="64" operator="equal">
      <formula>"Leve"</formula>
    </cfRule>
  </conditionalFormatting>
  <conditionalFormatting sqref="Q9:T17 V9:V17 Q30:T68 V30:V68">
    <cfRule type="expression" dxfId="271" priority="65">
      <formula>IF(OR($H9="Corrupción",$H9="Lavado de Activos",$H9="Trámites, OPAs y Consultas de Acceso a la Información Pública",$H9="Financiación del Terrorismo"),1,0)</formula>
    </cfRule>
  </conditionalFormatting>
  <conditionalFormatting sqref="U9:U68">
    <cfRule type="expression" dxfId="270" priority="66">
      <formula>IF(OR($H9="Corrupción",$H9="Lavado de Activos",$H9="Trámites, OPAs y Consultas de Acceso a la Información Pública",$H9="Financiación del Terrorismo"),1,0)</formula>
    </cfRule>
  </conditionalFormatting>
  <conditionalFormatting sqref="Q18:T23">
    <cfRule type="expression" dxfId="269" priority="6">
      <formula>IF(OR($H18="Corrupción",$H18="Lavado de Activos",$H18="Trámites, OPAs y Consultas de Acceso a la Información Pública",$H18="Financiación del Terrorismo"),1,0)</formula>
    </cfRule>
  </conditionalFormatting>
  <conditionalFormatting sqref="V18:V23">
    <cfRule type="expression" dxfId="268" priority="5">
      <formula>IF(OR($H18="Corrupción",$H18="Lavado de Activos",$H18="Trámites, OPAs y Consultas de Acceso a la Información Pública",$H18="Financiación del Terrorismo"),1,0)</formula>
    </cfRule>
  </conditionalFormatting>
  <conditionalFormatting sqref="F24:F26">
    <cfRule type="expression" dxfId="267" priority="4">
      <formula>IF($E24="No aplica",1,0)</formula>
    </cfRule>
  </conditionalFormatting>
  <conditionalFormatting sqref="E24:E26">
    <cfRule type="expression" dxfId="266" priority="3">
      <formula>IF($E24="No aplica",1,0)</formula>
    </cfRule>
  </conditionalFormatting>
  <conditionalFormatting sqref="Q24:T29">
    <cfRule type="expression" dxfId="265" priority="2">
      <formula>IF(OR($H24="Corrupción",$H24="Lavado de Activos",$H24="Trámites, OPAs y Consultas de Acceso a la Información Pública",$H24="Financiación del Terrorismo"),1,0)</formula>
    </cfRule>
  </conditionalFormatting>
  <conditionalFormatting sqref="V24:V29">
    <cfRule type="expression" dxfId="264" priority="1">
      <formula>IF(OR($H24="Corrupción",$H24="Lavado de Activos",$H24="Trámites, OPAs y Consultas de Acceso a la Información Pública",$H24="Financiación del Terrorismo"),1,0)</formula>
    </cfRule>
  </conditionalFormatting>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zoomScale="60" zoomScaleNormal="60" workbookViewId="0">
      <pane ySplit="8" topLeftCell="A9" activePane="bottomLeft" state="frozen"/>
      <selection pane="bottomLeft" activeCell="A9" sqref="A9:A11"/>
    </sheetView>
  </sheetViews>
  <sheetFormatPr baseColWidth="10" defaultColWidth="14.42578125" defaultRowHeight="15" customHeight="1" x14ac:dyDescent="0.25"/>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x14ac:dyDescent="0.3">
      <c r="A1" s="120"/>
      <c r="B1" s="70"/>
      <c r="C1" s="75" t="s">
        <v>0</v>
      </c>
      <c r="D1" s="76"/>
      <c r="E1" s="76"/>
      <c r="F1" s="76"/>
      <c r="G1" s="76"/>
      <c r="H1" s="76"/>
      <c r="I1" s="76"/>
      <c r="J1" s="76"/>
      <c r="K1" s="76"/>
      <c r="L1" s="76"/>
      <c r="M1" s="76"/>
      <c r="N1" s="76"/>
      <c r="O1" s="76"/>
      <c r="P1" s="76"/>
      <c r="Q1" s="76"/>
      <c r="R1" s="76"/>
      <c r="S1" s="76"/>
      <c r="T1" s="76"/>
      <c r="U1" s="76"/>
      <c r="V1" s="76"/>
      <c r="W1" s="70"/>
      <c r="X1" s="119" t="s">
        <v>132</v>
      </c>
      <c r="Y1" s="61"/>
      <c r="Z1" s="62"/>
      <c r="AA1" s="3"/>
      <c r="AB1" s="3"/>
      <c r="AC1" s="3"/>
      <c r="AD1" s="3"/>
      <c r="AE1" s="3"/>
      <c r="AF1" s="3"/>
      <c r="AG1" s="3"/>
      <c r="AH1" s="3"/>
      <c r="AI1" s="3"/>
      <c r="AJ1" s="3"/>
      <c r="AK1" s="3"/>
    </row>
    <row r="2" spans="1:37" ht="19.5" customHeight="1" x14ac:dyDescent="0.3">
      <c r="A2" s="71"/>
      <c r="B2" s="72"/>
      <c r="C2" s="71"/>
      <c r="D2" s="77"/>
      <c r="E2" s="77"/>
      <c r="F2" s="77"/>
      <c r="G2" s="77"/>
      <c r="H2" s="77"/>
      <c r="I2" s="77"/>
      <c r="J2" s="77"/>
      <c r="K2" s="77"/>
      <c r="L2" s="77"/>
      <c r="M2" s="77"/>
      <c r="N2" s="77"/>
      <c r="O2" s="77"/>
      <c r="P2" s="77"/>
      <c r="Q2" s="77"/>
      <c r="R2" s="77"/>
      <c r="S2" s="77"/>
      <c r="T2" s="77"/>
      <c r="U2" s="77"/>
      <c r="V2" s="77"/>
      <c r="W2" s="72"/>
      <c r="X2" s="119" t="s">
        <v>133</v>
      </c>
      <c r="Y2" s="61"/>
      <c r="Z2" s="62"/>
      <c r="AA2" s="3"/>
      <c r="AB2" s="3"/>
      <c r="AC2" s="3"/>
      <c r="AD2" s="3"/>
      <c r="AE2" s="3"/>
      <c r="AF2" s="3"/>
      <c r="AG2" s="3"/>
      <c r="AH2" s="3"/>
      <c r="AI2" s="3"/>
      <c r="AJ2" s="3"/>
      <c r="AK2" s="3"/>
    </row>
    <row r="3" spans="1:37" ht="19.5" customHeight="1" x14ac:dyDescent="0.3">
      <c r="A3" s="71"/>
      <c r="B3" s="72"/>
      <c r="C3" s="71"/>
      <c r="D3" s="77"/>
      <c r="E3" s="77"/>
      <c r="F3" s="77"/>
      <c r="G3" s="77"/>
      <c r="H3" s="77"/>
      <c r="I3" s="77"/>
      <c r="J3" s="77"/>
      <c r="K3" s="77"/>
      <c r="L3" s="77"/>
      <c r="M3" s="77"/>
      <c r="N3" s="77"/>
      <c r="O3" s="77"/>
      <c r="P3" s="77"/>
      <c r="Q3" s="77"/>
      <c r="R3" s="77"/>
      <c r="S3" s="77"/>
      <c r="T3" s="77"/>
      <c r="U3" s="77"/>
      <c r="V3" s="77"/>
      <c r="W3" s="72"/>
      <c r="X3" s="119" t="s">
        <v>134</v>
      </c>
      <c r="Y3" s="61"/>
      <c r="Z3" s="62"/>
      <c r="AA3" s="3"/>
      <c r="AB3" s="3"/>
      <c r="AC3" s="3"/>
      <c r="AD3" s="3"/>
      <c r="AE3" s="3"/>
      <c r="AF3" s="3"/>
      <c r="AG3" s="3"/>
      <c r="AH3" s="3"/>
      <c r="AI3" s="3"/>
      <c r="AJ3" s="3"/>
      <c r="AK3" s="3"/>
    </row>
    <row r="4" spans="1:37" ht="19.5" customHeight="1" x14ac:dyDescent="0.3">
      <c r="A4" s="73"/>
      <c r="B4" s="74"/>
      <c r="C4" s="73"/>
      <c r="D4" s="78"/>
      <c r="E4" s="78"/>
      <c r="F4" s="78"/>
      <c r="G4" s="78"/>
      <c r="H4" s="78"/>
      <c r="I4" s="78"/>
      <c r="J4" s="78"/>
      <c r="K4" s="78"/>
      <c r="L4" s="78"/>
      <c r="M4" s="78"/>
      <c r="N4" s="78"/>
      <c r="O4" s="78"/>
      <c r="P4" s="78"/>
      <c r="Q4" s="78"/>
      <c r="R4" s="78"/>
      <c r="S4" s="78"/>
      <c r="T4" s="78"/>
      <c r="U4" s="78"/>
      <c r="V4" s="78"/>
      <c r="W4" s="74"/>
      <c r="X4" s="119" t="s">
        <v>135</v>
      </c>
      <c r="Y4" s="61"/>
      <c r="Z4" s="62"/>
      <c r="AA4" s="3"/>
      <c r="AB4" s="3"/>
      <c r="AC4" s="3"/>
      <c r="AD4" s="3"/>
      <c r="AE4" s="3"/>
      <c r="AF4" s="3"/>
      <c r="AG4" s="3"/>
      <c r="AH4" s="3"/>
      <c r="AI4" s="3"/>
      <c r="AJ4" s="3"/>
      <c r="AK4" s="3"/>
    </row>
    <row r="5" spans="1:37" ht="16.5" customHeight="1" x14ac:dyDescent="0.3">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x14ac:dyDescent="0.3">
      <c r="A6" s="115" t="s">
        <v>81</v>
      </c>
      <c r="B6" s="61"/>
      <c r="C6" s="61"/>
      <c r="D6" s="61"/>
      <c r="E6" s="62"/>
      <c r="F6" s="115" t="s">
        <v>136</v>
      </c>
      <c r="G6" s="61"/>
      <c r="H6" s="61"/>
      <c r="I6" s="61"/>
      <c r="J6" s="61"/>
      <c r="K6" s="61"/>
      <c r="L6" s="61"/>
      <c r="M6" s="61"/>
      <c r="N6" s="61"/>
      <c r="O6" s="61"/>
      <c r="P6" s="61"/>
      <c r="Q6" s="61"/>
      <c r="R6" s="61"/>
      <c r="S6" s="61"/>
      <c r="T6" s="61"/>
      <c r="U6" s="61"/>
      <c r="V6" s="61"/>
      <c r="W6" s="61"/>
      <c r="X6" s="62"/>
      <c r="Y6" s="111" t="s">
        <v>137</v>
      </c>
      <c r="Z6" s="111" t="s">
        <v>95</v>
      </c>
      <c r="AA6" s="3"/>
      <c r="AB6" s="3"/>
      <c r="AC6" s="3"/>
      <c r="AD6" s="3"/>
      <c r="AE6" s="3"/>
      <c r="AF6" s="3"/>
      <c r="AG6" s="3"/>
      <c r="AH6" s="3"/>
      <c r="AI6" s="3"/>
      <c r="AJ6" s="3"/>
      <c r="AK6" s="3"/>
    </row>
    <row r="7" spans="1:37" ht="18" customHeight="1" x14ac:dyDescent="0.3">
      <c r="A7" s="114" t="s">
        <v>79</v>
      </c>
      <c r="B7" s="110" t="s">
        <v>80</v>
      </c>
      <c r="C7" s="110" t="s">
        <v>84</v>
      </c>
      <c r="D7" s="110" t="s">
        <v>88</v>
      </c>
      <c r="E7" s="110" t="s">
        <v>89</v>
      </c>
      <c r="F7" s="118" t="s">
        <v>138</v>
      </c>
      <c r="G7" s="118" t="s">
        <v>139</v>
      </c>
      <c r="H7" s="118" t="s">
        <v>140</v>
      </c>
      <c r="I7" s="118" t="s">
        <v>141</v>
      </c>
      <c r="J7" s="118" t="s">
        <v>142</v>
      </c>
      <c r="K7" s="118" t="s">
        <v>143</v>
      </c>
      <c r="L7" s="118" t="s">
        <v>144</v>
      </c>
      <c r="M7" s="118" t="s">
        <v>145</v>
      </c>
      <c r="N7" s="118" t="s">
        <v>146</v>
      </c>
      <c r="O7" s="118" t="s">
        <v>147</v>
      </c>
      <c r="P7" s="118" t="s">
        <v>148</v>
      </c>
      <c r="Q7" s="118" t="s">
        <v>149</v>
      </c>
      <c r="R7" s="118" t="s">
        <v>150</v>
      </c>
      <c r="S7" s="118" t="s">
        <v>151</v>
      </c>
      <c r="T7" s="118" t="s">
        <v>152</v>
      </c>
      <c r="U7" s="118" t="s">
        <v>153</v>
      </c>
      <c r="V7" s="118" t="s">
        <v>154</v>
      </c>
      <c r="W7" s="118" t="s">
        <v>155</v>
      </c>
      <c r="X7" s="118" t="s">
        <v>156</v>
      </c>
      <c r="Y7" s="88"/>
      <c r="Z7" s="88"/>
      <c r="AA7" s="3"/>
      <c r="AB7" s="3"/>
      <c r="AC7" s="3"/>
      <c r="AD7" s="3"/>
      <c r="AE7" s="3"/>
      <c r="AF7" s="3"/>
      <c r="AG7" s="3"/>
      <c r="AH7" s="3"/>
      <c r="AI7" s="3"/>
      <c r="AJ7" s="3"/>
      <c r="AK7" s="3"/>
    </row>
    <row r="8" spans="1:37" ht="35.25" customHeight="1" x14ac:dyDescent="0.25">
      <c r="A8" s="89"/>
      <c r="B8" s="89"/>
      <c r="C8" s="89"/>
      <c r="D8" s="89"/>
      <c r="E8" s="89"/>
      <c r="F8" s="89"/>
      <c r="G8" s="89"/>
      <c r="H8" s="89"/>
      <c r="I8" s="89"/>
      <c r="J8" s="89"/>
      <c r="K8" s="89"/>
      <c r="L8" s="89"/>
      <c r="M8" s="89"/>
      <c r="N8" s="89"/>
      <c r="O8" s="89"/>
      <c r="P8" s="89"/>
      <c r="Q8" s="89"/>
      <c r="R8" s="89"/>
      <c r="S8" s="89"/>
      <c r="T8" s="89"/>
      <c r="U8" s="89"/>
      <c r="V8" s="89"/>
      <c r="W8" s="89"/>
      <c r="X8" s="89"/>
      <c r="Y8" s="89"/>
      <c r="Z8" s="89"/>
      <c r="AA8" s="16"/>
      <c r="AB8" s="16"/>
      <c r="AC8" s="16"/>
      <c r="AD8" s="16"/>
      <c r="AE8" s="16"/>
      <c r="AF8" s="16"/>
      <c r="AG8" s="16"/>
      <c r="AH8" s="16"/>
      <c r="AI8" s="16"/>
      <c r="AJ8" s="16"/>
      <c r="AK8" s="16"/>
    </row>
    <row r="9" spans="1:37" ht="16.5" customHeight="1" x14ac:dyDescent="0.25">
      <c r="A9" s="95">
        <v>1</v>
      </c>
      <c r="B9" s="90"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C9" s="90"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D9" s="90"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E9" s="90"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F9" s="90"/>
      <c r="G9" s="90"/>
      <c r="H9" s="90"/>
      <c r="I9" s="90"/>
      <c r="J9" s="90"/>
      <c r="K9" s="90"/>
      <c r="L9" s="90"/>
      <c r="M9" s="90"/>
      <c r="N9" s="90"/>
      <c r="O9" s="90"/>
      <c r="P9" s="90"/>
      <c r="Q9" s="90"/>
      <c r="R9" s="90"/>
      <c r="S9" s="90"/>
      <c r="T9" s="90"/>
      <c r="U9" s="90"/>
      <c r="V9" s="90"/>
      <c r="W9" s="90"/>
      <c r="X9" s="90"/>
      <c r="Y9" s="90" t="str">
        <f>IF(OR(E9="",E9="No Aplica"),"",COUNTIF(F9:X11,"SI"))</f>
        <v/>
      </c>
      <c r="Z9" s="91" t="str">
        <f>IF(AND(Y9=0,OR(U9="",U9="NO"),OR(E9="Corrupción",E9="Trámites,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IF(AND(Y9&gt;0,Y9&lt;=5,OR(E9="Corrupción",E9="Trámites, OPAs y Consultas de Acceso a la Información Pública")),"Moderado",
IF(AND(Y9&gt;5,Y9&lt;=11,OR(E9="Corrupción",E9="Trámites, OPAs y Consultas de Acceso a la Información Pública")),"Mayor",
IF(AND(Y9&gt;11,Y9&lt;=19,OR(E9="Corrupción",E9="Trámites, OPAs y Consultas de Acceso a la Información Pública")),"Catastrófico",""))))))))</f>
        <v/>
      </c>
      <c r="AA9" s="17"/>
      <c r="AB9" s="17"/>
      <c r="AC9" s="17"/>
      <c r="AD9" s="17"/>
      <c r="AE9" s="17"/>
      <c r="AF9" s="17"/>
      <c r="AG9" s="17"/>
      <c r="AH9" s="17"/>
      <c r="AI9" s="17"/>
      <c r="AJ9" s="17"/>
      <c r="AK9" s="17"/>
    </row>
    <row r="10" spans="1:37" ht="16.5" customHeight="1" x14ac:dyDescent="0.3">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3"/>
      <c r="AB10" s="3"/>
      <c r="AC10" s="3"/>
      <c r="AD10" s="3"/>
      <c r="AE10" s="3"/>
      <c r="AF10" s="3"/>
      <c r="AG10" s="3"/>
      <c r="AH10" s="3"/>
      <c r="AI10" s="3"/>
      <c r="AJ10" s="3"/>
      <c r="AK10" s="3"/>
    </row>
    <row r="11" spans="1:37" ht="16.5" customHeight="1" x14ac:dyDescent="0.3">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3"/>
      <c r="AB11" s="3"/>
      <c r="AC11" s="3"/>
      <c r="AD11" s="3"/>
      <c r="AE11" s="3"/>
      <c r="AF11" s="3"/>
      <c r="AG11" s="3"/>
      <c r="AH11" s="3"/>
      <c r="AI11" s="3"/>
      <c r="AJ11" s="3"/>
      <c r="AK11" s="3"/>
    </row>
    <row r="12" spans="1:37" ht="16.5" customHeight="1" x14ac:dyDescent="0.3">
      <c r="A12" s="95">
        <v>2</v>
      </c>
      <c r="B12" s="90"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0"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0"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90"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F12" s="90"/>
      <c r="G12" s="90"/>
      <c r="H12" s="90"/>
      <c r="I12" s="90"/>
      <c r="J12" s="90"/>
      <c r="K12" s="90"/>
      <c r="L12" s="90"/>
      <c r="M12" s="90"/>
      <c r="N12" s="90"/>
      <c r="O12" s="90"/>
      <c r="P12" s="90"/>
      <c r="Q12" s="90"/>
      <c r="R12" s="90"/>
      <c r="S12" s="90"/>
      <c r="T12" s="90"/>
      <c r="U12" s="90"/>
      <c r="V12" s="90"/>
      <c r="W12" s="90"/>
      <c r="X12" s="90"/>
      <c r="Y12" s="90" t="str">
        <f>IF(OR(E12="",E12="No Aplica"),"",COUNTIF(F12:X14,"SI"))</f>
        <v/>
      </c>
      <c r="Z12" s="91" t="str">
        <f>IF(AND(Y12=0,OR(U12="",U12="NO"),OR(E12="Corrupción",E12="Trámites,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IF(AND(Y12&gt;0,Y12&lt;=5,OR(E12="Corrupción",E12="Trámites, OPAs y Consultas de Acceso a la Información Pública")),"Moderado",
IF(AND(Y12&gt;5,Y12&lt;=11,OR(E12="Corrupción",E12="Trámites, OPAs y Consultas de Acceso a la Información Pública")),"Mayor",
IF(AND(Y12&gt;11,Y12&lt;=19,OR(E12="Corrupción",E12="Trámites, OPAs y Consultas de Acceso a la Información Pública")),"Catastrófico",""))))))))</f>
        <v/>
      </c>
      <c r="AA12" s="3"/>
      <c r="AB12" s="3"/>
      <c r="AC12" s="3"/>
      <c r="AD12" s="3"/>
      <c r="AE12" s="3"/>
      <c r="AF12" s="3"/>
      <c r="AG12" s="3"/>
      <c r="AH12" s="3"/>
      <c r="AI12" s="3"/>
      <c r="AJ12" s="3"/>
      <c r="AK12" s="3"/>
    </row>
    <row r="13" spans="1:37" ht="16.5" customHeight="1" x14ac:dyDescent="0.3">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3"/>
      <c r="AB13" s="3"/>
      <c r="AC13" s="3"/>
      <c r="AD13" s="3"/>
      <c r="AE13" s="3"/>
      <c r="AF13" s="3"/>
      <c r="AG13" s="3"/>
      <c r="AH13" s="3"/>
      <c r="AI13" s="3"/>
      <c r="AJ13" s="3"/>
      <c r="AK13" s="3"/>
    </row>
    <row r="14" spans="1:37" ht="16.5" customHeight="1" x14ac:dyDescent="0.3">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3"/>
      <c r="AB14" s="3"/>
      <c r="AC14" s="3"/>
      <c r="AD14" s="3"/>
      <c r="AE14" s="3"/>
      <c r="AF14" s="3"/>
      <c r="AG14" s="3"/>
      <c r="AH14" s="3"/>
      <c r="AI14" s="3"/>
      <c r="AJ14" s="3"/>
      <c r="AK14" s="3"/>
    </row>
    <row r="15" spans="1:37" ht="16.5" customHeight="1" x14ac:dyDescent="0.3">
      <c r="A15" s="95">
        <v>3</v>
      </c>
      <c r="B15" s="90"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
      </c>
      <c r="C15" s="90"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 xml:space="preserve">Contacto de personas interesadas en los procesos disciplinarios con quienes intervienen en el flujo de la toma de decisiones disciplinarias: por vinculos de amistad, recomendaciones laborales, nominación en el cargo o subdordinación al interior de la entidad  </v>
      </c>
      <c r="D15" s="90"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 xml:space="preserve">Posibilidad de proferir decisiones que favorezcan a terceros  en contravía del interes general. </v>
      </c>
      <c r="E15" s="90"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Corrupción</v>
      </c>
      <c r="F15" s="90" t="s">
        <v>157</v>
      </c>
      <c r="G15" s="90" t="s">
        <v>157</v>
      </c>
      <c r="H15" s="90" t="s">
        <v>158</v>
      </c>
      <c r="I15" s="90" t="s">
        <v>158</v>
      </c>
      <c r="J15" s="90" t="s">
        <v>157</v>
      </c>
      <c r="K15" s="90" t="s">
        <v>158</v>
      </c>
      <c r="L15" s="90" t="s">
        <v>157</v>
      </c>
      <c r="M15" s="90" t="s">
        <v>158</v>
      </c>
      <c r="N15" s="90" t="s">
        <v>158</v>
      </c>
      <c r="O15" s="90" t="s">
        <v>157</v>
      </c>
      <c r="P15" s="90" t="s">
        <v>157</v>
      </c>
      <c r="Q15" s="90" t="s">
        <v>157</v>
      </c>
      <c r="R15" s="90" t="s">
        <v>158</v>
      </c>
      <c r="S15" s="90" t="s">
        <v>157</v>
      </c>
      <c r="T15" s="90" t="s">
        <v>158</v>
      </c>
      <c r="U15" s="90" t="s">
        <v>158</v>
      </c>
      <c r="V15" s="90" t="s">
        <v>158</v>
      </c>
      <c r="W15" s="90" t="s">
        <v>158</v>
      </c>
      <c r="X15" s="90" t="s">
        <v>158</v>
      </c>
      <c r="Y15" s="90">
        <f>IF(OR(E15="",E15="No Aplica"),"",COUNTIF(F15:X17,"SI"))</f>
        <v>8</v>
      </c>
      <c r="Z15" s="91" t="str">
        <f>IF(AND(Y15=0,OR(U15="",U15="NO"),OR(E15="Corrupción",E15="Trámites,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IF(AND(Y15&gt;0,Y15&lt;=5,OR(E15="Corrupción",E15="Trámites, OPAs y Consultas de Acceso a la Información Pública")),"Moderado",
IF(AND(Y15&gt;5,Y15&lt;=11,OR(E15="Corrupción",E15="Trámites, OPAs y Consultas de Acceso a la Información Pública")),"Mayor",
IF(AND(Y15&gt;11,Y15&lt;=19,OR(E15="Corrupción",E15="Trámites, OPAs y Consultas de Acceso a la Información Pública")),"Catastrófico",""))))))))</f>
        <v>Mayor</v>
      </c>
      <c r="AA15" s="3"/>
      <c r="AB15" s="3"/>
      <c r="AC15" s="3"/>
      <c r="AD15" s="3"/>
      <c r="AE15" s="3"/>
      <c r="AF15" s="3"/>
      <c r="AG15" s="3"/>
      <c r="AH15" s="3"/>
      <c r="AI15" s="3"/>
      <c r="AJ15" s="3"/>
      <c r="AK15" s="3"/>
    </row>
    <row r="16" spans="1:37" ht="16.5" customHeight="1" x14ac:dyDescent="0.3">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3"/>
      <c r="AB16" s="3"/>
      <c r="AC16" s="3"/>
      <c r="AD16" s="3"/>
      <c r="AE16" s="3"/>
      <c r="AF16" s="3"/>
      <c r="AG16" s="3"/>
      <c r="AH16" s="3"/>
      <c r="AI16" s="3"/>
      <c r="AJ16" s="3"/>
      <c r="AK16" s="3"/>
    </row>
    <row r="17" spans="1:37" ht="16.5" customHeight="1" x14ac:dyDescent="0.3">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3"/>
      <c r="AB17" s="3"/>
      <c r="AC17" s="3"/>
      <c r="AD17" s="3"/>
      <c r="AE17" s="3"/>
      <c r="AF17" s="3"/>
      <c r="AG17" s="3"/>
      <c r="AH17" s="3"/>
      <c r="AI17" s="3"/>
      <c r="AJ17" s="3"/>
      <c r="AK17" s="3"/>
    </row>
    <row r="18" spans="1:37" ht="16.5" customHeight="1" x14ac:dyDescent="0.3">
      <c r="A18" s="95">
        <v>4</v>
      </c>
      <c r="B18" s="90"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0"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0"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90"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F18" s="90"/>
      <c r="G18" s="90"/>
      <c r="H18" s="90"/>
      <c r="I18" s="90"/>
      <c r="J18" s="90"/>
      <c r="K18" s="90"/>
      <c r="L18" s="90"/>
      <c r="M18" s="90"/>
      <c r="N18" s="90"/>
      <c r="O18" s="90"/>
      <c r="P18" s="90"/>
      <c r="Q18" s="90"/>
      <c r="R18" s="90"/>
      <c r="S18" s="90"/>
      <c r="T18" s="90"/>
      <c r="U18" s="90"/>
      <c r="V18" s="90"/>
      <c r="W18" s="90"/>
      <c r="X18" s="90"/>
      <c r="Y18" s="90" t="str">
        <f>IF(OR(E18="",E18="No Aplica"),"",COUNTIF(F18:X20,"SI"))</f>
        <v/>
      </c>
      <c r="Z18" s="91" t="str">
        <f>IF(AND(Y18=0,OR(U18="",U18="NO"),OR(E18="Corrupción",E18="Trámites,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IF(AND(Y18&gt;0,Y18&lt;=5,OR(E18="Corrupción",E18="Trámites, OPAs y Consultas de Acceso a la Información Pública")),"Moderado",
IF(AND(Y18&gt;5,Y18&lt;=11,OR(E18="Corrupción",E18="Trámites, OPAs y Consultas de Acceso a la Información Pública")),"Mayor",
IF(AND(Y18&gt;11,Y18&lt;=19,OR(E18="Corrupción",E18="Trámites, OPAs y Consultas de Acceso a la Información Pública")),"Catastrófico",""))))))))</f>
        <v/>
      </c>
      <c r="AA18" s="3"/>
      <c r="AB18" s="3"/>
      <c r="AC18" s="3"/>
      <c r="AD18" s="3"/>
      <c r="AE18" s="3"/>
      <c r="AF18" s="3"/>
      <c r="AG18" s="3"/>
      <c r="AH18" s="3"/>
      <c r="AI18" s="3"/>
      <c r="AJ18" s="3"/>
      <c r="AK18" s="3"/>
    </row>
    <row r="19" spans="1:37" ht="16.5" customHeight="1" x14ac:dyDescent="0.3">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3"/>
      <c r="AB19" s="3"/>
      <c r="AC19" s="3"/>
      <c r="AD19" s="3"/>
      <c r="AE19" s="3"/>
      <c r="AF19" s="3"/>
      <c r="AG19" s="3"/>
      <c r="AH19" s="3"/>
      <c r="AI19" s="3"/>
      <c r="AJ19" s="3"/>
      <c r="AK19" s="3"/>
    </row>
    <row r="20" spans="1:37" ht="16.5" customHeight="1" x14ac:dyDescent="0.3">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3"/>
      <c r="AB20" s="3"/>
      <c r="AC20" s="3"/>
      <c r="AD20" s="3"/>
      <c r="AE20" s="3"/>
      <c r="AF20" s="3"/>
      <c r="AG20" s="3"/>
      <c r="AH20" s="3"/>
      <c r="AI20" s="3"/>
      <c r="AJ20" s="3"/>
      <c r="AK20" s="3"/>
    </row>
    <row r="21" spans="1:37" ht="16.5" customHeight="1" x14ac:dyDescent="0.3">
      <c r="A21" s="95">
        <v>5</v>
      </c>
      <c r="B21" s="90"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0"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0"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90"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F21" s="90"/>
      <c r="G21" s="90"/>
      <c r="H21" s="90"/>
      <c r="I21" s="90"/>
      <c r="J21" s="90"/>
      <c r="K21" s="90"/>
      <c r="L21" s="90"/>
      <c r="M21" s="90"/>
      <c r="N21" s="90"/>
      <c r="O21" s="90"/>
      <c r="P21" s="90"/>
      <c r="Q21" s="90"/>
      <c r="R21" s="90"/>
      <c r="S21" s="90"/>
      <c r="T21" s="90"/>
      <c r="U21" s="90"/>
      <c r="V21" s="90"/>
      <c r="W21" s="90"/>
      <c r="X21" s="90"/>
      <c r="Y21" s="90" t="str">
        <f>IF(OR(E21="",E21="No Aplica"),"",COUNTIF(F21:X23,"SI"))</f>
        <v/>
      </c>
      <c r="Z21" s="91" t="str">
        <f>IF(AND(Y21=0,OR(U21="",U21="NO"),OR(E21="Corrupción",E21="Trámites,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IF(AND(Y21&gt;0,Y21&lt;=5,OR(E21="Corrupción",E21="Trámites, OPAs y Consultas de Acceso a la Información Pública")),"Moderado",
IF(AND(Y21&gt;5,Y21&lt;=11,OR(E21="Corrupción",E21="Trámites, OPAs y Consultas de Acceso a la Información Pública")),"Mayor",
IF(AND(Y21&gt;11,Y21&lt;=19,OR(E21="Corrupción",E21="Trámites, OPAs y Consultas de Acceso a la Información Pública")),"Catastrófico",""))))))))</f>
        <v/>
      </c>
      <c r="AA21" s="3"/>
      <c r="AB21" s="3"/>
      <c r="AC21" s="3"/>
      <c r="AD21" s="3"/>
      <c r="AE21" s="3"/>
      <c r="AF21" s="3"/>
      <c r="AG21" s="3"/>
      <c r="AH21" s="3"/>
      <c r="AI21" s="3"/>
      <c r="AJ21" s="3"/>
      <c r="AK21" s="3"/>
    </row>
    <row r="22" spans="1:37" ht="16.5" customHeight="1" x14ac:dyDescent="0.3">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3"/>
      <c r="AB22" s="3"/>
      <c r="AC22" s="3"/>
      <c r="AD22" s="3"/>
      <c r="AE22" s="3"/>
      <c r="AF22" s="3"/>
      <c r="AG22" s="3"/>
      <c r="AH22" s="3"/>
      <c r="AI22" s="3"/>
      <c r="AJ22" s="3"/>
      <c r="AK22" s="3"/>
    </row>
    <row r="23" spans="1:37" ht="16.5" customHeight="1" x14ac:dyDescent="0.3">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3"/>
      <c r="AB23" s="3"/>
      <c r="AC23" s="3"/>
      <c r="AD23" s="3"/>
      <c r="AE23" s="3"/>
      <c r="AF23" s="3"/>
      <c r="AG23" s="3"/>
      <c r="AH23" s="3"/>
      <c r="AI23" s="3"/>
      <c r="AJ23" s="3"/>
      <c r="AK23" s="3"/>
    </row>
    <row r="24" spans="1:37" ht="16.5" customHeight="1" x14ac:dyDescent="0.3">
      <c r="A24" s="95">
        <v>6</v>
      </c>
      <c r="B24" s="90"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0"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0"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90"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F24" s="90"/>
      <c r="G24" s="90"/>
      <c r="H24" s="90"/>
      <c r="I24" s="90"/>
      <c r="J24" s="90"/>
      <c r="K24" s="90"/>
      <c r="L24" s="90"/>
      <c r="M24" s="90"/>
      <c r="N24" s="90"/>
      <c r="O24" s="90"/>
      <c r="P24" s="90"/>
      <c r="Q24" s="90"/>
      <c r="R24" s="90"/>
      <c r="S24" s="90"/>
      <c r="T24" s="90"/>
      <c r="U24" s="90"/>
      <c r="V24" s="90"/>
      <c r="W24" s="90"/>
      <c r="X24" s="90"/>
      <c r="Y24" s="90" t="str">
        <f>IF(OR(E24="",E24="No Aplica"),"",COUNTIF(F24:X26,"SI"))</f>
        <v/>
      </c>
      <c r="Z24" s="91" t="str">
        <f>IF(AND(Y24=0,OR(U24="",U24="NO"),OR(E24="Corrupción",E24="Trámites,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IF(AND(Y24&gt;0,Y24&lt;=5,OR(E24="Corrupción",E24="Trámites, OPAs y Consultas de Acceso a la Información Pública")),"Moderado",
IF(AND(Y24&gt;5,Y24&lt;=11,OR(E24="Corrupción",E24="Trámites, OPAs y Consultas de Acceso a la Información Pública")),"Mayor",
IF(AND(Y24&gt;11,Y24&lt;=19,OR(E24="Corrupción",E24="Trámites, OPAs y Consultas de Acceso a la Información Pública")),"Catastrófico",""))))))))</f>
        <v/>
      </c>
      <c r="AA24" s="3"/>
      <c r="AB24" s="3"/>
      <c r="AC24" s="3"/>
      <c r="AD24" s="3"/>
      <c r="AE24" s="3"/>
      <c r="AF24" s="3"/>
      <c r="AG24" s="3"/>
      <c r="AH24" s="3"/>
      <c r="AI24" s="3"/>
      <c r="AJ24" s="3"/>
      <c r="AK24" s="3"/>
    </row>
    <row r="25" spans="1:37" ht="16.5" customHeight="1" x14ac:dyDescent="0.3">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3"/>
      <c r="AB25" s="3"/>
      <c r="AC25" s="3"/>
      <c r="AD25" s="3"/>
      <c r="AE25" s="3"/>
      <c r="AF25" s="3"/>
      <c r="AG25" s="3"/>
      <c r="AH25" s="3"/>
      <c r="AI25" s="3"/>
      <c r="AJ25" s="3"/>
      <c r="AK25" s="3"/>
    </row>
    <row r="26" spans="1:37" ht="16.5" customHeight="1" x14ac:dyDescent="0.3">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3"/>
      <c r="AB26" s="3"/>
      <c r="AC26" s="3"/>
      <c r="AD26" s="3"/>
      <c r="AE26" s="3"/>
      <c r="AF26" s="3"/>
      <c r="AG26" s="3"/>
      <c r="AH26" s="3"/>
      <c r="AI26" s="3"/>
      <c r="AJ26" s="3"/>
      <c r="AK26" s="3"/>
    </row>
    <row r="27" spans="1:37" ht="16.5" customHeight="1" x14ac:dyDescent="0.3">
      <c r="A27" s="95">
        <v>7</v>
      </c>
      <c r="B27" s="90"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0"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0"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90"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F27" s="90"/>
      <c r="G27" s="90"/>
      <c r="H27" s="90"/>
      <c r="I27" s="90"/>
      <c r="J27" s="90"/>
      <c r="K27" s="90"/>
      <c r="L27" s="90"/>
      <c r="M27" s="90"/>
      <c r="N27" s="90"/>
      <c r="O27" s="90"/>
      <c r="P27" s="90"/>
      <c r="Q27" s="90"/>
      <c r="R27" s="90"/>
      <c r="S27" s="90"/>
      <c r="T27" s="90"/>
      <c r="U27" s="90"/>
      <c r="V27" s="90"/>
      <c r="W27" s="90"/>
      <c r="X27" s="90"/>
      <c r="Y27" s="90" t="str">
        <f>IF(OR(E27="",E27="No Aplica"),"",COUNTIF(F27:X29,"SI"))</f>
        <v/>
      </c>
      <c r="Z27" s="91" t="str">
        <f>IF(AND(Y27=0,OR(U27="",U27="NO"),OR(E27="Corrupción",E27="Trámites,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IF(AND(Y27&gt;0,Y27&lt;=5,OR(E27="Corrupción",E27="Trámites, OPAs y Consultas de Acceso a la Información Pública")),"Moderado",
IF(AND(Y27&gt;5,Y27&lt;=11,OR(E27="Corrupción",E27="Trámites, OPAs y Consultas de Acceso a la Información Pública")),"Mayor",
IF(AND(Y27&gt;11,Y27&lt;=19,OR(E27="Corrupción",E27="Trámites, OPAs y Consultas de Acceso a la Información Pública")),"Catastrófico",""))))))))</f>
        <v/>
      </c>
      <c r="AA27" s="3"/>
      <c r="AB27" s="3"/>
      <c r="AC27" s="3"/>
      <c r="AD27" s="3"/>
      <c r="AE27" s="3"/>
      <c r="AF27" s="3"/>
      <c r="AG27" s="3"/>
      <c r="AH27" s="3"/>
      <c r="AI27" s="3"/>
      <c r="AJ27" s="3"/>
      <c r="AK27" s="3"/>
    </row>
    <row r="28" spans="1:37" ht="16.5" customHeight="1" x14ac:dyDescent="0.3">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3"/>
      <c r="AB28" s="3"/>
      <c r="AC28" s="3"/>
      <c r="AD28" s="3"/>
      <c r="AE28" s="3"/>
      <c r="AF28" s="3"/>
      <c r="AG28" s="3"/>
      <c r="AH28" s="3"/>
      <c r="AI28" s="3"/>
      <c r="AJ28" s="3"/>
      <c r="AK28" s="3"/>
    </row>
    <row r="29" spans="1:37" ht="16.5" customHeight="1" x14ac:dyDescent="0.3">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3"/>
      <c r="AB29" s="3"/>
      <c r="AC29" s="3"/>
      <c r="AD29" s="3"/>
      <c r="AE29" s="3"/>
      <c r="AF29" s="3"/>
      <c r="AG29" s="3"/>
      <c r="AH29" s="3"/>
      <c r="AI29" s="3"/>
      <c r="AJ29" s="3"/>
      <c r="AK29" s="3"/>
    </row>
    <row r="30" spans="1:37" ht="16.5" customHeight="1" x14ac:dyDescent="0.3">
      <c r="A30" s="95">
        <v>8</v>
      </c>
      <c r="B30" s="90"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C30" s="90"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D30" s="90"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E30" s="90"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F30" s="90"/>
      <c r="G30" s="90"/>
      <c r="H30" s="90"/>
      <c r="I30" s="90"/>
      <c r="J30" s="90"/>
      <c r="K30" s="90"/>
      <c r="L30" s="90"/>
      <c r="M30" s="90"/>
      <c r="N30" s="90"/>
      <c r="O30" s="90"/>
      <c r="P30" s="90"/>
      <c r="Q30" s="90"/>
      <c r="R30" s="90"/>
      <c r="S30" s="90"/>
      <c r="T30" s="90"/>
      <c r="U30" s="90"/>
      <c r="V30" s="90"/>
      <c r="W30" s="90"/>
      <c r="X30" s="90"/>
      <c r="Y30" s="90" t="str">
        <f>IF(OR(E30="",E30="No Aplica"),"",COUNTIF(F30:X32,"SI"))</f>
        <v/>
      </c>
      <c r="Z30" s="91" t="str">
        <f>IF(AND(Y30=0,OR(U30="",U30="NO"),OR(E30="Corrupción",E30="Trámites,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IF(AND(Y30&gt;0,Y30&lt;=5,OR(E30="Corrupción",E30="Trámites, OPAs y Consultas de Acceso a la Información Pública")),"Moderado",
IF(AND(Y30&gt;5,Y30&lt;=11,OR(E30="Corrupción",E30="Trámites, OPAs y Consultas de Acceso a la Información Pública")),"Mayor",
IF(AND(Y30&gt;11,Y30&lt;=19,OR(E30="Corrupción",E30="Trámites, OPAs y Consultas de Acceso a la Información Pública")),"Catastrófico",""))))))))</f>
        <v/>
      </c>
      <c r="AA30" s="3"/>
      <c r="AB30" s="3"/>
      <c r="AC30" s="3"/>
      <c r="AD30" s="3"/>
      <c r="AE30" s="3"/>
      <c r="AF30" s="3"/>
      <c r="AG30" s="3"/>
      <c r="AH30" s="3"/>
      <c r="AI30" s="3"/>
      <c r="AJ30" s="3"/>
      <c r="AK30" s="3"/>
    </row>
    <row r="31" spans="1:37" ht="16.5" customHeight="1" x14ac:dyDescent="0.3">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3"/>
      <c r="AB31" s="3"/>
      <c r="AC31" s="3"/>
      <c r="AD31" s="3"/>
      <c r="AE31" s="3"/>
      <c r="AF31" s="3"/>
      <c r="AG31" s="3"/>
      <c r="AH31" s="3"/>
      <c r="AI31" s="3"/>
      <c r="AJ31" s="3"/>
      <c r="AK31" s="3"/>
    </row>
    <row r="32" spans="1:37" ht="16.5" customHeight="1" x14ac:dyDescent="0.3">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3"/>
      <c r="AB32" s="3"/>
      <c r="AC32" s="3"/>
      <c r="AD32" s="3"/>
      <c r="AE32" s="3"/>
      <c r="AF32" s="3"/>
      <c r="AG32" s="3"/>
      <c r="AH32" s="3"/>
      <c r="AI32" s="3"/>
      <c r="AJ32" s="3"/>
      <c r="AK32" s="3"/>
    </row>
    <row r="33" spans="1:37" ht="16.5" customHeight="1" x14ac:dyDescent="0.3">
      <c r="A33" s="95">
        <v>9</v>
      </c>
      <c r="B33" s="90"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C33" s="90"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D33" s="90"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E33" s="90"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F33" s="90"/>
      <c r="G33" s="90"/>
      <c r="H33" s="90"/>
      <c r="I33" s="90"/>
      <c r="J33" s="90"/>
      <c r="K33" s="90"/>
      <c r="L33" s="90"/>
      <c r="M33" s="90"/>
      <c r="N33" s="90"/>
      <c r="O33" s="90"/>
      <c r="P33" s="90"/>
      <c r="Q33" s="90"/>
      <c r="R33" s="90"/>
      <c r="S33" s="90"/>
      <c r="T33" s="90"/>
      <c r="U33" s="90"/>
      <c r="V33" s="90"/>
      <c r="W33" s="90"/>
      <c r="X33" s="90"/>
      <c r="Y33" s="90" t="str">
        <f>IF(OR(E33="",E33="No Aplica"),"",COUNTIF(F33:X35,"SI"))</f>
        <v/>
      </c>
      <c r="Z33" s="91" t="str">
        <f>IF(AND(Y33=0,OR(U33="",U33="NO"),OR(E33="Corrupción",E33="Trámites,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IF(AND(Y33&gt;0,Y33&lt;=5,OR(E33="Corrupción",E33="Trámites, OPAs y Consultas de Acceso a la Información Pública")),"Moderado",
IF(AND(Y33&gt;5,Y33&lt;=11,OR(E33="Corrupción",E33="Trámites, OPAs y Consultas de Acceso a la Información Pública")),"Mayor",
IF(AND(Y33&gt;11,Y33&lt;=19,OR(E33="Corrupción",E33="Trámites, OPAs y Consultas de Acceso a la Información Pública")),"Catastrófico",""))))))))</f>
        <v/>
      </c>
      <c r="AA33" s="3"/>
      <c r="AB33" s="3"/>
      <c r="AC33" s="3"/>
      <c r="AD33" s="3"/>
      <c r="AE33" s="3"/>
      <c r="AF33" s="3"/>
      <c r="AG33" s="3"/>
      <c r="AH33" s="3"/>
      <c r="AI33" s="3"/>
      <c r="AJ33" s="3"/>
      <c r="AK33" s="3"/>
    </row>
    <row r="34" spans="1:37" ht="16.5" customHeight="1" x14ac:dyDescent="0.3">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3"/>
      <c r="AB34" s="3"/>
      <c r="AC34" s="3"/>
      <c r="AD34" s="3"/>
      <c r="AE34" s="3"/>
      <c r="AF34" s="3"/>
      <c r="AG34" s="3"/>
      <c r="AH34" s="3"/>
      <c r="AI34" s="3"/>
      <c r="AJ34" s="3"/>
      <c r="AK34" s="3"/>
    </row>
    <row r="35" spans="1:37" ht="16.5" customHeight="1" x14ac:dyDescent="0.3">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3"/>
      <c r="AB35" s="3"/>
      <c r="AC35" s="3"/>
      <c r="AD35" s="3"/>
      <c r="AE35" s="3"/>
      <c r="AF35" s="3"/>
      <c r="AG35" s="3"/>
      <c r="AH35" s="3"/>
      <c r="AI35" s="3"/>
      <c r="AJ35" s="3"/>
      <c r="AK35" s="3"/>
    </row>
    <row r="36" spans="1:37" ht="16.5" customHeight="1" x14ac:dyDescent="0.3">
      <c r="A36" s="95">
        <v>10</v>
      </c>
      <c r="B36" s="90"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C36" s="90"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D36" s="90"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E36" s="90"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F36" s="90"/>
      <c r="G36" s="90"/>
      <c r="H36" s="90"/>
      <c r="I36" s="90"/>
      <c r="J36" s="90"/>
      <c r="K36" s="90"/>
      <c r="L36" s="90"/>
      <c r="M36" s="90"/>
      <c r="N36" s="90"/>
      <c r="O36" s="90"/>
      <c r="P36" s="90"/>
      <c r="Q36" s="90"/>
      <c r="R36" s="90"/>
      <c r="S36" s="90"/>
      <c r="T36" s="90"/>
      <c r="U36" s="90"/>
      <c r="V36" s="90"/>
      <c r="W36" s="90"/>
      <c r="X36" s="90"/>
      <c r="Y36" s="90" t="str">
        <f>IF(OR(E36="",E36="No Aplica"),"",COUNTIF(F36:X38,"SI"))</f>
        <v/>
      </c>
      <c r="Z36" s="91" t="str">
        <f>IF(AND(Y36=0,OR(U36="",U36="NO"),OR(E36="Corrupción",E36="Trámites,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IF(AND(Y36&gt;0,Y36&lt;=5,OR(E36="Corrupción",E36="Trámites, OPAs y Consultas de Acceso a la Información Pública")),"Moderado",
IF(AND(Y36&gt;5,Y36&lt;=11,OR(E36="Corrupción",E36="Trámites, OPAs y Consultas de Acceso a la Información Pública")),"Mayor",
IF(AND(Y36&gt;11,Y36&lt;=19,OR(E36="Corrupción",E36="Trámites, OPAs y Consultas de Acceso a la Información Pública")),"Catastrófico",""))))))))</f>
        <v/>
      </c>
      <c r="AA36" s="3"/>
      <c r="AB36" s="3"/>
      <c r="AC36" s="3"/>
      <c r="AD36" s="3"/>
      <c r="AE36" s="3"/>
      <c r="AF36" s="3"/>
      <c r="AG36" s="3"/>
      <c r="AH36" s="3"/>
      <c r="AI36" s="3"/>
      <c r="AJ36" s="3"/>
      <c r="AK36" s="3"/>
    </row>
    <row r="37" spans="1:37" ht="16.5" customHeight="1" x14ac:dyDescent="0.3">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2"/>
      <c r="AB37" s="2"/>
      <c r="AC37" s="2"/>
      <c r="AD37" s="2"/>
      <c r="AE37" s="2"/>
      <c r="AF37" s="2"/>
      <c r="AG37" s="2"/>
      <c r="AH37" s="2"/>
      <c r="AI37" s="2"/>
      <c r="AJ37" s="2"/>
      <c r="AK37" s="2"/>
    </row>
    <row r="38" spans="1:37" ht="16.5" customHeight="1" x14ac:dyDescent="0.3">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2"/>
      <c r="AB38" s="2"/>
      <c r="AC38" s="2"/>
      <c r="AD38" s="2"/>
      <c r="AE38" s="2"/>
      <c r="AF38" s="2"/>
      <c r="AG38" s="2"/>
      <c r="AH38" s="2"/>
      <c r="AI38" s="2"/>
      <c r="AJ38" s="2"/>
      <c r="AK38" s="2"/>
    </row>
    <row r="39" spans="1:37" ht="16.5" customHeight="1" x14ac:dyDescent="0.3">
      <c r="A39" s="95">
        <v>11</v>
      </c>
      <c r="B39" s="90"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0"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0"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90"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F39" s="90"/>
      <c r="G39" s="90"/>
      <c r="H39" s="90"/>
      <c r="I39" s="90"/>
      <c r="J39" s="90"/>
      <c r="K39" s="90"/>
      <c r="L39" s="90"/>
      <c r="M39" s="90"/>
      <c r="N39" s="90"/>
      <c r="O39" s="90"/>
      <c r="P39" s="90"/>
      <c r="Q39" s="90"/>
      <c r="R39" s="90"/>
      <c r="S39" s="90"/>
      <c r="T39" s="90"/>
      <c r="U39" s="90"/>
      <c r="V39" s="90"/>
      <c r="W39" s="90"/>
      <c r="X39" s="90"/>
      <c r="Y39" s="90" t="str">
        <f>IF(OR(E39="",E39="No Aplica"),"",COUNTIF(F39:X41,"SI"))</f>
        <v/>
      </c>
      <c r="Z39" s="91" t="str">
        <f>IF(AND(Y39=0,OR(U39="",U39="NO"),OR(E39="Corrupción",E39="Trámites,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IF(AND(Y39&gt;0,Y39&lt;=5,OR(E39="Corrupción",E39="Trámites, OPAs y Consultas de Acceso a la Información Pública")),"Moderado",
IF(AND(Y39&gt;5,Y39&lt;=11,OR(E39="Corrupción",E39="Trámites, OPAs y Consultas de Acceso a la Información Pública")),"Mayor",
IF(AND(Y39&gt;11,Y39&lt;=19,OR(E39="Corrupción",E39="Trámites, OPAs y Consultas de Acceso a la Información Pública")),"Catastrófico",""))))))))</f>
        <v/>
      </c>
      <c r="AA39" s="3"/>
      <c r="AB39" s="3"/>
      <c r="AC39" s="3"/>
      <c r="AD39" s="3"/>
      <c r="AE39" s="3"/>
      <c r="AF39" s="3"/>
      <c r="AG39" s="3"/>
      <c r="AH39" s="3"/>
      <c r="AI39" s="3"/>
      <c r="AJ39" s="3"/>
      <c r="AK39" s="3"/>
    </row>
    <row r="40" spans="1:37" ht="16.5" customHeight="1" x14ac:dyDescent="0.3">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2"/>
      <c r="AB40" s="2"/>
      <c r="AC40" s="2"/>
      <c r="AD40" s="2"/>
      <c r="AE40" s="2"/>
      <c r="AF40" s="2"/>
      <c r="AG40" s="2"/>
      <c r="AH40" s="2"/>
      <c r="AI40" s="2"/>
      <c r="AJ40" s="2"/>
      <c r="AK40" s="2"/>
    </row>
    <row r="41" spans="1:37" ht="16.5" customHeight="1" x14ac:dyDescent="0.3">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2"/>
      <c r="AB41" s="2"/>
      <c r="AC41" s="2"/>
      <c r="AD41" s="2"/>
      <c r="AE41" s="2"/>
      <c r="AF41" s="2"/>
      <c r="AG41" s="2"/>
      <c r="AH41" s="2"/>
      <c r="AI41" s="2"/>
      <c r="AJ41" s="2"/>
      <c r="AK41" s="2"/>
    </row>
    <row r="42" spans="1:37" ht="16.5" customHeight="1" x14ac:dyDescent="0.3">
      <c r="A42" s="95">
        <v>12</v>
      </c>
      <c r="B42" s="90"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0"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0"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90"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F42" s="90"/>
      <c r="G42" s="90"/>
      <c r="H42" s="90"/>
      <c r="I42" s="90"/>
      <c r="J42" s="90"/>
      <c r="K42" s="90"/>
      <c r="L42" s="90"/>
      <c r="M42" s="90"/>
      <c r="N42" s="90"/>
      <c r="O42" s="90"/>
      <c r="P42" s="90"/>
      <c r="Q42" s="90"/>
      <c r="R42" s="90"/>
      <c r="S42" s="90"/>
      <c r="T42" s="90"/>
      <c r="U42" s="90"/>
      <c r="V42" s="90"/>
      <c r="W42" s="90"/>
      <c r="X42" s="90"/>
      <c r="Y42" s="90" t="str">
        <f>IF(OR(E42="",E42="No Aplica"),"",COUNTIF(F42:X44,"SI"))</f>
        <v/>
      </c>
      <c r="Z42" s="91" t="str">
        <f>IF(AND(Y42=0,OR(U42="",U42="NO"),OR(E42="Corrupción",E42="Trámites,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IF(AND(Y42&gt;0,Y42&lt;=5,OR(E42="Corrupción",E42="Trámites, OPAs y Consultas de Acceso a la Información Pública")),"Moderado",
IF(AND(Y42&gt;5,Y42&lt;=11,OR(E42="Corrupción",E42="Trámites, OPAs y Consultas de Acceso a la Información Pública")),"Mayor",
IF(AND(Y42&gt;11,Y42&lt;=19,OR(E42="Corrupción",E42="Trámites, OPAs y Consultas de Acceso a la Información Pública")),"Catastrófico",""))))))))</f>
        <v/>
      </c>
      <c r="AA42" s="3"/>
      <c r="AB42" s="3"/>
      <c r="AC42" s="3"/>
      <c r="AD42" s="3"/>
      <c r="AE42" s="3"/>
      <c r="AF42" s="3"/>
      <c r="AG42" s="3"/>
      <c r="AH42" s="3"/>
      <c r="AI42" s="3"/>
      <c r="AJ42" s="3"/>
      <c r="AK42" s="3"/>
    </row>
    <row r="43" spans="1:37" ht="16.5" customHeight="1" x14ac:dyDescent="0.3">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2"/>
      <c r="AB43" s="2"/>
      <c r="AC43" s="2"/>
      <c r="AD43" s="2"/>
      <c r="AE43" s="2"/>
      <c r="AF43" s="2"/>
      <c r="AG43" s="2"/>
      <c r="AH43" s="2"/>
      <c r="AI43" s="2"/>
      <c r="AJ43" s="2"/>
      <c r="AK43" s="2"/>
    </row>
    <row r="44" spans="1:37" ht="16.5" customHeight="1" x14ac:dyDescent="0.3">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2"/>
      <c r="AB44" s="2"/>
      <c r="AC44" s="2"/>
      <c r="AD44" s="2"/>
      <c r="AE44" s="2"/>
      <c r="AF44" s="2"/>
      <c r="AG44" s="2"/>
      <c r="AH44" s="2"/>
      <c r="AI44" s="2"/>
      <c r="AJ44" s="2"/>
      <c r="AK44" s="2"/>
    </row>
    <row r="45" spans="1:37" ht="16.5" customHeight="1" x14ac:dyDescent="0.3">
      <c r="A45" s="95">
        <v>13</v>
      </c>
      <c r="B45" s="90"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0"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0"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90"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F45" s="90"/>
      <c r="G45" s="90"/>
      <c r="H45" s="90"/>
      <c r="I45" s="90"/>
      <c r="J45" s="90"/>
      <c r="K45" s="90"/>
      <c r="L45" s="90"/>
      <c r="M45" s="90"/>
      <c r="N45" s="90"/>
      <c r="O45" s="90"/>
      <c r="P45" s="90"/>
      <c r="Q45" s="90"/>
      <c r="R45" s="90"/>
      <c r="S45" s="90"/>
      <c r="T45" s="90"/>
      <c r="U45" s="90"/>
      <c r="V45" s="90"/>
      <c r="W45" s="90"/>
      <c r="X45" s="90"/>
      <c r="Y45" s="90" t="str">
        <f>IF(OR(E45="",E45="No Aplica"),"",COUNTIF(F45:X47,"SI"))</f>
        <v/>
      </c>
      <c r="Z45" s="91" t="str">
        <f>IF(AND(Y45=0,OR(U45="",U45="NO"),OR(E45="Corrupción",E45="Trámites,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IF(AND(Y45&gt;0,Y45&lt;=5,OR(E45="Corrupción",E45="Trámites, OPAs y Consultas de Acceso a la Información Pública")),"Moderado",
IF(AND(Y45&gt;5,Y45&lt;=11,OR(E45="Corrupción",E45="Trámites, OPAs y Consultas de Acceso a la Información Pública")),"Mayor",
IF(AND(Y45&gt;11,Y45&lt;=19,OR(E45="Corrupción",E45="Trámites, OPAs y Consultas de Acceso a la Información Pública")),"Catastrófico",""))))))))</f>
        <v/>
      </c>
      <c r="AA45" s="3"/>
      <c r="AB45" s="3"/>
      <c r="AC45" s="3"/>
      <c r="AD45" s="3"/>
      <c r="AE45" s="3"/>
      <c r="AF45" s="3"/>
      <c r="AG45" s="3"/>
      <c r="AH45" s="3"/>
      <c r="AI45" s="3"/>
      <c r="AJ45" s="3"/>
      <c r="AK45" s="3"/>
    </row>
    <row r="46" spans="1:37" ht="16.5" customHeight="1" x14ac:dyDescent="0.3">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2"/>
      <c r="AB46" s="2"/>
      <c r="AC46" s="2"/>
      <c r="AD46" s="2"/>
      <c r="AE46" s="2"/>
      <c r="AF46" s="2"/>
      <c r="AG46" s="2"/>
      <c r="AH46" s="2"/>
      <c r="AI46" s="2"/>
      <c r="AJ46" s="2"/>
      <c r="AK46" s="2"/>
    </row>
    <row r="47" spans="1:37" ht="16.5" customHeight="1" x14ac:dyDescent="0.3">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2"/>
      <c r="AB47" s="2"/>
      <c r="AC47" s="2"/>
      <c r="AD47" s="2"/>
      <c r="AE47" s="2"/>
      <c r="AF47" s="2"/>
      <c r="AG47" s="2"/>
      <c r="AH47" s="2"/>
      <c r="AI47" s="2"/>
      <c r="AJ47" s="2"/>
      <c r="AK47" s="2"/>
    </row>
    <row r="48" spans="1:37" ht="16.5" customHeight="1" x14ac:dyDescent="0.3">
      <c r="A48" s="95">
        <v>14</v>
      </c>
      <c r="B48" s="90"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0"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0"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90"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F48" s="90"/>
      <c r="G48" s="90"/>
      <c r="H48" s="90"/>
      <c r="I48" s="90"/>
      <c r="J48" s="90"/>
      <c r="K48" s="90"/>
      <c r="L48" s="90"/>
      <c r="M48" s="90"/>
      <c r="N48" s="90"/>
      <c r="O48" s="90"/>
      <c r="P48" s="90"/>
      <c r="Q48" s="90"/>
      <c r="R48" s="90"/>
      <c r="S48" s="90"/>
      <c r="T48" s="90"/>
      <c r="U48" s="90"/>
      <c r="V48" s="90"/>
      <c r="W48" s="90"/>
      <c r="X48" s="90"/>
      <c r="Y48" s="90" t="str">
        <f>IF(OR(E48="",E48="No Aplica"),"",COUNTIF(F48:X50,"SI"))</f>
        <v/>
      </c>
      <c r="Z48" s="91" t="str">
        <f>IF(AND(Y48=0,OR(U48="",U48="NO"),OR(E48="Corrupción",E48="Trámites,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IF(AND(Y48&gt;0,Y48&lt;=5,OR(E48="Corrupción",E48="Trámites, OPAs y Consultas de Acceso a la Información Pública")),"Moderado",
IF(AND(Y48&gt;5,Y48&lt;=11,OR(E48="Corrupción",E48="Trámites, OPAs y Consultas de Acceso a la Información Pública")),"Mayor",
IF(AND(Y48&gt;11,Y48&lt;=19,OR(E48="Corrupción",E48="Trámites, OPAs y Consultas de Acceso a la Información Pública")),"Catastrófico",""))))))))</f>
        <v/>
      </c>
      <c r="AA48" s="3"/>
      <c r="AB48" s="3"/>
      <c r="AC48" s="3"/>
      <c r="AD48" s="3"/>
      <c r="AE48" s="3"/>
      <c r="AF48" s="3"/>
      <c r="AG48" s="3"/>
      <c r="AH48" s="3"/>
      <c r="AI48" s="3"/>
      <c r="AJ48" s="3"/>
      <c r="AK48" s="3"/>
    </row>
    <row r="49" spans="1:37" ht="16.5" customHeight="1" x14ac:dyDescent="0.3">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2"/>
      <c r="AB49" s="2"/>
      <c r="AC49" s="2"/>
      <c r="AD49" s="2"/>
      <c r="AE49" s="2"/>
      <c r="AF49" s="2"/>
      <c r="AG49" s="2"/>
      <c r="AH49" s="2"/>
      <c r="AI49" s="2"/>
      <c r="AJ49" s="2"/>
      <c r="AK49" s="2"/>
    </row>
    <row r="50" spans="1:37" ht="16.5" customHeight="1" x14ac:dyDescent="0.3">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2"/>
      <c r="AB50" s="2"/>
      <c r="AC50" s="2"/>
      <c r="AD50" s="2"/>
      <c r="AE50" s="2"/>
      <c r="AF50" s="2"/>
      <c r="AG50" s="2"/>
      <c r="AH50" s="2"/>
      <c r="AI50" s="2"/>
      <c r="AJ50" s="2"/>
      <c r="AK50" s="2"/>
    </row>
    <row r="51" spans="1:37" ht="16.5" customHeight="1" x14ac:dyDescent="0.3">
      <c r="A51" s="95">
        <v>15</v>
      </c>
      <c r="B51" s="90"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0"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0"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90"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F51" s="90"/>
      <c r="G51" s="90"/>
      <c r="H51" s="90"/>
      <c r="I51" s="90"/>
      <c r="J51" s="90"/>
      <c r="K51" s="90"/>
      <c r="L51" s="90"/>
      <c r="M51" s="90"/>
      <c r="N51" s="90"/>
      <c r="O51" s="90"/>
      <c r="P51" s="90"/>
      <c r="Q51" s="90"/>
      <c r="R51" s="90"/>
      <c r="S51" s="90"/>
      <c r="T51" s="90"/>
      <c r="U51" s="90"/>
      <c r="V51" s="90"/>
      <c r="W51" s="90"/>
      <c r="X51" s="90"/>
      <c r="Y51" s="90" t="str">
        <f>IF(OR(E51="",E51="No Aplica"),"",COUNTIF(F51:X53,"SI"))</f>
        <v/>
      </c>
      <c r="Z51" s="91" t="str">
        <f>IF(AND(Y51=0,OR(U51="",U51="NO"),OR(E51="Corrupción",E51="Trámites,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IF(AND(Y51&gt;0,Y51&lt;=5,OR(E51="Corrupción",E51="Trámites, OPAs y Consultas de Acceso a la Información Pública")),"Moderado",
IF(AND(Y51&gt;5,Y51&lt;=11,OR(E51="Corrupción",E51="Trámites, OPAs y Consultas de Acceso a la Información Pública")),"Mayor",
IF(AND(Y51&gt;11,Y51&lt;=19,OR(E51="Corrupción",E51="Trámites, OPAs y Consultas de Acceso a la Información Pública")),"Catastrófico",""))))))))</f>
        <v/>
      </c>
      <c r="AA51" s="3"/>
      <c r="AB51" s="3"/>
      <c r="AC51" s="3"/>
      <c r="AD51" s="3"/>
      <c r="AE51" s="3"/>
      <c r="AF51" s="3"/>
      <c r="AG51" s="3"/>
      <c r="AH51" s="3"/>
      <c r="AI51" s="3"/>
      <c r="AJ51" s="3"/>
      <c r="AK51" s="3"/>
    </row>
    <row r="52" spans="1:37" ht="16.5" customHeight="1" x14ac:dyDescent="0.3">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2"/>
      <c r="AB52" s="2"/>
      <c r="AC52" s="2"/>
      <c r="AD52" s="2"/>
      <c r="AE52" s="2"/>
      <c r="AF52" s="2"/>
      <c r="AG52" s="2"/>
      <c r="AH52" s="2"/>
      <c r="AI52" s="2"/>
      <c r="AJ52" s="2"/>
      <c r="AK52" s="2"/>
    </row>
    <row r="53" spans="1:37" ht="16.5" customHeight="1" x14ac:dyDescent="0.3">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2"/>
      <c r="AB53" s="2"/>
      <c r="AC53" s="2"/>
      <c r="AD53" s="2"/>
      <c r="AE53" s="2"/>
      <c r="AF53" s="2"/>
      <c r="AG53" s="2"/>
      <c r="AH53" s="2"/>
      <c r="AI53" s="2"/>
      <c r="AJ53" s="2"/>
      <c r="AK53" s="2"/>
    </row>
    <row r="54" spans="1:37" ht="16.5" customHeight="1" x14ac:dyDescent="0.3">
      <c r="A54" s="95">
        <v>16</v>
      </c>
      <c r="B54" s="90"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0"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0"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90"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F54" s="90"/>
      <c r="G54" s="90"/>
      <c r="H54" s="90"/>
      <c r="I54" s="90"/>
      <c r="J54" s="90"/>
      <c r="K54" s="90"/>
      <c r="L54" s="90"/>
      <c r="M54" s="90"/>
      <c r="N54" s="90"/>
      <c r="O54" s="90"/>
      <c r="P54" s="90"/>
      <c r="Q54" s="90"/>
      <c r="R54" s="90"/>
      <c r="S54" s="90"/>
      <c r="T54" s="90"/>
      <c r="U54" s="90"/>
      <c r="V54" s="90"/>
      <c r="W54" s="90"/>
      <c r="X54" s="90"/>
      <c r="Y54" s="90" t="str">
        <f>IF(OR(E54="",E54="No Aplica"),"",COUNTIF(F54:X56,"SI"))</f>
        <v/>
      </c>
      <c r="Z54" s="91" t="str">
        <f>IF(AND(Y54=0,OR(U54="",U54="NO"),OR(E54="Corrupción",E54="Trámites,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IF(AND(Y54&gt;0,Y54&lt;=5,OR(E54="Corrupción",E54="Trámites, OPAs y Consultas de Acceso a la Información Pública")),"Moderado",
IF(AND(Y54&gt;5,Y54&lt;=11,OR(E54="Corrupción",E54="Trámites, OPAs y Consultas de Acceso a la Información Pública")),"Mayor",
IF(AND(Y54&gt;11,Y54&lt;=19,OR(E54="Corrupción",E54="Trámites, OPAs y Consultas de Acceso a la Información Pública")),"Catastrófico",""))))))))</f>
        <v/>
      </c>
      <c r="AA54" s="3"/>
      <c r="AB54" s="3"/>
      <c r="AC54" s="3"/>
      <c r="AD54" s="3"/>
      <c r="AE54" s="3"/>
      <c r="AF54" s="3"/>
      <c r="AG54" s="3"/>
      <c r="AH54" s="3"/>
      <c r="AI54" s="3"/>
      <c r="AJ54" s="3"/>
      <c r="AK54" s="3"/>
    </row>
    <row r="55" spans="1:37" ht="16.5" customHeight="1" x14ac:dyDescent="0.3">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2"/>
      <c r="AB55" s="2"/>
      <c r="AC55" s="2"/>
      <c r="AD55" s="2"/>
      <c r="AE55" s="2"/>
      <c r="AF55" s="2"/>
      <c r="AG55" s="2"/>
      <c r="AH55" s="2"/>
      <c r="AI55" s="2"/>
      <c r="AJ55" s="2"/>
      <c r="AK55" s="2"/>
    </row>
    <row r="56" spans="1:37" ht="16.5" customHeight="1" x14ac:dyDescent="0.3">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2"/>
      <c r="AB56" s="2"/>
      <c r="AC56" s="2"/>
      <c r="AD56" s="2"/>
      <c r="AE56" s="2"/>
      <c r="AF56" s="2"/>
      <c r="AG56" s="2"/>
      <c r="AH56" s="2"/>
      <c r="AI56" s="2"/>
      <c r="AJ56" s="2"/>
      <c r="AK56" s="2"/>
    </row>
    <row r="57" spans="1:37" ht="16.5" customHeight="1" x14ac:dyDescent="0.3">
      <c r="A57" s="95">
        <v>17</v>
      </c>
      <c r="B57" s="90"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0"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0"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90"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F57" s="90"/>
      <c r="G57" s="90"/>
      <c r="H57" s="90"/>
      <c r="I57" s="90"/>
      <c r="J57" s="90"/>
      <c r="K57" s="90"/>
      <c r="L57" s="90"/>
      <c r="M57" s="90"/>
      <c r="N57" s="90"/>
      <c r="O57" s="90"/>
      <c r="P57" s="90"/>
      <c r="Q57" s="90"/>
      <c r="R57" s="90"/>
      <c r="S57" s="90"/>
      <c r="T57" s="90"/>
      <c r="U57" s="90"/>
      <c r="V57" s="90"/>
      <c r="W57" s="90"/>
      <c r="X57" s="90"/>
      <c r="Y57" s="90" t="str">
        <f>IF(OR(E57="",E57="No Aplica"),"",COUNTIF(F57:X59,"SI"))</f>
        <v/>
      </c>
      <c r="Z57" s="91" t="str">
        <f>IF(AND(Y57=0,OR(U57="",U57="NO"),OR(E57="Corrupción",E57="Trámites,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IF(AND(Y57&gt;0,Y57&lt;=5,OR(E57="Corrupción",E57="Trámites, OPAs y Consultas de Acceso a la Información Pública")),"Moderado",
IF(AND(Y57&gt;5,Y57&lt;=11,OR(E57="Corrupción",E57="Trámites, OPAs y Consultas de Acceso a la Información Pública")),"Mayor",
IF(AND(Y57&gt;11,Y57&lt;=19,OR(E57="Corrupción",E57="Trámites, OPAs y Consultas de Acceso a la Información Pública")),"Catastrófico",""))))))))</f>
        <v/>
      </c>
      <c r="AA57" s="3"/>
      <c r="AB57" s="3"/>
      <c r="AC57" s="3"/>
      <c r="AD57" s="3"/>
      <c r="AE57" s="3"/>
      <c r="AF57" s="3"/>
      <c r="AG57" s="3"/>
      <c r="AH57" s="3"/>
      <c r="AI57" s="3"/>
      <c r="AJ57" s="3"/>
      <c r="AK57" s="3"/>
    </row>
    <row r="58" spans="1:37" ht="16.5" customHeight="1" x14ac:dyDescent="0.3">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2"/>
      <c r="AB58" s="2"/>
      <c r="AC58" s="2"/>
      <c r="AD58" s="2"/>
      <c r="AE58" s="2"/>
      <c r="AF58" s="2"/>
      <c r="AG58" s="2"/>
      <c r="AH58" s="2"/>
      <c r="AI58" s="2"/>
      <c r="AJ58" s="2"/>
      <c r="AK58" s="2"/>
    </row>
    <row r="59" spans="1:37" ht="16.5" customHeight="1" x14ac:dyDescent="0.3">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2"/>
      <c r="AB59" s="2"/>
      <c r="AC59" s="2"/>
      <c r="AD59" s="2"/>
      <c r="AE59" s="2"/>
      <c r="AF59" s="2"/>
      <c r="AG59" s="2"/>
      <c r="AH59" s="2"/>
      <c r="AI59" s="2"/>
      <c r="AJ59" s="2"/>
      <c r="AK59" s="2"/>
    </row>
    <row r="60" spans="1:37" ht="16.5" customHeight="1" x14ac:dyDescent="0.3">
      <c r="A60" s="95">
        <v>18</v>
      </c>
      <c r="B60" s="90"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0"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0"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90"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F60" s="90"/>
      <c r="G60" s="90"/>
      <c r="H60" s="90"/>
      <c r="I60" s="90"/>
      <c r="J60" s="90"/>
      <c r="K60" s="90"/>
      <c r="L60" s="90"/>
      <c r="M60" s="90"/>
      <c r="N60" s="90"/>
      <c r="O60" s="90"/>
      <c r="P60" s="90"/>
      <c r="Q60" s="90"/>
      <c r="R60" s="90"/>
      <c r="S60" s="90"/>
      <c r="T60" s="90"/>
      <c r="U60" s="90"/>
      <c r="V60" s="90"/>
      <c r="W60" s="90"/>
      <c r="X60" s="90"/>
      <c r="Y60" s="90" t="str">
        <f>IF(OR(E60="",E60="No Aplica"),"",COUNTIF(F60:X62,"SI"))</f>
        <v/>
      </c>
      <c r="Z60" s="91" t="str">
        <f>IF(AND(Y60=0,OR(U60="",U60="NO"),OR(E60="Corrupción",E60="Trámites,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IF(AND(Y60&gt;0,Y60&lt;=5,OR(E60="Corrupción",E60="Trámites, OPAs y Consultas de Acceso a la Información Pública")),"Moderado",
IF(AND(Y60&gt;5,Y60&lt;=11,OR(E60="Corrupción",E60="Trámites, OPAs y Consultas de Acceso a la Información Pública")),"Mayor",
IF(AND(Y60&gt;11,Y60&lt;=19,OR(E60="Corrupción",E60="Trámites, OPAs y Consultas de Acceso a la Información Pública")),"Catastrófico",""))))))))</f>
        <v/>
      </c>
      <c r="AA60" s="3"/>
      <c r="AB60" s="3"/>
      <c r="AC60" s="3"/>
      <c r="AD60" s="3"/>
      <c r="AE60" s="3"/>
      <c r="AF60" s="3"/>
      <c r="AG60" s="3"/>
      <c r="AH60" s="3"/>
      <c r="AI60" s="3"/>
      <c r="AJ60" s="3"/>
      <c r="AK60" s="3"/>
    </row>
    <row r="61" spans="1:37" ht="16.5" customHeight="1" x14ac:dyDescent="0.3">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2"/>
      <c r="AB61" s="2"/>
      <c r="AC61" s="2"/>
      <c r="AD61" s="2"/>
      <c r="AE61" s="2"/>
      <c r="AF61" s="2"/>
      <c r="AG61" s="2"/>
      <c r="AH61" s="2"/>
      <c r="AI61" s="2"/>
      <c r="AJ61" s="2"/>
      <c r="AK61" s="2"/>
    </row>
    <row r="62" spans="1:37" ht="16.5" customHeight="1" x14ac:dyDescent="0.3">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2"/>
      <c r="AB62" s="2"/>
      <c r="AC62" s="2"/>
      <c r="AD62" s="2"/>
      <c r="AE62" s="2"/>
      <c r="AF62" s="2"/>
      <c r="AG62" s="2"/>
      <c r="AH62" s="2"/>
      <c r="AI62" s="2"/>
      <c r="AJ62" s="2"/>
      <c r="AK62" s="2"/>
    </row>
    <row r="63" spans="1:37" ht="16.5" customHeight="1" x14ac:dyDescent="0.3">
      <c r="A63" s="95">
        <v>19</v>
      </c>
      <c r="B63" s="90"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0"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0"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90"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F63" s="90"/>
      <c r="G63" s="90"/>
      <c r="H63" s="90"/>
      <c r="I63" s="90"/>
      <c r="J63" s="90"/>
      <c r="K63" s="90"/>
      <c r="L63" s="90"/>
      <c r="M63" s="90"/>
      <c r="N63" s="90"/>
      <c r="O63" s="90"/>
      <c r="P63" s="90"/>
      <c r="Q63" s="90"/>
      <c r="R63" s="90"/>
      <c r="S63" s="90"/>
      <c r="T63" s="90"/>
      <c r="U63" s="90"/>
      <c r="V63" s="90"/>
      <c r="W63" s="90"/>
      <c r="X63" s="90"/>
      <c r="Y63" s="90" t="str">
        <f>IF(OR(E63="",E63="No Aplica"),"",COUNTIF(F63:X65,"SI"))</f>
        <v/>
      </c>
      <c r="Z63" s="91" t="str">
        <f>IF(AND(Y63=0,OR(U63="",U63="NO"),OR(E63="Corrupción",E63="Trámites,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IF(AND(Y63&gt;0,Y63&lt;=5,OR(E63="Corrupción",E63="Trámites, OPAs y Consultas de Acceso a la Información Pública")),"Moderado",
IF(AND(Y63&gt;5,Y63&lt;=11,OR(E63="Corrupción",E63="Trámites, OPAs y Consultas de Acceso a la Información Pública")),"Mayor",
IF(AND(Y63&gt;11,Y63&lt;=19,OR(E63="Corrupción",E63="Trámites, OPAs y Consultas de Acceso a la Información Pública")),"Catastrófico",""))))))))</f>
        <v/>
      </c>
      <c r="AA63" s="3"/>
      <c r="AB63" s="3"/>
      <c r="AC63" s="3"/>
      <c r="AD63" s="3"/>
      <c r="AE63" s="3"/>
      <c r="AF63" s="3"/>
      <c r="AG63" s="3"/>
      <c r="AH63" s="3"/>
      <c r="AI63" s="3"/>
      <c r="AJ63" s="3"/>
      <c r="AK63" s="3"/>
    </row>
    <row r="64" spans="1:37" ht="16.5" customHeight="1" x14ac:dyDescent="0.3">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2"/>
      <c r="AB64" s="2"/>
      <c r="AC64" s="2"/>
      <c r="AD64" s="2"/>
      <c r="AE64" s="2"/>
      <c r="AF64" s="2"/>
      <c r="AG64" s="2"/>
      <c r="AH64" s="2"/>
      <c r="AI64" s="2"/>
      <c r="AJ64" s="2"/>
      <c r="AK64" s="2"/>
    </row>
    <row r="65" spans="1:37" ht="16.5" customHeight="1" x14ac:dyDescent="0.3">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2"/>
      <c r="AB65" s="2"/>
      <c r="AC65" s="2"/>
      <c r="AD65" s="2"/>
      <c r="AE65" s="2"/>
      <c r="AF65" s="2"/>
      <c r="AG65" s="2"/>
      <c r="AH65" s="2"/>
      <c r="AI65" s="2"/>
      <c r="AJ65" s="2"/>
      <c r="AK65" s="2"/>
    </row>
    <row r="66" spans="1:37" ht="16.5" customHeight="1" x14ac:dyDescent="0.3">
      <c r="A66" s="95">
        <v>20</v>
      </c>
      <c r="B66" s="90"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0"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0"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90"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F66" s="90"/>
      <c r="G66" s="90"/>
      <c r="H66" s="90"/>
      <c r="I66" s="90"/>
      <c r="J66" s="90"/>
      <c r="K66" s="90"/>
      <c r="L66" s="90"/>
      <c r="M66" s="90"/>
      <c r="N66" s="90"/>
      <c r="O66" s="90"/>
      <c r="P66" s="90"/>
      <c r="Q66" s="90"/>
      <c r="R66" s="90"/>
      <c r="S66" s="90"/>
      <c r="T66" s="90"/>
      <c r="U66" s="90"/>
      <c r="V66" s="90"/>
      <c r="W66" s="90"/>
      <c r="X66" s="90"/>
      <c r="Y66" s="90" t="str">
        <f>IF(OR(E66="",E66="No Aplica"),"",COUNTIF(F66:X68,"SI"))</f>
        <v/>
      </c>
      <c r="Z66" s="91" t="str">
        <f>IF(AND(Y66=0,OR(U66="",U66="NO"),OR(E66="Corrupción",E66="Trámites,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IF(AND(Y66&gt;0,Y66&lt;=5,OR(E66="Corrupción",E66="Trámites, OPAs y Consultas de Acceso a la Información Pública")),"Moderado",
IF(AND(Y66&gt;5,Y66&lt;=11,OR(E66="Corrupción",E66="Trámites, OPAs y Consultas de Acceso a la Información Pública")),"Mayor",
IF(AND(Y66&gt;11,Y66&lt;=19,OR(E66="Corrupción",E66="Trámites, OPAs y Consultas de Acceso a la Información Pública")),"Catastrófico",""))))))))</f>
        <v/>
      </c>
      <c r="AA66" s="3"/>
      <c r="AB66" s="3"/>
      <c r="AC66" s="3"/>
      <c r="AD66" s="3"/>
      <c r="AE66" s="3"/>
      <c r="AF66" s="3"/>
      <c r="AG66" s="3"/>
      <c r="AH66" s="3"/>
      <c r="AI66" s="3"/>
      <c r="AJ66" s="3"/>
      <c r="AK66" s="3"/>
    </row>
    <row r="67" spans="1:37" ht="16.5" customHeight="1" x14ac:dyDescent="0.3">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2"/>
      <c r="AB67" s="2"/>
      <c r="AC67" s="2"/>
      <c r="AD67" s="2"/>
      <c r="AE67" s="2"/>
      <c r="AF67" s="2"/>
      <c r="AG67" s="2"/>
      <c r="AH67" s="2"/>
      <c r="AI67" s="2"/>
      <c r="AJ67" s="2"/>
      <c r="AK67" s="2"/>
    </row>
    <row r="68" spans="1:37" ht="16.5" customHeight="1" x14ac:dyDescent="0.3">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2"/>
      <c r="AB68" s="2"/>
      <c r="AC68" s="2"/>
      <c r="AD68" s="2"/>
      <c r="AE68" s="2"/>
      <c r="AF68" s="2"/>
      <c r="AG68" s="2"/>
      <c r="AH68" s="2"/>
      <c r="AI68" s="2"/>
      <c r="AJ68" s="2"/>
      <c r="AK68" s="2"/>
    </row>
    <row r="69" spans="1:37"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63" priority="1">
      <formula>IF($E9="No aplica",1,0)</formula>
    </cfRule>
  </conditionalFormatting>
  <conditionalFormatting sqref="Z9">
    <cfRule type="cellIs" dxfId="262" priority="2" operator="equal">
      <formula>"Catastrófico"</formula>
    </cfRule>
  </conditionalFormatting>
  <conditionalFormatting sqref="Z9">
    <cfRule type="cellIs" dxfId="261" priority="3" operator="equal">
      <formula>"Mayor"</formula>
    </cfRule>
  </conditionalFormatting>
  <conditionalFormatting sqref="Z9">
    <cfRule type="cellIs" dxfId="260" priority="4" operator="equal">
      <formula>"Moderado"</formula>
    </cfRule>
  </conditionalFormatting>
  <conditionalFormatting sqref="Z9">
    <cfRule type="cellIs" dxfId="259" priority="5" operator="equal">
      <formula>"Menor"</formula>
    </cfRule>
  </conditionalFormatting>
  <conditionalFormatting sqref="Z9">
    <cfRule type="cellIs" dxfId="258" priority="6" operator="equal">
      <formula>"Leve"</formula>
    </cfRule>
  </conditionalFormatting>
  <conditionalFormatting sqref="Z9:Z11">
    <cfRule type="expression" dxfId="257" priority="7">
      <formula>IF($E9="No aplica",1,0)</formula>
    </cfRule>
  </conditionalFormatting>
  <conditionalFormatting sqref="B12:B68 D12:X68">
    <cfRule type="expression" dxfId="256" priority="8">
      <formula>IF($E12="No aplica",1,0)</formula>
    </cfRule>
  </conditionalFormatting>
  <conditionalFormatting sqref="C9:C11">
    <cfRule type="expression" dxfId="255" priority="9">
      <formula>IF($E9="No aplica",1,0)</formula>
    </cfRule>
  </conditionalFormatting>
  <conditionalFormatting sqref="C12:C14">
    <cfRule type="expression" dxfId="254" priority="10">
      <formula>IF($E12="No aplica",1,0)</formula>
    </cfRule>
  </conditionalFormatting>
  <conditionalFormatting sqref="C15:C68">
    <cfRule type="expression" dxfId="253" priority="11">
      <formula>IF($E15="No aplica",1,0)</formula>
    </cfRule>
  </conditionalFormatting>
  <conditionalFormatting sqref="Y12:Y68">
    <cfRule type="expression" dxfId="252" priority="12">
      <formula>IF($E12="No aplica",1,0)</formula>
    </cfRule>
  </conditionalFormatting>
  <conditionalFormatting sqref="Z12 Z15 Z18 Z21 Z24 Z27 Z30 Z33 Z36 Z39 Z42 Z45 Z48 Z51 Z54 Z57 Z60 Z63 Z66">
    <cfRule type="cellIs" dxfId="251" priority="13" operator="equal">
      <formula>"Catastrófico"</formula>
    </cfRule>
  </conditionalFormatting>
  <conditionalFormatting sqref="Z12 Z15 Z18 Z21 Z24 Z27 Z30 Z33 Z36 Z39 Z42 Z45 Z48 Z51 Z54 Z57 Z60 Z63 Z66">
    <cfRule type="cellIs" dxfId="250" priority="14" operator="equal">
      <formula>"Mayor"</formula>
    </cfRule>
  </conditionalFormatting>
  <conditionalFormatting sqref="Z12 Z15 Z18 Z21 Z24 Z27 Z30 Z33 Z36 Z39 Z42 Z45 Z48 Z51 Z54 Z57 Z60 Z63 Z66">
    <cfRule type="cellIs" dxfId="249" priority="15" operator="equal">
      <formula>"Moderado"</formula>
    </cfRule>
  </conditionalFormatting>
  <conditionalFormatting sqref="Z12 Z15 Z18 Z21 Z24 Z27 Z30 Z33 Z36 Z39 Z42 Z45 Z48 Z51 Z54 Z57 Z60 Z63 Z66">
    <cfRule type="cellIs" dxfId="248" priority="16" operator="equal">
      <formula>"Menor"</formula>
    </cfRule>
  </conditionalFormatting>
  <conditionalFormatting sqref="Z12 Z15 Z18 Z21 Z24 Z27 Z30 Z33 Z36 Z39 Z42 Z45 Z48 Z51 Z54 Z57 Z60 Z63 Z66">
    <cfRule type="cellIs" dxfId="247" priority="17" operator="equal">
      <formula>"Leve"</formula>
    </cfRule>
  </conditionalFormatting>
  <conditionalFormatting sqref="Z12:Z68">
    <cfRule type="expression" dxfId="246"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E1" workbookViewId="0">
      <pane ySplit="8" topLeftCell="A16" activePane="bottomLeft" state="frozen"/>
      <selection pane="bottomLeft" activeCell="K24" sqref="K24:L29"/>
    </sheetView>
  </sheetViews>
  <sheetFormatPr baseColWidth="10" defaultColWidth="14.42578125" defaultRowHeight="15" customHeight="1" x14ac:dyDescent="0.25"/>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x14ac:dyDescent="0.3">
      <c r="A1" s="120"/>
      <c r="B1" s="70"/>
      <c r="C1" s="75" t="s">
        <v>0</v>
      </c>
      <c r="D1" s="76"/>
      <c r="E1" s="76"/>
      <c r="F1" s="76"/>
      <c r="G1" s="76"/>
      <c r="H1" s="76"/>
      <c r="I1" s="76"/>
      <c r="J1" s="70"/>
      <c r="K1" s="119" t="s">
        <v>159</v>
      </c>
      <c r="L1" s="62"/>
      <c r="M1" s="3"/>
      <c r="N1" s="3"/>
      <c r="O1" s="3"/>
      <c r="P1" s="3"/>
      <c r="Q1" s="4"/>
      <c r="R1" s="4"/>
      <c r="S1" s="4"/>
      <c r="T1" s="4"/>
      <c r="U1" s="4"/>
      <c r="V1" s="4"/>
      <c r="W1" s="4"/>
      <c r="X1" s="4"/>
      <c r="Y1" s="4"/>
      <c r="Z1" s="4"/>
    </row>
    <row r="2" spans="1:26" ht="15.75" customHeight="1" x14ac:dyDescent="0.3">
      <c r="A2" s="71"/>
      <c r="B2" s="72"/>
      <c r="C2" s="71"/>
      <c r="D2" s="77"/>
      <c r="E2" s="77"/>
      <c r="F2" s="77"/>
      <c r="G2" s="77"/>
      <c r="H2" s="77"/>
      <c r="I2" s="77"/>
      <c r="J2" s="72"/>
      <c r="K2" s="119" t="s">
        <v>160</v>
      </c>
      <c r="L2" s="62"/>
      <c r="M2" s="3"/>
      <c r="N2" s="3"/>
      <c r="O2" s="3"/>
      <c r="P2" s="3"/>
      <c r="Q2" s="4"/>
      <c r="R2" s="4"/>
      <c r="S2" s="4"/>
      <c r="T2" s="4"/>
      <c r="U2" s="4"/>
      <c r="V2" s="4"/>
      <c r="W2" s="4"/>
      <c r="X2" s="4"/>
      <c r="Y2" s="4"/>
      <c r="Z2" s="4"/>
    </row>
    <row r="3" spans="1:26" ht="15.75" customHeight="1" x14ac:dyDescent="0.3">
      <c r="A3" s="71"/>
      <c r="B3" s="72"/>
      <c r="C3" s="71"/>
      <c r="D3" s="77"/>
      <c r="E3" s="77"/>
      <c r="F3" s="77"/>
      <c r="G3" s="77"/>
      <c r="H3" s="77"/>
      <c r="I3" s="77"/>
      <c r="J3" s="72"/>
      <c r="K3" s="119" t="s">
        <v>161</v>
      </c>
      <c r="L3" s="62"/>
      <c r="M3" s="3"/>
      <c r="N3" s="3"/>
      <c r="O3" s="3"/>
      <c r="P3" s="3"/>
      <c r="Q3" s="4"/>
      <c r="R3" s="4"/>
      <c r="S3" s="4"/>
      <c r="T3" s="4"/>
      <c r="U3" s="4"/>
      <c r="V3" s="4"/>
      <c r="W3" s="4"/>
      <c r="X3" s="4"/>
      <c r="Y3" s="4"/>
      <c r="Z3" s="4"/>
    </row>
    <row r="4" spans="1:26" ht="15.75" customHeight="1" x14ac:dyDescent="0.3">
      <c r="A4" s="73"/>
      <c r="B4" s="74"/>
      <c r="C4" s="73"/>
      <c r="D4" s="78"/>
      <c r="E4" s="78"/>
      <c r="F4" s="78"/>
      <c r="G4" s="78"/>
      <c r="H4" s="78"/>
      <c r="I4" s="78"/>
      <c r="J4" s="74"/>
      <c r="K4" s="119" t="s">
        <v>162</v>
      </c>
      <c r="L4" s="62"/>
      <c r="M4" s="3"/>
      <c r="N4" s="3"/>
      <c r="O4" s="3"/>
      <c r="P4" s="3"/>
      <c r="Q4" s="4"/>
      <c r="R4" s="4"/>
      <c r="S4" s="4"/>
      <c r="T4" s="4"/>
      <c r="U4" s="4"/>
      <c r="V4" s="4"/>
      <c r="W4" s="4"/>
      <c r="X4" s="4"/>
      <c r="Y4" s="4"/>
      <c r="Z4" s="4"/>
    </row>
    <row r="5" spans="1:26" ht="16.5" customHeight="1" x14ac:dyDescent="0.3">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x14ac:dyDescent="0.3">
      <c r="A6" s="115" t="s">
        <v>81</v>
      </c>
      <c r="B6" s="61"/>
      <c r="C6" s="61"/>
      <c r="D6" s="61"/>
      <c r="E6" s="61"/>
      <c r="F6" s="61"/>
      <c r="G6" s="62"/>
      <c r="H6" s="115" t="s">
        <v>163</v>
      </c>
      <c r="I6" s="61"/>
      <c r="J6" s="61"/>
      <c r="K6" s="61"/>
      <c r="L6" s="62"/>
      <c r="M6" s="3"/>
      <c r="N6" s="3"/>
      <c r="O6" s="3"/>
      <c r="P6" s="3"/>
      <c r="Q6" s="4"/>
      <c r="R6" s="4"/>
      <c r="S6" s="4"/>
      <c r="T6" s="4"/>
      <c r="U6" s="4"/>
      <c r="V6" s="4"/>
      <c r="W6" s="4"/>
      <c r="X6" s="4"/>
      <c r="Y6" s="4"/>
      <c r="Z6" s="4"/>
    </row>
    <row r="7" spans="1:26" ht="18" customHeight="1" x14ac:dyDescent="0.3">
      <c r="A7" s="114" t="s">
        <v>79</v>
      </c>
      <c r="B7" s="110" t="s">
        <v>80</v>
      </c>
      <c r="C7" s="110" t="s">
        <v>84</v>
      </c>
      <c r="D7" s="110" t="s">
        <v>88</v>
      </c>
      <c r="E7" s="110" t="s">
        <v>89</v>
      </c>
      <c r="F7" s="111" t="s">
        <v>90</v>
      </c>
      <c r="G7" s="111" t="s">
        <v>164</v>
      </c>
      <c r="H7" s="118" t="s">
        <v>165</v>
      </c>
      <c r="I7" s="118" t="s">
        <v>166</v>
      </c>
      <c r="J7" s="110" t="s">
        <v>167</v>
      </c>
      <c r="K7" s="118" t="s">
        <v>168</v>
      </c>
      <c r="L7" s="118" t="s">
        <v>169</v>
      </c>
      <c r="M7" s="3"/>
      <c r="N7" s="3"/>
      <c r="O7" s="3"/>
      <c r="P7" s="3"/>
      <c r="Q7" s="4"/>
      <c r="R7" s="4"/>
      <c r="S7" s="4"/>
      <c r="T7" s="4"/>
      <c r="U7" s="4"/>
      <c r="V7" s="4"/>
      <c r="W7" s="4"/>
      <c r="X7" s="4"/>
      <c r="Y7" s="4"/>
      <c r="Z7" s="4"/>
    </row>
    <row r="8" spans="1:26" ht="35.25" customHeight="1" x14ac:dyDescent="0.25">
      <c r="A8" s="89"/>
      <c r="B8" s="89"/>
      <c r="C8" s="89"/>
      <c r="D8" s="89"/>
      <c r="E8" s="89"/>
      <c r="F8" s="89"/>
      <c r="G8" s="89"/>
      <c r="H8" s="89"/>
      <c r="I8" s="89"/>
      <c r="J8" s="89"/>
      <c r="K8" s="89"/>
      <c r="L8" s="89"/>
      <c r="M8" s="16"/>
      <c r="N8" s="16"/>
      <c r="O8" s="16"/>
      <c r="P8" s="16"/>
      <c r="Q8" s="4"/>
      <c r="R8" s="4"/>
      <c r="S8" s="4"/>
      <c r="T8" s="4"/>
      <c r="U8" s="4"/>
      <c r="V8" s="4"/>
      <c r="W8" s="4"/>
      <c r="X8" s="4"/>
      <c r="Y8" s="4"/>
      <c r="Z8" s="4"/>
    </row>
    <row r="9" spans="1:26" ht="16.5" customHeight="1" x14ac:dyDescent="0.25">
      <c r="A9" s="95">
        <v>1</v>
      </c>
      <c r="B9" s="90" t="str">
        <f>IF(MID('2. Identificación del Riesgo'!H9:H11,1,27)="Seguridad de la Información",'2. Identificación del Riesgo'!B9:B11,
IF('2. Identificación del Riesgo'!H9:H11="","",
IF(MID('2. Identificación del Riesgo'!H9:H11,1,27)&lt;&gt;"Seguridad de la Información","No aplica")))</f>
        <v>No aplica</v>
      </c>
      <c r="C9" s="90" t="str">
        <f>IF(MID('2. Identificación del Riesgo'!H9:H11,1,27)="Seguridad de la Información",'2. Identificación del Riesgo'!C9:C11,
IF('2. Identificación del Riesgo'!H9:H11="","",
IF(MID('2. Identificación del Riesgo'!H9:H11,1,27)&lt;&gt;"Seguridad de la Información","No aplica")))</f>
        <v>No aplica</v>
      </c>
      <c r="D9" s="90" t="str">
        <f>IF(MID('2. Identificación del Riesgo'!H9:H11,1,27)="Seguridad de la Información",'2. Identificación del Riesgo'!G9:G11,
IF('2. Identificación del Riesgo'!H9:H11="","",
IF(MID('2. Identificación del Riesgo'!H9:H11,1,27)&lt;&gt;"Seguridad de la Información","No aplica")))</f>
        <v>No aplica</v>
      </c>
      <c r="E9" s="90" t="str">
        <f>IF(MID('2. Identificación del Riesgo'!H9:H11,1,27)="Seguridad de la Información",'2. Identificación del Riesgo'!H9:H11,
IF('2. Identificación del Riesgo'!H9:H11="","",
IF(MID('2. Identificación del Riesgo'!H9:H11,1,27)&lt;&gt;"Seguridad de la Información","No aplica")))</f>
        <v>No aplica</v>
      </c>
      <c r="F9" s="90" t="str">
        <f>IF(MID('2. Identificación del Riesgo'!H9:H11,1,27)="Seguridad de la Información",'2. Identificación del Riesgo'!I9:I11,
IF('2. Identificación del Riesgo'!H9:H11="","",
IF(MID('2. Identificación del Riesgo'!H9:H11,1,27)&lt;&gt;"Seguridad de la Información","No aplica")))</f>
        <v>No aplica</v>
      </c>
      <c r="G9" s="90"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0"/>
      <c r="I9" s="90"/>
      <c r="J9" s="121"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0"/>
      <c r="L9" s="90"/>
      <c r="M9" s="17"/>
      <c r="N9" s="17"/>
      <c r="O9" s="17"/>
      <c r="P9" s="17"/>
      <c r="Q9" s="4"/>
      <c r="R9" s="4"/>
      <c r="S9" s="4"/>
      <c r="T9" s="4"/>
      <c r="U9" s="4"/>
      <c r="V9" s="4"/>
      <c r="W9" s="4"/>
      <c r="X9" s="4"/>
      <c r="Y9" s="4"/>
      <c r="Z9" s="4"/>
    </row>
    <row r="10" spans="1:26" ht="16.5" customHeight="1" x14ac:dyDescent="0.3">
      <c r="A10" s="88"/>
      <c r="B10" s="88"/>
      <c r="C10" s="88"/>
      <c r="D10" s="88"/>
      <c r="E10" s="88"/>
      <c r="F10" s="88"/>
      <c r="G10" s="88"/>
      <c r="H10" s="88"/>
      <c r="I10" s="88"/>
      <c r="J10" s="88"/>
      <c r="K10" s="88"/>
      <c r="L10" s="88"/>
      <c r="M10" s="3"/>
      <c r="N10" s="3"/>
      <c r="O10" s="3"/>
      <c r="P10" s="3"/>
      <c r="Q10" s="4"/>
      <c r="R10" s="4"/>
      <c r="S10" s="4"/>
      <c r="T10" s="4"/>
      <c r="U10" s="4"/>
      <c r="V10" s="4"/>
      <c r="W10" s="4"/>
      <c r="X10" s="4"/>
      <c r="Y10" s="4"/>
      <c r="Z10" s="4"/>
    </row>
    <row r="11" spans="1:26" ht="16.5" customHeight="1" x14ac:dyDescent="0.3">
      <c r="A11" s="89"/>
      <c r="B11" s="89"/>
      <c r="C11" s="89"/>
      <c r="D11" s="89"/>
      <c r="E11" s="89"/>
      <c r="F11" s="89"/>
      <c r="G11" s="89"/>
      <c r="H11" s="89"/>
      <c r="I11" s="89"/>
      <c r="J11" s="89"/>
      <c r="K11" s="89"/>
      <c r="L11" s="89"/>
      <c r="M11" s="3"/>
      <c r="N11" s="3"/>
      <c r="O11" s="3"/>
      <c r="P11" s="3"/>
      <c r="Q11" s="4"/>
      <c r="R11" s="4"/>
      <c r="S11" s="4"/>
      <c r="T11" s="4"/>
      <c r="U11" s="4"/>
      <c r="V11" s="4"/>
      <c r="W11" s="4"/>
      <c r="X11" s="4"/>
      <c r="Y11" s="4"/>
      <c r="Z11" s="4"/>
    </row>
    <row r="12" spans="1:26" ht="16.5" customHeight="1" x14ac:dyDescent="0.3">
      <c r="A12" s="95">
        <v>2</v>
      </c>
      <c r="B12" s="90" t="str">
        <f>IF(MID('2. Identificación del Riesgo'!H12:H14,1,27)="Seguridad de la Información",'2. Identificación del Riesgo'!B12:B14,
IF('2. Identificación del Riesgo'!H12:H14="","",
IF(MID('2. Identificación del Riesgo'!H12:H14,1,27)&lt;&gt;"Seguridad de la Información","No aplica")))</f>
        <v>No aplica</v>
      </c>
      <c r="C12" s="90" t="str">
        <f>IF(MID('2. Identificación del Riesgo'!H12:H14,1,27)="Seguridad de la Información",'2. Identificación del Riesgo'!C12:C14,
IF('2. Identificación del Riesgo'!H12:H14="","",
IF(MID('2. Identificación del Riesgo'!H12:H14,1,27)&lt;&gt;"Seguridad de la Información","No aplica")))</f>
        <v>No aplica</v>
      </c>
      <c r="D12" s="90" t="str">
        <f>IF(MID('2. Identificación del Riesgo'!H12:H14,1,27)="Seguridad de la Información",'2. Identificación del Riesgo'!G12:G14,
IF('2. Identificación del Riesgo'!H12:H14="","",
IF(MID('2. Identificación del Riesgo'!H12:H14,1,27)&lt;&gt;"Seguridad de la Información","No aplica")))</f>
        <v>No aplica</v>
      </c>
      <c r="E12" s="90" t="str">
        <f>IF(MID('2. Identificación del Riesgo'!H12:H14,1,27)="Seguridad de la Información",'2. Identificación del Riesgo'!H12:H14,
IF('2. Identificación del Riesgo'!H12:H14="","",
IF(MID('2. Identificación del Riesgo'!H12:H14,1,27)&lt;&gt;"Seguridad de la Información","No aplica")))</f>
        <v>No aplica</v>
      </c>
      <c r="F12" s="90" t="str">
        <f>IF(MID('2. Identificación del Riesgo'!H12:H14,1,27)="Seguridad de la Información",'2. Identificación del Riesgo'!I12:I14,
IF('2. Identificación del Riesgo'!H12:H14="","",
IF(MID('2. Identificación del Riesgo'!H12:H14,1,27)&lt;&gt;"Seguridad de la Información","No aplica")))</f>
        <v>No aplica</v>
      </c>
      <c r="G12" s="90"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0"/>
      <c r="I12" s="90"/>
      <c r="J12" s="121"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0"/>
      <c r="L12" s="90"/>
      <c r="M12" s="3"/>
      <c r="N12" s="3"/>
      <c r="O12" s="3"/>
      <c r="P12" s="3"/>
      <c r="Q12" s="4"/>
      <c r="R12" s="4"/>
      <c r="S12" s="4"/>
      <c r="T12" s="4"/>
      <c r="U12" s="4"/>
      <c r="V12" s="4"/>
      <c r="W12" s="4"/>
      <c r="X12" s="4"/>
      <c r="Y12" s="4"/>
      <c r="Z12" s="4"/>
    </row>
    <row r="13" spans="1:26" ht="16.5" customHeight="1" x14ac:dyDescent="0.3">
      <c r="A13" s="88"/>
      <c r="B13" s="88"/>
      <c r="C13" s="88"/>
      <c r="D13" s="88"/>
      <c r="E13" s="88"/>
      <c r="F13" s="88"/>
      <c r="G13" s="88"/>
      <c r="H13" s="88"/>
      <c r="I13" s="88"/>
      <c r="J13" s="88"/>
      <c r="K13" s="88"/>
      <c r="L13" s="88"/>
      <c r="M13" s="3"/>
      <c r="N13" s="3"/>
      <c r="O13" s="3"/>
      <c r="P13" s="3"/>
      <c r="Q13" s="4"/>
      <c r="R13" s="4"/>
      <c r="S13" s="4"/>
      <c r="T13" s="4"/>
      <c r="U13" s="4"/>
      <c r="V13" s="4"/>
      <c r="W13" s="4"/>
      <c r="X13" s="4"/>
      <c r="Y13" s="4"/>
      <c r="Z13" s="4"/>
    </row>
    <row r="14" spans="1:26" ht="16.5" customHeight="1" x14ac:dyDescent="0.3">
      <c r="A14" s="89"/>
      <c r="B14" s="89"/>
      <c r="C14" s="89"/>
      <c r="D14" s="89"/>
      <c r="E14" s="89"/>
      <c r="F14" s="89"/>
      <c r="G14" s="89"/>
      <c r="H14" s="89"/>
      <c r="I14" s="89"/>
      <c r="J14" s="89"/>
      <c r="K14" s="89"/>
      <c r="L14" s="89"/>
      <c r="M14" s="3"/>
      <c r="N14" s="3"/>
      <c r="O14" s="3"/>
      <c r="P14" s="3"/>
      <c r="Q14" s="4"/>
      <c r="R14" s="4"/>
      <c r="S14" s="4"/>
      <c r="T14" s="4"/>
      <c r="U14" s="4"/>
      <c r="V14" s="4"/>
      <c r="W14" s="4"/>
      <c r="X14" s="4"/>
      <c r="Y14" s="4"/>
      <c r="Z14" s="4"/>
    </row>
    <row r="15" spans="1:26" ht="16.5" customHeight="1" x14ac:dyDescent="0.3">
      <c r="A15" s="95">
        <v>3</v>
      </c>
      <c r="B15" s="90" t="str">
        <f>IF(MID('2. Identificación del Riesgo'!H15:H17,1,27)="Seguridad de la Información",'2. Identificación del Riesgo'!B15:B17,
IF('2. Identificación del Riesgo'!H15:H17="","",
IF(MID('2. Identificación del Riesgo'!H15:H17,1,27)&lt;&gt;"Seguridad de la Información","No aplica")))</f>
        <v>No aplica</v>
      </c>
      <c r="C15" s="90" t="str">
        <f>IF(MID('2. Identificación del Riesgo'!H15:H17,1,27)="Seguridad de la Información",'2. Identificación del Riesgo'!C15:C17,
IF('2. Identificación del Riesgo'!H15:H17="","",
IF(MID('2. Identificación del Riesgo'!H15:H17,1,27)&lt;&gt;"Seguridad de la Información","No aplica")))</f>
        <v>No aplica</v>
      </c>
      <c r="D15" s="90" t="str">
        <f>IF(MID('2. Identificación del Riesgo'!H15:H17,1,27)="Seguridad de la Información",'2. Identificación del Riesgo'!G15:G17,
IF('2. Identificación del Riesgo'!H15:H17="","",
IF(MID('2. Identificación del Riesgo'!H15:H17,1,27)&lt;&gt;"Seguridad de la Información","No aplica")))</f>
        <v>No aplica</v>
      </c>
      <c r="E15" s="90" t="str">
        <f>IF(MID('2. Identificación del Riesgo'!H15:H17,1,27)="Seguridad de la Información",'2. Identificación del Riesgo'!H15:H17,
IF('2. Identificación del Riesgo'!H15:H17="","",
IF(MID('2. Identificación del Riesgo'!H15:H17,1,27)&lt;&gt;"Seguridad de la Información","No aplica")))</f>
        <v>No aplica</v>
      </c>
      <c r="F15" s="90" t="str">
        <f>IF(MID('2. Identificación del Riesgo'!H15:H17,1,27)="Seguridad de la Información",'2. Identificación del Riesgo'!I15:I17,
IF('2. Identificación del Riesgo'!H15:H17="","",
IF(MID('2. Identificación del Riesgo'!H15:H17,1,27)&lt;&gt;"Seguridad de la Información","No aplica")))</f>
        <v>No aplica</v>
      </c>
      <c r="G15" s="90"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0"/>
      <c r="I15" s="90"/>
      <c r="J15" s="121"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0"/>
      <c r="L15" s="90"/>
      <c r="M15" s="3"/>
      <c r="N15" s="3"/>
      <c r="O15" s="3"/>
      <c r="P15" s="3"/>
      <c r="Q15" s="4"/>
      <c r="R15" s="4"/>
      <c r="S15" s="4"/>
      <c r="T15" s="4"/>
      <c r="U15" s="4"/>
      <c r="V15" s="4"/>
      <c r="W15" s="4"/>
      <c r="X15" s="4"/>
      <c r="Y15" s="4"/>
      <c r="Z15" s="4"/>
    </row>
    <row r="16" spans="1:26" ht="16.5" customHeight="1" x14ac:dyDescent="0.3">
      <c r="A16" s="88"/>
      <c r="B16" s="88"/>
      <c r="C16" s="88"/>
      <c r="D16" s="88"/>
      <c r="E16" s="88"/>
      <c r="F16" s="88"/>
      <c r="G16" s="88"/>
      <c r="H16" s="88"/>
      <c r="I16" s="88"/>
      <c r="J16" s="88"/>
      <c r="K16" s="88"/>
      <c r="L16" s="88"/>
      <c r="M16" s="3"/>
      <c r="N16" s="3"/>
      <c r="O16" s="3"/>
      <c r="P16" s="3"/>
      <c r="Q16" s="4"/>
      <c r="R16" s="4"/>
      <c r="S16" s="4"/>
      <c r="T16" s="4"/>
      <c r="U16" s="4"/>
      <c r="V16" s="4"/>
      <c r="W16" s="4"/>
      <c r="X16" s="4"/>
      <c r="Y16" s="4"/>
      <c r="Z16" s="4"/>
    </row>
    <row r="17" spans="1:26" ht="16.5" customHeight="1" x14ac:dyDescent="0.3">
      <c r="A17" s="89"/>
      <c r="B17" s="89"/>
      <c r="C17" s="89"/>
      <c r="D17" s="89"/>
      <c r="E17" s="89"/>
      <c r="F17" s="89"/>
      <c r="G17" s="89"/>
      <c r="H17" s="89"/>
      <c r="I17" s="89"/>
      <c r="J17" s="89"/>
      <c r="K17" s="89"/>
      <c r="L17" s="89"/>
      <c r="M17" s="3"/>
      <c r="N17" s="3"/>
      <c r="O17" s="3"/>
      <c r="P17" s="3"/>
      <c r="Q17" s="4"/>
      <c r="R17" s="4"/>
      <c r="S17" s="4"/>
      <c r="T17" s="4"/>
      <c r="U17" s="4"/>
      <c r="V17" s="4"/>
      <c r="W17" s="4"/>
      <c r="X17" s="4"/>
      <c r="Y17" s="4"/>
      <c r="Z17" s="4"/>
    </row>
    <row r="18" spans="1:26" ht="16.5" customHeight="1" x14ac:dyDescent="0.3">
      <c r="A18" s="95">
        <v>4</v>
      </c>
      <c r="B18" s="90" t="str">
        <f>IF(MID('2. Identificación del Riesgo'!H18:H20,1,27)="Seguridad de la Información",'2. Identificación del Riesgo'!B18:B20,
IF('2. Identificación del Riesgo'!H18:H20="","",
IF(MID('2. Identificación del Riesgo'!H18:H20,1,27)&lt;&gt;"Seguridad de la Información","No aplica")))</f>
        <v>No aplica</v>
      </c>
      <c r="C18" s="90" t="str">
        <f>IF(MID('2. Identificación del Riesgo'!H18:H20,1,27)="Seguridad de la Información",'2. Identificación del Riesgo'!C18:C20,
IF('2. Identificación del Riesgo'!H18:H20="","",
IF(MID('2. Identificación del Riesgo'!H18:H20,1,27)&lt;&gt;"Seguridad de la Información","No aplica")))</f>
        <v>No aplica</v>
      </c>
      <c r="D18" s="90" t="str">
        <f>IF(MID('2. Identificación del Riesgo'!H18:H20,1,27)="Seguridad de la Información",'2. Identificación del Riesgo'!G18:G20,
IF('2. Identificación del Riesgo'!H18:H20="","",
IF(MID('2. Identificación del Riesgo'!H18:H20,1,27)&lt;&gt;"Seguridad de la Información","No aplica")))</f>
        <v>No aplica</v>
      </c>
      <c r="E18" s="90" t="str">
        <f>IF(MID('2. Identificación del Riesgo'!H18:H20,1,27)="Seguridad de la Información",'2. Identificación del Riesgo'!H18:H20,
IF('2. Identificación del Riesgo'!H18:H20="","",
IF(MID('2. Identificación del Riesgo'!H18:H20,1,27)&lt;&gt;"Seguridad de la Información","No aplica")))</f>
        <v>No aplica</v>
      </c>
      <c r="F18" s="90" t="str">
        <f>IF(MID('2. Identificación del Riesgo'!H18:H20,1,27)="Seguridad de la Información",'2. Identificación del Riesgo'!I18:I20,
IF('2. Identificación del Riesgo'!H18:H20="","",
IF(MID('2. Identificación del Riesgo'!H18:H20,1,27)&lt;&gt;"Seguridad de la Información","No aplica")))</f>
        <v>No aplica</v>
      </c>
      <c r="G18" s="90"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0"/>
      <c r="I18" s="90"/>
      <c r="J18" s="121"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0"/>
      <c r="L18" s="90"/>
      <c r="M18" s="3"/>
      <c r="N18" s="3"/>
      <c r="O18" s="3"/>
      <c r="P18" s="3"/>
      <c r="Q18" s="4"/>
      <c r="R18" s="4"/>
      <c r="S18" s="4"/>
      <c r="T18" s="4"/>
      <c r="U18" s="4"/>
      <c r="V18" s="4"/>
      <c r="W18" s="4"/>
      <c r="X18" s="4"/>
      <c r="Y18" s="4"/>
      <c r="Z18" s="4"/>
    </row>
    <row r="19" spans="1:26" ht="16.5" customHeight="1" x14ac:dyDescent="0.3">
      <c r="A19" s="88"/>
      <c r="B19" s="88"/>
      <c r="C19" s="88"/>
      <c r="D19" s="88"/>
      <c r="E19" s="88"/>
      <c r="F19" s="88"/>
      <c r="G19" s="88"/>
      <c r="H19" s="88"/>
      <c r="I19" s="88"/>
      <c r="J19" s="88"/>
      <c r="K19" s="88"/>
      <c r="L19" s="88"/>
      <c r="M19" s="3"/>
      <c r="N19" s="3"/>
      <c r="O19" s="3"/>
      <c r="P19" s="3"/>
      <c r="Q19" s="4"/>
      <c r="R19" s="4"/>
      <c r="S19" s="4"/>
      <c r="T19" s="4"/>
      <c r="U19" s="4"/>
      <c r="V19" s="4"/>
      <c r="W19" s="4"/>
      <c r="X19" s="4"/>
      <c r="Y19" s="4"/>
      <c r="Z19" s="4"/>
    </row>
    <row r="20" spans="1:26" ht="16.5" customHeight="1" x14ac:dyDescent="0.3">
      <c r="A20" s="89"/>
      <c r="B20" s="89"/>
      <c r="C20" s="89"/>
      <c r="D20" s="89"/>
      <c r="E20" s="89"/>
      <c r="F20" s="89"/>
      <c r="G20" s="89"/>
      <c r="H20" s="89"/>
      <c r="I20" s="89"/>
      <c r="J20" s="89"/>
      <c r="K20" s="89"/>
      <c r="L20" s="89"/>
      <c r="M20" s="3"/>
      <c r="N20" s="3"/>
      <c r="O20" s="3"/>
      <c r="P20" s="3"/>
      <c r="Q20" s="4"/>
      <c r="R20" s="4"/>
      <c r="S20" s="4"/>
      <c r="T20" s="4"/>
      <c r="U20" s="4"/>
      <c r="V20" s="4"/>
      <c r="W20" s="4"/>
      <c r="X20" s="4"/>
      <c r="Y20" s="4"/>
      <c r="Z20" s="4"/>
    </row>
    <row r="21" spans="1:26" ht="16.5" customHeight="1" x14ac:dyDescent="0.3">
      <c r="A21" s="95">
        <v>5</v>
      </c>
      <c r="B21" s="90" t="str">
        <f>IF(MID('2. Identificación del Riesgo'!H21:H23,1,27)="Seguridad de la Información",'2. Identificación del Riesgo'!B21:B23,
IF('2. Identificación del Riesgo'!H21:H23="","",
IF(MID('2. Identificación del Riesgo'!H21:H23,1,27)&lt;&gt;"Seguridad de la Información","No aplica")))</f>
        <v>No aplica</v>
      </c>
      <c r="C21" s="90" t="str">
        <f>IF(MID('2. Identificación del Riesgo'!H21:H23,1,27)="Seguridad de la Información",'2. Identificación del Riesgo'!C21:C23,
IF('2. Identificación del Riesgo'!H21:H23="","",
IF(MID('2. Identificación del Riesgo'!H21:H23,1,27)&lt;&gt;"Seguridad de la Información","No aplica")))</f>
        <v>No aplica</v>
      </c>
      <c r="D21" s="90" t="str">
        <f>IF(MID('2. Identificación del Riesgo'!H21:H23,1,27)="Seguridad de la Información",'2. Identificación del Riesgo'!G21:G23,
IF('2. Identificación del Riesgo'!H21:H23="","",
IF(MID('2. Identificación del Riesgo'!H21:H23,1,27)&lt;&gt;"Seguridad de la Información","No aplica")))</f>
        <v>No aplica</v>
      </c>
      <c r="E21" s="90" t="str">
        <f>IF(MID('2. Identificación del Riesgo'!H21:H23,1,27)="Seguridad de la Información",'2. Identificación del Riesgo'!H21:H23,
IF('2. Identificación del Riesgo'!H21:H23="","",
IF(MID('2. Identificación del Riesgo'!H21:H23,1,27)&lt;&gt;"Seguridad de la Información","No aplica")))</f>
        <v>No aplica</v>
      </c>
      <c r="F21" s="90" t="str">
        <f>IF(MID('2. Identificación del Riesgo'!H21:H23,1,27)="Seguridad de la Información",'2. Identificación del Riesgo'!I21:I23,
IF('2. Identificación del Riesgo'!H21:H23="","",
IF(MID('2. Identificación del Riesgo'!H21:H23,1,27)&lt;&gt;"Seguridad de la Información","No aplica")))</f>
        <v>No aplica</v>
      </c>
      <c r="G21" s="90"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0"/>
      <c r="I21" s="90"/>
      <c r="J21" s="121"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0"/>
      <c r="L21" s="90"/>
      <c r="M21" s="3"/>
      <c r="N21" s="3"/>
      <c r="O21" s="3"/>
      <c r="P21" s="3"/>
      <c r="Q21" s="4"/>
      <c r="R21" s="4"/>
      <c r="S21" s="4"/>
      <c r="T21" s="4"/>
      <c r="U21" s="4"/>
      <c r="V21" s="4"/>
      <c r="W21" s="4"/>
      <c r="X21" s="4"/>
      <c r="Y21" s="4"/>
      <c r="Z21" s="4"/>
    </row>
    <row r="22" spans="1:26" ht="16.5" customHeight="1" x14ac:dyDescent="0.3">
      <c r="A22" s="88"/>
      <c r="B22" s="88"/>
      <c r="C22" s="88"/>
      <c r="D22" s="88"/>
      <c r="E22" s="88"/>
      <c r="F22" s="88"/>
      <c r="G22" s="88"/>
      <c r="H22" s="88"/>
      <c r="I22" s="88"/>
      <c r="J22" s="88"/>
      <c r="K22" s="88"/>
      <c r="L22" s="88"/>
      <c r="M22" s="3"/>
      <c r="N22" s="3"/>
      <c r="O22" s="3"/>
      <c r="P22" s="3"/>
      <c r="Q22" s="4"/>
      <c r="R22" s="4"/>
      <c r="S22" s="4"/>
      <c r="T22" s="4"/>
      <c r="U22" s="4"/>
      <c r="V22" s="4"/>
      <c r="W22" s="4"/>
      <c r="X22" s="4"/>
      <c r="Y22" s="4"/>
      <c r="Z22" s="4"/>
    </row>
    <row r="23" spans="1:26" ht="16.5" customHeight="1" x14ac:dyDescent="0.3">
      <c r="A23" s="89"/>
      <c r="B23" s="89"/>
      <c r="C23" s="89"/>
      <c r="D23" s="89"/>
      <c r="E23" s="89"/>
      <c r="F23" s="89"/>
      <c r="G23" s="89"/>
      <c r="H23" s="89"/>
      <c r="I23" s="89"/>
      <c r="J23" s="89"/>
      <c r="K23" s="89"/>
      <c r="L23" s="89"/>
      <c r="M23" s="3"/>
      <c r="N23" s="3"/>
      <c r="O23" s="3"/>
      <c r="P23" s="3"/>
      <c r="Q23" s="4"/>
      <c r="R23" s="4"/>
      <c r="S23" s="4"/>
      <c r="T23" s="4"/>
      <c r="U23" s="4"/>
      <c r="V23" s="4"/>
      <c r="W23" s="4"/>
      <c r="X23" s="4"/>
      <c r="Y23" s="4"/>
      <c r="Z23" s="4"/>
    </row>
    <row r="24" spans="1:26" ht="16.5" customHeight="1" x14ac:dyDescent="0.3">
      <c r="A24" s="95">
        <v>6</v>
      </c>
      <c r="B24" s="90" t="str">
        <f>IF(MID('2. Identificación del Riesgo'!H24:H26,1,27)="Seguridad de la Información",'2. Identificación del Riesgo'!B24:B26,
IF('2. Identificación del Riesgo'!H24:H26="","",
IF(MID('2. Identificación del Riesgo'!H24:H26,1,27)&lt;&gt;"Seguridad de la Información","No aplica")))</f>
        <v/>
      </c>
      <c r="C24" s="90" t="str">
        <f>IF(MID('2. Identificación del Riesgo'!H24:H26,1,27)="Seguridad de la Información",'2. Identificación del Riesgo'!C24:C26,
IF('2. Identificación del Riesgo'!H24:H26="","",
IF(MID('2. Identificación del Riesgo'!H24:H26,1,27)&lt;&gt;"Seguridad de la Información","No aplica")))</f>
        <v>Administración de carpetas compartidas y gestión de usuarios</v>
      </c>
      <c r="D24" s="90" t="str">
        <f>IF(MID('2. Identificación del Riesgo'!H24:H26,1,27)="Seguridad de la Información",'2. Identificación del Riesgo'!G24:G26,
IF('2. Identificación del Riesgo'!H24:H26="","",
IF(MID('2. Identificación del Riesgo'!H24:H26,1,27)&lt;&gt;"Seguridad de la Información","No aplica")))</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E24" s="90" t="str">
        <f>IF(MID('2. Identificación del Riesgo'!H24:H26,1,27)="Seguridad de la Información",'2. Identificación del Riesgo'!H24:H26,
IF('2. Identificación del Riesgo'!H24:H26="","",
IF(MID('2. Identificación del Riesgo'!H24:H26,1,27)&lt;&gt;"Seguridad de la Información","No aplica")))</f>
        <v>Seguridad de la Información (Pérdida de Confidencialidad)</v>
      </c>
      <c r="F24" s="90" t="str">
        <f>IF(MID('2. Identificación del Riesgo'!H24:H26,1,27)="Seguridad de la Información",'2. Identificación del Riesgo'!I24:I26,
IF('2. Identificación del Riesgo'!H24:H26="","",
IF(MID('2. Identificación del Riesgo'!H24:H26,1,27)&lt;&gt;"Seguridad de la Información","No aplica")))</f>
        <v>Usuarios, productos y practicas, organizacionales</v>
      </c>
      <c r="G24" s="90"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Probabilidad: Muy Alta
Impacto: Mayor
Zona de Riesgo: Alto</v>
      </c>
      <c r="H24" s="101" t="s">
        <v>512</v>
      </c>
      <c r="I24" s="101" t="s">
        <v>333</v>
      </c>
      <c r="J24" s="121"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4" s="101" t="s">
        <v>499</v>
      </c>
      <c r="L24" s="101" t="s">
        <v>500</v>
      </c>
      <c r="M24" s="3"/>
      <c r="N24" s="3"/>
      <c r="O24" s="3"/>
      <c r="P24" s="3"/>
      <c r="Q24" s="4"/>
      <c r="R24" s="4"/>
      <c r="S24" s="4"/>
      <c r="T24" s="4"/>
      <c r="U24" s="4"/>
      <c r="V24" s="4"/>
      <c r="W24" s="4"/>
      <c r="X24" s="4"/>
      <c r="Y24" s="4"/>
      <c r="Z24" s="4"/>
    </row>
    <row r="25" spans="1:26" ht="16.5" customHeight="1" x14ac:dyDescent="0.3">
      <c r="A25" s="88"/>
      <c r="B25" s="88"/>
      <c r="C25" s="88"/>
      <c r="D25" s="88"/>
      <c r="E25" s="88"/>
      <c r="F25" s="88"/>
      <c r="G25" s="88"/>
      <c r="H25" s="101"/>
      <c r="I25" s="101"/>
      <c r="J25" s="88"/>
      <c r="K25" s="101"/>
      <c r="L25" s="101"/>
      <c r="M25" s="3"/>
      <c r="N25" s="3"/>
      <c r="O25" s="3"/>
      <c r="P25" s="3"/>
      <c r="Q25" s="4"/>
      <c r="R25" s="4"/>
      <c r="S25" s="4"/>
      <c r="T25" s="4"/>
      <c r="U25" s="4"/>
      <c r="V25" s="4"/>
      <c r="W25" s="4"/>
      <c r="X25" s="4"/>
      <c r="Y25" s="4"/>
      <c r="Z25" s="4"/>
    </row>
    <row r="26" spans="1:26" ht="16.5" customHeight="1" x14ac:dyDescent="0.3">
      <c r="A26" s="89"/>
      <c r="B26" s="89"/>
      <c r="C26" s="89"/>
      <c r="D26" s="89"/>
      <c r="E26" s="89"/>
      <c r="F26" s="89"/>
      <c r="G26" s="89"/>
      <c r="H26" s="101"/>
      <c r="I26" s="101"/>
      <c r="J26" s="89"/>
      <c r="K26" s="101"/>
      <c r="L26" s="101"/>
      <c r="M26" s="3"/>
      <c r="N26" s="3"/>
      <c r="O26" s="3"/>
      <c r="P26" s="3"/>
      <c r="Q26" s="4"/>
      <c r="R26" s="4"/>
      <c r="S26" s="4"/>
      <c r="T26" s="4"/>
      <c r="U26" s="4"/>
      <c r="V26" s="4"/>
      <c r="W26" s="4"/>
      <c r="X26" s="4"/>
      <c r="Y26" s="4"/>
      <c r="Z26" s="4"/>
    </row>
    <row r="27" spans="1:26" ht="16.5" customHeight="1" x14ac:dyDescent="0.3">
      <c r="A27" s="95">
        <v>7</v>
      </c>
      <c r="B27" s="90" t="str">
        <f>IF(MID('2. Identificación del Riesgo'!H27:H29,1,27)="Seguridad de la Información",'2. Identificación del Riesgo'!B27:B29,
IF('2. Identificación del Riesgo'!H27:H29="","",
IF(MID('2. Identificación del Riesgo'!H27:H29,1,27)&lt;&gt;"Seguridad de la Información","No aplica")))</f>
        <v/>
      </c>
      <c r="C27" s="90" t="str">
        <f>IF(MID('2. Identificación del Riesgo'!H27:H29,1,27)="Seguridad de la Información",'2. Identificación del Riesgo'!C27:C29,
IF('2. Identificación del Riesgo'!H27:H29="","",
IF(MID('2. Identificación del Riesgo'!H27:H29,1,27)&lt;&gt;"Seguridad de la Información","No aplica")))</f>
        <v>Trabajo en Casa y Teletrabajo</v>
      </c>
      <c r="D27" s="90" t="str">
        <f>IF(MID('2. Identificación del Riesgo'!H27:H29,1,27)="Seguridad de la Información",'2. Identificación del Riesgo'!G27:G29,
IF('2. Identificación del Riesgo'!H27:H29="","",
IF(MID('2. Identificación del Riesgo'!H27:H29,1,27)&lt;&gt;"Seguridad de la Información","No aplica")))</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E27" s="90" t="str">
        <f>IF(MID('2. Identificación del Riesgo'!H27:H29,1,27)="Seguridad de la Información",'2. Identificación del Riesgo'!H27:H29,
IF('2. Identificación del Riesgo'!H27:H29="","",
IF(MID('2. Identificación del Riesgo'!H27:H29,1,27)&lt;&gt;"Seguridad de la Información","No aplica")))</f>
        <v>Seguridad de la Información (Pérdida de la Integridad)</v>
      </c>
      <c r="F27" s="90" t="str">
        <f>IF(MID('2. Identificación del Riesgo'!H27:H29,1,27)="Seguridad de la Información",'2. Identificación del Riesgo'!I27:I29,
IF('2. Identificación del Riesgo'!H27:H29="","",
IF(MID('2. Identificación del Riesgo'!H27:H29,1,27)&lt;&gt;"Seguridad de la Información","No aplica")))</f>
        <v>Usuarios, productos y practicas, organizacionales</v>
      </c>
      <c r="G27" s="90"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Probabilidad: Muy Alta
Impacto: Mayor
Zona de Riesgo: Alto</v>
      </c>
      <c r="H27" s="101" t="s">
        <v>513</v>
      </c>
      <c r="I27" s="101" t="s">
        <v>333</v>
      </c>
      <c r="J27" s="121"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7" s="101" t="s">
        <v>503</v>
      </c>
      <c r="L27" s="101" t="s">
        <v>504</v>
      </c>
      <c r="M27" s="3"/>
      <c r="N27" s="3"/>
      <c r="O27" s="3"/>
      <c r="P27" s="3"/>
      <c r="Q27" s="4"/>
      <c r="R27" s="4"/>
      <c r="S27" s="4"/>
      <c r="T27" s="4"/>
      <c r="U27" s="4"/>
      <c r="V27" s="4"/>
      <c r="W27" s="4"/>
      <c r="X27" s="4"/>
      <c r="Y27" s="4"/>
      <c r="Z27" s="4"/>
    </row>
    <row r="28" spans="1:26" ht="16.5" customHeight="1" x14ac:dyDescent="0.3">
      <c r="A28" s="88"/>
      <c r="B28" s="88"/>
      <c r="C28" s="88"/>
      <c r="D28" s="88"/>
      <c r="E28" s="88"/>
      <c r="F28" s="88"/>
      <c r="G28" s="88"/>
      <c r="H28" s="101"/>
      <c r="I28" s="101"/>
      <c r="J28" s="88"/>
      <c r="K28" s="101"/>
      <c r="L28" s="101"/>
      <c r="M28" s="3"/>
      <c r="N28" s="3"/>
      <c r="O28" s="3"/>
      <c r="P28" s="3"/>
      <c r="Q28" s="4"/>
      <c r="R28" s="4"/>
      <c r="S28" s="4"/>
      <c r="T28" s="4"/>
      <c r="U28" s="4"/>
      <c r="V28" s="4"/>
      <c r="W28" s="4"/>
      <c r="X28" s="4"/>
      <c r="Y28" s="4"/>
      <c r="Z28" s="4"/>
    </row>
    <row r="29" spans="1:26" ht="16.5" customHeight="1" x14ac:dyDescent="0.3">
      <c r="A29" s="89"/>
      <c r="B29" s="89"/>
      <c r="C29" s="89"/>
      <c r="D29" s="89"/>
      <c r="E29" s="89"/>
      <c r="F29" s="89"/>
      <c r="G29" s="89"/>
      <c r="H29" s="101"/>
      <c r="I29" s="101"/>
      <c r="J29" s="89"/>
      <c r="K29" s="101"/>
      <c r="L29" s="101"/>
      <c r="M29" s="3"/>
      <c r="N29" s="3"/>
      <c r="O29" s="3"/>
      <c r="P29" s="3"/>
      <c r="Q29" s="4"/>
      <c r="R29" s="4"/>
      <c r="S29" s="4"/>
      <c r="T29" s="4"/>
      <c r="U29" s="4"/>
      <c r="V29" s="4"/>
      <c r="W29" s="4"/>
      <c r="X29" s="4"/>
      <c r="Y29" s="4"/>
      <c r="Z29" s="4"/>
    </row>
    <row r="30" spans="1:26" ht="16.5" customHeight="1" x14ac:dyDescent="0.3">
      <c r="A30" s="95">
        <v>8</v>
      </c>
      <c r="B30" s="90" t="str">
        <f>IF(MID('2. Identificación del Riesgo'!H30:H32,1,27)="Seguridad de la Información",'2. Identificación del Riesgo'!B30:B32,
IF('2. Identificación del Riesgo'!H30:H32="","",
IF(MID('2. Identificación del Riesgo'!H30:H32,1,27)&lt;&gt;"Seguridad de la Información","No aplica")))</f>
        <v/>
      </c>
      <c r="C30" s="90" t="str">
        <f>IF(MID('2. Identificación del Riesgo'!H30:H32,1,27)="Seguridad de la Información",'2. Identificación del Riesgo'!C30:C32,
IF('2. Identificación del Riesgo'!H30:H32="","",
IF(MID('2. Identificación del Riesgo'!H30:H32,1,27)&lt;&gt;"Seguridad de la Información","No aplica")))</f>
        <v/>
      </c>
      <c r="D30" s="90" t="str">
        <f>IF(MID('2. Identificación del Riesgo'!H30:H32,1,27)="Seguridad de la Información",'2. Identificación del Riesgo'!G30:G32,
IF('2. Identificación del Riesgo'!H30:H32="","",
IF(MID('2. Identificación del Riesgo'!H30:H32,1,27)&lt;&gt;"Seguridad de la Información","No aplica")))</f>
        <v/>
      </c>
      <c r="E30" s="90" t="str">
        <f>IF(MID('2. Identificación del Riesgo'!H30:H32,1,27)="Seguridad de la Información",'2. Identificación del Riesgo'!H30:H32,
IF('2. Identificación del Riesgo'!H30:H32="","",
IF(MID('2. Identificación del Riesgo'!H30:H32,1,27)&lt;&gt;"Seguridad de la Información","No aplica")))</f>
        <v/>
      </c>
      <c r="F30" s="90" t="str">
        <f>IF(MID('2. Identificación del Riesgo'!H30:H32,1,27)="Seguridad de la Información",'2. Identificación del Riesgo'!I30:I32,
IF('2. Identificación del Riesgo'!H30:H32="","",
IF(MID('2. Identificación del Riesgo'!H30:H32,1,27)&lt;&gt;"Seguridad de la Información","No aplica")))</f>
        <v/>
      </c>
      <c r="G30" s="90"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0"/>
      <c r="I30" s="90"/>
      <c r="J30" s="121"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0"/>
      <c r="L30" s="90"/>
      <c r="M30" s="3"/>
      <c r="N30" s="3"/>
      <c r="O30" s="3"/>
      <c r="P30" s="3"/>
      <c r="Q30" s="4"/>
      <c r="R30" s="4"/>
      <c r="S30" s="4"/>
      <c r="T30" s="4"/>
      <c r="U30" s="4"/>
      <c r="V30" s="4"/>
      <c r="W30" s="4"/>
      <c r="X30" s="4"/>
      <c r="Y30" s="4"/>
      <c r="Z30" s="4"/>
    </row>
    <row r="31" spans="1:26" ht="16.5" customHeight="1" x14ac:dyDescent="0.3">
      <c r="A31" s="88"/>
      <c r="B31" s="88"/>
      <c r="C31" s="88"/>
      <c r="D31" s="88"/>
      <c r="E31" s="88"/>
      <c r="F31" s="88"/>
      <c r="G31" s="88"/>
      <c r="H31" s="88"/>
      <c r="I31" s="88"/>
      <c r="J31" s="88"/>
      <c r="K31" s="88"/>
      <c r="L31" s="88"/>
      <c r="M31" s="3"/>
      <c r="N31" s="3"/>
      <c r="O31" s="3"/>
      <c r="P31" s="3"/>
      <c r="Q31" s="4"/>
      <c r="R31" s="4"/>
      <c r="S31" s="4"/>
      <c r="T31" s="4"/>
      <c r="U31" s="4"/>
      <c r="V31" s="4"/>
      <c r="W31" s="4"/>
      <c r="X31" s="4"/>
      <c r="Y31" s="4"/>
      <c r="Z31" s="4"/>
    </row>
    <row r="32" spans="1:26" ht="16.5" customHeight="1" x14ac:dyDescent="0.3">
      <c r="A32" s="89"/>
      <c r="B32" s="89"/>
      <c r="C32" s="89"/>
      <c r="D32" s="89"/>
      <c r="E32" s="89"/>
      <c r="F32" s="89"/>
      <c r="G32" s="89"/>
      <c r="H32" s="89"/>
      <c r="I32" s="89"/>
      <c r="J32" s="89"/>
      <c r="K32" s="89"/>
      <c r="L32" s="89"/>
      <c r="M32" s="3"/>
      <c r="N32" s="3"/>
      <c r="O32" s="3"/>
      <c r="P32" s="3"/>
      <c r="Q32" s="4"/>
      <c r="R32" s="4"/>
      <c r="S32" s="4"/>
      <c r="T32" s="4"/>
      <c r="U32" s="4"/>
      <c r="V32" s="4"/>
      <c r="W32" s="4"/>
      <c r="X32" s="4"/>
      <c r="Y32" s="4"/>
      <c r="Z32" s="4"/>
    </row>
    <row r="33" spans="1:26" ht="16.5" customHeight="1" x14ac:dyDescent="0.3">
      <c r="A33" s="95">
        <v>9</v>
      </c>
      <c r="B33" s="90" t="str">
        <f>IF(MID('2. Identificación del Riesgo'!H33:H35,1,27)="Seguridad de la Información",'2. Identificación del Riesgo'!B33:B35,
IF('2. Identificación del Riesgo'!H33:H35="","",
IF(MID('2. Identificación del Riesgo'!H33:H35,1,27)&lt;&gt;"Seguridad de la Información","No aplica")))</f>
        <v/>
      </c>
      <c r="C33" s="90" t="str">
        <f>IF(MID('2. Identificación del Riesgo'!H33:H35,1,27)="Seguridad de la Información",'2. Identificación del Riesgo'!C33:C35,
IF('2. Identificación del Riesgo'!H33:H35="","",
IF(MID('2. Identificación del Riesgo'!H33:H35,1,27)&lt;&gt;"Seguridad de la Información","No aplica")))</f>
        <v/>
      </c>
      <c r="D33" s="90" t="str">
        <f>IF(MID('2. Identificación del Riesgo'!H33:H35,1,27)="Seguridad de la Información",'2. Identificación del Riesgo'!G33:G35,
IF('2. Identificación del Riesgo'!H33:H35="","",
IF(MID('2. Identificación del Riesgo'!H33:H35,1,27)&lt;&gt;"Seguridad de la Información","No aplica")))</f>
        <v/>
      </c>
      <c r="E33" s="90" t="str">
        <f>IF(MID('2. Identificación del Riesgo'!H33:H35,1,27)="Seguridad de la Información",'2. Identificación del Riesgo'!H33:H35,
IF('2. Identificación del Riesgo'!H33:H35="","",
IF(MID('2. Identificación del Riesgo'!H33:H35,1,27)&lt;&gt;"Seguridad de la Información","No aplica")))</f>
        <v/>
      </c>
      <c r="F33" s="90" t="str">
        <f>IF(MID('2. Identificación del Riesgo'!H33:H35,1,27)="Seguridad de la Información",'2. Identificación del Riesgo'!I33:I35,
IF('2. Identificación del Riesgo'!H33:H35="","",
IF(MID('2. Identificación del Riesgo'!H33:H35,1,27)&lt;&gt;"Seguridad de la Información","No aplica")))</f>
        <v/>
      </c>
      <c r="G33" s="90"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0"/>
      <c r="I33" s="90"/>
      <c r="J33" s="121"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0"/>
      <c r="L33" s="90"/>
      <c r="M33" s="3"/>
      <c r="N33" s="3"/>
      <c r="O33" s="3"/>
      <c r="P33" s="3"/>
      <c r="Q33" s="4"/>
      <c r="R33" s="4"/>
      <c r="S33" s="4"/>
      <c r="T33" s="4"/>
      <c r="U33" s="4"/>
      <c r="V33" s="4"/>
      <c r="W33" s="4"/>
      <c r="X33" s="4"/>
      <c r="Y33" s="4"/>
      <c r="Z33" s="4"/>
    </row>
    <row r="34" spans="1:26" ht="16.5" customHeight="1" x14ac:dyDescent="0.3">
      <c r="A34" s="88"/>
      <c r="B34" s="88"/>
      <c r="C34" s="88"/>
      <c r="D34" s="88"/>
      <c r="E34" s="88"/>
      <c r="F34" s="88"/>
      <c r="G34" s="88"/>
      <c r="H34" s="88"/>
      <c r="I34" s="88"/>
      <c r="J34" s="88"/>
      <c r="K34" s="88"/>
      <c r="L34" s="88"/>
      <c r="M34" s="3"/>
      <c r="N34" s="3"/>
      <c r="O34" s="3"/>
      <c r="P34" s="3"/>
      <c r="Q34" s="4"/>
      <c r="R34" s="4"/>
      <c r="S34" s="4"/>
      <c r="T34" s="4"/>
      <c r="U34" s="4"/>
      <c r="V34" s="4"/>
      <c r="W34" s="4"/>
      <c r="X34" s="4"/>
      <c r="Y34" s="4"/>
      <c r="Z34" s="4"/>
    </row>
    <row r="35" spans="1:26" ht="16.5" customHeight="1" x14ac:dyDescent="0.3">
      <c r="A35" s="89"/>
      <c r="B35" s="89"/>
      <c r="C35" s="89"/>
      <c r="D35" s="89"/>
      <c r="E35" s="89"/>
      <c r="F35" s="89"/>
      <c r="G35" s="89"/>
      <c r="H35" s="89"/>
      <c r="I35" s="89"/>
      <c r="J35" s="89"/>
      <c r="K35" s="89"/>
      <c r="L35" s="89"/>
      <c r="M35" s="3"/>
      <c r="N35" s="3"/>
      <c r="O35" s="3"/>
      <c r="P35" s="3"/>
      <c r="Q35" s="4"/>
      <c r="R35" s="4"/>
      <c r="S35" s="4"/>
      <c r="T35" s="4"/>
      <c r="U35" s="4"/>
      <c r="V35" s="4"/>
      <c r="W35" s="4"/>
      <c r="X35" s="4"/>
      <c r="Y35" s="4"/>
      <c r="Z35" s="4"/>
    </row>
    <row r="36" spans="1:26" ht="16.5" customHeight="1" x14ac:dyDescent="0.3">
      <c r="A36" s="95">
        <v>10</v>
      </c>
      <c r="B36" s="90" t="str">
        <f>IF(MID('2. Identificación del Riesgo'!H36:H38,1,27)="Seguridad de la Información",'2. Identificación del Riesgo'!B36:B38,
IF('2. Identificación del Riesgo'!H36:H38="","",
IF(MID('2. Identificación del Riesgo'!H36:H38,1,27)&lt;&gt;"Seguridad de la Información","No aplica")))</f>
        <v/>
      </c>
      <c r="C36" s="90" t="str">
        <f>IF(MID('2. Identificación del Riesgo'!H36:H38,1,27)="Seguridad de la Información",'2. Identificación del Riesgo'!C36:C38,
IF('2. Identificación del Riesgo'!H36:H38="","",
IF(MID('2. Identificación del Riesgo'!H36:H38,1,27)&lt;&gt;"Seguridad de la Información","No aplica")))</f>
        <v/>
      </c>
      <c r="D36" s="90" t="str">
        <f>IF(MID('2. Identificación del Riesgo'!H36:H38,1,27)="Seguridad de la Información",'2. Identificación del Riesgo'!G36:G38,
IF('2. Identificación del Riesgo'!H36:H38="","",
IF(MID('2. Identificación del Riesgo'!H36:H38,1,27)&lt;&gt;"Seguridad de la Información","No aplica")))</f>
        <v/>
      </c>
      <c r="E36" s="90" t="str">
        <f>IF(MID('2. Identificación del Riesgo'!H36:H38,1,27)="Seguridad de la Información",'2. Identificación del Riesgo'!H36:H38,
IF('2. Identificación del Riesgo'!H36:H38="","",
IF(MID('2. Identificación del Riesgo'!H36:H38,1,27)&lt;&gt;"Seguridad de la Información","No aplica")))</f>
        <v/>
      </c>
      <c r="F36" s="90" t="str">
        <f>IF(MID('2. Identificación del Riesgo'!H36:H38,1,27)="Seguridad de la Información",'2. Identificación del Riesgo'!I36:I38,
IF('2. Identificación del Riesgo'!H36:H38="","",
IF(MID('2. Identificación del Riesgo'!H36:H38,1,27)&lt;&gt;"Seguridad de la Información","No aplica")))</f>
        <v/>
      </c>
      <c r="G36" s="90"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0"/>
      <c r="I36" s="90"/>
      <c r="J36" s="121"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0"/>
      <c r="L36" s="90"/>
      <c r="M36" s="3"/>
      <c r="N36" s="3"/>
      <c r="O36" s="3"/>
      <c r="P36" s="3"/>
      <c r="Q36" s="4"/>
      <c r="R36" s="4"/>
      <c r="S36" s="4"/>
      <c r="T36" s="4"/>
      <c r="U36" s="4"/>
      <c r="V36" s="4"/>
      <c r="W36" s="4"/>
      <c r="X36" s="4"/>
      <c r="Y36" s="4"/>
      <c r="Z36" s="4"/>
    </row>
    <row r="37" spans="1:26" ht="16.5" customHeight="1" x14ac:dyDescent="0.3">
      <c r="A37" s="88"/>
      <c r="B37" s="88"/>
      <c r="C37" s="88"/>
      <c r="D37" s="88"/>
      <c r="E37" s="88"/>
      <c r="F37" s="88"/>
      <c r="G37" s="88"/>
      <c r="H37" s="88"/>
      <c r="I37" s="88"/>
      <c r="J37" s="88"/>
      <c r="K37" s="88"/>
      <c r="L37" s="88"/>
      <c r="M37" s="2"/>
      <c r="N37" s="2"/>
      <c r="O37" s="2"/>
      <c r="P37" s="2"/>
      <c r="Q37" s="4"/>
      <c r="R37" s="4"/>
      <c r="S37" s="4"/>
      <c r="T37" s="4"/>
      <c r="U37" s="4"/>
      <c r="V37" s="4"/>
      <c r="W37" s="4"/>
      <c r="X37" s="4"/>
      <c r="Y37" s="4"/>
      <c r="Z37" s="4"/>
    </row>
    <row r="38" spans="1:26" ht="16.5" customHeight="1" x14ac:dyDescent="0.3">
      <c r="A38" s="89"/>
      <c r="B38" s="89"/>
      <c r="C38" s="89"/>
      <c r="D38" s="89"/>
      <c r="E38" s="89"/>
      <c r="F38" s="89"/>
      <c r="G38" s="89"/>
      <c r="H38" s="89"/>
      <c r="I38" s="89"/>
      <c r="J38" s="89"/>
      <c r="K38" s="89"/>
      <c r="L38" s="89"/>
      <c r="M38" s="2"/>
      <c r="N38" s="2"/>
      <c r="O38" s="2"/>
      <c r="P38" s="2"/>
      <c r="Q38" s="4"/>
      <c r="R38" s="4"/>
      <c r="S38" s="4"/>
      <c r="T38" s="4"/>
      <c r="U38" s="4"/>
      <c r="V38" s="4"/>
      <c r="W38" s="4"/>
      <c r="X38" s="4"/>
      <c r="Y38" s="4"/>
      <c r="Z38" s="4"/>
    </row>
    <row r="39" spans="1:26" ht="16.5" customHeight="1" x14ac:dyDescent="0.3">
      <c r="A39" s="95">
        <v>11</v>
      </c>
      <c r="B39" s="90" t="str">
        <f>IF(MID('2. Identificación del Riesgo'!H39:H41,1,27)="Seguridad de la Información",'2. Identificación del Riesgo'!B39:B41,
IF('2. Identificación del Riesgo'!H39:H41="","",
IF(MID('2. Identificación del Riesgo'!H39:H41,1,27)&lt;&gt;"Seguridad de la Información","No aplica")))</f>
        <v/>
      </c>
      <c r="C39" s="90" t="str">
        <f>IF(MID('2. Identificación del Riesgo'!H39:H41,1,27)="Seguridad de la Información",'2. Identificación del Riesgo'!C39:C41,
IF('2. Identificación del Riesgo'!H39:H41="","",
IF(MID('2. Identificación del Riesgo'!H39:H41,1,27)&lt;&gt;"Seguridad de la Información","No aplica")))</f>
        <v/>
      </c>
      <c r="D39" s="90" t="str">
        <f>IF(MID('2. Identificación del Riesgo'!H39:H41,1,27)="Seguridad de la Información",'2. Identificación del Riesgo'!G39:G41,
IF('2. Identificación del Riesgo'!H39:H41="","",
IF(MID('2. Identificación del Riesgo'!H39:H41,1,27)&lt;&gt;"Seguridad de la Información","No aplica")))</f>
        <v/>
      </c>
      <c r="E39" s="90" t="str">
        <f>IF(MID('2. Identificación del Riesgo'!H39:H41,1,27)="Seguridad de la Información",'2. Identificación del Riesgo'!H39:H41,
IF('2. Identificación del Riesgo'!H39:H41="","",
IF(MID('2. Identificación del Riesgo'!H39:H41,1,27)&lt;&gt;"Seguridad de la Información","No aplica")))</f>
        <v/>
      </c>
      <c r="F39" s="90" t="str">
        <f>IF(MID('2. Identificación del Riesgo'!H39:H41,1,27)="Seguridad de la Información",'2. Identificación del Riesgo'!I39:I41,
IF('2. Identificación del Riesgo'!H39:H41="","",
IF(MID('2. Identificación del Riesgo'!H39:H41,1,27)&lt;&gt;"Seguridad de la Información","No aplica")))</f>
        <v/>
      </c>
      <c r="G39" s="90"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0"/>
      <c r="I39" s="90"/>
      <c r="J39" s="121"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0"/>
      <c r="L39" s="90"/>
      <c r="M39" s="3"/>
      <c r="N39" s="3"/>
      <c r="O39" s="3"/>
      <c r="P39" s="3"/>
      <c r="Q39" s="4"/>
      <c r="R39" s="4"/>
      <c r="S39" s="4"/>
      <c r="T39" s="4"/>
      <c r="U39" s="4"/>
      <c r="V39" s="4"/>
      <c r="W39" s="4"/>
      <c r="X39" s="4"/>
      <c r="Y39" s="4"/>
      <c r="Z39" s="4"/>
    </row>
    <row r="40" spans="1:26" ht="16.5" customHeight="1" x14ac:dyDescent="0.3">
      <c r="A40" s="88"/>
      <c r="B40" s="88"/>
      <c r="C40" s="88"/>
      <c r="D40" s="88"/>
      <c r="E40" s="88"/>
      <c r="F40" s="88"/>
      <c r="G40" s="88"/>
      <c r="H40" s="88"/>
      <c r="I40" s="88"/>
      <c r="J40" s="88"/>
      <c r="K40" s="88"/>
      <c r="L40" s="88"/>
      <c r="M40" s="2"/>
      <c r="N40" s="2"/>
      <c r="O40" s="2"/>
      <c r="P40" s="2"/>
      <c r="Q40" s="4"/>
      <c r="R40" s="4"/>
      <c r="S40" s="4"/>
      <c r="T40" s="4"/>
      <c r="U40" s="4"/>
      <c r="V40" s="4"/>
      <c r="W40" s="4"/>
      <c r="X40" s="4"/>
      <c r="Y40" s="4"/>
      <c r="Z40" s="4"/>
    </row>
    <row r="41" spans="1:26" ht="16.5" customHeight="1" x14ac:dyDescent="0.3">
      <c r="A41" s="89"/>
      <c r="B41" s="89"/>
      <c r="C41" s="89"/>
      <c r="D41" s="89"/>
      <c r="E41" s="89"/>
      <c r="F41" s="89"/>
      <c r="G41" s="89"/>
      <c r="H41" s="89"/>
      <c r="I41" s="89"/>
      <c r="J41" s="89"/>
      <c r="K41" s="89"/>
      <c r="L41" s="89"/>
      <c r="M41" s="2"/>
      <c r="N41" s="2"/>
      <c r="O41" s="2"/>
      <c r="P41" s="2"/>
      <c r="Q41" s="4"/>
      <c r="R41" s="4"/>
      <c r="S41" s="4"/>
      <c r="T41" s="4"/>
      <c r="U41" s="4"/>
      <c r="V41" s="4"/>
      <c r="W41" s="4"/>
      <c r="X41" s="4"/>
      <c r="Y41" s="4"/>
      <c r="Z41" s="4"/>
    </row>
    <row r="42" spans="1:26" ht="16.5" customHeight="1" x14ac:dyDescent="0.3">
      <c r="A42" s="95">
        <v>12</v>
      </c>
      <c r="B42" s="90" t="str">
        <f>IF(MID('2. Identificación del Riesgo'!H42:H44,1,27)="Seguridad de la Información",'2. Identificación del Riesgo'!B42:B44,
IF('2. Identificación del Riesgo'!H42:H44="","",
IF(MID('2. Identificación del Riesgo'!H42:H44,1,27)&lt;&gt;"Seguridad de la Información","No aplica")))</f>
        <v/>
      </c>
      <c r="C42" s="90" t="str">
        <f>IF(MID('2. Identificación del Riesgo'!H42:H44,1,27)="Seguridad de la Información",'2. Identificación del Riesgo'!C42:C44,
IF('2. Identificación del Riesgo'!H42:H44="","",
IF(MID('2. Identificación del Riesgo'!H42:H44,1,27)&lt;&gt;"Seguridad de la Información","No aplica")))</f>
        <v/>
      </c>
      <c r="D42" s="90" t="str">
        <f>IF(MID('2. Identificación del Riesgo'!H42:H44,1,27)="Seguridad de la Información",'2. Identificación del Riesgo'!G42:G44,
IF('2. Identificación del Riesgo'!H42:H44="","",
IF(MID('2. Identificación del Riesgo'!H42:H44,1,27)&lt;&gt;"Seguridad de la Información","No aplica")))</f>
        <v/>
      </c>
      <c r="E42" s="90" t="str">
        <f>IF(MID('2. Identificación del Riesgo'!H42:H44,1,27)="Seguridad de la Información",'2. Identificación del Riesgo'!H42:H44,
IF('2. Identificación del Riesgo'!H42:H44="","",
IF(MID('2. Identificación del Riesgo'!H42:H44,1,27)&lt;&gt;"Seguridad de la Información","No aplica")))</f>
        <v/>
      </c>
      <c r="F42" s="90" t="str">
        <f>IF(MID('2. Identificación del Riesgo'!H42:H44,1,27)="Seguridad de la Información",'2. Identificación del Riesgo'!I42:I44,
IF('2. Identificación del Riesgo'!H42:H44="","",
IF(MID('2. Identificación del Riesgo'!H42:H44,1,27)&lt;&gt;"Seguridad de la Información","No aplica")))</f>
        <v/>
      </c>
      <c r="G42" s="90"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0"/>
      <c r="I42" s="90"/>
      <c r="J42" s="121"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0"/>
      <c r="L42" s="90"/>
      <c r="M42" s="3"/>
      <c r="N42" s="3"/>
      <c r="O42" s="3"/>
      <c r="P42" s="3"/>
      <c r="Q42" s="4"/>
      <c r="R42" s="4"/>
      <c r="S42" s="4"/>
      <c r="T42" s="4"/>
      <c r="U42" s="4"/>
      <c r="V42" s="4"/>
      <c r="W42" s="4"/>
      <c r="X42" s="4"/>
      <c r="Y42" s="4"/>
      <c r="Z42" s="4"/>
    </row>
    <row r="43" spans="1:26" ht="16.5" customHeight="1" x14ac:dyDescent="0.3">
      <c r="A43" s="88"/>
      <c r="B43" s="88"/>
      <c r="C43" s="88"/>
      <c r="D43" s="88"/>
      <c r="E43" s="88"/>
      <c r="F43" s="88"/>
      <c r="G43" s="88"/>
      <c r="H43" s="88"/>
      <c r="I43" s="88"/>
      <c r="J43" s="88"/>
      <c r="K43" s="88"/>
      <c r="L43" s="88"/>
      <c r="M43" s="2"/>
      <c r="N43" s="2"/>
      <c r="O43" s="2"/>
      <c r="P43" s="2"/>
      <c r="Q43" s="4"/>
      <c r="R43" s="4"/>
      <c r="S43" s="4"/>
      <c r="T43" s="4"/>
      <c r="U43" s="4"/>
      <c r="V43" s="4"/>
      <c r="W43" s="4"/>
      <c r="X43" s="4"/>
      <c r="Y43" s="4"/>
      <c r="Z43" s="4"/>
    </row>
    <row r="44" spans="1:26" ht="16.5" customHeight="1" x14ac:dyDescent="0.3">
      <c r="A44" s="89"/>
      <c r="B44" s="89"/>
      <c r="C44" s="89"/>
      <c r="D44" s="89"/>
      <c r="E44" s="89"/>
      <c r="F44" s="89"/>
      <c r="G44" s="89"/>
      <c r="H44" s="89"/>
      <c r="I44" s="89"/>
      <c r="J44" s="89"/>
      <c r="K44" s="89"/>
      <c r="L44" s="89"/>
      <c r="M44" s="2"/>
      <c r="N44" s="2"/>
      <c r="O44" s="2"/>
      <c r="P44" s="2"/>
      <c r="Q44" s="4"/>
      <c r="R44" s="4"/>
      <c r="S44" s="4"/>
      <c r="T44" s="4"/>
      <c r="U44" s="4"/>
      <c r="V44" s="4"/>
      <c r="W44" s="4"/>
      <c r="X44" s="4"/>
      <c r="Y44" s="4"/>
      <c r="Z44" s="4"/>
    </row>
    <row r="45" spans="1:26" ht="16.5" customHeight="1" x14ac:dyDescent="0.3">
      <c r="A45" s="95">
        <v>13</v>
      </c>
      <c r="B45" s="90" t="str">
        <f>IF(MID('2. Identificación del Riesgo'!H45:H47,1,27)="Seguridad de la Información",'2. Identificación del Riesgo'!B45:B47,
IF('2. Identificación del Riesgo'!H45:H47="","",
IF(MID('2. Identificación del Riesgo'!H45:H47,1,27)&lt;&gt;"Seguridad de la Información","No aplica")))</f>
        <v/>
      </c>
      <c r="C45" s="90" t="str">
        <f>IF(MID('2. Identificación del Riesgo'!H45:H47,1,27)="Seguridad de la Información",'2. Identificación del Riesgo'!C45:C47,
IF('2. Identificación del Riesgo'!H45:H47="","",
IF(MID('2. Identificación del Riesgo'!H45:H47,1,27)&lt;&gt;"Seguridad de la Información","No aplica")))</f>
        <v/>
      </c>
      <c r="D45" s="90" t="str">
        <f>IF(MID('2. Identificación del Riesgo'!H45:H47,1,27)="Seguridad de la Información",'2. Identificación del Riesgo'!G45:G47,
IF('2. Identificación del Riesgo'!H45:H47="","",
IF(MID('2. Identificación del Riesgo'!H45:H47,1,27)&lt;&gt;"Seguridad de la Información","No aplica")))</f>
        <v/>
      </c>
      <c r="E45" s="90" t="str">
        <f>IF(MID('2. Identificación del Riesgo'!H45:H47,1,27)="Seguridad de la Información",'2. Identificación del Riesgo'!H45:H47,
IF('2. Identificación del Riesgo'!H45:H47="","",
IF(MID('2. Identificación del Riesgo'!H45:H47,1,27)&lt;&gt;"Seguridad de la Información","No aplica")))</f>
        <v/>
      </c>
      <c r="F45" s="90" t="str">
        <f>IF(MID('2. Identificación del Riesgo'!H45:H47,1,27)="Seguridad de la Información",'2. Identificación del Riesgo'!I45:I47,
IF('2. Identificación del Riesgo'!H45:H47="","",
IF(MID('2. Identificación del Riesgo'!H45:H47,1,27)&lt;&gt;"Seguridad de la Información","No aplica")))</f>
        <v/>
      </c>
      <c r="G45" s="90"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0"/>
      <c r="I45" s="90"/>
      <c r="J45" s="121"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0"/>
      <c r="L45" s="90"/>
      <c r="M45" s="3"/>
      <c r="N45" s="3"/>
      <c r="O45" s="3"/>
      <c r="P45" s="3"/>
      <c r="Q45" s="4"/>
      <c r="R45" s="4"/>
      <c r="S45" s="4"/>
      <c r="T45" s="4"/>
      <c r="U45" s="4"/>
      <c r="V45" s="4"/>
      <c r="W45" s="4"/>
      <c r="X45" s="4"/>
      <c r="Y45" s="4"/>
      <c r="Z45" s="4"/>
    </row>
    <row r="46" spans="1:26" ht="16.5" customHeight="1" x14ac:dyDescent="0.3">
      <c r="A46" s="88"/>
      <c r="B46" s="88"/>
      <c r="C46" s="88"/>
      <c r="D46" s="88"/>
      <c r="E46" s="88"/>
      <c r="F46" s="88"/>
      <c r="G46" s="88"/>
      <c r="H46" s="88"/>
      <c r="I46" s="88"/>
      <c r="J46" s="88"/>
      <c r="K46" s="88"/>
      <c r="L46" s="88"/>
      <c r="M46" s="2"/>
      <c r="N46" s="2"/>
      <c r="O46" s="2"/>
      <c r="P46" s="2"/>
      <c r="Q46" s="4"/>
      <c r="R46" s="4"/>
      <c r="S46" s="4"/>
      <c r="T46" s="4"/>
      <c r="U46" s="4"/>
      <c r="V46" s="4"/>
      <c r="W46" s="4"/>
      <c r="X46" s="4"/>
      <c r="Y46" s="4"/>
      <c r="Z46" s="4"/>
    </row>
    <row r="47" spans="1:26" ht="16.5" customHeight="1" x14ac:dyDescent="0.3">
      <c r="A47" s="89"/>
      <c r="B47" s="89"/>
      <c r="C47" s="89"/>
      <c r="D47" s="89"/>
      <c r="E47" s="89"/>
      <c r="F47" s="89"/>
      <c r="G47" s="89"/>
      <c r="H47" s="89"/>
      <c r="I47" s="89"/>
      <c r="J47" s="89"/>
      <c r="K47" s="89"/>
      <c r="L47" s="89"/>
      <c r="M47" s="2"/>
      <c r="N47" s="2"/>
      <c r="O47" s="2"/>
      <c r="P47" s="2"/>
      <c r="Q47" s="4"/>
      <c r="R47" s="4"/>
      <c r="S47" s="4"/>
      <c r="T47" s="4"/>
      <c r="U47" s="4"/>
      <c r="V47" s="4"/>
      <c r="W47" s="4"/>
      <c r="X47" s="4"/>
      <c r="Y47" s="4"/>
      <c r="Z47" s="4"/>
    </row>
    <row r="48" spans="1:26" ht="16.5" customHeight="1" x14ac:dyDescent="0.3">
      <c r="A48" s="95">
        <v>14</v>
      </c>
      <c r="B48" s="90" t="str">
        <f>IF(MID('2. Identificación del Riesgo'!H48:H50,1,27)="Seguridad de la Información",'2. Identificación del Riesgo'!B48:B50,
IF('2. Identificación del Riesgo'!H48:H50="","",
IF(MID('2. Identificación del Riesgo'!H48:H50,1,27)&lt;&gt;"Seguridad de la Información","No aplica")))</f>
        <v/>
      </c>
      <c r="C48" s="90" t="str">
        <f>IF(MID('2. Identificación del Riesgo'!H48:H50,1,27)="Seguridad de la Información",'2. Identificación del Riesgo'!C48:C50,
IF('2. Identificación del Riesgo'!H48:H50="","",
IF(MID('2. Identificación del Riesgo'!H48:H50,1,27)&lt;&gt;"Seguridad de la Información","No aplica")))</f>
        <v/>
      </c>
      <c r="D48" s="90" t="str">
        <f>IF(MID('2. Identificación del Riesgo'!H48:H50,1,27)="Seguridad de la Información",'2. Identificación del Riesgo'!G48:G50,
IF('2. Identificación del Riesgo'!H48:H50="","",
IF(MID('2. Identificación del Riesgo'!H48:H50,1,27)&lt;&gt;"Seguridad de la Información","No aplica")))</f>
        <v/>
      </c>
      <c r="E48" s="90" t="str">
        <f>IF(MID('2. Identificación del Riesgo'!H48:H50,1,27)="Seguridad de la Información",'2. Identificación del Riesgo'!H48:H50,
IF('2. Identificación del Riesgo'!H48:H50="","",
IF(MID('2. Identificación del Riesgo'!H48:H50,1,27)&lt;&gt;"Seguridad de la Información","No aplica")))</f>
        <v/>
      </c>
      <c r="F48" s="90" t="str">
        <f>IF(MID('2. Identificación del Riesgo'!H48:H50,1,27)="Seguridad de la Información",'2. Identificación del Riesgo'!I48:I50,
IF('2. Identificación del Riesgo'!H48:H50="","",
IF(MID('2. Identificación del Riesgo'!H48:H50,1,27)&lt;&gt;"Seguridad de la Información","No aplica")))</f>
        <v/>
      </c>
      <c r="G48" s="90"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0"/>
      <c r="I48" s="90"/>
      <c r="J48" s="121"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0"/>
      <c r="L48" s="90"/>
      <c r="M48" s="3"/>
      <c r="N48" s="3"/>
      <c r="O48" s="3"/>
      <c r="P48" s="3"/>
      <c r="Q48" s="4"/>
      <c r="R48" s="4"/>
      <c r="S48" s="4"/>
      <c r="T48" s="4"/>
      <c r="U48" s="4"/>
      <c r="V48" s="4"/>
      <c r="W48" s="4"/>
      <c r="X48" s="4"/>
      <c r="Y48" s="4"/>
      <c r="Z48" s="4"/>
    </row>
    <row r="49" spans="1:26" ht="16.5" customHeight="1" x14ac:dyDescent="0.3">
      <c r="A49" s="88"/>
      <c r="B49" s="88"/>
      <c r="C49" s="88"/>
      <c r="D49" s="88"/>
      <c r="E49" s="88"/>
      <c r="F49" s="88"/>
      <c r="G49" s="88"/>
      <c r="H49" s="88"/>
      <c r="I49" s="88"/>
      <c r="J49" s="88"/>
      <c r="K49" s="88"/>
      <c r="L49" s="88"/>
      <c r="M49" s="2"/>
      <c r="N49" s="2"/>
      <c r="O49" s="2"/>
      <c r="P49" s="2"/>
      <c r="Q49" s="4"/>
      <c r="R49" s="4"/>
      <c r="S49" s="4"/>
      <c r="T49" s="4"/>
      <c r="U49" s="4"/>
      <c r="V49" s="4"/>
      <c r="W49" s="4"/>
      <c r="X49" s="4"/>
      <c r="Y49" s="4"/>
      <c r="Z49" s="4"/>
    </row>
    <row r="50" spans="1:26" ht="16.5" customHeight="1" x14ac:dyDescent="0.3">
      <c r="A50" s="89"/>
      <c r="B50" s="89"/>
      <c r="C50" s="89"/>
      <c r="D50" s="89"/>
      <c r="E50" s="89"/>
      <c r="F50" s="89"/>
      <c r="G50" s="89"/>
      <c r="H50" s="89"/>
      <c r="I50" s="89"/>
      <c r="J50" s="89"/>
      <c r="K50" s="89"/>
      <c r="L50" s="89"/>
      <c r="M50" s="2"/>
      <c r="N50" s="2"/>
      <c r="O50" s="2"/>
      <c r="P50" s="2"/>
      <c r="Q50" s="4"/>
      <c r="R50" s="4"/>
      <c r="S50" s="4"/>
      <c r="T50" s="4"/>
      <c r="U50" s="4"/>
      <c r="V50" s="4"/>
      <c r="W50" s="4"/>
      <c r="X50" s="4"/>
      <c r="Y50" s="4"/>
      <c r="Z50" s="4"/>
    </row>
    <row r="51" spans="1:26" ht="16.5" customHeight="1" x14ac:dyDescent="0.3">
      <c r="A51" s="95">
        <v>15</v>
      </c>
      <c r="B51" s="90" t="str">
        <f>IF(MID('2. Identificación del Riesgo'!H51:H53,1,27)="Seguridad de la Información",'2. Identificación del Riesgo'!B51:B53,
IF('2. Identificación del Riesgo'!H51:H53="","",
IF(MID('2. Identificación del Riesgo'!H51:H53,1,27)&lt;&gt;"Seguridad de la Información","No aplica")))</f>
        <v/>
      </c>
      <c r="C51" s="90" t="str">
        <f>IF(MID('2. Identificación del Riesgo'!H51:H53,1,27)="Seguridad de la Información",'2. Identificación del Riesgo'!C51:C53,
IF('2. Identificación del Riesgo'!H51:H53="","",
IF(MID('2. Identificación del Riesgo'!H51:H53,1,27)&lt;&gt;"Seguridad de la Información","No aplica")))</f>
        <v/>
      </c>
      <c r="D51" s="90" t="str">
        <f>IF(MID('2. Identificación del Riesgo'!H51:H53,1,27)="Seguridad de la Información",'2. Identificación del Riesgo'!G51:G53,
IF('2. Identificación del Riesgo'!H51:H53="","",
IF(MID('2. Identificación del Riesgo'!H51:H53,1,27)&lt;&gt;"Seguridad de la Información","No aplica")))</f>
        <v/>
      </c>
      <c r="E51" s="90" t="str">
        <f>IF(MID('2. Identificación del Riesgo'!H51:H53,1,27)="Seguridad de la Información",'2. Identificación del Riesgo'!H51:H53,
IF('2. Identificación del Riesgo'!H51:H53="","",
IF(MID('2. Identificación del Riesgo'!H51:H53,1,27)&lt;&gt;"Seguridad de la Información","No aplica")))</f>
        <v/>
      </c>
      <c r="F51" s="90" t="str">
        <f>IF(MID('2. Identificación del Riesgo'!H51:H53,1,27)="Seguridad de la Información",'2. Identificación del Riesgo'!I51:I53,
IF('2. Identificación del Riesgo'!H51:H53="","",
IF(MID('2. Identificación del Riesgo'!H51:H53,1,27)&lt;&gt;"Seguridad de la Información","No aplica")))</f>
        <v/>
      </c>
      <c r="G51" s="90"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0"/>
      <c r="I51" s="90"/>
      <c r="J51" s="121"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0"/>
      <c r="L51" s="90"/>
      <c r="M51" s="3"/>
      <c r="N51" s="3"/>
      <c r="O51" s="3"/>
      <c r="P51" s="3"/>
      <c r="Q51" s="4"/>
      <c r="R51" s="4"/>
      <c r="S51" s="4"/>
      <c r="T51" s="4"/>
      <c r="U51" s="4"/>
      <c r="V51" s="4"/>
      <c r="W51" s="4"/>
      <c r="X51" s="4"/>
      <c r="Y51" s="4"/>
      <c r="Z51" s="4"/>
    </row>
    <row r="52" spans="1:26" ht="16.5" customHeight="1" x14ac:dyDescent="0.3">
      <c r="A52" s="88"/>
      <c r="B52" s="88"/>
      <c r="C52" s="88"/>
      <c r="D52" s="88"/>
      <c r="E52" s="88"/>
      <c r="F52" s="88"/>
      <c r="G52" s="88"/>
      <c r="H52" s="88"/>
      <c r="I52" s="88"/>
      <c r="J52" s="88"/>
      <c r="K52" s="88"/>
      <c r="L52" s="88"/>
      <c r="M52" s="2"/>
      <c r="N52" s="2"/>
      <c r="O52" s="2"/>
      <c r="P52" s="2"/>
      <c r="Q52" s="4"/>
      <c r="R52" s="4"/>
      <c r="S52" s="4"/>
      <c r="T52" s="4"/>
      <c r="U52" s="4"/>
      <c r="V52" s="4"/>
      <c r="W52" s="4"/>
      <c r="X52" s="4"/>
      <c r="Y52" s="4"/>
      <c r="Z52" s="4"/>
    </row>
    <row r="53" spans="1:26" ht="16.5" customHeight="1" x14ac:dyDescent="0.3">
      <c r="A53" s="89"/>
      <c r="B53" s="89"/>
      <c r="C53" s="89"/>
      <c r="D53" s="89"/>
      <c r="E53" s="89"/>
      <c r="F53" s="89"/>
      <c r="G53" s="89"/>
      <c r="H53" s="89"/>
      <c r="I53" s="89"/>
      <c r="J53" s="89"/>
      <c r="K53" s="89"/>
      <c r="L53" s="89"/>
      <c r="M53" s="2"/>
      <c r="N53" s="2"/>
      <c r="O53" s="2"/>
      <c r="P53" s="2"/>
      <c r="Q53" s="4"/>
      <c r="R53" s="4"/>
      <c r="S53" s="4"/>
      <c r="T53" s="4"/>
      <c r="U53" s="4"/>
      <c r="V53" s="4"/>
      <c r="W53" s="4"/>
      <c r="X53" s="4"/>
      <c r="Y53" s="4"/>
      <c r="Z53" s="4"/>
    </row>
    <row r="54" spans="1:26" ht="16.5" customHeight="1" x14ac:dyDescent="0.3">
      <c r="A54" s="95">
        <v>16</v>
      </c>
      <c r="B54" s="90" t="str">
        <f>IF(MID('2. Identificación del Riesgo'!H54:H56,1,27)="Seguridad de la Información",'2. Identificación del Riesgo'!B54:B56,
IF('2. Identificación del Riesgo'!H54:H56="","",
IF(MID('2. Identificación del Riesgo'!H54:H56,1,27)&lt;&gt;"Seguridad de la Información","No aplica")))</f>
        <v/>
      </c>
      <c r="C54" s="90" t="str">
        <f>IF(MID('2. Identificación del Riesgo'!H54:H56,1,27)="Seguridad de la Información",'2. Identificación del Riesgo'!C54:C56,
IF('2. Identificación del Riesgo'!H54:H56="","",
IF(MID('2. Identificación del Riesgo'!H54:H56,1,27)&lt;&gt;"Seguridad de la Información","No aplica")))</f>
        <v/>
      </c>
      <c r="D54" s="90" t="str">
        <f>IF(MID('2. Identificación del Riesgo'!H54:H56,1,27)="Seguridad de la Información",'2. Identificación del Riesgo'!G54:G56,
IF('2. Identificación del Riesgo'!H54:H56="","",
IF(MID('2. Identificación del Riesgo'!H54:H56,1,27)&lt;&gt;"Seguridad de la Información","No aplica")))</f>
        <v/>
      </c>
      <c r="E54" s="90" t="str">
        <f>IF(MID('2. Identificación del Riesgo'!H54:H56,1,27)="Seguridad de la Información",'2. Identificación del Riesgo'!H54:H56,
IF('2. Identificación del Riesgo'!H54:H56="","",
IF(MID('2. Identificación del Riesgo'!H54:H56,1,27)&lt;&gt;"Seguridad de la Información","No aplica")))</f>
        <v/>
      </c>
      <c r="F54" s="90" t="str">
        <f>IF(MID('2. Identificación del Riesgo'!H54:H56,1,27)="Seguridad de la Información",'2. Identificación del Riesgo'!I54:I56,
IF('2. Identificación del Riesgo'!H54:H56="","",
IF(MID('2. Identificación del Riesgo'!H54:H56,1,27)&lt;&gt;"Seguridad de la Información","No aplica")))</f>
        <v/>
      </c>
      <c r="G54" s="90"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0"/>
      <c r="I54" s="90"/>
      <c r="J54" s="121"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0"/>
      <c r="L54" s="90"/>
      <c r="M54" s="3"/>
      <c r="N54" s="3"/>
      <c r="O54" s="3"/>
      <c r="P54" s="3"/>
      <c r="Q54" s="4"/>
      <c r="R54" s="4"/>
      <c r="S54" s="4"/>
      <c r="T54" s="4"/>
      <c r="U54" s="4"/>
      <c r="V54" s="4"/>
      <c r="W54" s="4"/>
      <c r="X54" s="4"/>
      <c r="Y54" s="4"/>
      <c r="Z54" s="4"/>
    </row>
    <row r="55" spans="1:26" ht="16.5" customHeight="1" x14ac:dyDescent="0.3">
      <c r="A55" s="88"/>
      <c r="B55" s="88"/>
      <c r="C55" s="88"/>
      <c r="D55" s="88"/>
      <c r="E55" s="88"/>
      <c r="F55" s="88"/>
      <c r="G55" s="88"/>
      <c r="H55" s="88"/>
      <c r="I55" s="88"/>
      <c r="J55" s="88"/>
      <c r="K55" s="88"/>
      <c r="L55" s="88"/>
      <c r="M55" s="2"/>
      <c r="N55" s="2"/>
      <c r="O55" s="2"/>
      <c r="P55" s="2"/>
      <c r="Q55" s="4"/>
      <c r="R55" s="4"/>
      <c r="S55" s="4"/>
      <c r="T55" s="4"/>
      <c r="U55" s="4"/>
      <c r="V55" s="4"/>
      <c r="W55" s="4"/>
      <c r="X55" s="4"/>
      <c r="Y55" s="4"/>
      <c r="Z55" s="4"/>
    </row>
    <row r="56" spans="1:26" ht="16.5" customHeight="1" x14ac:dyDescent="0.3">
      <c r="A56" s="89"/>
      <c r="B56" s="89"/>
      <c r="C56" s="89"/>
      <c r="D56" s="89"/>
      <c r="E56" s="89"/>
      <c r="F56" s="89"/>
      <c r="G56" s="89"/>
      <c r="H56" s="89"/>
      <c r="I56" s="89"/>
      <c r="J56" s="89"/>
      <c r="K56" s="89"/>
      <c r="L56" s="89"/>
      <c r="M56" s="2"/>
      <c r="N56" s="2"/>
      <c r="O56" s="2"/>
      <c r="P56" s="2"/>
      <c r="Q56" s="4"/>
      <c r="R56" s="4"/>
      <c r="S56" s="4"/>
      <c r="T56" s="4"/>
      <c r="U56" s="4"/>
      <c r="V56" s="4"/>
      <c r="W56" s="4"/>
      <c r="X56" s="4"/>
      <c r="Y56" s="4"/>
      <c r="Z56" s="4"/>
    </row>
    <row r="57" spans="1:26" ht="16.5" customHeight="1" x14ac:dyDescent="0.3">
      <c r="A57" s="95">
        <v>17</v>
      </c>
      <c r="B57" s="90" t="str">
        <f>IF(MID('2. Identificación del Riesgo'!H57:H59,1,27)="Seguridad de la Información",'2. Identificación del Riesgo'!B57:B59,
IF('2. Identificación del Riesgo'!H57:H59="","",
IF(MID('2. Identificación del Riesgo'!H57:H59,1,27)&lt;&gt;"Seguridad de la Información","No aplica")))</f>
        <v/>
      </c>
      <c r="C57" s="90" t="str">
        <f>IF(MID('2. Identificación del Riesgo'!H57:H59,1,27)="Seguridad de la Información",'2. Identificación del Riesgo'!C57:C59,
IF('2. Identificación del Riesgo'!H57:H59="","",
IF(MID('2. Identificación del Riesgo'!H57:H59,1,27)&lt;&gt;"Seguridad de la Información","No aplica")))</f>
        <v/>
      </c>
      <c r="D57" s="90" t="str">
        <f>IF(MID('2. Identificación del Riesgo'!H57:H59,1,27)="Seguridad de la Información",'2. Identificación del Riesgo'!G57:G59,
IF('2. Identificación del Riesgo'!H57:H59="","",
IF(MID('2. Identificación del Riesgo'!H57:H59,1,27)&lt;&gt;"Seguridad de la Información","No aplica")))</f>
        <v/>
      </c>
      <c r="E57" s="90" t="str">
        <f>IF(MID('2. Identificación del Riesgo'!H57:H59,1,27)="Seguridad de la Información",'2. Identificación del Riesgo'!H57:H59,
IF('2. Identificación del Riesgo'!H57:H59="","",
IF(MID('2. Identificación del Riesgo'!H57:H59,1,27)&lt;&gt;"Seguridad de la Información","No aplica")))</f>
        <v/>
      </c>
      <c r="F57" s="90" t="str">
        <f>IF(MID('2. Identificación del Riesgo'!H57:H59,1,27)="Seguridad de la Información",'2. Identificación del Riesgo'!I57:I59,
IF('2. Identificación del Riesgo'!H57:H59="","",
IF(MID('2. Identificación del Riesgo'!H57:H59,1,27)&lt;&gt;"Seguridad de la Información","No aplica")))</f>
        <v/>
      </c>
      <c r="G57" s="90"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0"/>
      <c r="I57" s="90"/>
      <c r="J57" s="121"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0"/>
      <c r="L57" s="90"/>
      <c r="M57" s="3"/>
      <c r="N57" s="3"/>
      <c r="O57" s="3"/>
      <c r="P57" s="3"/>
      <c r="Q57" s="4"/>
      <c r="R57" s="4"/>
      <c r="S57" s="4"/>
      <c r="T57" s="4"/>
      <c r="U57" s="4"/>
      <c r="V57" s="4"/>
      <c r="W57" s="4"/>
      <c r="X57" s="4"/>
      <c r="Y57" s="4"/>
      <c r="Z57" s="4"/>
    </row>
    <row r="58" spans="1:26" ht="16.5" customHeight="1" x14ac:dyDescent="0.3">
      <c r="A58" s="88"/>
      <c r="B58" s="88"/>
      <c r="C58" s="88"/>
      <c r="D58" s="88"/>
      <c r="E58" s="88"/>
      <c r="F58" s="88"/>
      <c r="G58" s="88"/>
      <c r="H58" s="88"/>
      <c r="I58" s="88"/>
      <c r="J58" s="88"/>
      <c r="K58" s="88"/>
      <c r="L58" s="88"/>
      <c r="M58" s="2"/>
      <c r="N58" s="2"/>
      <c r="O58" s="2"/>
      <c r="P58" s="2"/>
      <c r="Q58" s="4"/>
      <c r="R58" s="4"/>
      <c r="S58" s="4"/>
      <c r="T58" s="4"/>
      <c r="U58" s="4"/>
      <c r="V58" s="4"/>
      <c r="W58" s="4"/>
      <c r="X58" s="4"/>
      <c r="Y58" s="4"/>
      <c r="Z58" s="4"/>
    </row>
    <row r="59" spans="1:26" ht="16.5" customHeight="1" x14ac:dyDescent="0.3">
      <c r="A59" s="89"/>
      <c r="B59" s="89"/>
      <c r="C59" s="89"/>
      <c r="D59" s="89"/>
      <c r="E59" s="89"/>
      <c r="F59" s="89"/>
      <c r="G59" s="89"/>
      <c r="H59" s="89"/>
      <c r="I59" s="89"/>
      <c r="J59" s="89"/>
      <c r="K59" s="89"/>
      <c r="L59" s="89"/>
      <c r="M59" s="2"/>
      <c r="N59" s="2"/>
      <c r="O59" s="2"/>
      <c r="P59" s="2"/>
      <c r="Q59" s="4"/>
      <c r="R59" s="4"/>
      <c r="S59" s="4"/>
      <c r="T59" s="4"/>
      <c r="U59" s="4"/>
      <c r="V59" s="4"/>
      <c r="W59" s="4"/>
      <c r="X59" s="4"/>
      <c r="Y59" s="4"/>
      <c r="Z59" s="4"/>
    </row>
    <row r="60" spans="1:26" ht="16.5" customHeight="1" x14ac:dyDescent="0.3">
      <c r="A60" s="95">
        <v>18</v>
      </c>
      <c r="B60" s="90" t="str">
        <f>IF(MID('2. Identificación del Riesgo'!H60:H62,1,27)="Seguridad de la Información",'2. Identificación del Riesgo'!B60:B62,
IF('2. Identificación del Riesgo'!H60:H62="","",
IF(MID('2. Identificación del Riesgo'!H60:H62,1,27)&lt;&gt;"Seguridad de la Información","No aplica")))</f>
        <v/>
      </c>
      <c r="C60" s="90" t="str">
        <f>IF(MID('2. Identificación del Riesgo'!H60:H62,1,27)="Seguridad de la Información",'2. Identificación del Riesgo'!C60:C62,
IF('2. Identificación del Riesgo'!H60:H62="","",
IF(MID('2. Identificación del Riesgo'!H60:H62,1,27)&lt;&gt;"Seguridad de la Información","No aplica")))</f>
        <v/>
      </c>
      <c r="D60" s="90" t="str">
        <f>IF(MID('2. Identificación del Riesgo'!H60:H62,1,27)="Seguridad de la Información",'2. Identificación del Riesgo'!G60:G62,
IF('2. Identificación del Riesgo'!H60:H62="","",
IF(MID('2. Identificación del Riesgo'!H60:H62,1,27)&lt;&gt;"Seguridad de la Información","No aplica")))</f>
        <v/>
      </c>
      <c r="E60" s="90" t="str">
        <f>IF(MID('2. Identificación del Riesgo'!H60:H62,1,27)="Seguridad de la Información",'2. Identificación del Riesgo'!H60:H62,
IF('2. Identificación del Riesgo'!H60:H62="","",
IF(MID('2. Identificación del Riesgo'!H60:H62,1,27)&lt;&gt;"Seguridad de la Información","No aplica")))</f>
        <v/>
      </c>
      <c r="F60" s="90" t="str">
        <f>IF(MID('2. Identificación del Riesgo'!H60:H62,1,27)="Seguridad de la Información",'2. Identificación del Riesgo'!I60:I62,
IF('2. Identificación del Riesgo'!H60:H62="","",
IF(MID('2. Identificación del Riesgo'!H60:H62,1,27)&lt;&gt;"Seguridad de la Información","No aplica")))</f>
        <v/>
      </c>
      <c r="G60" s="90"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0"/>
      <c r="I60" s="90"/>
      <c r="J60" s="121"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0"/>
      <c r="L60" s="90"/>
      <c r="M60" s="3"/>
      <c r="N60" s="3"/>
      <c r="O60" s="3"/>
      <c r="P60" s="3"/>
      <c r="Q60" s="4"/>
      <c r="R60" s="4"/>
      <c r="S60" s="4"/>
      <c r="T60" s="4"/>
      <c r="U60" s="4"/>
      <c r="V60" s="4"/>
      <c r="W60" s="4"/>
      <c r="X60" s="4"/>
      <c r="Y60" s="4"/>
      <c r="Z60" s="4"/>
    </row>
    <row r="61" spans="1:26" ht="16.5" customHeight="1" x14ac:dyDescent="0.3">
      <c r="A61" s="88"/>
      <c r="B61" s="88"/>
      <c r="C61" s="88"/>
      <c r="D61" s="88"/>
      <c r="E61" s="88"/>
      <c r="F61" s="88"/>
      <c r="G61" s="88"/>
      <c r="H61" s="88"/>
      <c r="I61" s="88"/>
      <c r="J61" s="88"/>
      <c r="K61" s="88"/>
      <c r="L61" s="88"/>
      <c r="M61" s="2"/>
      <c r="N61" s="2"/>
      <c r="O61" s="2"/>
      <c r="P61" s="2"/>
      <c r="Q61" s="4"/>
      <c r="R61" s="4"/>
      <c r="S61" s="4"/>
      <c r="T61" s="4"/>
      <c r="U61" s="4"/>
      <c r="V61" s="4"/>
      <c r="W61" s="4"/>
      <c r="X61" s="4"/>
      <c r="Y61" s="4"/>
      <c r="Z61" s="4"/>
    </row>
    <row r="62" spans="1:26" ht="16.5" customHeight="1" x14ac:dyDescent="0.3">
      <c r="A62" s="89"/>
      <c r="B62" s="89"/>
      <c r="C62" s="89"/>
      <c r="D62" s="89"/>
      <c r="E62" s="89"/>
      <c r="F62" s="89"/>
      <c r="G62" s="89"/>
      <c r="H62" s="89"/>
      <c r="I62" s="89"/>
      <c r="J62" s="89"/>
      <c r="K62" s="89"/>
      <c r="L62" s="89"/>
      <c r="M62" s="2"/>
      <c r="N62" s="2"/>
      <c r="O62" s="2"/>
      <c r="P62" s="2"/>
      <c r="Q62" s="4"/>
      <c r="R62" s="4"/>
      <c r="S62" s="4"/>
      <c r="T62" s="4"/>
      <c r="U62" s="4"/>
      <c r="V62" s="4"/>
      <c r="W62" s="4"/>
      <c r="X62" s="4"/>
      <c r="Y62" s="4"/>
      <c r="Z62" s="4"/>
    </row>
    <row r="63" spans="1:26" ht="16.5" customHeight="1" x14ac:dyDescent="0.3">
      <c r="A63" s="95">
        <v>19</v>
      </c>
      <c r="B63" s="90" t="str">
        <f>IF(MID('2. Identificación del Riesgo'!H63:H65,1,27)="Seguridad de la Información",'2. Identificación del Riesgo'!B63:B65,
IF('2. Identificación del Riesgo'!H63:H65="","",
IF(MID('2. Identificación del Riesgo'!H63:H65,1,27)&lt;&gt;"Seguridad de la Información","No aplica")))</f>
        <v/>
      </c>
      <c r="C63" s="90" t="str">
        <f>IF(MID('2. Identificación del Riesgo'!H63:H65,1,27)="Seguridad de la Información",'2. Identificación del Riesgo'!C63:C65,
IF('2. Identificación del Riesgo'!H63:H65="","",
IF(MID('2. Identificación del Riesgo'!H63:H65,1,27)&lt;&gt;"Seguridad de la Información","No aplica")))</f>
        <v/>
      </c>
      <c r="D63" s="90" t="str">
        <f>IF(MID('2. Identificación del Riesgo'!H63:H65,1,27)="Seguridad de la Información",'2. Identificación del Riesgo'!G63:G65,
IF('2. Identificación del Riesgo'!H63:H65="","",
IF(MID('2. Identificación del Riesgo'!H63:H65,1,27)&lt;&gt;"Seguridad de la Información","No aplica")))</f>
        <v/>
      </c>
      <c r="E63" s="90" t="str">
        <f>IF(MID('2. Identificación del Riesgo'!H63:H65,1,27)="Seguridad de la Información",'2. Identificación del Riesgo'!H63:H65,
IF('2. Identificación del Riesgo'!H63:H65="","",
IF(MID('2. Identificación del Riesgo'!H63:H65,1,27)&lt;&gt;"Seguridad de la Información","No aplica")))</f>
        <v/>
      </c>
      <c r="F63" s="90" t="str">
        <f>IF(MID('2. Identificación del Riesgo'!H63:H65,1,27)="Seguridad de la Información",'2. Identificación del Riesgo'!I63:I65,
IF('2. Identificación del Riesgo'!H63:H65="","",
IF(MID('2. Identificación del Riesgo'!H63:H65,1,27)&lt;&gt;"Seguridad de la Información","No aplica")))</f>
        <v/>
      </c>
      <c r="G63" s="90"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0"/>
      <c r="I63" s="90"/>
      <c r="J63" s="121"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0"/>
      <c r="L63" s="90"/>
      <c r="M63" s="3"/>
      <c r="N63" s="3"/>
      <c r="O63" s="3"/>
      <c r="P63" s="3"/>
      <c r="Q63" s="4"/>
      <c r="R63" s="4"/>
      <c r="S63" s="4"/>
      <c r="T63" s="4"/>
      <c r="U63" s="4"/>
      <c r="V63" s="4"/>
      <c r="W63" s="4"/>
      <c r="X63" s="4"/>
      <c r="Y63" s="4"/>
      <c r="Z63" s="4"/>
    </row>
    <row r="64" spans="1:26" ht="16.5" customHeight="1" x14ac:dyDescent="0.3">
      <c r="A64" s="88"/>
      <c r="B64" s="88"/>
      <c r="C64" s="88"/>
      <c r="D64" s="88"/>
      <c r="E64" s="88"/>
      <c r="F64" s="88"/>
      <c r="G64" s="88"/>
      <c r="H64" s="88"/>
      <c r="I64" s="88"/>
      <c r="J64" s="88"/>
      <c r="K64" s="88"/>
      <c r="L64" s="88"/>
      <c r="M64" s="2"/>
      <c r="N64" s="2"/>
      <c r="O64" s="2"/>
      <c r="P64" s="2"/>
      <c r="Q64" s="4"/>
      <c r="R64" s="4"/>
      <c r="S64" s="4"/>
      <c r="T64" s="4"/>
      <c r="U64" s="4"/>
      <c r="V64" s="4"/>
      <c r="W64" s="4"/>
      <c r="X64" s="4"/>
      <c r="Y64" s="4"/>
      <c r="Z64" s="4"/>
    </row>
    <row r="65" spans="1:26" ht="16.5" customHeight="1" x14ac:dyDescent="0.3">
      <c r="A65" s="89"/>
      <c r="B65" s="89"/>
      <c r="C65" s="89"/>
      <c r="D65" s="89"/>
      <c r="E65" s="89"/>
      <c r="F65" s="89"/>
      <c r="G65" s="89"/>
      <c r="H65" s="89"/>
      <c r="I65" s="89"/>
      <c r="J65" s="89"/>
      <c r="K65" s="89"/>
      <c r="L65" s="89"/>
      <c r="M65" s="2"/>
      <c r="N65" s="2"/>
      <c r="O65" s="2"/>
      <c r="P65" s="2"/>
      <c r="Q65" s="4"/>
      <c r="R65" s="4"/>
      <c r="S65" s="4"/>
      <c r="T65" s="4"/>
      <c r="U65" s="4"/>
      <c r="V65" s="4"/>
      <c r="W65" s="4"/>
      <c r="X65" s="4"/>
      <c r="Y65" s="4"/>
      <c r="Z65" s="4"/>
    </row>
    <row r="66" spans="1:26" ht="16.5" customHeight="1" x14ac:dyDescent="0.3">
      <c r="A66" s="95">
        <v>20</v>
      </c>
      <c r="B66" s="90" t="str">
        <f>IF(MID('2. Identificación del Riesgo'!H66:H68,1,27)="Seguridad de la Información",'2. Identificación del Riesgo'!B66:B68,
IF('2. Identificación del Riesgo'!H66:H68="","",
IF(MID('2. Identificación del Riesgo'!H66:H68,1,27)&lt;&gt;"Seguridad de la Información","No aplica")))</f>
        <v/>
      </c>
      <c r="C66" s="90" t="str">
        <f>IF(MID('2. Identificación del Riesgo'!H66:H68,1,27)="Seguridad de la Información",'2. Identificación del Riesgo'!C66:C68,
IF('2. Identificación del Riesgo'!H66:H68="","",
IF(MID('2. Identificación del Riesgo'!H66:H68,1,27)&lt;&gt;"Seguridad de la Información","No aplica")))</f>
        <v/>
      </c>
      <c r="D66" s="90" t="str">
        <f>IF(MID('2. Identificación del Riesgo'!H66:H68,1,27)="Seguridad de la Información",'2. Identificación del Riesgo'!G66:G68,
IF('2. Identificación del Riesgo'!H66:H68="","",
IF(MID('2. Identificación del Riesgo'!H66:H68,1,27)&lt;&gt;"Seguridad de la Información","No aplica")))</f>
        <v/>
      </c>
      <c r="E66" s="90" t="str">
        <f>IF(MID('2. Identificación del Riesgo'!H66:H68,1,27)="Seguridad de la Información",'2. Identificación del Riesgo'!H66:H68,
IF('2. Identificación del Riesgo'!H66:H68="","",
IF(MID('2. Identificación del Riesgo'!H66:H68,1,27)&lt;&gt;"Seguridad de la Información","No aplica")))</f>
        <v/>
      </c>
      <c r="F66" s="90" t="str">
        <f>IF(MID('2. Identificación del Riesgo'!H66:H68,1,27)="Seguridad de la Información",'2. Identificación del Riesgo'!I66:I68,
IF('2. Identificación del Riesgo'!H66:H68="","",
IF(MID('2. Identificación del Riesgo'!H66:H68,1,27)&lt;&gt;"Seguridad de la Información","No aplica")))</f>
        <v/>
      </c>
      <c r="G66" s="90"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0"/>
      <c r="I66" s="90"/>
      <c r="J66" s="121"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0"/>
      <c r="L66" s="90"/>
      <c r="M66" s="3"/>
      <c r="N66" s="3"/>
      <c r="O66" s="3"/>
      <c r="P66" s="3"/>
      <c r="Q66" s="4"/>
      <c r="R66" s="4"/>
      <c r="S66" s="4"/>
      <c r="T66" s="4"/>
      <c r="U66" s="4"/>
      <c r="V66" s="4"/>
      <c r="W66" s="4"/>
      <c r="X66" s="4"/>
      <c r="Y66" s="4"/>
      <c r="Z66" s="4"/>
    </row>
    <row r="67" spans="1:26" ht="16.5" customHeight="1" x14ac:dyDescent="0.3">
      <c r="A67" s="88"/>
      <c r="B67" s="88"/>
      <c r="C67" s="88"/>
      <c r="D67" s="88"/>
      <c r="E67" s="88"/>
      <c r="F67" s="88"/>
      <c r="G67" s="88"/>
      <c r="H67" s="88"/>
      <c r="I67" s="88"/>
      <c r="J67" s="88"/>
      <c r="K67" s="88"/>
      <c r="L67" s="88"/>
      <c r="M67" s="2"/>
      <c r="N67" s="2"/>
      <c r="O67" s="2"/>
      <c r="P67" s="2"/>
      <c r="Q67" s="4"/>
      <c r="R67" s="4"/>
      <c r="S67" s="4"/>
      <c r="T67" s="4"/>
      <c r="U67" s="4"/>
      <c r="V67" s="4"/>
      <c r="W67" s="4"/>
      <c r="X67" s="4"/>
      <c r="Y67" s="4"/>
      <c r="Z67" s="4"/>
    </row>
    <row r="68" spans="1:26" ht="16.5" customHeight="1" x14ac:dyDescent="0.3">
      <c r="A68" s="89"/>
      <c r="B68" s="89"/>
      <c r="C68" s="89"/>
      <c r="D68" s="89"/>
      <c r="E68" s="89"/>
      <c r="F68" s="89"/>
      <c r="G68" s="89"/>
      <c r="H68" s="89"/>
      <c r="I68" s="89"/>
      <c r="J68" s="89"/>
      <c r="K68" s="89"/>
      <c r="L68" s="89"/>
      <c r="M68" s="2"/>
      <c r="N68" s="2"/>
      <c r="O68" s="2"/>
      <c r="P68" s="2"/>
      <c r="Q68" s="4"/>
      <c r="R68" s="4"/>
      <c r="S68" s="4"/>
      <c r="T68" s="4"/>
      <c r="U68" s="4"/>
      <c r="V68" s="4"/>
      <c r="W68" s="4"/>
      <c r="X68" s="4"/>
      <c r="Y68" s="4"/>
      <c r="Z68" s="4"/>
    </row>
    <row r="69" spans="1:26" ht="16.5" customHeight="1" x14ac:dyDescent="0.3">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45" priority="5">
      <formula>IF($E9="No aplica",1,0)</formula>
    </cfRule>
  </conditionalFormatting>
  <conditionalFormatting sqref="B12:B68 D12:E68 H12:J23 H30:J68 J24:J29">
    <cfRule type="expression" dxfId="244" priority="6">
      <formula>IF($E12="No aplica",1,0)</formula>
    </cfRule>
  </conditionalFormatting>
  <conditionalFormatting sqref="K12:L23 K30:L68">
    <cfRule type="expression" dxfId="243" priority="7">
      <formula>IF($E12="No aplica",1,0)</formula>
    </cfRule>
  </conditionalFormatting>
  <conditionalFormatting sqref="C9:C11">
    <cfRule type="expression" dxfId="242" priority="8">
      <formula>IF($E9="No aplica",1,0)</formula>
    </cfRule>
  </conditionalFormatting>
  <conditionalFormatting sqref="C12:C68">
    <cfRule type="expression" dxfId="241" priority="9">
      <formula>IF($E12="No aplica",1,0)</formula>
    </cfRule>
  </conditionalFormatting>
  <conditionalFormatting sqref="F12:F68">
    <cfRule type="expression" dxfId="240" priority="10">
      <formula>IF($E12="No aplica",1,0)</formula>
    </cfRule>
  </conditionalFormatting>
  <conditionalFormatting sqref="G12:G68">
    <cfRule type="expression" dxfId="239" priority="11">
      <formula>IF($E12="No aplica",1,0)</formula>
    </cfRule>
  </conditionalFormatting>
  <conditionalFormatting sqref="H24:I26">
    <cfRule type="expression" dxfId="238" priority="4">
      <formula>IF($E24="No aplica",1,0)</formula>
    </cfRule>
  </conditionalFormatting>
  <conditionalFormatting sqref="H27:I29">
    <cfRule type="expression" dxfId="237" priority="3">
      <formula>IF($E27="No aplica",1,0)</formula>
    </cfRule>
  </conditionalFormatting>
  <conditionalFormatting sqref="K24:L26">
    <cfRule type="expression" dxfId="236" priority="2">
      <formula>IF($E24="No aplica",1,0)</formula>
    </cfRule>
  </conditionalFormatting>
  <conditionalFormatting sqref="K27:L29">
    <cfRule type="expression" dxfId="235" priority="1">
      <formula>IF($E27="No aplica",1,0)</formula>
    </cfRule>
  </conditionalFormatting>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22" activePane="bottomLeft" state="frozen"/>
      <selection pane="bottomLeft" activeCell="C24" sqref="C24:C26"/>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x14ac:dyDescent="0.3">
      <c r="A1" s="75"/>
      <c r="B1" s="70"/>
      <c r="C1" s="75" t="s">
        <v>0</v>
      </c>
      <c r="D1" s="76"/>
      <c r="E1" s="76"/>
      <c r="F1" s="76"/>
      <c r="G1" s="76"/>
      <c r="H1" s="76"/>
      <c r="I1" s="76"/>
      <c r="J1" s="76"/>
      <c r="K1" s="76"/>
      <c r="L1" s="76"/>
      <c r="M1" s="76"/>
      <c r="N1" s="76"/>
      <c r="O1" s="76"/>
      <c r="P1" s="76"/>
      <c r="Q1" s="76"/>
      <c r="R1" s="76"/>
      <c r="S1" s="70"/>
      <c r="T1" s="119" t="s">
        <v>170</v>
      </c>
      <c r="U1" s="61"/>
      <c r="V1" s="62"/>
      <c r="W1" s="3"/>
      <c r="X1" s="3"/>
      <c r="Y1" s="3"/>
      <c r="Z1" s="3"/>
      <c r="AA1" s="3"/>
      <c r="AB1" s="3"/>
      <c r="AC1" s="3"/>
      <c r="AD1" s="3"/>
      <c r="AE1" s="3"/>
      <c r="AF1" s="3"/>
      <c r="AG1" s="3"/>
      <c r="AH1" s="3"/>
      <c r="AI1" s="3"/>
      <c r="AJ1" s="3"/>
      <c r="AK1" s="3"/>
      <c r="AL1" s="3"/>
      <c r="AM1" s="3"/>
    </row>
    <row r="2" spans="1:39" ht="16.5" customHeight="1" x14ac:dyDescent="0.3">
      <c r="A2" s="71"/>
      <c r="B2" s="72"/>
      <c r="C2" s="71"/>
      <c r="D2" s="77"/>
      <c r="E2" s="77"/>
      <c r="F2" s="77"/>
      <c r="G2" s="77"/>
      <c r="H2" s="77"/>
      <c r="I2" s="77"/>
      <c r="J2" s="77"/>
      <c r="K2" s="77"/>
      <c r="L2" s="77"/>
      <c r="M2" s="77"/>
      <c r="N2" s="77"/>
      <c r="O2" s="77"/>
      <c r="P2" s="77"/>
      <c r="Q2" s="77"/>
      <c r="R2" s="77"/>
      <c r="S2" s="72"/>
      <c r="T2" s="119" t="s">
        <v>171</v>
      </c>
      <c r="U2" s="61"/>
      <c r="V2" s="62"/>
      <c r="W2" s="3"/>
      <c r="X2" s="3"/>
      <c r="Y2" s="3"/>
      <c r="Z2" s="3"/>
      <c r="AA2" s="3"/>
      <c r="AB2" s="3"/>
      <c r="AC2" s="3"/>
      <c r="AD2" s="3"/>
      <c r="AE2" s="3"/>
      <c r="AF2" s="3"/>
      <c r="AG2" s="3"/>
      <c r="AH2" s="3"/>
      <c r="AI2" s="3"/>
      <c r="AJ2" s="3"/>
      <c r="AK2" s="3"/>
      <c r="AL2" s="3"/>
      <c r="AM2" s="3"/>
    </row>
    <row r="3" spans="1:39" ht="16.5" customHeight="1" x14ac:dyDescent="0.3">
      <c r="A3" s="71"/>
      <c r="B3" s="72"/>
      <c r="C3" s="71"/>
      <c r="D3" s="77"/>
      <c r="E3" s="77"/>
      <c r="F3" s="77"/>
      <c r="G3" s="77"/>
      <c r="H3" s="77"/>
      <c r="I3" s="77"/>
      <c r="J3" s="77"/>
      <c r="K3" s="77"/>
      <c r="L3" s="77"/>
      <c r="M3" s="77"/>
      <c r="N3" s="77"/>
      <c r="O3" s="77"/>
      <c r="P3" s="77"/>
      <c r="Q3" s="77"/>
      <c r="R3" s="77"/>
      <c r="S3" s="72"/>
      <c r="T3" s="119" t="s">
        <v>172</v>
      </c>
      <c r="U3" s="61"/>
      <c r="V3" s="62"/>
      <c r="W3" s="3"/>
      <c r="X3" s="3"/>
      <c r="Y3" s="3"/>
      <c r="Z3" s="3"/>
      <c r="AA3" s="3"/>
      <c r="AB3" s="3"/>
      <c r="AC3" s="3"/>
      <c r="AD3" s="3"/>
      <c r="AE3" s="3"/>
      <c r="AF3" s="3"/>
      <c r="AG3" s="3"/>
      <c r="AH3" s="3"/>
      <c r="AI3" s="3"/>
      <c r="AJ3" s="3"/>
      <c r="AK3" s="3"/>
      <c r="AL3" s="3"/>
      <c r="AM3" s="3"/>
    </row>
    <row r="4" spans="1:39" ht="16.5" customHeight="1" x14ac:dyDescent="0.3">
      <c r="A4" s="73"/>
      <c r="B4" s="74"/>
      <c r="C4" s="73"/>
      <c r="D4" s="78"/>
      <c r="E4" s="78"/>
      <c r="F4" s="78"/>
      <c r="G4" s="78"/>
      <c r="H4" s="78"/>
      <c r="I4" s="78"/>
      <c r="J4" s="78"/>
      <c r="K4" s="78"/>
      <c r="L4" s="78"/>
      <c r="M4" s="78"/>
      <c r="N4" s="78"/>
      <c r="O4" s="78"/>
      <c r="P4" s="78"/>
      <c r="Q4" s="78"/>
      <c r="R4" s="78"/>
      <c r="S4" s="74"/>
      <c r="T4" s="119" t="s">
        <v>173</v>
      </c>
      <c r="U4" s="61"/>
      <c r="V4" s="62"/>
      <c r="W4" s="3"/>
      <c r="X4" s="3"/>
      <c r="Y4" s="3"/>
      <c r="Z4" s="3"/>
      <c r="AA4" s="3"/>
      <c r="AB4" s="3"/>
      <c r="AC4" s="3"/>
      <c r="AD4" s="3"/>
      <c r="AE4" s="3"/>
      <c r="AF4" s="3"/>
      <c r="AG4" s="3"/>
      <c r="AH4" s="3"/>
      <c r="AI4" s="3"/>
      <c r="AJ4" s="3"/>
      <c r="AK4" s="3"/>
      <c r="AL4" s="3"/>
      <c r="AM4" s="3"/>
    </row>
    <row r="5" spans="1:39" ht="13.5" customHeight="1" x14ac:dyDescent="0.3">
      <c r="A5" s="15"/>
      <c r="B5" s="15"/>
      <c r="C5" s="15"/>
      <c r="D5" s="15"/>
      <c r="E5" s="15"/>
      <c r="F5" s="15"/>
      <c r="G5" s="15"/>
      <c r="H5" s="15"/>
      <c r="I5" s="19"/>
      <c r="J5" s="19"/>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x14ac:dyDescent="0.3">
      <c r="A6" s="115" t="s">
        <v>81</v>
      </c>
      <c r="B6" s="61"/>
      <c r="C6" s="61"/>
      <c r="D6" s="62"/>
      <c r="E6" s="115" t="s">
        <v>174</v>
      </c>
      <c r="F6" s="61"/>
      <c r="G6" s="61"/>
      <c r="H6" s="61"/>
      <c r="I6" s="61"/>
      <c r="J6" s="61"/>
      <c r="K6" s="61"/>
      <c r="L6" s="61"/>
      <c r="M6" s="61"/>
      <c r="N6" s="61"/>
      <c r="O6" s="61"/>
      <c r="P6" s="61"/>
      <c r="Q6" s="61"/>
      <c r="R6" s="61"/>
      <c r="S6" s="61"/>
      <c r="T6" s="61"/>
      <c r="U6" s="61"/>
      <c r="V6" s="62"/>
      <c r="W6" s="3"/>
      <c r="X6" s="3"/>
      <c r="Y6" s="3"/>
      <c r="Z6" s="3"/>
      <c r="AA6" s="3"/>
      <c r="AB6" s="3"/>
      <c r="AC6" s="3"/>
      <c r="AD6" s="3"/>
      <c r="AE6" s="3"/>
      <c r="AF6" s="3"/>
      <c r="AG6" s="3"/>
      <c r="AH6" s="3"/>
      <c r="AI6" s="3"/>
      <c r="AJ6" s="3"/>
      <c r="AK6" s="3"/>
      <c r="AL6" s="3"/>
      <c r="AM6" s="3"/>
    </row>
    <row r="7" spans="1:39" ht="15.75" customHeight="1" x14ac:dyDescent="0.3">
      <c r="A7" s="114" t="s">
        <v>79</v>
      </c>
      <c r="B7" s="110" t="s">
        <v>80</v>
      </c>
      <c r="C7" s="111" t="s">
        <v>88</v>
      </c>
      <c r="D7" s="111" t="s">
        <v>89</v>
      </c>
      <c r="E7" s="109" t="s">
        <v>175</v>
      </c>
      <c r="F7" s="109" t="s">
        <v>176</v>
      </c>
      <c r="G7" s="109" t="s">
        <v>177</v>
      </c>
      <c r="H7" s="111" t="s">
        <v>178</v>
      </c>
      <c r="I7" s="123" t="s">
        <v>179</v>
      </c>
      <c r="J7" s="124"/>
      <c r="K7" s="125"/>
      <c r="L7" s="126" t="s">
        <v>180</v>
      </c>
      <c r="M7" s="61"/>
      <c r="N7" s="61"/>
      <c r="O7" s="61"/>
      <c r="P7" s="61"/>
      <c r="Q7" s="127"/>
      <c r="R7" s="128" t="s">
        <v>181</v>
      </c>
      <c r="S7" s="126" t="s">
        <v>82</v>
      </c>
      <c r="T7" s="127"/>
      <c r="U7" s="128" t="s">
        <v>182</v>
      </c>
      <c r="V7" s="128" t="s">
        <v>183</v>
      </c>
      <c r="W7" s="3"/>
      <c r="X7" s="3"/>
      <c r="Y7" s="3"/>
      <c r="Z7" s="3"/>
      <c r="AA7" s="3"/>
      <c r="AB7" s="3"/>
      <c r="AC7" s="3"/>
      <c r="AD7" s="3"/>
      <c r="AE7" s="3"/>
      <c r="AF7" s="3"/>
      <c r="AG7" s="3"/>
      <c r="AH7" s="3"/>
      <c r="AI7" s="3"/>
      <c r="AJ7" s="3"/>
      <c r="AK7" s="3"/>
      <c r="AL7" s="3"/>
      <c r="AM7" s="3"/>
    </row>
    <row r="8" spans="1:39" ht="52.5" customHeight="1" x14ac:dyDescent="0.25">
      <c r="A8" s="89"/>
      <c r="B8" s="89"/>
      <c r="C8" s="89"/>
      <c r="D8" s="89"/>
      <c r="E8" s="89"/>
      <c r="F8" s="89"/>
      <c r="G8" s="89"/>
      <c r="H8" s="89"/>
      <c r="I8" s="20" t="s">
        <v>184</v>
      </c>
      <c r="J8" s="21" t="s">
        <v>185</v>
      </c>
      <c r="K8" s="20" t="s">
        <v>186</v>
      </c>
      <c r="L8" s="20" t="s">
        <v>187</v>
      </c>
      <c r="M8" s="20" t="s">
        <v>188</v>
      </c>
      <c r="N8" s="20" t="s">
        <v>189</v>
      </c>
      <c r="O8" s="20" t="s">
        <v>190</v>
      </c>
      <c r="P8" s="20" t="s">
        <v>191</v>
      </c>
      <c r="Q8" s="22" t="s">
        <v>192</v>
      </c>
      <c r="R8" s="89"/>
      <c r="S8" s="21" t="s">
        <v>193</v>
      </c>
      <c r="T8" s="21" t="s">
        <v>194</v>
      </c>
      <c r="U8" s="89"/>
      <c r="V8" s="89"/>
      <c r="W8" s="16"/>
      <c r="X8" s="16"/>
      <c r="Y8" s="16"/>
      <c r="Z8" s="16"/>
      <c r="AA8" s="16"/>
      <c r="AB8" s="16"/>
      <c r="AC8" s="16"/>
      <c r="AD8" s="16"/>
      <c r="AE8" s="16"/>
      <c r="AF8" s="16"/>
      <c r="AG8" s="16"/>
      <c r="AH8" s="16"/>
      <c r="AI8" s="16"/>
      <c r="AJ8" s="16"/>
      <c r="AK8" s="16"/>
      <c r="AL8" s="16"/>
      <c r="AM8" s="16"/>
    </row>
    <row r="9" spans="1:39" ht="30.75" customHeight="1" x14ac:dyDescent="0.25">
      <c r="A9" s="95">
        <v>1</v>
      </c>
      <c r="B9" s="122"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Riesgo'!B9:B11)))</f>
        <v/>
      </c>
      <c r="C9" s="90"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Riesgo'!G9:G11)))</f>
        <v>Posibilidad de perdida de oportunidad de continuar con la acción disciplinaria al no cumplirse con la finalidad de una etapa procesal.</v>
      </c>
      <c r="D9" s="90"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Riesgo'!H9:H11)))</f>
        <v>Gestión</v>
      </c>
      <c r="E9" s="23" t="s">
        <v>195</v>
      </c>
      <c r="F9" s="23" t="s">
        <v>196</v>
      </c>
      <c r="G9" s="23" t="s">
        <v>197</v>
      </c>
      <c r="H9" s="23" t="str">
        <f t="shared" ref="H9:H68" si="0">CONCATENATE(E9," ",F9," ",G9)</f>
        <v>El jefe de la Oficina de Control Disciplinario Interno o la persona que este designe  REVISA y ANALIZA La información sobre los términos procesales con el fin de determinar las acciones que se encuentran pendientes por realizar en cada uno de los procesos disciplinarios</v>
      </c>
      <c r="I9" s="24" t="s">
        <v>198</v>
      </c>
      <c r="J9" s="24" t="str">
        <f t="shared" ref="J9:J68" si="1">IF(OR(I9="Preventivo",I9="Detectivo"),"Afecta probabilidad",
IF(I9="Correctivo","Afecta Impacto",""))</f>
        <v>Afecta probabilidad</v>
      </c>
      <c r="K9" s="24" t="s">
        <v>199</v>
      </c>
      <c r="L9" s="24" t="s">
        <v>200</v>
      </c>
      <c r="M9" s="24" t="s">
        <v>201</v>
      </c>
      <c r="N9" s="24" t="s">
        <v>202</v>
      </c>
      <c r="O9" s="24" t="s">
        <v>203</v>
      </c>
      <c r="P9" s="24" t="s">
        <v>204</v>
      </c>
      <c r="Q9" s="24" t="s">
        <v>205</v>
      </c>
      <c r="R9" s="25">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6">
        <f>IF(OR(J9="",J9=0),"",
IF(J9="Afecta probabilidad",'2. Identificación del Riesgo'!$L$9,""))</f>
        <v>0.4</v>
      </c>
      <c r="T9" s="26" t="str">
        <f>IF(OR(J9="",J9=0),"",
IF(J9="Afecta Impacto",'2. Identificación del Riesgo'!$O$9,""))</f>
        <v/>
      </c>
      <c r="U9" s="26">
        <f t="shared" ref="U9:U68" si="3">IFERROR(IF(S9="",0,S9-(S9*R9)),0)</f>
        <v>0.24</v>
      </c>
      <c r="V9" s="26">
        <f t="shared" ref="V9:V68" si="4">IFERROR(IF(T9="",0,T9-(T9*R9)),0)</f>
        <v>0</v>
      </c>
      <c r="W9" s="17"/>
      <c r="X9" s="17"/>
      <c r="Y9" s="17"/>
      <c r="Z9" s="17"/>
      <c r="AA9" s="17"/>
      <c r="AB9" s="17"/>
      <c r="AC9" s="17"/>
      <c r="AD9" s="17"/>
      <c r="AE9" s="17"/>
      <c r="AF9" s="17"/>
      <c r="AG9" s="17"/>
      <c r="AH9" s="17"/>
      <c r="AI9" s="17"/>
      <c r="AJ9" s="17"/>
      <c r="AK9" s="17"/>
      <c r="AL9" s="17"/>
      <c r="AM9" s="17"/>
    </row>
    <row r="10" spans="1:39" ht="30.75" customHeight="1" x14ac:dyDescent="0.3">
      <c r="A10" s="88"/>
      <c r="B10" s="88"/>
      <c r="C10" s="88"/>
      <c r="D10" s="88"/>
      <c r="E10" s="23"/>
      <c r="F10" s="23"/>
      <c r="G10" s="23"/>
      <c r="H10" s="23" t="str">
        <f t="shared" si="0"/>
        <v xml:space="preserve">  </v>
      </c>
      <c r="I10" s="24"/>
      <c r="J10" s="24" t="str">
        <f t="shared" si="1"/>
        <v/>
      </c>
      <c r="K10" s="24"/>
      <c r="L10" s="24"/>
      <c r="M10" s="24"/>
      <c r="N10" s="24"/>
      <c r="O10" s="24"/>
      <c r="P10" s="24"/>
      <c r="Q10" s="24"/>
      <c r="R10" s="25" t="str">
        <f t="shared" si="2"/>
        <v/>
      </c>
      <c r="S10" s="26" t="str">
        <f>IF(OR(J10="",J10=0),"",
IF(J10="Afecta probabilidad",
IF(J9="Afecta probabilidad",S9-(S9*R9),'2. Identificación del Riesgo'!$L$9),""))</f>
        <v/>
      </c>
      <c r="T10" s="26" t="str">
        <f>IF(OR(J10="",J10=0),"",
IF(J10="Afecta Impacto",
IF(J9="Afecta Impacto",T9-(T9*R9),'2. Identificación del Riesgo'!$O$9),""))</f>
        <v/>
      </c>
      <c r="U10" s="26">
        <f t="shared" si="3"/>
        <v>0</v>
      </c>
      <c r="V10" s="26">
        <f t="shared" si="4"/>
        <v>0</v>
      </c>
      <c r="W10" s="3"/>
      <c r="X10" s="3"/>
      <c r="Y10" s="3"/>
      <c r="Z10" s="3"/>
      <c r="AA10" s="3"/>
      <c r="AB10" s="3"/>
      <c r="AC10" s="3"/>
      <c r="AD10" s="3"/>
      <c r="AE10" s="3"/>
      <c r="AF10" s="3"/>
      <c r="AG10" s="3"/>
      <c r="AH10" s="3"/>
      <c r="AI10" s="3"/>
      <c r="AJ10" s="3"/>
      <c r="AK10" s="3"/>
      <c r="AL10" s="3"/>
      <c r="AM10" s="3"/>
    </row>
    <row r="11" spans="1:39" ht="30.75" customHeight="1" x14ac:dyDescent="0.3">
      <c r="A11" s="89"/>
      <c r="B11" s="89"/>
      <c r="C11" s="89"/>
      <c r="D11" s="89"/>
      <c r="E11" s="23"/>
      <c r="F11" s="23"/>
      <c r="G11" s="23"/>
      <c r="H11" s="23" t="str">
        <f t="shared" si="0"/>
        <v xml:space="preserve">  </v>
      </c>
      <c r="I11" s="24"/>
      <c r="J11" s="24" t="str">
        <f t="shared" si="1"/>
        <v/>
      </c>
      <c r="K11" s="24"/>
      <c r="L11" s="24"/>
      <c r="M11" s="24"/>
      <c r="N11" s="24"/>
      <c r="O11" s="24"/>
      <c r="P11" s="24"/>
      <c r="Q11" s="24"/>
      <c r="R11" s="25" t="str">
        <f t="shared" si="2"/>
        <v/>
      </c>
      <c r="S11" s="26" t="str">
        <f>IF(OR(J11="",J11=0),"",
IF(J11="Afecta probabilidad",
IF(J10="Afecta probabilidad",S10-(S10*R10),
IF(J9="Afecta probabilidad",S9-(S9*R9),'2. Identificación del Riesgo'!$L$9)),""))</f>
        <v/>
      </c>
      <c r="T11" s="26" t="str">
        <f>IF(OR(J11="",J11=0),"",
IF(J11="Afecta Impacto",
IF(J10="Afecta Impacto",T10-(T10*R10),
IF(J9="Afecta Impacto",T9-(T9*R9),'2. Identificación del Riesgo'!$O$9)),""))</f>
        <v/>
      </c>
      <c r="U11" s="26">
        <f t="shared" si="3"/>
        <v>0</v>
      </c>
      <c r="V11" s="26">
        <f t="shared" si="4"/>
        <v>0</v>
      </c>
      <c r="W11" s="3"/>
      <c r="X11" s="3"/>
      <c r="Y11" s="3"/>
      <c r="Z11" s="3"/>
      <c r="AA11" s="3"/>
      <c r="AB11" s="3"/>
      <c r="AC11" s="3"/>
      <c r="AD11" s="3"/>
      <c r="AE11" s="3"/>
      <c r="AF11" s="3"/>
      <c r="AG11" s="3"/>
      <c r="AH11" s="3"/>
      <c r="AI11" s="3"/>
      <c r="AJ11" s="3"/>
      <c r="AK11" s="3"/>
      <c r="AL11" s="3"/>
      <c r="AM11" s="3"/>
    </row>
    <row r="12" spans="1:39" ht="30.75" customHeight="1" x14ac:dyDescent="0.3">
      <c r="A12" s="95">
        <v>2</v>
      </c>
      <c r="B12" s="122"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Riesgo'!B12:B14)))</f>
        <v/>
      </c>
      <c r="C12" s="90"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Riesgo'!G12:G14)))</f>
        <v xml:space="preserve">Posibilidad de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D12" s="90"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Riesgo'!H12:H14)))</f>
        <v>Gestión</v>
      </c>
      <c r="E12" s="23" t="s">
        <v>206</v>
      </c>
      <c r="F12" s="23" t="s">
        <v>207</v>
      </c>
      <c r="G12" s="23" t="s">
        <v>208</v>
      </c>
      <c r="H12" s="23" t="str">
        <f t="shared" si="0"/>
        <v>El jefe de la Oficina de Control Disciplinario Interno FORMULA y CONCRETA Planes de trabajo mensuales con los profesionales de la dependencia de acuerdo con el estado de los procesos.</v>
      </c>
      <c r="I12" s="24" t="s">
        <v>198</v>
      </c>
      <c r="J12" s="24" t="str">
        <f t="shared" si="1"/>
        <v>Afecta probabilidad</v>
      </c>
      <c r="K12" s="24" t="s">
        <v>199</v>
      </c>
      <c r="L12" s="24" t="s">
        <v>209</v>
      </c>
      <c r="M12" s="24" t="s">
        <v>201</v>
      </c>
      <c r="N12" s="24" t="s">
        <v>210</v>
      </c>
      <c r="O12" s="24" t="s">
        <v>211</v>
      </c>
      <c r="P12" s="24" t="s">
        <v>204</v>
      </c>
      <c r="Q12" s="24" t="s">
        <v>212</v>
      </c>
      <c r="R12" s="25">
        <f t="shared" si="2"/>
        <v>0.4</v>
      </c>
      <c r="S12" s="26">
        <f>IF(OR(J12="",J12=0),"",
IF(J12="Afecta probabilidad",'2. Identificación del Riesgo'!$L$12,""))</f>
        <v>0.4</v>
      </c>
      <c r="T12" s="26" t="str">
        <f>IF(OR(J12="",J12=0),"",
IF(J12="Afecta Impacto",'2. Identificación del Riesgo'!$O$12,""))</f>
        <v/>
      </c>
      <c r="U12" s="26">
        <f t="shared" si="3"/>
        <v>0.24</v>
      </c>
      <c r="V12" s="26">
        <f t="shared" si="4"/>
        <v>0</v>
      </c>
      <c r="W12" s="3"/>
      <c r="X12" s="3"/>
      <c r="Y12" s="3"/>
      <c r="Z12" s="3"/>
      <c r="AA12" s="3"/>
      <c r="AB12" s="3"/>
      <c r="AC12" s="3"/>
      <c r="AD12" s="3"/>
      <c r="AE12" s="3"/>
      <c r="AF12" s="3"/>
      <c r="AG12" s="3"/>
      <c r="AH12" s="3"/>
      <c r="AI12" s="3"/>
      <c r="AJ12" s="3"/>
      <c r="AK12" s="3"/>
      <c r="AL12" s="3"/>
      <c r="AM12" s="3"/>
    </row>
    <row r="13" spans="1:39" ht="30.75" customHeight="1" x14ac:dyDescent="0.3">
      <c r="A13" s="88"/>
      <c r="B13" s="88"/>
      <c r="C13" s="88"/>
      <c r="D13" s="88"/>
      <c r="E13" s="23"/>
      <c r="F13" s="23"/>
      <c r="G13" s="23"/>
      <c r="H13" s="23" t="str">
        <f t="shared" si="0"/>
        <v xml:space="preserve">  </v>
      </c>
      <c r="I13" s="24"/>
      <c r="J13" s="24" t="str">
        <f t="shared" si="1"/>
        <v/>
      </c>
      <c r="K13" s="24"/>
      <c r="L13" s="24"/>
      <c r="M13" s="24"/>
      <c r="N13" s="24"/>
      <c r="O13" s="24"/>
      <c r="P13" s="24"/>
      <c r="Q13" s="24"/>
      <c r="R13" s="25" t="str">
        <f t="shared" si="2"/>
        <v/>
      </c>
      <c r="S13" s="26" t="str">
        <f>IF(OR(J13="",J13=0),"",
IF(J13="Afecta probabilidad",
IF(J12="Afecta probabilidad",S12-(S12*R12),'2. Identificación del Riesgo'!$L$12),""))</f>
        <v/>
      </c>
      <c r="T13" s="26" t="str">
        <f>IF(OR(J13="",J13=0),"",
IF(J13="Afecta Impacto",
IF(J12="Afecta Impacto",T12-(T12*R12),'2. Identificación del Riesgo'!$O$12),""))</f>
        <v/>
      </c>
      <c r="U13" s="26">
        <f t="shared" si="3"/>
        <v>0</v>
      </c>
      <c r="V13" s="26">
        <f t="shared" si="4"/>
        <v>0</v>
      </c>
      <c r="W13" s="3"/>
      <c r="X13" s="3"/>
      <c r="Y13" s="3"/>
      <c r="Z13" s="3"/>
      <c r="AA13" s="3"/>
      <c r="AB13" s="3"/>
      <c r="AC13" s="3"/>
      <c r="AD13" s="3"/>
      <c r="AE13" s="3"/>
      <c r="AF13" s="3"/>
      <c r="AG13" s="3"/>
      <c r="AH13" s="3"/>
      <c r="AI13" s="3"/>
      <c r="AJ13" s="3"/>
      <c r="AK13" s="3"/>
      <c r="AL13" s="3"/>
      <c r="AM13" s="3"/>
    </row>
    <row r="14" spans="1:39" ht="30.75" customHeight="1" x14ac:dyDescent="0.3">
      <c r="A14" s="89"/>
      <c r="B14" s="89"/>
      <c r="C14" s="89"/>
      <c r="D14" s="89"/>
      <c r="E14" s="23"/>
      <c r="F14" s="23"/>
      <c r="G14" s="23"/>
      <c r="H14" s="23" t="str">
        <f t="shared" si="0"/>
        <v xml:space="preserve">  </v>
      </c>
      <c r="I14" s="24"/>
      <c r="J14" s="24" t="str">
        <f t="shared" si="1"/>
        <v/>
      </c>
      <c r="K14" s="24"/>
      <c r="L14" s="24"/>
      <c r="M14" s="24"/>
      <c r="N14" s="24"/>
      <c r="O14" s="24"/>
      <c r="P14" s="24"/>
      <c r="Q14" s="24"/>
      <c r="R14" s="25" t="str">
        <f t="shared" si="2"/>
        <v/>
      </c>
      <c r="S14" s="26" t="str">
        <f>IF(OR(J14="",J14=0),"",
IF(J14="Afecta probabilidad",
IF(J13="Afecta probabilidad",S13-(S13*R13),
IF(J12="Afecta probabilidad",S12-(S12*R12),'2. Identificación del Riesgo'!$L$12)),""))</f>
        <v/>
      </c>
      <c r="T14" s="26" t="str">
        <f>IF(OR(J14="",J14=0),"",
IF(J14="Afecta Impacto",
IF(J13="Afecta Impacto",T13-(T13*R13),
IF(J12="Afecta Impacto",T12-(T12*R12),'2. Identificación del Riesgo'!$O$12)),""))</f>
        <v/>
      </c>
      <c r="U14" s="26">
        <f t="shared" si="3"/>
        <v>0</v>
      </c>
      <c r="V14" s="26">
        <f t="shared" si="4"/>
        <v>0</v>
      </c>
      <c r="W14" s="3"/>
      <c r="X14" s="3"/>
      <c r="Y14" s="3"/>
      <c r="Z14" s="3"/>
      <c r="AA14" s="3"/>
      <c r="AB14" s="3"/>
      <c r="AC14" s="3"/>
      <c r="AD14" s="3"/>
      <c r="AE14" s="3"/>
      <c r="AF14" s="3"/>
      <c r="AG14" s="3"/>
      <c r="AH14" s="3"/>
      <c r="AI14" s="3"/>
      <c r="AJ14" s="3"/>
      <c r="AK14" s="3"/>
      <c r="AL14" s="3"/>
      <c r="AM14" s="3"/>
    </row>
    <row r="15" spans="1:39" ht="30.75" customHeight="1" x14ac:dyDescent="0.3">
      <c r="A15" s="95">
        <v>3</v>
      </c>
      <c r="B15" s="122"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Riesgo'!B15:B17)))</f>
        <v>No aplica</v>
      </c>
      <c r="C15" s="90"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Riesgo'!G15:G17)))</f>
        <v>No aplica</v>
      </c>
      <c r="D15" s="90"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Riesgo'!H15:H17)))</f>
        <v>No aplica</v>
      </c>
      <c r="E15" s="23"/>
      <c r="F15" s="23"/>
      <c r="G15" s="23"/>
      <c r="H15" s="23" t="str">
        <f t="shared" si="0"/>
        <v xml:space="preserve">  </v>
      </c>
      <c r="I15" s="24"/>
      <c r="J15" s="24" t="str">
        <f t="shared" si="1"/>
        <v/>
      </c>
      <c r="K15" s="24"/>
      <c r="L15" s="24"/>
      <c r="M15" s="24"/>
      <c r="N15" s="24"/>
      <c r="O15" s="24"/>
      <c r="P15" s="24"/>
      <c r="Q15" s="24"/>
      <c r="R15" s="25" t="str">
        <f t="shared" si="2"/>
        <v/>
      </c>
      <c r="S15" s="26" t="str">
        <f>IF(OR(J15="",J15=0),"",
IF(J15="Afecta probabilidad",'2. Identificación del Riesgo'!$L$15,""))</f>
        <v/>
      </c>
      <c r="T15" s="26" t="str">
        <f>IF(OR(J15="",J15=0),"",
IF(J15="Afecta Impacto",'2. Identificación del Riesgo'!$O$15,""))</f>
        <v/>
      </c>
      <c r="U15" s="26">
        <f t="shared" si="3"/>
        <v>0</v>
      </c>
      <c r="V15" s="26">
        <f t="shared" si="4"/>
        <v>0</v>
      </c>
      <c r="W15" s="3"/>
      <c r="X15" s="3"/>
      <c r="Y15" s="3"/>
      <c r="Z15" s="3"/>
      <c r="AA15" s="3"/>
      <c r="AB15" s="3"/>
      <c r="AC15" s="3"/>
      <c r="AD15" s="3"/>
      <c r="AE15" s="3"/>
      <c r="AF15" s="3"/>
      <c r="AG15" s="3"/>
      <c r="AH15" s="3"/>
      <c r="AI15" s="3"/>
      <c r="AJ15" s="3"/>
      <c r="AK15" s="3"/>
      <c r="AL15" s="3"/>
      <c r="AM15" s="3"/>
    </row>
    <row r="16" spans="1:39" ht="30.75" customHeight="1" x14ac:dyDescent="0.3">
      <c r="A16" s="88"/>
      <c r="B16" s="88"/>
      <c r="C16" s="88"/>
      <c r="D16" s="88"/>
      <c r="E16" s="23"/>
      <c r="F16" s="23"/>
      <c r="G16" s="23"/>
      <c r="H16" s="23" t="str">
        <f t="shared" si="0"/>
        <v xml:space="preserve">  </v>
      </c>
      <c r="I16" s="24"/>
      <c r="J16" s="24" t="str">
        <f t="shared" si="1"/>
        <v/>
      </c>
      <c r="K16" s="24"/>
      <c r="L16" s="24"/>
      <c r="M16" s="24"/>
      <c r="N16" s="24"/>
      <c r="O16" s="24"/>
      <c r="P16" s="24"/>
      <c r="Q16" s="24"/>
      <c r="R16" s="25" t="str">
        <f t="shared" si="2"/>
        <v/>
      </c>
      <c r="S16" s="26" t="str">
        <f>IF(OR(J16="",J16=0),"",
IF(J16="Afecta probabilidad",
IF(J15="Afecta probabilidad",S15-(S15*R15),'2. Identificación del Riesgo'!$L$15),""))</f>
        <v/>
      </c>
      <c r="T16" s="26" t="str">
        <f>IF(OR(J16="",J16=0),"",
IF(J16="Afecta Impacto",
IF(J15="Afecta Impacto",T15-(T15*R15),'2. Identificación del Riesgo'!$O$15),""))</f>
        <v/>
      </c>
      <c r="U16" s="26">
        <f t="shared" si="3"/>
        <v>0</v>
      </c>
      <c r="V16" s="26">
        <f t="shared" si="4"/>
        <v>0</v>
      </c>
      <c r="W16" s="3"/>
      <c r="X16" s="3"/>
      <c r="Y16" s="3"/>
      <c r="Z16" s="3"/>
      <c r="AA16" s="3"/>
      <c r="AB16" s="3"/>
      <c r="AC16" s="3"/>
      <c r="AD16" s="3"/>
      <c r="AE16" s="3"/>
      <c r="AF16" s="3"/>
      <c r="AG16" s="3"/>
      <c r="AH16" s="3"/>
      <c r="AI16" s="3"/>
      <c r="AJ16" s="3"/>
      <c r="AK16" s="3"/>
      <c r="AL16" s="3"/>
      <c r="AM16" s="3"/>
    </row>
    <row r="17" spans="1:39" ht="30.75" customHeight="1" x14ac:dyDescent="0.3">
      <c r="A17" s="89"/>
      <c r="B17" s="89"/>
      <c r="C17" s="89"/>
      <c r="D17" s="89"/>
      <c r="E17" s="23"/>
      <c r="F17" s="23"/>
      <c r="G17" s="23"/>
      <c r="H17" s="23" t="str">
        <f t="shared" si="0"/>
        <v xml:space="preserve">  </v>
      </c>
      <c r="I17" s="24"/>
      <c r="J17" s="24" t="str">
        <f t="shared" si="1"/>
        <v/>
      </c>
      <c r="K17" s="24"/>
      <c r="L17" s="24"/>
      <c r="M17" s="24"/>
      <c r="N17" s="24"/>
      <c r="O17" s="24"/>
      <c r="P17" s="24"/>
      <c r="Q17" s="24"/>
      <c r="R17" s="25" t="str">
        <f t="shared" si="2"/>
        <v/>
      </c>
      <c r="S17" s="26" t="str">
        <f>IF(OR(J17="",J17=0),"",
IF(J17="Afecta probabilidad",
IF(J16="Afecta probabilidad",S16-(S16*R16),
IF(J15="Afecta probabilidad",S15-(S15*R15),'2. Identificación del Riesgo'!$L$15)),""))</f>
        <v/>
      </c>
      <c r="T17" s="26" t="str">
        <f>IF(OR(J17="",J17=0),"",
IF(J17="Afecta Impacto",
IF(J16="Afecta Impacto",T16-(T16*R16),
IF(J15="Afecta Impacto",T15-(T15*R15),'2. Identificación del Riesgo'!$O$15)),""))</f>
        <v/>
      </c>
      <c r="U17" s="26">
        <f t="shared" si="3"/>
        <v>0</v>
      </c>
      <c r="V17" s="26">
        <f t="shared" si="4"/>
        <v>0</v>
      </c>
      <c r="W17" s="3"/>
      <c r="X17" s="3"/>
      <c r="Y17" s="3"/>
      <c r="Z17" s="3"/>
      <c r="AA17" s="3"/>
      <c r="AB17" s="3"/>
      <c r="AC17" s="3"/>
      <c r="AD17" s="3"/>
      <c r="AE17" s="3"/>
      <c r="AF17" s="3"/>
      <c r="AG17" s="3"/>
      <c r="AH17" s="3"/>
      <c r="AI17" s="3"/>
      <c r="AJ17" s="3"/>
      <c r="AK17" s="3"/>
      <c r="AL17" s="3"/>
      <c r="AM17" s="3"/>
    </row>
    <row r="18" spans="1:39" ht="30.75" customHeight="1" x14ac:dyDescent="0.3">
      <c r="A18" s="95">
        <v>4</v>
      </c>
      <c r="B18" s="122"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Riesgo'!B18:B20)))</f>
        <v/>
      </c>
      <c r="C18" s="90"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Riesgo'!G18:G20)))</f>
        <v>Posibilidad de afectación economica o presupuestal, por la alta rotación de personal de planta, debido a la falta de lineamientos y herramientas institucionalizados para una adecuada trasferencia de conocimiento.</v>
      </c>
      <c r="D18" s="90"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Riesgo'!H18:H20)))</f>
        <v>Fuga de Capital Intelectual</v>
      </c>
      <c r="E18" s="58" t="s">
        <v>478</v>
      </c>
      <c r="F18" s="58" t="s">
        <v>479</v>
      </c>
      <c r="G18" s="58" t="s">
        <v>480</v>
      </c>
      <c r="H18" s="23" t="str">
        <f t="shared" si="0"/>
        <v>El Jefe Inmediato verifica el acta de entrega de puesto de trabajo con sus respectivos soportes, remitida por el funcionario al momento de una desvinculación o traslado laboral.</v>
      </c>
      <c r="I18" s="59" t="s">
        <v>344</v>
      </c>
      <c r="J18" s="24" t="str">
        <f t="shared" si="1"/>
        <v>Afecta probabilidad</v>
      </c>
      <c r="K18" s="59" t="s">
        <v>199</v>
      </c>
      <c r="L18" s="59" t="s">
        <v>200</v>
      </c>
      <c r="M18" s="59" t="s">
        <v>201</v>
      </c>
      <c r="N18" s="59" t="s">
        <v>202</v>
      </c>
      <c r="O18" s="59" t="s">
        <v>487</v>
      </c>
      <c r="P18" s="59" t="s">
        <v>488</v>
      </c>
      <c r="Q18" s="59" t="s">
        <v>489</v>
      </c>
      <c r="R18" s="25">
        <f t="shared" si="2"/>
        <v>0.3</v>
      </c>
      <c r="S18" s="26">
        <f>IF(OR(J18="",J18=0),"",
IF(J18="Afecta probabilidad",'2. Identificación del Riesgo'!$L$18,""))</f>
        <v>0.6</v>
      </c>
      <c r="T18" s="26" t="str">
        <f>IF(OR(J18="",J18=0),"",
IF(J18="Afecta Impacto",'2. Identificación del Riesgo'!$O$18,""))</f>
        <v/>
      </c>
      <c r="U18" s="26">
        <f t="shared" si="3"/>
        <v>0.42</v>
      </c>
      <c r="V18" s="26">
        <f t="shared" si="4"/>
        <v>0</v>
      </c>
      <c r="W18" s="3"/>
      <c r="X18" s="3"/>
      <c r="Y18" s="3"/>
      <c r="Z18" s="3"/>
      <c r="AA18" s="3"/>
      <c r="AB18" s="3"/>
      <c r="AC18" s="3"/>
      <c r="AD18" s="3"/>
      <c r="AE18" s="3"/>
      <c r="AF18" s="3"/>
      <c r="AG18" s="3"/>
      <c r="AH18" s="3"/>
      <c r="AI18" s="3"/>
      <c r="AJ18" s="3"/>
      <c r="AK18" s="3"/>
      <c r="AL18" s="3"/>
      <c r="AM18" s="3"/>
    </row>
    <row r="19" spans="1:39" ht="30.75" customHeight="1" x14ac:dyDescent="0.3">
      <c r="A19" s="88"/>
      <c r="B19" s="88"/>
      <c r="C19" s="88"/>
      <c r="D19" s="88"/>
      <c r="E19" s="58" t="s">
        <v>481</v>
      </c>
      <c r="F19" s="58" t="s">
        <v>482</v>
      </c>
      <c r="G19" s="58" t="s">
        <v>483</v>
      </c>
      <c r="H19" s="23" t="str">
        <f t="shared" si="0"/>
        <v>El funcionario realiza el informe o charla en la que transfiere el conocimiento adquirido, producto de una capacitación brindada por el IDIGER mediante su Plan Institucional de Capacitación.</v>
      </c>
      <c r="I19" s="59" t="s">
        <v>344</v>
      </c>
      <c r="J19" s="24" t="str">
        <f t="shared" si="1"/>
        <v>Afecta probabilidad</v>
      </c>
      <c r="K19" s="59" t="s">
        <v>199</v>
      </c>
      <c r="L19" s="59" t="s">
        <v>200</v>
      </c>
      <c r="M19" s="59" t="s">
        <v>201</v>
      </c>
      <c r="N19" s="59" t="s">
        <v>202</v>
      </c>
      <c r="O19" s="59" t="s">
        <v>487</v>
      </c>
      <c r="P19" s="59" t="s">
        <v>490</v>
      </c>
      <c r="Q19" s="59" t="s">
        <v>491</v>
      </c>
      <c r="R19" s="25">
        <f t="shared" si="2"/>
        <v>0.3</v>
      </c>
      <c r="S19" s="26">
        <f>IF(OR(J19="",J19=0),"",
IF(J19="Afecta probabilidad",
IF(J18="Afecta probabilidad",S18-(S18*R18),'2. Identificación del Riesgo'!$L$18),""))</f>
        <v>0.42</v>
      </c>
      <c r="T19" s="26" t="str">
        <f>IF(OR(J19="",J19=0),"",
IF(J19="Afecta Impacto",
IF(J18="Afecta Impacto",T18-(T18*R18),'2. Identificación del Riesgo'!$O$18),""))</f>
        <v/>
      </c>
      <c r="U19" s="26">
        <f t="shared" si="3"/>
        <v>0.29399999999999998</v>
      </c>
      <c r="V19" s="26">
        <f t="shared" si="4"/>
        <v>0</v>
      </c>
      <c r="W19" s="3"/>
      <c r="X19" s="3"/>
      <c r="Y19" s="3"/>
      <c r="Z19" s="3"/>
      <c r="AA19" s="3"/>
      <c r="AB19" s="3"/>
      <c r="AC19" s="3"/>
      <c r="AD19" s="3"/>
      <c r="AE19" s="3"/>
      <c r="AF19" s="3"/>
      <c r="AG19" s="3"/>
      <c r="AH19" s="3"/>
      <c r="AI19" s="3"/>
      <c r="AJ19" s="3"/>
      <c r="AK19" s="3"/>
      <c r="AL19" s="3"/>
      <c r="AM19" s="3"/>
    </row>
    <row r="20" spans="1:39" ht="30.75" customHeight="1" x14ac:dyDescent="0.3">
      <c r="A20" s="89"/>
      <c r="B20" s="89"/>
      <c r="C20" s="89"/>
      <c r="D20" s="89"/>
      <c r="E20" s="58"/>
      <c r="F20" s="58"/>
      <c r="G20" s="58"/>
      <c r="H20" s="23" t="str">
        <f t="shared" si="0"/>
        <v xml:space="preserve">  </v>
      </c>
      <c r="I20" s="59"/>
      <c r="J20" s="24" t="str">
        <f t="shared" si="1"/>
        <v/>
      </c>
      <c r="K20" s="59"/>
      <c r="L20" s="59"/>
      <c r="M20" s="59"/>
      <c r="N20" s="59"/>
      <c r="O20" s="59"/>
      <c r="P20" s="59"/>
      <c r="Q20" s="59"/>
      <c r="R20" s="25" t="str">
        <f t="shared" si="2"/>
        <v/>
      </c>
      <c r="S20" s="26" t="str">
        <f>IF(OR(J20="",J20=0),"",
IF(J20="Afecta probabilidad",
IF(J19="Afecta probabilidad",S19-(S19*R19),
IF(J18="Afecta probabilidad",S18-(S18*R18),'2. Identificación del Riesgo'!$L$18)),""))</f>
        <v/>
      </c>
      <c r="T20" s="26" t="str">
        <f>IF(OR(J20="",J20=0),"",
IF(J20="Afecta Impacto",
IF(J19="Afecta Impacto",T19-(T19*R19),
IF(J18="Afecta Impacto",T18-(T18*R18),'2. Identificación del Riesgo'!$O$18)),""))</f>
        <v/>
      </c>
      <c r="U20" s="26">
        <f t="shared" si="3"/>
        <v>0</v>
      </c>
      <c r="V20" s="26">
        <f t="shared" si="4"/>
        <v>0</v>
      </c>
      <c r="W20" s="3"/>
      <c r="X20" s="3"/>
      <c r="Y20" s="3"/>
      <c r="Z20" s="3"/>
      <c r="AA20" s="3"/>
      <c r="AB20" s="3"/>
      <c r="AC20" s="3"/>
      <c r="AD20" s="3"/>
      <c r="AE20" s="3"/>
      <c r="AF20" s="3"/>
      <c r="AG20" s="3"/>
      <c r="AH20" s="3"/>
      <c r="AI20" s="3"/>
      <c r="AJ20" s="3"/>
      <c r="AK20" s="3"/>
      <c r="AL20" s="3"/>
      <c r="AM20" s="3"/>
    </row>
    <row r="21" spans="1:39" ht="30.75" customHeight="1" x14ac:dyDescent="0.3">
      <c r="A21" s="95">
        <v>5</v>
      </c>
      <c r="B21" s="122"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Riesgo'!B21:B23)))</f>
        <v/>
      </c>
      <c r="C21" s="90"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90"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Riesgo'!H21:H23)))</f>
        <v>Fuga de Capital Intelectual</v>
      </c>
      <c r="E21" s="58" t="s">
        <v>484</v>
      </c>
      <c r="F21" s="58" t="s">
        <v>485</v>
      </c>
      <c r="G21" s="58" t="s">
        <v>486</v>
      </c>
      <c r="H21" s="23" t="str">
        <f t="shared" si="0"/>
        <v>El Supervisor del contrato verifica el informe de actividades y soportes entregados por el Contratista de prestación de servicios, de manera mensual.</v>
      </c>
      <c r="I21" s="59" t="s">
        <v>344</v>
      </c>
      <c r="J21" s="24" t="str">
        <f t="shared" si="1"/>
        <v>Afecta probabilidad</v>
      </c>
      <c r="K21" s="59" t="s">
        <v>199</v>
      </c>
      <c r="L21" s="59" t="s">
        <v>200</v>
      </c>
      <c r="M21" s="59" t="s">
        <v>201</v>
      </c>
      <c r="N21" s="59" t="s">
        <v>202</v>
      </c>
      <c r="O21" s="59" t="s">
        <v>492</v>
      </c>
      <c r="P21" s="59" t="s">
        <v>493</v>
      </c>
      <c r="Q21" s="59" t="s">
        <v>494</v>
      </c>
      <c r="R21" s="25">
        <f t="shared" si="2"/>
        <v>0.3</v>
      </c>
      <c r="S21" s="26">
        <f>IF(OR(J21="",J21=0),"",
IF(J21="Afecta probabilidad",'2. Identificación del Riesgo'!$L$21,""))</f>
        <v>0.8</v>
      </c>
      <c r="T21" s="26" t="str">
        <f>IF(OR(J21="",J21=0),"",
IF(J21="Afecta Impacto",'2. Identificación del Riesgo'!$O$21,""))</f>
        <v/>
      </c>
      <c r="U21" s="26">
        <f t="shared" si="3"/>
        <v>0.56000000000000005</v>
      </c>
      <c r="V21" s="26">
        <f t="shared" si="4"/>
        <v>0</v>
      </c>
      <c r="W21" s="3"/>
      <c r="X21" s="3"/>
      <c r="Y21" s="3"/>
      <c r="Z21" s="3"/>
      <c r="AA21" s="3"/>
      <c r="AB21" s="3"/>
      <c r="AC21" s="3"/>
      <c r="AD21" s="3"/>
      <c r="AE21" s="3"/>
      <c r="AF21" s="3"/>
      <c r="AG21" s="3"/>
      <c r="AH21" s="3"/>
      <c r="AI21" s="3"/>
      <c r="AJ21" s="3"/>
      <c r="AK21" s="3"/>
      <c r="AL21" s="3"/>
      <c r="AM21" s="3"/>
    </row>
    <row r="22" spans="1:39" ht="30.75" customHeight="1" x14ac:dyDescent="0.3">
      <c r="A22" s="88"/>
      <c r="B22" s="88"/>
      <c r="C22" s="88"/>
      <c r="D22" s="88"/>
      <c r="E22" s="23"/>
      <c r="F22" s="23"/>
      <c r="G22" s="23"/>
      <c r="H22" s="23" t="str">
        <f t="shared" si="0"/>
        <v xml:space="preserve">  </v>
      </c>
      <c r="I22" s="24"/>
      <c r="J22" s="24" t="str">
        <f t="shared" si="1"/>
        <v/>
      </c>
      <c r="K22" s="24"/>
      <c r="L22" s="24"/>
      <c r="M22" s="24"/>
      <c r="N22" s="24"/>
      <c r="O22" s="24"/>
      <c r="P22" s="24"/>
      <c r="Q22" s="24"/>
      <c r="R22" s="25" t="str">
        <f t="shared" si="2"/>
        <v/>
      </c>
      <c r="S22" s="26" t="str">
        <f>IF(OR(J22="",J22=0),"",
IF(J22="Afecta probabilidad",
IF(J21="Afecta probabilidad",S21-(S21*R21),'2. Identificación del Riesgo'!$L$21),""))</f>
        <v/>
      </c>
      <c r="T22" s="26" t="str">
        <f>IF(OR(J22="",J22=0),"",
IF(J22="Afecta Impacto",
IF(J21="Afecta Impacto",T21-(T21*R21),'2. Identificación del Riesgo'!$O$21),""))</f>
        <v/>
      </c>
      <c r="U22" s="26">
        <f t="shared" si="3"/>
        <v>0</v>
      </c>
      <c r="V22" s="26">
        <f t="shared" si="4"/>
        <v>0</v>
      </c>
      <c r="W22" s="3"/>
      <c r="X22" s="3"/>
      <c r="Y22" s="3"/>
      <c r="Z22" s="3"/>
      <c r="AA22" s="3"/>
      <c r="AB22" s="3"/>
      <c r="AC22" s="3"/>
      <c r="AD22" s="3"/>
      <c r="AE22" s="3"/>
      <c r="AF22" s="3"/>
      <c r="AG22" s="3"/>
      <c r="AH22" s="3"/>
      <c r="AI22" s="3"/>
      <c r="AJ22" s="3"/>
      <c r="AK22" s="3"/>
      <c r="AL22" s="3"/>
      <c r="AM22" s="3"/>
    </row>
    <row r="23" spans="1:39" ht="30.75" customHeight="1" x14ac:dyDescent="0.3">
      <c r="A23" s="89"/>
      <c r="B23" s="89"/>
      <c r="C23" s="89"/>
      <c r="D23" s="89"/>
      <c r="E23" s="23"/>
      <c r="F23" s="23"/>
      <c r="G23" s="23"/>
      <c r="H23" s="23" t="str">
        <f t="shared" si="0"/>
        <v xml:space="preserve">  </v>
      </c>
      <c r="I23" s="24"/>
      <c r="J23" s="24" t="str">
        <f t="shared" si="1"/>
        <v/>
      </c>
      <c r="K23" s="24"/>
      <c r="L23" s="24"/>
      <c r="M23" s="24"/>
      <c r="N23" s="24"/>
      <c r="O23" s="24"/>
      <c r="P23" s="24"/>
      <c r="Q23" s="24"/>
      <c r="R23" s="25" t="str">
        <f t="shared" si="2"/>
        <v/>
      </c>
      <c r="S23" s="26" t="str">
        <f>IF(OR(J23="",J23=0),"",
IF(J23="Afecta probabilidad",
IF(J22="Afecta probabilidad",S22-(S22*R22),
IF(J21="Afecta probabilidad",S21-(S21*R21),'2. Identificación del Riesgo'!$L$21)),""))</f>
        <v/>
      </c>
      <c r="T23" s="26" t="str">
        <f>IF(OR(J23="",J23=0),"",
IF(J23="Afecta Impacto",
IF(J22="Afecta Impacto",T22-(T22*R22),
IF(J21="Afecta Impacto",T21-(T21*R21),'2. Identificación del Riesgo'!$O$21)),""))</f>
        <v/>
      </c>
      <c r="U23" s="26">
        <f t="shared" si="3"/>
        <v>0</v>
      </c>
      <c r="V23" s="26">
        <f t="shared" si="4"/>
        <v>0</v>
      </c>
      <c r="W23" s="3"/>
      <c r="X23" s="3"/>
      <c r="Y23" s="3"/>
      <c r="Z23" s="3"/>
      <c r="AA23" s="3"/>
      <c r="AB23" s="3"/>
      <c r="AC23" s="3"/>
      <c r="AD23" s="3"/>
      <c r="AE23" s="3"/>
      <c r="AF23" s="3"/>
      <c r="AG23" s="3"/>
      <c r="AH23" s="3"/>
      <c r="AI23" s="3"/>
      <c r="AJ23" s="3"/>
      <c r="AK23" s="3"/>
      <c r="AL23" s="3"/>
      <c r="AM23" s="3"/>
    </row>
    <row r="24" spans="1:39" ht="30.75" customHeight="1" x14ac:dyDescent="0.3">
      <c r="A24" s="95">
        <v>6</v>
      </c>
      <c r="B24" s="122"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Riesgo'!B24:B26)))</f>
        <v/>
      </c>
      <c r="C24" s="90"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0"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Riesgo'!H24:H26)))</f>
        <v>Seguridad de la Información (Pérdida de Confidencialidad)</v>
      </c>
      <c r="E24" s="58" t="s">
        <v>514</v>
      </c>
      <c r="F24" s="58" t="s">
        <v>515</v>
      </c>
      <c r="G24" s="58" t="s">
        <v>516</v>
      </c>
      <c r="H24" s="23" t="str">
        <f t="shared" si="0"/>
        <v>El subdirector, Jefe o personal delegado Solicita a través de la mesa de servicio y cuando sea necesario. el acceso a las carpetas compartidas, para el personal que considere pertinente.</v>
      </c>
      <c r="I24" s="59" t="s">
        <v>198</v>
      </c>
      <c r="J24" s="24" t="str">
        <f t="shared" si="1"/>
        <v>Afecta probabilidad</v>
      </c>
      <c r="K24" s="59" t="s">
        <v>199</v>
      </c>
      <c r="L24" s="59" t="s">
        <v>209</v>
      </c>
      <c r="M24" s="59" t="s">
        <v>346</v>
      </c>
      <c r="N24" s="59" t="s">
        <v>202</v>
      </c>
      <c r="O24" s="59" t="s">
        <v>517</v>
      </c>
      <c r="P24" s="59" t="s">
        <v>518</v>
      </c>
      <c r="Q24" s="59" t="s">
        <v>519</v>
      </c>
      <c r="R24" s="25">
        <f t="shared" si="2"/>
        <v>0.4</v>
      </c>
      <c r="S24" s="26">
        <f>IF(OR(J24="",J24=0),"",
IF(J24="Afecta probabilidad",'2. Identificación del Riesgo'!$L$24,""))</f>
        <v>1</v>
      </c>
      <c r="T24" s="26" t="str">
        <f>IF(OR(J24="",J24=0),"",
IF(J24="Afecta Impacto",'2. Identificación del Riesgo'!$O$24,""))</f>
        <v/>
      </c>
      <c r="U24" s="26">
        <f t="shared" si="3"/>
        <v>0.6</v>
      </c>
      <c r="V24" s="26">
        <f t="shared" si="4"/>
        <v>0</v>
      </c>
      <c r="W24" s="3"/>
      <c r="X24" s="3"/>
      <c r="Y24" s="3"/>
      <c r="Z24" s="3"/>
      <c r="AA24" s="3"/>
      <c r="AB24" s="3"/>
      <c r="AC24" s="3"/>
      <c r="AD24" s="3"/>
      <c r="AE24" s="3"/>
      <c r="AF24" s="3"/>
      <c r="AG24" s="3"/>
      <c r="AH24" s="3"/>
      <c r="AI24" s="3"/>
      <c r="AJ24" s="3"/>
      <c r="AK24" s="3"/>
      <c r="AL24" s="3"/>
      <c r="AM24" s="3"/>
    </row>
    <row r="25" spans="1:39" ht="30.75" customHeight="1" x14ac:dyDescent="0.3">
      <c r="A25" s="88"/>
      <c r="B25" s="88"/>
      <c r="C25" s="88"/>
      <c r="D25" s="88"/>
      <c r="E25" s="23"/>
      <c r="F25" s="23"/>
      <c r="G25" s="23"/>
      <c r="H25" s="23" t="str">
        <f t="shared" si="0"/>
        <v xml:space="preserve">  </v>
      </c>
      <c r="I25" s="24"/>
      <c r="J25" s="24" t="str">
        <f t="shared" si="1"/>
        <v/>
      </c>
      <c r="K25" s="24"/>
      <c r="L25" s="24"/>
      <c r="M25" s="24"/>
      <c r="N25" s="24"/>
      <c r="O25" s="24"/>
      <c r="P25" s="24"/>
      <c r="Q25" s="24"/>
      <c r="R25" s="25" t="str">
        <f t="shared" si="2"/>
        <v/>
      </c>
      <c r="S25" s="26" t="str">
        <f>IF(OR(J25="",J25=0),"",
IF(J25="Afecta probabilidad",
IF(J24="Afecta probabilidad",S24-(S24*R24),'2. Identificación del Riesgo'!$L$24),""))</f>
        <v/>
      </c>
      <c r="T25" s="26" t="str">
        <f>IF(OR(J25="",J25=0),"",
IF(J25="Afecta Impacto",
IF(J24="Afecta Impacto",T24-(T24*R24),'2. Identificación del Riesgo'!$O$24),""))</f>
        <v/>
      </c>
      <c r="U25" s="26">
        <f t="shared" si="3"/>
        <v>0</v>
      </c>
      <c r="V25" s="26">
        <f t="shared" si="4"/>
        <v>0</v>
      </c>
      <c r="W25" s="3"/>
      <c r="X25" s="3"/>
      <c r="Y25" s="3"/>
      <c r="Z25" s="3"/>
      <c r="AA25" s="3"/>
      <c r="AB25" s="3"/>
      <c r="AC25" s="3"/>
      <c r="AD25" s="3"/>
      <c r="AE25" s="3"/>
      <c r="AF25" s="3"/>
      <c r="AG25" s="3"/>
      <c r="AH25" s="3"/>
      <c r="AI25" s="3"/>
      <c r="AJ25" s="3"/>
      <c r="AK25" s="3"/>
      <c r="AL25" s="3"/>
      <c r="AM25" s="3"/>
    </row>
    <row r="26" spans="1:39" ht="30.75" customHeight="1" x14ac:dyDescent="0.3">
      <c r="A26" s="89"/>
      <c r="B26" s="89"/>
      <c r="C26" s="89"/>
      <c r="D26" s="89"/>
      <c r="E26" s="23"/>
      <c r="F26" s="23"/>
      <c r="G26" s="23"/>
      <c r="H26" s="23" t="str">
        <f t="shared" si="0"/>
        <v xml:space="preserve">  </v>
      </c>
      <c r="I26" s="24"/>
      <c r="J26" s="24" t="str">
        <f t="shared" si="1"/>
        <v/>
      </c>
      <c r="K26" s="24"/>
      <c r="L26" s="24"/>
      <c r="M26" s="24"/>
      <c r="N26" s="24"/>
      <c r="O26" s="24"/>
      <c r="P26" s="24"/>
      <c r="Q26" s="24"/>
      <c r="R26" s="25" t="str">
        <f t="shared" si="2"/>
        <v/>
      </c>
      <c r="S26" s="26" t="str">
        <f>IF(OR(J26="",J26=0),"",
IF(J26="Afecta probabilidad",
IF(J25="Afecta probabilidad",S25-(S25*R25),
IF(J24="Afecta probabilidad",S24-(S24*R24),'2. Identificación del Riesgo'!$L$24)),""))</f>
        <v/>
      </c>
      <c r="T26" s="26" t="str">
        <f>IF(OR(J26="",J26=0),"",
IF(J26="Afecta Impacto",
IF(J25="Afecta Impacto",T25-(T25*R25),
IF(J24="Afecta Impacto",T24-(T24*R24),'2. Identificación del Riesgo'!$O$24)),""))</f>
        <v/>
      </c>
      <c r="U26" s="26">
        <f t="shared" si="3"/>
        <v>0</v>
      </c>
      <c r="V26" s="26">
        <f t="shared" si="4"/>
        <v>0</v>
      </c>
      <c r="W26" s="3"/>
      <c r="X26" s="3"/>
      <c r="Y26" s="3"/>
      <c r="Z26" s="3"/>
      <c r="AA26" s="3"/>
      <c r="AB26" s="3"/>
      <c r="AC26" s="3"/>
      <c r="AD26" s="3"/>
      <c r="AE26" s="3"/>
      <c r="AF26" s="3"/>
      <c r="AG26" s="3"/>
      <c r="AH26" s="3"/>
      <c r="AI26" s="3"/>
      <c r="AJ26" s="3"/>
      <c r="AK26" s="3"/>
      <c r="AL26" s="3"/>
      <c r="AM26" s="3"/>
    </row>
    <row r="27" spans="1:39" ht="30.75" customHeight="1" x14ac:dyDescent="0.3">
      <c r="A27" s="95">
        <v>7</v>
      </c>
      <c r="B27" s="122"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Riesgo'!B27:B29)))</f>
        <v/>
      </c>
      <c r="C27" s="90"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0"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Riesgo'!H27:H29)))</f>
        <v>Seguridad de la Información (Pérdida de la Integridad)</v>
      </c>
      <c r="E27" s="23"/>
      <c r="F27" s="23"/>
      <c r="G27" s="23"/>
      <c r="H27" s="23" t="str">
        <f t="shared" si="0"/>
        <v xml:space="preserve">  </v>
      </c>
      <c r="I27" s="24" t="s">
        <v>365</v>
      </c>
      <c r="J27" s="24" t="str">
        <f t="shared" si="1"/>
        <v/>
      </c>
      <c r="K27" s="24"/>
      <c r="L27" s="24"/>
      <c r="M27" s="24"/>
      <c r="N27" s="24"/>
      <c r="O27" s="24"/>
      <c r="P27" s="24"/>
      <c r="Q27" s="24"/>
      <c r="R27" s="25" t="str">
        <f t="shared" si="2"/>
        <v/>
      </c>
      <c r="S27" s="26" t="str">
        <f>IF(OR(J27="",J27=0),"",
IF(J27="Afecta probabilidad",'2. Identificación del Riesgo'!$L$27,""))</f>
        <v/>
      </c>
      <c r="T27" s="26" t="str">
        <f>IF(OR(J27="",J27=0),"",
IF(J27="Afecta Impacto",'2. Identificación del Riesgo'!$O$27,""))</f>
        <v/>
      </c>
      <c r="U27" s="26">
        <f t="shared" si="3"/>
        <v>0</v>
      </c>
      <c r="V27" s="26">
        <f t="shared" si="4"/>
        <v>0</v>
      </c>
      <c r="W27" s="3"/>
      <c r="X27" s="3"/>
      <c r="Y27" s="3"/>
      <c r="Z27" s="3"/>
      <c r="AA27" s="3"/>
      <c r="AB27" s="3"/>
      <c r="AC27" s="3"/>
      <c r="AD27" s="3"/>
      <c r="AE27" s="3"/>
      <c r="AF27" s="3"/>
      <c r="AG27" s="3"/>
      <c r="AH27" s="3"/>
      <c r="AI27" s="3"/>
      <c r="AJ27" s="3"/>
      <c r="AK27" s="3"/>
      <c r="AL27" s="3"/>
      <c r="AM27" s="3"/>
    </row>
    <row r="28" spans="1:39" ht="30.75" customHeight="1" x14ac:dyDescent="0.3">
      <c r="A28" s="88"/>
      <c r="B28" s="88"/>
      <c r="C28" s="88"/>
      <c r="D28" s="88"/>
      <c r="E28" s="23"/>
      <c r="F28" s="23"/>
      <c r="G28" s="23"/>
      <c r="H28" s="23" t="str">
        <f t="shared" si="0"/>
        <v xml:space="preserve">  </v>
      </c>
      <c r="I28" s="24"/>
      <c r="J28" s="24" t="str">
        <f t="shared" si="1"/>
        <v/>
      </c>
      <c r="K28" s="24"/>
      <c r="L28" s="24"/>
      <c r="M28" s="24"/>
      <c r="N28" s="24"/>
      <c r="O28" s="24"/>
      <c r="P28" s="24"/>
      <c r="Q28" s="24"/>
      <c r="R28" s="25" t="str">
        <f t="shared" si="2"/>
        <v/>
      </c>
      <c r="S28" s="26" t="str">
        <f>IF(OR(J28="",J28=0),"",
IF(J28="Afecta probabilidad",
IF(J27="Afecta probabilidad",S27-(S27*R27),'2. Identificación del Riesgo'!$L$27),""))</f>
        <v/>
      </c>
      <c r="T28" s="26" t="str">
        <f>IF(OR(J28="",J28=0),"",
IF(J28="Afecta Impacto",
IF(J27="Afecta Impacto",T27-(T27*R27),'2. Identificación del Riesgo'!$O$27),""))</f>
        <v/>
      </c>
      <c r="U28" s="26">
        <f t="shared" si="3"/>
        <v>0</v>
      </c>
      <c r="V28" s="26">
        <f t="shared" si="4"/>
        <v>0</v>
      </c>
      <c r="W28" s="3"/>
      <c r="X28" s="3"/>
      <c r="Y28" s="3"/>
      <c r="Z28" s="3"/>
      <c r="AA28" s="3"/>
      <c r="AB28" s="3"/>
      <c r="AC28" s="3"/>
      <c r="AD28" s="3"/>
      <c r="AE28" s="3"/>
      <c r="AF28" s="3"/>
      <c r="AG28" s="3"/>
      <c r="AH28" s="3"/>
      <c r="AI28" s="3"/>
      <c r="AJ28" s="3"/>
      <c r="AK28" s="3"/>
      <c r="AL28" s="3"/>
      <c r="AM28" s="3"/>
    </row>
    <row r="29" spans="1:39" ht="30.75" customHeight="1" x14ac:dyDescent="0.3">
      <c r="A29" s="89"/>
      <c r="B29" s="89"/>
      <c r="C29" s="89"/>
      <c r="D29" s="89"/>
      <c r="E29" s="23"/>
      <c r="F29" s="23"/>
      <c r="G29" s="23"/>
      <c r="H29" s="23" t="str">
        <f t="shared" si="0"/>
        <v xml:space="preserve">  </v>
      </c>
      <c r="I29" s="24"/>
      <c r="J29" s="24" t="str">
        <f t="shared" si="1"/>
        <v/>
      </c>
      <c r="K29" s="24"/>
      <c r="L29" s="24"/>
      <c r="M29" s="24"/>
      <c r="N29" s="24"/>
      <c r="O29" s="24"/>
      <c r="P29" s="24"/>
      <c r="Q29" s="24"/>
      <c r="R29" s="25" t="str">
        <f t="shared" si="2"/>
        <v/>
      </c>
      <c r="S29" s="26" t="str">
        <f>IF(OR(J29="",J29=0),"",
IF(J29="Afecta probabilidad",
IF(J28="Afecta probabilidad",S28-(S28*R28),
IF(J27="Afecta probabilidad",S27-(S27*R27),'2. Identificación del Riesgo'!$L$27)),""))</f>
        <v/>
      </c>
      <c r="T29" s="26" t="str">
        <f>IF(OR(J29="",J29=0),"",
IF(J29="Afecta Impacto",
IF(J28="Afecta Impacto",T28-(T28*R28),
IF(J27="Afecta Impacto",T27-(T27*R27),'2. Identificación del Riesgo'!$O$27)),""))</f>
        <v/>
      </c>
      <c r="U29" s="26">
        <f t="shared" si="3"/>
        <v>0</v>
      </c>
      <c r="V29" s="26">
        <f t="shared" si="4"/>
        <v>0</v>
      </c>
      <c r="W29" s="3"/>
      <c r="X29" s="3"/>
      <c r="Y29" s="3"/>
      <c r="Z29" s="3"/>
      <c r="AA29" s="3"/>
      <c r="AB29" s="3"/>
      <c r="AC29" s="3"/>
      <c r="AD29" s="3"/>
      <c r="AE29" s="3"/>
      <c r="AF29" s="3"/>
      <c r="AG29" s="3"/>
      <c r="AH29" s="3"/>
      <c r="AI29" s="3"/>
      <c r="AJ29" s="3"/>
      <c r="AK29" s="3"/>
      <c r="AL29" s="3"/>
      <c r="AM29" s="3"/>
    </row>
    <row r="30" spans="1:39" ht="30.75" customHeight="1" x14ac:dyDescent="0.3">
      <c r="A30" s="95">
        <v>8</v>
      </c>
      <c r="B30" s="122"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Riesgo'!B30:B32)))</f>
        <v/>
      </c>
      <c r="C30" s="90"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Riesgo'!G30:G32)))</f>
        <v/>
      </c>
      <c r="D30" s="90"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Riesgo'!H30:H32)))</f>
        <v/>
      </c>
      <c r="E30" s="23"/>
      <c r="F30" s="23"/>
      <c r="G30" s="23"/>
      <c r="H30" s="23" t="str">
        <f t="shared" si="0"/>
        <v xml:space="preserve">  </v>
      </c>
      <c r="I30" s="24"/>
      <c r="J30" s="24" t="str">
        <f t="shared" si="1"/>
        <v/>
      </c>
      <c r="K30" s="24"/>
      <c r="L30" s="24"/>
      <c r="M30" s="24"/>
      <c r="N30" s="24"/>
      <c r="O30" s="24"/>
      <c r="P30" s="24"/>
      <c r="Q30" s="24"/>
      <c r="R30" s="25" t="str">
        <f t="shared" si="2"/>
        <v/>
      </c>
      <c r="S30" s="26" t="str">
        <f>IF(OR(J30="",J30=0),"",
IF(J30="Afecta probabilidad",'2. Identificación del Riesgo'!$L$30,""))</f>
        <v/>
      </c>
      <c r="T30" s="26" t="str">
        <f>IF(OR(J30="",J30=0),"",
IF(J30="Afecta Impacto",'2. Identificación del Riesgo'!$O$30,""))</f>
        <v/>
      </c>
      <c r="U30" s="26">
        <f t="shared" si="3"/>
        <v>0</v>
      </c>
      <c r="V30" s="26">
        <f t="shared" si="4"/>
        <v>0</v>
      </c>
      <c r="W30" s="3"/>
      <c r="X30" s="3"/>
      <c r="Y30" s="3"/>
      <c r="Z30" s="3"/>
      <c r="AA30" s="3"/>
      <c r="AB30" s="3"/>
      <c r="AC30" s="3"/>
      <c r="AD30" s="3"/>
      <c r="AE30" s="3"/>
      <c r="AF30" s="3"/>
      <c r="AG30" s="3"/>
      <c r="AH30" s="3"/>
      <c r="AI30" s="3"/>
      <c r="AJ30" s="3"/>
      <c r="AK30" s="3"/>
      <c r="AL30" s="3"/>
      <c r="AM30" s="3"/>
    </row>
    <row r="31" spans="1:39" ht="30.75" customHeight="1" x14ac:dyDescent="0.3">
      <c r="A31" s="88"/>
      <c r="B31" s="88"/>
      <c r="C31" s="88"/>
      <c r="D31" s="88"/>
      <c r="E31" s="23"/>
      <c r="F31" s="23"/>
      <c r="G31" s="23"/>
      <c r="H31" s="23" t="str">
        <f t="shared" si="0"/>
        <v xml:space="preserve">  </v>
      </c>
      <c r="I31" s="24"/>
      <c r="J31" s="24" t="str">
        <f t="shared" si="1"/>
        <v/>
      </c>
      <c r="K31" s="24"/>
      <c r="L31" s="24"/>
      <c r="M31" s="24"/>
      <c r="N31" s="24"/>
      <c r="O31" s="24"/>
      <c r="P31" s="24"/>
      <c r="Q31" s="24"/>
      <c r="R31" s="25" t="str">
        <f t="shared" si="2"/>
        <v/>
      </c>
      <c r="S31" s="26" t="str">
        <f>IF(OR(J31="",J31=0),"",
IF(J31="Afecta probabilidad",
IF(J30="Afecta probabilidad",S30-(S30*R30),'2. Identificación del Riesgo'!$L$30),""))</f>
        <v/>
      </c>
      <c r="T31" s="26" t="str">
        <f>IF(OR(J31="",J31=0),"",
IF(J31="Afecta Impacto",
IF(J30="Afecta Impacto",T30-(T30*R30),'2. Identificación del Riesgo'!$O$30),""))</f>
        <v/>
      </c>
      <c r="U31" s="26">
        <f t="shared" si="3"/>
        <v>0</v>
      </c>
      <c r="V31" s="26">
        <f t="shared" si="4"/>
        <v>0</v>
      </c>
      <c r="W31" s="3"/>
      <c r="X31" s="3"/>
      <c r="Y31" s="3"/>
      <c r="Z31" s="3"/>
      <c r="AA31" s="3"/>
      <c r="AB31" s="3"/>
      <c r="AC31" s="3"/>
      <c r="AD31" s="3"/>
      <c r="AE31" s="3"/>
      <c r="AF31" s="3"/>
      <c r="AG31" s="3"/>
      <c r="AH31" s="3"/>
      <c r="AI31" s="3"/>
      <c r="AJ31" s="3"/>
      <c r="AK31" s="3"/>
      <c r="AL31" s="3"/>
      <c r="AM31" s="3"/>
    </row>
    <row r="32" spans="1:39" ht="30.75" customHeight="1" x14ac:dyDescent="0.3">
      <c r="A32" s="89"/>
      <c r="B32" s="89"/>
      <c r="C32" s="89"/>
      <c r="D32" s="89"/>
      <c r="E32" s="23"/>
      <c r="F32" s="23"/>
      <c r="G32" s="23"/>
      <c r="H32" s="23" t="str">
        <f t="shared" si="0"/>
        <v xml:space="preserve">  </v>
      </c>
      <c r="I32" s="24"/>
      <c r="J32" s="24" t="str">
        <f t="shared" si="1"/>
        <v/>
      </c>
      <c r="K32" s="24"/>
      <c r="L32" s="24"/>
      <c r="M32" s="24"/>
      <c r="N32" s="24"/>
      <c r="O32" s="24"/>
      <c r="P32" s="24"/>
      <c r="Q32" s="24"/>
      <c r="R32" s="25" t="str">
        <f t="shared" si="2"/>
        <v/>
      </c>
      <c r="S32" s="26" t="str">
        <f>IF(OR(J32="",J32=0),"",
IF(J32="Afecta probabilidad",
IF(J31="Afecta probabilidad",S31-(S31*R31),
IF(J30="Afecta probabilidad",S30-(S30*R30),'2. Identificación del Riesgo'!$L$30)),""))</f>
        <v/>
      </c>
      <c r="T32" s="26" t="str">
        <f>IF(OR(J32="",J32=0),"",
IF(J32="Afecta Impacto",
IF(J31="Afecta Impacto",T31-(T31*R31),
IF(J30="Afecta Impacto",T30-(T30*R30),'2. Identificación del Riesgo'!$O$30)),""))</f>
        <v/>
      </c>
      <c r="U32" s="26">
        <f t="shared" si="3"/>
        <v>0</v>
      </c>
      <c r="V32" s="26">
        <f t="shared" si="4"/>
        <v>0</v>
      </c>
      <c r="W32" s="3"/>
      <c r="X32" s="3"/>
      <c r="Y32" s="3"/>
      <c r="Z32" s="3"/>
      <c r="AA32" s="3"/>
      <c r="AB32" s="3"/>
      <c r="AC32" s="3"/>
      <c r="AD32" s="3"/>
      <c r="AE32" s="3"/>
      <c r="AF32" s="3"/>
      <c r="AG32" s="3"/>
      <c r="AH32" s="3"/>
      <c r="AI32" s="3"/>
      <c r="AJ32" s="3"/>
      <c r="AK32" s="3"/>
      <c r="AL32" s="3"/>
      <c r="AM32" s="3"/>
    </row>
    <row r="33" spans="1:39" ht="30.75" customHeight="1" x14ac:dyDescent="0.3">
      <c r="A33" s="95">
        <v>9</v>
      </c>
      <c r="B33" s="122"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Riesgo'!B33:B35)))</f>
        <v/>
      </c>
      <c r="C33" s="90"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Riesgo'!G33:G35)))</f>
        <v/>
      </c>
      <c r="D33" s="90"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Riesgo'!H33:H35)))</f>
        <v/>
      </c>
      <c r="E33" s="23"/>
      <c r="F33" s="23"/>
      <c r="G33" s="23"/>
      <c r="H33" s="23" t="str">
        <f t="shared" si="0"/>
        <v xml:space="preserve">  </v>
      </c>
      <c r="I33" s="24"/>
      <c r="J33" s="24" t="str">
        <f t="shared" si="1"/>
        <v/>
      </c>
      <c r="K33" s="24"/>
      <c r="L33" s="24"/>
      <c r="M33" s="24"/>
      <c r="N33" s="24"/>
      <c r="O33" s="24"/>
      <c r="P33" s="24"/>
      <c r="Q33" s="24"/>
      <c r="R33" s="25" t="str">
        <f t="shared" si="2"/>
        <v/>
      </c>
      <c r="S33" s="26" t="str">
        <f>IF(OR(J33="",J33=0),"",
IF(J33="Afecta probabilidad",'2. Identificación del Riesgo'!$L$33,""))</f>
        <v/>
      </c>
      <c r="T33" s="26" t="str">
        <f>IF(OR(J33="",J33=0),"",
IF(J33="Afecta Impacto",'2. Identificación del Riesgo'!$O$33,""))</f>
        <v/>
      </c>
      <c r="U33" s="26">
        <f t="shared" si="3"/>
        <v>0</v>
      </c>
      <c r="V33" s="26">
        <f t="shared" si="4"/>
        <v>0</v>
      </c>
      <c r="W33" s="3"/>
      <c r="X33" s="3"/>
      <c r="Y33" s="3"/>
      <c r="Z33" s="3"/>
      <c r="AA33" s="3"/>
      <c r="AB33" s="3"/>
      <c r="AC33" s="3"/>
      <c r="AD33" s="3"/>
      <c r="AE33" s="3"/>
      <c r="AF33" s="3"/>
      <c r="AG33" s="3"/>
      <c r="AH33" s="3"/>
      <c r="AI33" s="3"/>
      <c r="AJ33" s="3"/>
      <c r="AK33" s="3"/>
      <c r="AL33" s="3"/>
      <c r="AM33" s="3"/>
    </row>
    <row r="34" spans="1:39" ht="30.75" customHeight="1" x14ac:dyDescent="0.3">
      <c r="A34" s="88"/>
      <c r="B34" s="88"/>
      <c r="C34" s="88"/>
      <c r="D34" s="88"/>
      <c r="E34" s="23"/>
      <c r="F34" s="23"/>
      <c r="G34" s="23"/>
      <c r="H34" s="23" t="str">
        <f t="shared" si="0"/>
        <v xml:space="preserve">  </v>
      </c>
      <c r="I34" s="24"/>
      <c r="J34" s="24" t="str">
        <f t="shared" si="1"/>
        <v/>
      </c>
      <c r="K34" s="24"/>
      <c r="L34" s="24"/>
      <c r="M34" s="24"/>
      <c r="N34" s="24"/>
      <c r="O34" s="24"/>
      <c r="P34" s="24"/>
      <c r="Q34" s="24"/>
      <c r="R34" s="25" t="str">
        <f t="shared" si="2"/>
        <v/>
      </c>
      <c r="S34" s="26" t="str">
        <f>IF(OR(J34="",J34=0),"",
IF(J34="Afecta probabilidad",
IF(J33="Afecta probabilidad",S33-(S33*R33),'2. Identificación del Riesgo'!$L$33),""))</f>
        <v/>
      </c>
      <c r="T34" s="26" t="str">
        <f>IF(OR(J34="",J34=0),"",
IF(J34="Afecta Impacto",
IF(J33="Afecta Impacto",T33-(T33*R33),'2. Identificación del Riesgo'!$O$33),""))</f>
        <v/>
      </c>
      <c r="U34" s="26">
        <f t="shared" si="3"/>
        <v>0</v>
      </c>
      <c r="V34" s="26">
        <f t="shared" si="4"/>
        <v>0</v>
      </c>
      <c r="W34" s="3"/>
      <c r="X34" s="3"/>
      <c r="Y34" s="3"/>
      <c r="Z34" s="3"/>
      <c r="AA34" s="3"/>
      <c r="AB34" s="3"/>
      <c r="AC34" s="3"/>
      <c r="AD34" s="3"/>
      <c r="AE34" s="3"/>
      <c r="AF34" s="3"/>
      <c r="AG34" s="3"/>
      <c r="AH34" s="3"/>
      <c r="AI34" s="3"/>
      <c r="AJ34" s="3"/>
      <c r="AK34" s="3"/>
      <c r="AL34" s="3"/>
      <c r="AM34" s="3"/>
    </row>
    <row r="35" spans="1:39" ht="30.75" customHeight="1" x14ac:dyDescent="0.3">
      <c r="A35" s="89"/>
      <c r="B35" s="89"/>
      <c r="C35" s="89"/>
      <c r="D35" s="89"/>
      <c r="E35" s="23"/>
      <c r="F35" s="23"/>
      <c r="G35" s="23"/>
      <c r="H35" s="23" t="str">
        <f t="shared" si="0"/>
        <v xml:space="preserve">  </v>
      </c>
      <c r="I35" s="24"/>
      <c r="J35" s="24" t="str">
        <f t="shared" si="1"/>
        <v/>
      </c>
      <c r="K35" s="24"/>
      <c r="L35" s="24"/>
      <c r="M35" s="24"/>
      <c r="N35" s="24"/>
      <c r="O35" s="24"/>
      <c r="P35" s="24"/>
      <c r="Q35" s="24"/>
      <c r="R35" s="25" t="str">
        <f t="shared" si="2"/>
        <v/>
      </c>
      <c r="S35" s="26" t="str">
        <f>IF(OR(J35="",J35=0),"",
IF(J35="Afecta probabilidad",
IF(J34="Afecta probabilidad",S34-(S34*R34),
IF(J33="Afecta probabilidad",S33-(S33*R33),'2. Identificación del Riesgo'!$L$33)),""))</f>
        <v/>
      </c>
      <c r="T35" s="26" t="str">
        <f>IF(OR(J35="",J35=0),"",
IF(J35="Afecta Impacto",
IF(J34="Afecta Impacto",T34-(T34*R34),
IF(J33="Afecta Impacto",T33-(T33*R33),'2. Identificación del Riesgo'!$O$33)),""))</f>
        <v/>
      </c>
      <c r="U35" s="26">
        <f t="shared" si="3"/>
        <v>0</v>
      </c>
      <c r="V35" s="26">
        <f t="shared" si="4"/>
        <v>0</v>
      </c>
      <c r="W35" s="3"/>
      <c r="X35" s="3"/>
      <c r="Y35" s="3"/>
      <c r="Z35" s="3"/>
      <c r="AA35" s="3"/>
      <c r="AB35" s="3"/>
      <c r="AC35" s="3"/>
      <c r="AD35" s="3"/>
      <c r="AE35" s="3"/>
      <c r="AF35" s="3"/>
      <c r="AG35" s="3"/>
      <c r="AH35" s="3"/>
      <c r="AI35" s="3"/>
      <c r="AJ35" s="3"/>
      <c r="AK35" s="3"/>
      <c r="AL35" s="3"/>
      <c r="AM35" s="3"/>
    </row>
    <row r="36" spans="1:39" ht="30.75" customHeight="1" x14ac:dyDescent="0.3">
      <c r="A36" s="95">
        <v>10</v>
      </c>
      <c r="B36" s="122"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Riesgo'!B36:B38)))</f>
        <v/>
      </c>
      <c r="C36" s="90"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Riesgo'!G36:G38)))</f>
        <v/>
      </c>
      <c r="D36" s="90"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Riesgo'!H36:H38)))</f>
        <v/>
      </c>
      <c r="E36" s="23"/>
      <c r="F36" s="23"/>
      <c r="G36" s="23"/>
      <c r="H36" s="23" t="str">
        <f t="shared" si="0"/>
        <v xml:space="preserve">  </v>
      </c>
      <c r="I36" s="24"/>
      <c r="J36" s="24" t="str">
        <f t="shared" si="1"/>
        <v/>
      </c>
      <c r="K36" s="24"/>
      <c r="L36" s="24"/>
      <c r="M36" s="24"/>
      <c r="N36" s="24"/>
      <c r="O36" s="24"/>
      <c r="P36" s="24"/>
      <c r="Q36" s="24"/>
      <c r="R36" s="25" t="str">
        <f t="shared" si="2"/>
        <v/>
      </c>
      <c r="S36" s="26" t="str">
        <f>IF(OR(J36="",J36=0),"",
IF(J36="Afecta probabilidad",'2. Identificación del Riesgo'!$L$36,""))</f>
        <v/>
      </c>
      <c r="T36" s="26" t="str">
        <f>IF(OR(J36="",J36=0),"",
IF(J36="Afecta Impacto",'2. Identificación del Riesgo'!$O$36,""))</f>
        <v/>
      </c>
      <c r="U36" s="26">
        <f t="shared" si="3"/>
        <v>0</v>
      </c>
      <c r="V36" s="26">
        <f t="shared" si="4"/>
        <v>0</v>
      </c>
      <c r="W36" s="3"/>
      <c r="X36" s="3"/>
      <c r="Y36" s="3"/>
      <c r="Z36" s="3"/>
      <c r="AA36" s="3"/>
      <c r="AB36" s="3"/>
      <c r="AC36" s="3"/>
      <c r="AD36" s="3"/>
      <c r="AE36" s="3"/>
      <c r="AF36" s="3"/>
      <c r="AG36" s="3"/>
      <c r="AH36" s="3"/>
      <c r="AI36" s="3"/>
      <c r="AJ36" s="3"/>
      <c r="AK36" s="3"/>
      <c r="AL36" s="3"/>
      <c r="AM36" s="3"/>
    </row>
    <row r="37" spans="1:39" ht="30.75" customHeight="1" x14ac:dyDescent="0.3">
      <c r="A37" s="88"/>
      <c r="B37" s="88"/>
      <c r="C37" s="88"/>
      <c r="D37" s="88"/>
      <c r="E37" s="23"/>
      <c r="F37" s="23"/>
      <c r="G37" s="23"/>
      <c r="H37" s="23" t="str">
        <f t="shared" si="0"/>
        <v xml:space="preserve">  </v>
      </c>
      <c r="I37" s="24"/>
      <c r="J37" s="24" t="str">
        <f t="shared" si="1"/>
        <v/>
      </c>
      <c r="K37" s="24"/>
      <c r="L37" s="24"/>
      <c r="M37" s="24"/>
      <c r="N37" s="24"/>
      <c r="O37" s="24"/>
      <c r="P37" s="24"/>
      <c r="Q37" s="24"/>
      <c r="R37" s="25" t="str">
        <f t="shared" si="2"/>
        <v/>
      </c>
      <c r="S37" s="26" t="str">
        <f>IF(OR(J37="",J37=0),"",
IF(J37="Afecta probabilidad",
IF(J36="Afecta probabilidad",S36-(S36*R36),'2. Identificación del Riesgo'!$L$36),""))</f>
        <v/>
      </c>
      <c r="T37" s="26" t="str">
        <f>IF(OR(J37="",J37=0),"",
IF(J37="Afecta Impacto",
IF(J36="Afecta Impacto",T36-(T36*R36),'2. Identificación del Riesgo'!$O$36),""))</f>
        <v/>
      </c>
      <c r="U37" s="26">
        <f t="shared" si="3"/>
        <v>0</v>
      </c>
      <c r="V37" s="26">
        <f t="shared" si="4"/>
        <v>0</v>
      </c>
      <c r="W37" s="2"/>
      <c r="X37" s="2"/>
      <c r="Y37" s="2"/>
      <c r="Z37" s="2"/>
      <c r="AA37" s="2"/>
      <c r="AB37" s="2"/>
      <c r="AC37" s="2"/>
      <c r="AD37" s="2"/>
      <c r="AE37" s="2"/>
      <c r="AF37" s="2"/>
      <c r="AG37" s="2"/>
      <c r="AH37" s="2"/>
      <c r="AI37" s="2"/>
      <c r="AJ37" s="2"/>
      <c r="AK37" s="2"/>
      <c r="AL37" s="2"/>
      <c r="AM37" s="2"/>
    </row>
    <row r="38" spans="1:39" ht="30.75" customHeight="1" x14ac:dyDescent="0.3">
      <c r="A38" s="89"/>
      <c r="B38" s="89"/>
      <c r="C38" s="89"/>
      <c r="D38" s="89"/>
      <c r="E38" s="23"/>
      <c r="F38" s="23"/>
      <c r="G38" s="23"/>
      <c r="H38" s="23" t="str">
        <f t="shared" si="0"/>
        <v xml:space="preserve">  </v>
      </c>
      <c r="I38" s="24"/>
      <c r="J38" s="24" t="str">
        <f t="shared" si="1"/>
        <v/>
      </c>
      <c r="K38" s="24"/>
      <c r="L38" s="24"/>
      <c r="M38" s="24"/>
      <c r="N38" s="24"/>
      <c r="O38" s="24"/>
      <c r="P38" s="24"/>
      <c r="Q38" s="24"/>
      <c r="R38" s="25" t="str">
        <f t="shared" si="2"/>
        <v/>
      </c>
      <c r="S38" s="26" t="str">
        <f>IF(OR(J38="",J38=0),"",
IF(J38="Afecta probabilidad",
IF(J37="Afecta probabilidad",S37-(S37*R37),
IF(J36="Afecta probabilidad",S36-(S36*R36),'2. Identificación del Riesgo'!$L$36)),""))</f>
        <v/>
      </c>
      <c r="T38" s="26" t="str">
        <f>IF(OR(J38="",J38=0),"",
IF(J38="Afecta Impacto",
IF(J37="Afecta Impacto",T37-(T37*R37),
IF(J36="Afecta Impacto",T36-(T36*R36),'2. Identificación del Riesgo'!$O$36)),""))</f>
        <v/>
      </c>
      <c r="U38" s="26">
        <f t="shared" si="3"/>
        <v>0</v>
      </c>
      <c r="V38" s="26">
        <f t="shared" si="4"/>
        <v>0</v>
      </c>
      <c r="W38" s="2"/>
      <c r="X38" s="2"/>
      <c r="Y38" s="2"/>
      <c r="Z38" s="2"/>
      <c r="AA38" s="2"/>
      <c r="AB38" s="2"/>
      <c r="AC38" s="2"/>
      <c r="AD38" s="2"/>
      <c r="AE38" s="2"/>
      <c r="AF38" s="2"/>
      <c r="AG38" s="2"/>
      <c r="AH38" s="2"/>
      <c r="AI38" s="2"/>
      <c r="AJ38" s="2"/>
      <c r="AK38" s="2"/>
      <c r="AL38" s="2"/>
      <c r="AM38" s="2"/>
    </row>
    <row r="39" spans="1:39" ht="30.75" customHeight="1" x14ac:dyDescent="0.3">
      <c r="A39" s="95">
        <v>11</v>
      </c>
      <c r="B39" s="122"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Riesgo'!B39:B41)))</f>
        <v/>
      </c>
      <c r="C39" s="90"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Riesgo'!G39:G41)))</f>
        <v/>
      </c>
      <c r="D39" s="90"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Riesgo'!H39:H41)))</f>
        <v/>
      </c>
      <c r="E39" s="23"/>
      <c r="F39" s="23"/>
      <c r="G39" s="23"/>
      <c r="H39" s="23" t="str">
        <f t="shared" si="0"/>
        <v xml:space="preserve">  </v>
      </c>
      <c r="I39" s="24"/>
      <c r="J39" s="24" t="str">
        <f t="shared" si="1"/>
        <v/>
      </c>
      <c r="K39" s="24"/>
      <c r="L39" s="24"/>
      <c r="M39" s="24"/>
      <c r="N39" s="24"/>
      <c r="O39" s="24"/>
      <c r="P39" s="24"/>
      <c r="Q39" s="24"/>
      <c r="R39" s="25" t="str">
        <f t="shared" si="2"/>
        <v/>
      </c>
      <c r="S39" s="26" t="str">
        <f>IF(OR(J39="",J39=0),"",
IF(J39="Afecta probabilidad",'2. Identificación del Riesgo'!$L$39,""))</f>
        <v/>
      </c>
      <c r="T39" s="26" t="str">
        <f>IF(OR(J39="",J39=0),"",
IF(J39="Afecta Impacto",'2. Identificación del Riesgo'!$O$39,""))</f>
        <v/>
      </c>
      <c r="U39" s="26">
        <f t="shared" si="3"/>
        <v>0</v>
      </c>
      <c r="V39" s="26">
        <f t="shared" si="4"/>
        <v>0</v>
      </c>
      <c r="W39" s="3"/>
      <c r="X39" s="3"/>
      <c r="Y39" s="3"/>
      <c r="Z39" s="3"/>
      <c r="AA39" s="3"/>
      <c r="AB39" s="3"/>
      <c r="AC39" s="3"/>
      <c r="AD39" s="3"/>
      <c r="AE39" s="3"/>
      <c r="AF39" s="3"/>
      <c r="AG39" s="3"/>
      <c r="AH39" s="3"/>
      <c r="AI39" s="3"/>
      <c r="AJ39" s="3"/>
      <c r="AK39" s="3"/>
      <c r="AL39" s="3"/>
      <c r="AM39" s="3"/>
    </row>
    <row r="40" spans="1:39" ht="30.75" customHeight="1" x14ac:dyDescent="0.3">
      <c r="A40" s="88"/>
      <c r="B40" s="88"/>
      <c r="C40" s="88"/>
      <c r="D40" s="88"/>
      <c r="E40" s="23"/>
      <c r="F40" s="23"/>
      <c r="G40" s="23"/>
      <c r="H40" s="23" t="str">
        <f t="shared" si="0"/>
        <v xml:space="preserve">  </v>
      </c>
      <c r="I40" s="24"/>
      <c r="J40" s="24" t="str">
        <f t="shared" si="1"/>
        <v/>
      </c>
      <c r="K40" s="24"/>
      <c r="L40" s="24"/>
      <c r="M40" s="24"/>
      <c r="N40" s="24"/>
      <c r="O40" s="24"/>
      <c r="P40" s="24"/>
      <c r="Q40" s="24"/>
      <c r="R40" s="25" t="str">
        <f t="shared" si="2"/>
        <v/>
      </c>
      <c r="S40" s="26" t="str">
        <f>IF(OR(J40="",J40=0),"",
IF(J40="Afecta probabilidad",
IF(J39="Afecta probabilidad",S39-(S39*R39),'2. Identificación del Riesgo'!$L$39),""))</f>
        <v/>
      </c>
      <c r="T40" s="26" t="str">
        <f>IF(OR(J40="",J40=0),"",
IF(J40="Afecta Impacto",
IF(J39="Afecta Impacto",T39-(T39*R39),'2. Identificación del Riesgo'!$O$39),""))</f>
        <v/>
      </c>
      <c r="U40" s="26">
        <f t="shared" si="3"/>
        <v>0</v>
      </c>
      <c r="V40" s="26">
        <f t="shared" si="4"/>
        <v>0</v>
      </c>
      <c r="W40" s="2"/>
      <c r="X40" s="2"/>
      <c r="Y40" s="2"/>
      <c r="Z40" s="2"/>
      <c r="AA40" s="2"/>
      <c r="AB40" s="2"/>
      <c r="AC40" s="2"/>
      <c r="AD40" s="2"/>
      <c r="AE40" s="2"/>
      <c r="AF40" s="2"/>
      <c r="AG40" s="2"/>
      <c r="AH40" s="2"/>
      <c r="AI40" s="2"/>
      <c r="AJ40" s="2"/>
      <c r="AK40" s="2"/>
      <c r="AL40" s="2"/>
      <c r="AM40" s="2"/>
    </row>
    <row r="41" spans="1:39" ht="30.75" customHeight="1" x14ac:dyDescent="0.3">
      <c r="A41" s="89"/>
      <c r="B41" s="89"/>
      <c r="C41" s="89"/>
      <c r="D41" s="89"/>
      <c r="E41" s="23"/>
      <c r="F41" s="23"/>
      <c r="G41" s="23"/>
      <c r="H41" s="23" t="str">
        <f t="shared" si="0"/>
        <v xml:space="preserve">  </v>
      </c>
      <c r="I41" s="24"/>
      <c r="J41" s="24" t="str">
        <f t="shared" si="1"/>
        <v/>
      </c>
      <c r="K41" s="24"/>
      <c r="L41" s="24"/>
      <c r="M41" s="24"/>
      <c r="N41" s="24"/>
      <c r="O41" s="24"/>
      <c r="P41" s="24"/>
      <c r="Q41" s="24"/>
      <c r="R41" s="25" t="str">
        <f t="shared" si="2"/>
        <v/>
      </c>
      <c r="S41" s="26" t="str">
        <f>IF(OR(J41="",J41=0),"",
IF(J41="Afecta probabilidad",
IF(J40="Afecta probabilidad",S40-(S40*R40),
IF(J39="Afecta probabilidad",S39-(S39*R39),'2. Identificación del Riesgo'!$L$39)),""))</f>
        <v/>
      </c>
      <c r="T41" s="26" t="str">
        <f>IF(OR(J41="",J41=0),"",
IF(J41="Afecta Impacto",
IF(J40="Afecta Impacto",T40-(T40*R40),
IF(J39="Afecta Impacto",T39-(T39*R39),'2. Identificación del Riesgo'!$O$39)),""))</f>
        <v/>
      </c>
      <c r="U41" s="26">
        <f t="shared" si="3"/>
        <v>0</v>
      </c>
      <c r="V41" s="26">
        <f t="shared" si="4"/>
        <v>0</v>
      </c>
      <c r="W41" s="2"/>
      <c r="X41" s="2"/>
      <c r="Y41" s="2"/>
      <c r="Z41" s="2"/>
      <c r="AA41" s="2"/>
      <c r="AB41" s="2"/>
      <c r="AC41" s="2"/>
      <c r="AD41" s="2"/>
      <c r="AE41" s="2"/>
      <c r="AF41" s="2"/>
      <c r="AG41" s="2"/>
      <c r="AH41" s="2"/>
      <c r="AI41" s="2"/>
      <c r="AJ41" s="2"/>
      <c r="AK41" s="2"/>
      <c r="AL41" s="2"/>
      <c r="AM41" s="2"/>
    </row>
    <row r="42" spans="1:39" ht="30.75" customHeight="1" x14ac:dyDescent="0.3">
      <c r="A42" s="95">
        <v>12</v>
      </c>
      <c r="B42" s="122"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Riesgo'!B42:B44)))</f>
        <v/>
      </c>
      <c r="C42" s="90"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Riesgo'!G42:G44)))</f>
        <v/>
      </c>
      <c r="D42" s="90"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Riesgo'!H42:H44)))</f>
        <v/>
      </c>
      <c r="E42" s="23"/>
      <c r="F42" s="23"/>
      <c r="G42" s="23"/>
      <c r="H42" s="23" t="str">
        <f t="shared" si="0"/>
        <v xml:space="preserve">  </v>
      </c>
      <c r="I42" s="24"/>
      <c r="J42" s="24" t="str">
        <f t="shared" si="1"/>
        <v/>
      </c>
      <c r="K42" s="24"/>
      <c r="L42" s="24"/>
      <c r="M42" s="24"/>
      <c r="N42" s="24"/>
      <c r="O42" s="24"/>
      <c r="P42" s="24"/>
      <c r="Q42" s="24"/>
      <c r="R42" s="25" t="str">
        <f t="shared" si="2"/>
        <v/>
      </c>
      <c r="S42" s="26" t="str">
        <f>IF(OR(J42="",J42=0),"",
IF(J42="Afecta probabilidad",'2. Identificación del Riesgo'!$L$42,""))</f>
        <v/>
      </c>
      <c r="T42" s="26" t="str">
        <f>IF(OR(J42="",J42=0),"",
IF(J42="Afecta Impacto",'2. Identificación del Riesgo'!$O$42,""))</f>
        <v/>
      </c>
      <c r="U42" s="26">
        <f t="shared" si="3"/>
        <v>0</v>
      </c>
      <c r="V42" s="26">
        <f t="shared" si="4"/>
        <v>0</v>
      </c>
      <c r="W42" s="3"/>
      <c r="X42" s="3"/>
      <c r="Y42" s="3"/>
      <c r="Z42" s="3"/>
      <c r="AA42" s="3"/>
      <c r="AB42" s="3"/>
      <c r="AC42" s="3"/>
      <c r="AD42" s="3"/>
      <c r="AE42" s="3"/>
      <c r="AF42" s="3"/>
      <c r="AG42" s="3"/>
      <c r="AH42" s="3"/>
      <c r="AI42" s="3"/>
      <c r="AJ42" s="3"/>
      <c r="AK42" s="3"/>
      <c r="AL42" s="3"/>
      <c r="AM42" s="3"/>
    </row>
    <row r="43" spans="1:39" ht="30.75" customHeight="1" x14ac:dyDescent="0.3">
      <c r="A43" s="88"/>
      <c r="B43" s="88"/>
      <c r="C43" s="88"/>
      <c r="D43" s="88"/>
      <c r="E43" s="23"/>
      <c r="F43" s="23"/>
      <c r="G43" s="23"/>
      <c r="H43" s="23" t="str">
        <f t="shared" si="0"/>
        <v xml:space="preserve">  </v>
      </c>
      <c r="I43" s="24"/>
      <c r="J43" s="24" t="str">
        <f t="shared" si="1"/>
        <v/>
      </c>
      <c r="K43" s="24"/>
      <c r="L43" s="24"/>
      <c r="M43" s="24"/>
      <c r="N43" s="24"/>
      <c r="O43" s="24"/>
      <c r="P43" s="24"/>
      <c r="Q43" s="24"/>
      <c r="R43" s="25" t="str">
        <f t="shared" si="2"/>
        <v/>
      </c>
      <c r="S43" s="26" t="str">
        <f>IF(OR(J43="",J43=0),"",
IF(J43="Afecta probabilidad",
IF(J42="Afecta probabilidad",S42-(S42*R42),'2. Identificación del Riesgo'!$L$42),""))</f>
        <v/>
      </c>
      <c r="T43" s="26" t="str">
        <f>IF(OR(J43="",J43=0),"",
IF(J43="Afecta Impacto",
IF(J42="Afecta Impacto",T42-(T42*R42),'2. Identificación del Riesgo'!$O$42),""))</f>
        <v/>
      </c>
      <c r="U43" s="26">
        <f t="shared" si="3"/>
        <v>0</v>
      </c>
      <c r="V43" s="26">
        <f t="shared" si="4"/>
        <v>0</v>
      </c>
      <c r="W43" s="2"/>
      <c r="X43" s="2"/>
      <c r="Y43" s="2"/>
      <c r="Z43" s="2"/>
      <c r="AA43" s="2"/>
      <c r="AB43" s="2"/>
      <c r="AC43" s="2"/>
      <c r="AD43" s="2"/>
      <c r="AE43" s="2"/>
      <c r="AF43" s="2"/>
      <c r="AG43" s="2"/>
      <c r="AH43" s="2"/>
      <c r="AI43" s="2"/>
      <c r="AJ43" s="2"/>
      <c r="AK43" s="2"/>
      <c r="AL43" s="2"/>
      <c r="AM43" s="2"/>
    </row>
    <row r="44" spans="1:39" ht="30.75" customHeight="1" x14ac:dyDescent="0.3">
      <c r="A44" s="89"/>
      <c r="B44" s="89"/>
      <c r="C44" s="89"/>
      <c r="D44" s="89"/>
      <c r="E44" s="23"/>
      <c r="F44" s="23"/>
      <c r="G44" s="23"/>
      <c r="H44" s="23" t="str">
        <f t="shared" si="0"/>
        <v xml:space="preserve">  </v>
      </c>
      <c r="I44" s="24"/>
      <c r="J44" s="24" t="str">
        <f t="shared" si="1"/>
        <v/>
      </c>
      <c r="K44" s="24"/>
      <c r="L44" s="24"/>
      <c r="M44" s="24"/>
      <c r="N44" s="24"/>
      <c r="O44" s="24"/>
      <c r="P44" s="24"/>
      <c r="Q44" s="24"/>
      <c r="R44" s="25" t="str">
        <f t="shared" si="2"/>
        <v/>
      </c>
      <c r="S44" s="26" t="str">
        <f>IF(OR(J44="",J44=0),"",
IF(J44="Afecta probabilidad",
IF(J43="Afecta probabilidad",S43-(S43*R43),
IF(J42="Afecta probabilidad",S42-(S42*R42),'2. Identificación del Riesgo'!$L$42)),""))</f>
        <v/>
      </c>
      <c r="T44" s="26" t="str">
        <f>IF(OR(J44="",J44=0),"",
IF(J44="Afecta Impacto",
IF(J43="Afecta Impacto",T43-(T43*R43),
IF(J42="Afecta Impacto",T42-(T42*R42),'2. Identificación del Riesgo'!$O$42)),""))</f>
        <v/>
      </c>
      <c r="U44" s="26">
        <f t="shared" si="3"/>
        <v>0</v>
      </c>
      <c r="V44" s="26">
        <f t="shared" si="4"/>
        <v>0</v>
      </c>
      <c r="W44" s="2"/>
      <c r="X44" s="2"/>
      <c r="Y44" s="2"/>
      <c r="Z44" s="2"/>
      <c r="AA44" s="2"/>
      <c r="AB44" s="2"/>
      <c r="AC44" s="2"/>
      <c r="AD44" s="2"/>
      <c r="AE44" s="2"/>
      <c r="AF44" s="2"/>
      <c r="AG44" s="2"/>
      <c r="AH44" s="2"/>
      <c r="AI44" s="2"/>
      <c r="AJ44" s="2"/>
      <c r="AK44" s="2"/>
      <c r="AL44" s="2"/>
      <c r="AM44" s="2"/>
    </row>
    <row r="45" spans="1:39" ht="30.75" customHeight="1" x14ac:dyDescent="0.3">
      <c r="A45" s="95">
        <v>13</v>
      </c>
      <c r="B45" s="122"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Riesgo'!B45:B47)))</f>
        <v/>
      </c>
      <c r="C45" s="90"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Riesgo'!G45:G47)))</f>
        <v/>
      </c>
      <c r="D45" s="90"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Riesgo'!H45:H47)))</f>
        <v/>
      </c>
      <c r="E45" s="23"/>
      <c r="F45" s="23"/>
      <c r="G45" s="23"/>
      <c r="H45" s="23" t="str">
        <f t="shared" si="0"/>
        <v xml:space="preserve">  </v>
      </c>
      <c r="I45" s="24"/>
      <c r="J45" s="24" t="str">
        <f t="shared" si="1"/>
        <v/>
      </c>
      <c r="K45" s="24"/>
      <c r="L45" s="24"/>
      <c r="M45" s="24"/>
      <c r="N45" s="24"/>
      <c r="O45" s="24"/>
      <c r="P45" s="24"/>
      <c r="Q45" s="24"/>
      <c r="R45" s="25" t="str">
        <f t="shared" si="2"/>
        <v/>
      </c>
      <c r="S45" s="26" t="str">
        <f>IF(OR(J45="",J45=0),"",
IF(J45="Afecta probabilidad",'2. Identificación del Riesgo'!$L$45,""))</f>
        <v/>
      </c>
      <c r="T45" s="26" t="str">
        <f>IF(OR(J45="",J45=0),"",
IF(J45="Afecta Impacto",'2. Identificación del Riesgo'!$O$45,""))</f>
        <v/>
      </c>
      <c r="U45" s="26">
        <f t="shared" si="3"/>
        <v>0</v>
      </c>
      <c r="V45" s="26">
        <f t="shared" si="4"/>
        <v>0</v>
      </c>
      <c r="W45" s="3"/>
      <c r="X45" s="3"/>
      <c r="Y45" s="3"/>
      <c r="Z45" s="3"/>
      <c r="AA45" s="3"/>
      <c r="AB45" s="3"/>
      <c r="AC45" s="3"/>
      <c r="AD45" s="3"/>
      <c r="AE45" s="3"/>
      <c r="AF45" s="3"/>
      <c r="AG45" s="3"/>
      <c r="AH45" s="3"/>
      <c r="AI45" s="3"/>
      <c r="AJ45" s="3"/>
      <c r="AK45" s="3"/>
      <c r="AL45" s="3"/>
      <c r="AM45" s="3"/>
    </row>
    <row r="46" spans="1:39" ht="30.75" customHeight="1" x14ac:dyDescent="0.3">
      <c r="A46" s="88"/>
      <c r="B46" s="88"/>
      <c r="C46" s="88"/>
      <c r="D46" s="88"/>
      <c r="E46" s="23"/>
      <c r="F46" s="23"/>
      <c r="G46" s="23"/>
      <c r="H46" s="23" t="str">
        <f t="shared" si="0"/>
        <v xml:space="preserve">  </v>
      </c>
      <c r="I46" s="24"/>
      <c r="J46" s="24" t="str">
        <f t="shared" si="1"/>
        <v/>
      </c>
      <c r="K46" s="24"/>
      <c r="L46" s="24"/>
      <c r="M46" s="24"/>
      <c r="N46" s="24"/>
      <c r="O46" s="24"/>
      <c r="P46" s="24"/>
      <c r="Q46" s="24"/>
      <c r="R46" s="25" t="str">
        <f t="shared" si="2"/>
        <v/>
      </c>
      <c r="S46" s="26" t="str">
        <f>IF(OR(J46="",J46=0),"",
IF(J46="Afecta probabilidad",
IF(J45="Afecta probabilidad",S45-(S45*R45),'2. Identificación del Riesgo'!$L$45),""))</f>
        <v/>
      </c>
      <c r="T46" s="26" t="str">
        <f>IF(OR(J46="",J46=0),"",
IF(J46="Afecta Impacto",
IF(J45="Afecta Impacto",T45-(T45*R45),'2. Identificación del Riesgo'!$O$45),""))</f>
        <v/>
      </c>
      <c r="U46" s="26">
        <f t="shared" si="3"/>
        <v>0</v>
      </c>
      <c r="V46" s="26">
        <f t="shared" si="4"/>
        <v>0</v>
      </c>
      <c r="W46" s="2"/>
      <c r="X46" s="2"/>
      <c r="Y46" s="2"/>
      <c r="Z46" s="2"/>
      <c r="AA46" s="2"/>
      <c r="AB46" s="2"/>
      <c r="AC46" s="2"/>
      <c r="AD46" s="2"/>
      <c r="AE46" s="2"/>
      <c r="AF46" s="2"/>
      <c r="AG46" s="2"/>
      <c r="AH46" s="2"/>
      <c r="AI46" s="2"/>
      <c r="AJ46" s="2"/>
      <c r="AK46" s="2"/>
      <c r="AL46" s="2"/>
      <c r="AM46" s="2"/>
    </row>
    <row r="47" spans="1:39" ht="30.75" customHeight="1" x14ac:dyDescent="0.3">
      <c r="A47" s="89"/>
      <c r="B47" s="89"/>
      <c r="C47" s="89"/>
      <c r="D47" s="89"/>
      <c r="E47" s="23"/>
      <c r="F47" s="23"/>
      <c r="G47" s="23"/>
      <c r="H47" s="23" t="str">
        <f t="shared" si="0"/>
        <v xml:space="preserve">  </v>
      </c>
      <c r="I47" s="24"/>
      <c r="J47" s="24" t="str">
        <f t="shared" si="1"/>
        <v/>
      </c>
      <c r="K47" s="24"/>
      <c r="L47" s="24"/>
      <c r="M47" s="24"/>
      <c r="N47" s="24"/>
      <c r="O47" s="24"/>
      <c r="P47" s="24"/>
      <c r="Q47" s="24"/>
      <c r="R47" s="25" t="str">
        <f t="shared" si="2"/>
        <v/>
      </c>
      <c r="S47" s="26" t="str">
        <f>IF(OR(J47="",J47=0),"",
IF(J47="Afecta probabilidad",
IF(J46="Afecta probabilidad",S46-(S46*R46),
IF(J45="Afecta probabilidad",S45-(S45*R45),'2. Identificación del Riesgo'!$L$45)),""))</f>
        <v/>
      </c>
      <c r="T47" s="26" t="str">
        <f>IF(OR(J47="",J47=0),"",
IF(J47="Afecta Impacto",
IF(J46="Afecta Impacto",T46-(T46*R46),
IF(J45="Afecta Impacto",T45-(T45*R45),'2. Identificación del Riesgo'!$O$45)),""))</f>
        <v/>
      </c>
      <c r="U47" s="26">
        <f t="shared" si="3"/>
        <v>0</v>
      </c>
      <c r="V47" s="26">
        <f t="shared" si="4"/>
        <v>0</v>
      </c>
      <c r="W47" s="2"/>
      <c r="X47" s="2"/>
      <c r="Y47" s="2"/>
      <c r="Z47" s="2"/>
      <c r="AA47" s="2"/>
      <c r="AB47" s="2"/>
      <c r="AC47" s="2"/>
      <c r="AD47" s="2"/>
      <c r="AE47" s="2"/>
      <c r="AF47" s="2"/>
      <c r="AG47" s="2"/>
      <c r="AH47" s="2"/>
      <c r="AI47" s="2"/>
      <c r="AJ47" s="2"/>
      <c r="AK47" s="2"/>
      <c r="AL47" s="2"/>
      <c r="AM47" s="2"/>
    </row>
    <row r="48" spans="1:39" ht="30.75" customHeight="1" x14ac:dyDescent="0.3">
      <c r="A48" s="95">
        <v>14</v>
      </c>
      <c r="B48" s="122"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Riesgo'!B48:B50)))</f>
        <v/>
      </c>
      <c r="C48" s="90"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Riesgo'!G48:G50)))</f>
        <v/>
      </c>
      <c r="D48" s="90"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Riesgo'!H48:H50)))</f>
        <v/>
      </c>
      <c r="E48" s="23"/>
      <c r="F48" s="23"/>
      <c r="G48" s="23"/>
      <c r="H48" s="23" t="str">
        <f t="shared" si="0"/>
        <v xml:space="preserve">  </v>
      </c>
      <c r="I48" s="24"/>
      <c r="J48" s="24" t="str">
        <f t="shared" si="1"/>
        <v/>
      </c>
      <c r="K48" s="24"/>
      <c r="L48" s="24"/>
      <c r="M48" s="24"/>
      <c r="N48" s="24"/>
      <c r="O48" s="24"/>
      <c r="P48" s="24"/>
      <c r="Q48" s="24"/>
      <c r="R48" s="25" t="str">
        <f t="shared" si="2"/>
        <v/>
      </c>
      <c r="S48" s="26" t="str">
        <f>IF(OR(J48="",J48=0),"",
IF(J48="Afecta probabilidad",'2. Identificación del Riesgo'!$L$48,""))</f>
        <v/>
      </c>
      <c r="T48" s="26" t="str">
        <f>IF(OR(J48="",J48=0),"",
IF(J48="Afecta Impacto",'2. Identificación del Riesgo'!$O$48,""))</f>
        <v/>
      </c>
      <c r="U48" s="26">
        <f t="shared" si="3"/>
        <v>0</v>
      </c>
      <c r="V48" s="26">
        <f t="shared" si="4"/>
        <v>0</v>
      </c>
      <c r="W48" s="3"/>
      <c r="X48" s="3"/>
      <c r="Y48" s="3"/>
      <c r="Z48" s="3"/>
      <c r="AA48" s="3"/>
      <c r="AB48" s="3"/>
      <c r="AC48" s="3"/>
      <c r="AD48" s="3"/>
      <c r="AE48" s="3"/>
      <c r="AF48" s="3"/>
      <c r="AG48" s="3"/>
      <c r="AH48" s="3"/>
      <c r="AI48" s="3"/>
      <c r="AJ48" s="3"/>
      <c r="AK48" s="3"/>
      <c r="AL48" s="3"/>
      <c r="AM48" s="3"/>
    </row>
    <row r="49" spans="1:39" ht="30.75" customHeight="1" x14ac:dyDescent="0.3">
      <c r="A49" s="88"/>
      <c r="B49" s="88"/>
      <c r="C49" s="88"/>
      <c r="D49" s="88"/>
      <c r="E49" s="23"/>
      <c r="F49" s="23"/>
      <c r="G49" s="23"/>
      <c r="H49" s="23" t="str">
        <f t="shared" si="0"/>
        <v xml:space="preserve">  </v>
      </c>
      <c r="I49" s="24"/>
      <c r="J49" s="24" t="str">
        <f t="shared" si="1"/>
        <v/>
      </c>
      <c r="K49" s="24"/>
      <c r="L49" s="24"/>
      <c r="M49" s="24"/>
      <c r="N49" s="24"/>
      <c r="O49" s="24"/>
      <c r="P49" s="24"/>
      <c r="Q49" s="24"/>
      <c r="R49" s="25" t="str">
        <f t="shared" si="2"/>
        <v/>
      </c>
      <c r="S49" s="26" t="str">
        <f>IF(OR(J49="",J49=0),"",
IF(J49="Afecta probabilidad",
IF(J48="Afecta probabilidad",S48-(S48*R48),'2. Identificación del Riesgo'!$L$48),""))</f>
        <v/>
      </c>
      <c r="T49" s="26" t="str">
        <f>IF(OR(J49="",J49=0),"",
IF(J49="Afecta Impacto",
IF(J48="Afecta Impacto",T48-(T48*R48),'2. Identificación del Riesgo'!$O$48),""))</f>
        <v/>
      </c>
      <c r="U49" s="26">
        <f t="shared" si="3"/>
        <v>0</v>
      </c>
      <c r="V49" s="26">
        <f t="shared" si="4"/>
        <v>0</v>
      </c>
      <c r="W49" s="2"/>
      <c r="X49" s="2"/>
      <c r="Y49" s="2"/>
      <c r="Z49" s="2"/>
      <c r="AA49" s="2"/>
      <c r="AB49" s="2"/>
      <c r="AC49" s="2"/>
      <c r="AD49" s="2"/>
      <c r="AE49" s="2"/>
      <c r="AF49" s="2"/>
      <c r="AG49" s="2"/>
      <c r="AH49" s="2"/>
      <c r="AI49" s="2"/>
      <c r="AJ49" s="2"/>
      <c r="AK49" s="2"/>
      <c r="AL49" s="2"/>
      <c r="AM49" s="2"/>
    </row>
    <row r="50" spans="1:39" ht="30.75" customHeight="1" x14ac:dyDescent="0.3">
      <c r="A50" s="89"/>
      <c r="B50" s="89"/>
      <c r="C50" s="89"/>
      <c r="D50" s="89"/>
      <c r="E50" s="23"/>
      <c r="F50" s="23"/>
      <c r="G50" s="23"/>
      <c r="H50" s="23" t="str">
        <f t="shared" si="0"/>
        <v xml:space="preserve">  </v>
      </c>
      <c r="I50" s="24"/>
      <c r="J50" s="24" t="str">
        <f t="shared" si="1"/>
        <v/>
      </c>
      <c r="K50" s="24"/>
      <c r="L50" s="24"/>
      <c r="M50" s="24"/>
      <c r="N50" s="24"/>
      <c r="O50" s="24"/>
      <c r="P50" s="24"/>
      <c r="Q50" s="24"/>
      <c r="R50" s="25" t="str">
        <f t="shared" si="2"/>
        <v/>
      </c>
      <c r="S50" s="26" t="str">
        <f>IF(OR(J50="",J50=0),"",
IF(J50="Afecta probabilidad",
IF(J49="Afecta probabilidad",S49-(S49*R49),
IF(J48="Afecta probabilidad",S48-(S48*R48),'2. Identificación del Riesgo'!$L$48)),""))</f>
        <v/>
      </c>
      <c r="T50" s="26" t="str">
        <f>IF(OR(J50="",J50=0),"",
IF(J50="Afecta Impacto",
IF(J49="Afecta Impacto",T49-(T49*R49),
IF(J48="Afecta Impacto",T48-(T48*R48),'2. Identificación del Riesgo'!$O$48)),""))</f>
        <v/>
      </c>
      <c r="U50" s="26">
        <f t="shared" si="3"/>
        <v>0</v>
      </c>
      <c r="V50" s="26">
        <f t="shared" si="4"/>
        <v>0</v>
      </c>
      <c r="W50" s="2"/>
      <c r="X50" s="2"/>
      <c r="Y50" s="2"/>
      <c r="Z50" s="2"/>
      <c r="AA50" s="2"/>
      <c r="AB50" s="2"/>
      <c r="AC50" s="2"/>
      <c r="AD50" s="2"/>
      <c r="AE50" s="2"/>
      <c r="AF50" s="2"/>
      <c r="AG50" s="2"/>
      <c r="AH50" s="2"/>
      <c r="AI50" s="2"/>
      <c r="AJ50" s="2"/>
      <c r="AK50" s="2"/>
      <c r="AL50" s="2"/>
      <c r="AM50" s="2"/>
    </row>
    <row r="51" spans="1:39" ht="30.75" customHeight="1" x14ac:dyDescent="0.3">
      <c r="A51" s="95">
        <v>15</v>
      </c>
      <c r="B51" s="122"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Riesgo'!B51:B53)))</f>
        <v/>
      </c>
      <c r="C51" s="90"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Riesgo'!G51:G53)))</f>
        <v/>
      </c>
      <c r="D51" s="90"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Riesgo'!H51:H53)))</f>
        <v/>
      </c>
      <c r="E51" s="23"/>
      <c r="F51" s="23"/>
      <c r="G51" s="23"/>
      <c r="H51" s="23" t="str">
        <f t="shared" si="0"/>
        <v xml:space="preserve">  </v>
      </c>
      <c r="I51" s="24"/>
      <c r="J51" s="24" t="str">
        <f t="shared" si="1"/>
        <v/>
      </c>
      <c r="K51" s="24"/>
      <c r="L51" s="24"/>
      <c r="M51" s="24"/>
      <c r="N51" s="24"/>
      <c r="O51" s="24"/>
      <c r="P51" s="24"/>
      <c r="Q51" s="24"/>
      <c r="R51" s="25" t="str">
        <f t="shared" si="2"/>
        <v/>
      </c>
      <c r="S51" s="26" t="str">
        <f>IF(OR(J51="",J51=0),"",
IF(J51="Afecta probabilidad",'2. Identificación del Riesgo'!$L$51,""))</f>
        <v/>
      </c>
      <c r="T51" s="26" t="str">
        <f>IF(OR(J51="",J51=0),"",
IF(J51="Afecta Impacto",'2. Identificación del Riesgo'!$O$51,""))</f>
        <v/>
      </c>
      <c r="U51" s="26">
        <f t="shared" si="3"/>
        <v>0</v>
      </c>
      <c r="V51" s="26">
        <f t="shared" si="4"/>
        <v>0</v>
      </c>
      <c r="W51" s="3"/>
      <c r="X51" s="3"/>
      <c r="Y51" s="3"/>
      <c r="Z51" s="3"/>
      <c r="AA51" s="3"/>
      <c r="AB51" s="3"/>
      <c r="AC51" s="3"/>
      <c r="AD51" s="3"/>
      <c r="AE51" s="3"/>
      <c r="AF51" s="3"/>
      <c r="AG51" s="3"/>
      <c r="AH51" s="3"/>
      <c r="AI51" s="3"/>
      <c r="AJ51" s="3"/>
      <c r="AK51" s="3"/>
      <c r="AL51" s="3"/>
      <c r="AM51" s="3"/>
    </row>
    <row r="52" spans="1:39" ht="30.75" customHeight="1" x14ac:dyDescent="0.3">
      <c r="A52" s="88"/>
      <c r="B52" s="88"/>
      <c r="C52" s="88"/>
      <c r="D52" s="88"/>
      <c r="E52" s="23"/>
      <c r="F52" s="23"/>
      <c r="G52" s="23"/>
      <c r="H52" s="23" t="str">
        <f t="shared" si="0"/>
        <v xml:space="preserve">  </v>
      </c>
      <c r="I52" s="24"/>
      <c r="J52" s="24" t="str">
        <f t="shared" si="1"/>
        <v/>
      </c>
      <c r="K52" s="24"/>
      <c r="L52" s="24"/>
      <c r="M52" s="24"/>
      <c r="N52" s="24"/>
      <c r="O52" s="24"/>
      <c r="P52" s="24"/>
      <c r="Q52" s="24"/>
      <c r="R52" s="25" t="str">
        <f t="shared" si="2"/>
        <v/>
      </c>
      <c r="S52" s="26" t="str">
        <f>IF(OR(J52="",J52=0),"",
IF(J52="Afecta probabilidad",
IF(J51="Afecta probabilidad",S51-(S51*R51),'2. Identificación del Riesgo'!$L$51),""))</f>
        <v/>
      </c>
      <c r="T52" s="26" t="str">
        <f>IF(OR(J52="",J52=0),"",
IF(J52="Afecta Impacto",
IF(J51="Afecta Impacto",T51-(T51*R51),'2. Identificación del Riesgo'!$O$51),""))</f>
        <v/>
      </c>
      <c r="U52" s="26">
        <f t="shared" si="3"/>
        <v>0</v>
      </c>
      <c r="V52" s="26">
        <f t="shared" si="4"/>
        <v>0</v>
      </c>
      <c r="W52" s="2"/>
      <c r="X52" s="2"/>
      <c r="Y52" s="2"/>
      <c r="Z52" s="2"/>
      <c r="AA52" s="2"/>
      <c r="AB52" s="2"/>
      <c r="AC52" s="2"/>
      <c r="AD52" s="2"/>
      <c r="AE52" s="2"/>
      <c r="AF52" s="2"/>
      <c r="AG52" s="2"/>
      <c r="AH52" s="2"/>
      <c r="AI52" s="2"/>
      <c r="AJ52" s="2"/>
      <c r="AK52" s="2"/>
      <c r="AL52" s="2"/>
      <c r="AM52" s="2"/>
    </row>
    <row r="53" spans="1:39" ht="30.75" customHeight="1" x14ac:dyDescent="0.3">
      <c r="A53" s="89"/>
      <c r="B53" s="89"/>
      <c r="C53" s="89"/>
      <c r="D53" s="89"/>
      <c r="E53" s="23"/>
      <c r="F53" s="23"/>
      <c r="G53" s="23"/>
      <c r="H53" s="23" t="str">
        <f t="shared" si="0"/>
        <v xml:space="preserve">  </v>
      </c>
      <c r="I53" s="24"/>
      <c r="J53" s="24" t="str">
        <f t="shared" si="1"/>
        <v/>
      </c>
      <c r="K53" s="24"/>
      <c r="L53" s="24"/>
      <c r="M53" s="24"/>
      <c r="N53" s="24"/>
      <c r="O53" s="24"/>
      <c r="P53" s="24"/>
      <c r="Q53" s="24"/>
      <c r="R53" s="25" t="str">
        <f t="shared" si="2"/>
        <v/>
      </c>
      <c r="S53" s="26" t="str">
        <f>IF(OR(J53="",J53=0),"",
IF(J53="Afecta probabilidad",
IF(J52="Afecta probabilidad",S52-(S52*R52),
IF(J51="Afecta probabilidad",S51-(S51*R51),'2. Identificación del Riesgo'!$L$51)),""))</f>
        <v/>
      </c>
      <c r="T53" s="26" t="str">
        <f>IF(OR(J53="",J53=0),"",
IF(J53="Afecta Impacto",
IF(J52="Afecta Impacto",T52-(T52*R52),
IF(J51="Afecta Impacto",T51-(T51*R51),'2. Identificación del Riesgo'!$O$51)),""))</f>
        <v/>
      </c>
      <c r="U53" s="26">
        <f t="shared" si="3"/>
        <v>0</v>
      </c>
      <c r="V53" s="26">
        <f t="shared" si="4"/>
        <v>0</v>
      </c>
      <c r="W53" s="2"/>
      <c r="X53" s="2"/>
      <c r="Y53" s="2"/>
      <c r="Z53" s="2"/>
      <c r="AA53" s="2"/>
      <c r="AB53" s="2"/>
      <c r="AC53" s="2"/>
      <c r="AD53" s="2"/>
      <c r="AE53" s="2"/>
      <c r="AF53" s="2"/>
      <c r="AG53" s="2"/>
      <c r="AH53" s="2"/>
      <c r="AI53" s="2"/>
      <c r="AJ53" s="2"/>
      <c r="AK53" s="2"/>
      <c r="AL53" s="2"/>
      <c r="AM53" s="2"/>
    </row>
    <row r="54" spans="1:39" ht="30.75" customHeight="1" x14ac:dyDescent="0.3">
      <c r="A54" s="95">
        <v>16</v>
      </c>
      <c r="B54" s="122"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Riesgo'!B54:B56)))</f>
        <v/>
      </c>
      <c r="C54" s="90"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Riesgo'!G54:G56)))</f>
        <v/>
      </c>
      <c r="D54" s="90"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Riesgo'!H54:H56)))</f>
        <v/>
      </c>
      <c r="E54" s="23"/>
      <c r="F54" s="23"/>
      <c r="G54" s="23"/>
      <c r="H54" s="23" t="str">
        <f t="shared" si="0"/>
        <v xml:space="preserve">  </v>
      </c>
      <c r="I54" s="24"/>
      <c r="J54" s="24" t="str">
        <f t="shared" si="1"/>
        <v/>
      </c>
      <c r="K54" s="24"/>
      <c r="L54" s="24"/>
      <c r="M54" s="24"/>
      <c r="N54" s="24"/>
      <c r="O54" s="24"/>
      <c r="P54" s="24"/>
      <c r="Q54" s="24"/>
      <c r="R54" s="25" t="str">
        <f t="shared" si="2"/>
        <v/>
      </c>
      <c r="S54" s="26" t="str">
        <f>IF(OR(J54="",J54=0),"",
IF(J54="Afecta probabilidad",'2. Identificación del Riesgo'!$L$54,""))</f>
        <v/>
      </c>
      <c r="T54" s="26" t="str">
        <f>IF(OR(J54="",J54=0),"",
IF(J54="Afecta Impacto",'2. Identificación del Riesgo'!$O$54,""))</f>
        <v/>
      </c>
      <c r="U54" s="26">
        <f t="shared" si="3"/>
        <v>0</v>
      </c>
      <c r="V54" s="26">
        <f t="shared" si="4"/>
        <v>0</v>
      </c>
      <c r="W54" s="3"/>
      <c r="X54" s="3"/>
      <c r="Y54" s="3"/>
      <c r="Z54" s="3"/>
      <c r="AA54" s="3"/>
      <c r="AB54" s="3"/>
      <c r="AC54" s="3"/>
      <c r="AD54" s="3"/>
      <c r="AE54" s="3"/>
      <c r="AF54" s="3"/>
      <c r="AG54" s="3"/>
      <c r="AH54" s="3"/>
      <c r="AI54" s="3"/>
      <c r="AJ54" s="3"/>
      <c r="AK54" s="3"/>
      <c r="AL54" s="3"/>
      <c r="AM54" s="3"/>
    </row>
    <row r="55" spans="1:39" ht="30.75" customHeight="1" x14ac:dyDescent="0.3">
      <c r="A55" s="88"/>
      <c r="B55" s="88"/>
      <c r="C55" s="88"/>
      <c r="D55" s="88"/>
      <c r="E55" s="23"/>
      <c r="F55" s="23"/>
      <c r="G55" s="23"/>
      <c r="H55" s="23" t="str">
        <f t="shared" si="0"/>
        <v xml:space="preserve">  </v>
      </c>
      <c r="I55" s="24"/>
      <c r="J55" s="24" t="str">
        <f t="shared" si="1"/>
        <v/>
      </c>
      <c r="K55" s="24"/>
      <c r="L55" s="24"/>
      <c r="M55" s="24"/>
      <c r="N55" s="24"/>
      <c r="O55" s="24"/>
      <c r="P55" s="24"/>
      <c r="Q55" s="24"/>
      <c r="R55" s="25" t="str">
        <f t="shared" si="2"/>
        <v/>
      </c>
      <c r="S55" s="26" t="str">
        <f>IF(OR(J55="",J55=0),"",
IF(J55="Afecta probabilidad",
IF(J54="Afecta probabilidad",S54-(S54*R54),'2. Identificación del Riesgo'!$L$54),""))</f>
        <v/>
      </c>
      <c r="T55" s="26" t="str">
        <f>IF(OR(J55="",J55=0),"",
IF(J55="Afecta Impacto",
IF(J54="Afecta Impacto",T54-(T54*R54),'2. Identificación del Riesgo'!$O$54),""))</f>
        <v/>
      </c>
      <c r="U55" s="26">
        <f t="shared" si="3"/>
        <v>0</v>
      </c>
      <c r="V55" s="26">
        <f t="shared" si="4"/>
        <v>0</v>
      </c>
      <c r="W55" s="2"/>
      <c r="X55" s="2"/>
      <c r="Y55" s="2"/>
      <c r="Z55" s="2"/>
      <c r="AA55" s="2"/>
      <c r="AB55" s="2"/>
      <c r="AC55" s="2"/>
      <c r="AD55" s="2"/>
      <c r="AE55" s="2"/>
      <c r="AF55" s="2"/>
      <c r="AG55" s="2"/>
      <c r="AH55" s="2"/>
      <c r="AI55" s="2"/>
      <c r="AJ55" s="2"/>
      <c r="AK55" s="2"/>
      <c r="AL55" s="2"/>
      <c r="AM55" s="2"/>
    </row>
    <row r="56" spans="1:39" ht="30.75" customHeight="1" x14ac:dyDescent="0.3">
      <c r="A56" s="89"/>
      <c r="B56" s="89"/>
      <c r="C56" s="89"/>
      <c r="D56" s="89"/>
      <c r="E56" s="23"/>
      <c r="F56" s="23"/>
      <c r="G56" s="23"/>
      <c r="H56" s="23" t="str">
        <f t="shared" si="0"/>
        <v xml:space="preserve">  </v>
      </c>
      <c r="I56" s="24"/>
      <c r="J56" s="24" t="str">
        <f t="shared" si="1"/>
        <v/>
      </c>
      <c r="K56" s="24"/>
      <c r="L56" s="24"/>
      <c r="M56" s="24"/>
      <c r="N56" s="24"/>
      <c r="O56" s="24"/>
      <c r="P56" s="24"/>
      <c r="Q56" s="24"/>
      <c r="R56" s="25" t="str">
        <f t="shared" si="2"/>
        <v/>
      </c>
      <c r="S56" s="26" t="str">
        <f>IF(OR(J56="",J56=0),"",
IF(J56="Afecta probabilidad",
IF(J55="Afecta probabilidad",S55-(S55*R55),
IF(J54="Afecta probabilidad",S54-(S54*R54),'2. Identificación del Riesgo'!$L$54)),""))</f>
        <v/>
      </c>
      <c r="T56" s="26" t="str">
        <f>IF(OR(J56="",J56=0),"",
IF(J56="Afecta Impacto",
IF(J55="Afecta Impacto",T55-(T55*R55),
IF(J54="Afecta Impacto",T54-(T54*R54),'2. Identificación del Riesgo'!$O$54)),""))</f>
        <v/>
      </c>
      <c r="U56" s="26">
        <f t="shared" si="3"/>
        <v>0</v>
      </c>
      <c r="V56" s="26">
        <f t="shared" si="4"/>
        <v>0</v>
      </c>
      <c r="W56" s="2"/>
      <c r="X56" s="2"/>
      <c r="Y56" s="2"/>
      <c r="Z56" s="2"/>
      <c r="AA56" s="2"/>
      <c r="AB56" s="2"/>
      <c r="AC56" s="2"/>
      <c r="AD56" s="2"/>
      <c r="AE56" s="2"/>
      <c r="AF56" s="2"/>
      <c r="AG56" s="2"/>
      <c r="AH56" s="2"/>
      <c r="AI56" s="2"/>
      <c r="AJ56" s="2"/>
      <c r="AK56" s="2"/>
      <c r="AL56" s="2"/>
      <c r="AM56" s="2"/>
    </row>
    <row r="57" spans="1:39" ht="30.75" customHeight="1" x14ac:dyDescent="0.3">
      <c r="A57" s="95">
        <v>17</v>
      </c>
      <c r="B57" s="122"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Riesgo'!B57:B59)))</f>
        <v/>
      </c>
      <c r="C57" s="90"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Riesgo'!G57:G59)))</f>
        <v/>
      </c>
      <c r="D57" s="90"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Riesgo'!H57:H59)))</f>
        <v/>
      </c>
      <c r="E57" s="23"/>
      <c r="F57" s="23"/>
      <c r="G57" s="23"/>
      <c r="H57" s="23" t="str">
        <f t="shared" si="0"/>
        <v xml:space="preserve">  </v>
      </c>
      <c r="I57" s="24"/>
      <c r="J57" s="24" t="str">
        <f t="shared" si="1"/>
        <v/>
      </c>
      <c r="K57" s="24"/>
      <c r="L57" s="24"/>
      <c r="M57" s="24"/>
      <c r="N57" s="24"/>
      <c r="O57" s="24"/>
      <c r="P57" s="24"/>
      <c r="Q57" s="24"/>
      <c r="R57" s="25" t="str">
        <f t="shared" si="2"/>
        <v/>
      </c>
      <c r="S57" s="26" t="str">
        <f>IF(OR(J57="",J57=0),"",
IF(J57="Afecta probabilidad",'2. Identificación del Riesgo'!$L$57,""))</f>
        <v/>
      </c>
      <c r="T57" s="26" t="str">
        <f>IF(OR(J57="",J57=0),"",
IF(J57="Afecta Impacto",'2. Identificación del Riesgo'!$O$57,""))</f>
        <v/>
      </c>
      <c r="U57" s="26">
        <f t="shared" si="3"/>
        <v>0</v>
      </c>
      <c r="V57" s="26">
        <f t="shared" si="4"/>
        <v>0</v>
      </c>
      <c r="W57" s="3"/>
      <c r="X57" s="3"/>
      <c r="Y57" s="3"/>
      <c r="Z57" s="3"/>
      <c r="AA57" s="3"/>
      <c r="AB57" s="3"/>
      <c r="AC57" s="3"/>
      <c r="AD57" s="3"/>
      <c r="AE57" s="3"/>
      <c r="AF57" s="3"/>
      <c r="AG57" s="3"/>
      <c r="AH57" s="3"/>
      <c r="AI57" s="3"/>
      <c r="AJ57" s="3"/>
      <c r="AK57" s="3"/>
      <c r="AL57" s="3"/>
      <c r="AM57" s="3"/>
    </row>
    <row r="58" spans="1:39" ht="30.75" customHeight="1" x14ac:dyDescent="0.3">
      <c r="A58" s="88"/>
      <c r="B58" s="88"/>
      <c r="C58" s="88"/>
      <c r="D58" s="88"/>
      <c r="E58" s="23"/>
      <c r="F58" s="23"/>
      <c r="G58" s="23"/>
      <c r="H58" s="23" t="str">
        <f t="shared" si="0"/>
        <v xml:space="preserve">  </v>
      </c>
      <c r="I58" s="24"/>
      <c r="J58" s="24" t="str">
        <f t="shared" si="1"/>
        <v/>
      </c>
      <c r="K58" s="24"/>
      <c r="L58" s="24"/>
      <c r="M58" s="24"/>
      <c r="N58" s="24"/>
      <c r="O58" s="24"/>
      <c r="P58" s="24"/>
      <c r="Q58" s="24"/>
      <c r="R58" s="25" t="str">
        <f t="shared" si="2"/>
        <v/>
      </c>
      <c r="S58" s="26" t="str">
        <f>IF(OR(J58="",J58=0),"",
IF(J58="Afecta probabilidad",
IF(J57="Afecta probabilidad",S57-(S57*R57),'2. Identificación del Riesgo'!$L$57),""))</f>
        <v/>
      </c>
      <c r="T58" s="26" t="str">
        <f>IF(OR(J58="",J58=0),"",
IF(J58="Afecta Impacto",
IF(J57="Afecta Impacto",T57-(T57*R57),'2. Identificación del Riesgo'!$O$57),""))</f>
        <v/>
      </c>
      <c r="U58" s="26">
        <f t="shared" si="3"/>
        <v>0</v>
      </c>
      <c r="V58" s="26">
        <f t="shared" si="4"/>
        <v>0</v>
      </c>
      <c r="W58" s="2"/>
      <c r="X58" s="2"/>
      <c r="Y58" s="2"/>
      <c r="Z58" s="2"/>
      <c r="AA58" s="2"/>
      <c r="AB58" s="2"/>
      <c r="AC58" s="2"/>
      <c r="AD58" s="2"/>
      <c r="AE58" s="2"/>
      <c r="AF58" s="2"/>
      <c r="AG58" s="2"/>
      <c r="AH58" s="2"/>
      <c r="AI58" s="2"/>
      <c r="AJ58" s="2"/>
      <c r="AK58" s="2"/>
      <c r="AL58" s="2"/>
      <c r="AM58" s="2"/>
    </row>
    <row r="59" spans="1:39" ht="30.75" customHeight="1" x14ac:dyDescent="0.3">
      <c r="A59" s="89"/>
      <c r="B59" s="89"/>
      <c r="C59" s="89"/>
      <c r="D59" s="89"/>
      <c r="E59" s="23"/>
      <c r="F59" s="23"/>
      <c r="G59" s="23"/>
      <c r="H59" s="23" t="str">
        <f t="shared" si="0"/>
        <v xml:space="preserve">  </v>
      </c>
      <c r="I59" s="24"/>
      <c r="J59" s="24" t="str">
        <f t="shared" si="1"/>
        <v/>
      </c>
      <c r="K59" s="24"/>
      <c r="L59" s="24"/>
      <c r="M59" s="24"/>
      <c r="N59" s="24"/>
      <c r="O59" s="24"/>
      <c r="P59" s="24"/>
      <c r="Q59" s="24"/>
      <c r="R59" s="25" t="str">
        <f t="shared" si="2"/>
        <v/>
      </c>
      <c r="S59" s="26" t="str">
        <f>IF(OR(J59="",J59=0),"",
IF(J59="Afecta probabilidad",
IF(J58="Afecta probabilidad",S58-(S58*R58),
IF(J57="Afecta probabilidad",S57-(S57*R57),'2. Identificación del Riesgo'!$L$57)),""))</f>
        <v/>
      </c>
      <c r="T59" s="26" t="str">
        <f>IF(OR(J59="",J59=0),"",
IF(J59="Afecta Impacto",
IF(J58="Afecta Impacto",T58-(T58*R58),
IF(J57="Afecta Impacto",T57-(T57*R57),'2. Identificación del Riesgo'!$O$57)),""))</f>
        <v/>
      </c>
      <c r="U59" s="26">
        <f t="shared" si="3"/>
        <v>0</v>
      </c>
      <c r="V59" s="26">
        <f t="shared" si="4"/>
        <v>0</v>
      </c>
      <c r="W59" s="2"/>
      <c r="X59" s="2"/>
      <c r="Y59" s="2"/>
      <c r="Z59" s="2"/>
      <c r="AA59" s="2"/>
      <c r="AB59" s="2"/>
      <c r="AC59" s="2"/>
      <c r="AD59" s="2"/>
      <c r="AE59" s="2"/>
      <c r="AF59" s="2"/>
      <c r="AG59" s="2"/>
      <c r="AH59" s="2"/>
      <c r="AI59" s="2"/>
      <c r="AJ59" s="2"/>
      <c r="AK59" s="2"/>
      <c r="AL59" s="2"/>
      <c r="AM59" s="2"/>
    </row>
    <row r="60" spans="1:39" ht="30.75" customHeight="1" x14ac:dyDescent="0.3">
      <c r="A60" s="95">
        <v>18</v>
      </c>
      <c r="B60" s="122"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Riesgo'!B60:B62)))</f>
        <v/>
      </c>
      <c r="C60" s="90"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Riesgo'!G60:G62)))</f>
        <v/>
      </c>
      <c r="D60" s="90"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Riesgo'!H60:H62)))</f>
        <v/>
      </c>
      <c r="E60" s="23"/>
      <c r="F60" s="23"/>
      <c r="G60" s="23"/>
      <c r="H60" s="23" t="str">
        <f t="shared" si="0"/>
        <v xml:space="preserve">  </v>
      </c>
      <c r="I60" s="24"/>
      <c r="J60" s="24" t="str">
        <f t="shared" si="1"/>
        <v/>
      </c>
      <c r="K60" s="24"/>
      <c r="L60" s="24"/>
      <c r="M60" s="24"/>
      <c r="N60" s="24"/>
      <c r="O60" s="24"/>
      <c r="P60" s="24"/>
      <c r="Q60" s="24"/>
      <c r="R60" s="25" t="str">
        <f t="shared" si="2"/>
        <v/>
      </c>
      <c r="S60" s="26" t="str">
        <f>IF(OR(J60="",J60=0),"",
IF(J60="Afecta probabilidad",'2. Identificación del Riesgo'!$L$60,""))</f>
        <v/>
      </c>
      <c r="T60" s="26" t="str">
        <f>IF(OR(J60="",J60=0),"",
IF(J60="Afecta Impacto",'2. Identificación del Riesgo'!$O$60,""))</f>
        <v/>
      </c>
      <c r="U60" s="26">
        <f t="shared" si="3"/>
        <v>0</v>
      </c>
      <c r="V60" s="26">
        <f t="shared" si="4"/>
        <v>0</v>
      </c>
      <c r="W60" s="3"/>
      <c r="X60" s="3"/>
      <c r="Y60" s="3"/>
      <c r="Z60" s="3"/>
      <c r="AA60" s="3"/>
      <c r="AB60" s="3"/>
      <c r="AC60" s="3"/>
      <c r="AD60" s="3"/>
      <c r="AE60" s="3"/>
      <c r="AF60" s="3"/>
      <c r="AG60" s="3"/>
      <c r="AH60" s="3"/>
      <c r="AI60" s="3"/>
      <c r="AJ60" s="3"/>
      <c r="AK60" s="3"/>
      <c r="AL60" s="3"/>
      <c r="AM60" s="3"/>
    </row>
    <row r="61" spans="1:39" ht="30.75" customHeight="1" x14ac:dyDescent="0.3">
      <c r="A61" s="88"/>
      <c r="B61" s="88"/>
      <c r="C61" s="88"/>
      <c r="D61" s="88"/>
      <c r="E61" s="23"/>
      <c r="F61" s="23"/>
      <c r="G61" s="23"/>
      <c r="H61" s="23" t="str">
        <f t="shared" si="0"/>
        <v xml:space="preserve">  </v>
      </c>
      <c r="I61" s="24"/>
      <c r="J61" s="24" t="str">
        <f t="shared" si="1"/>
        <v/>
      </c>
      <c r="K61" s="24"/>
      <c r="L61" s="24"/>
      <c r="M61" s="24"/>
      <c r="N61" s="24"/>
      <c r="O61" s="24"/>
      <c r="P61" s="24"/>
      <c r="Q61" s="24"/>
      <c r="R61" s="25" t="str">
        <f t="shared" si="2"/>
        <v/>
      </c>
      <c r="S61" s="26" t="str">
        <f>IF(OR(J61="",J61=0),"",
IF(J61="Afecta probabilidad",
IF(J60="Afecta probabilidad",S60-(S60*R60),'2. Identificación del Riesgo'!$L$60),""))</f>
        <v/>
      </c>
      <c r="T61" s="26" t="str">
        <f>IF(OR(J61="",J61=0),"",
IF(J61="Afecta Impacto",
IF(J60="Afecta Impacto",T60-(T60*R60),'2. Identificación del Riesgo'!$O$60),""))</f>
        <v/>
      </c>
      <c r="U61" s="26">
        <f t="shared" si="3"/>
        <v>0</v>
      </c>
      <c r="V61" s="26">
        <f t="shared" si="4"/>
        <v>0</v>
      </c>
      <c r="W61" s="2"/>
      <c r="X61" s="2"/>
      <c r="Y61" s="2"/>
      <c r="Z61" s="2"/>
      <c r="AA61" s="2"/>
      <c r="AB61" s="2"/>
      <c r="AC61" s="2"/>
      <c r="AD61" s="2"/>
      <c r="AE61" s="2"/>
      <c r="AF61" s="2"/>
      <c r="AG61" s="2"/>
      <c r="AH61" s="2"/>
      <c r="AI61" s="2"/>
      <c r="AJ61" s="2"/>
      <c r="AK61" s="2"/>
      <c r="AL61" s="2"/>
      <c r="AM61" s="2"/>
    </row>
    <row r="62" spans="1:39" ht="30.75" customHeight="1" x14ac:dyDescent="0.3">
      <c r="A62" s="89"/>
      <c r="B62" s="89"/>
      <c r="C62" s="89"/>
      <c r="D62" s="89"/>
      <c r="E62" s="23"/>
      <c r="F62" s="23"/>
      <c r="G62" s="23"/>
      <c r="H62" s="23" t="str">
        <f t="shared" si="0"/>
        <v xml:space="preserve">  </v>
      </c>
      <c r="I62" s="24"/>
      <c r="J62" s="24" t="str">
        <f t="shared" si="1"/>
        <v/>
      </c>
      <c r="K62" s="24"/>
      <c r="L62" s="24"/>
      <c r="M62" s="24"/>
      <c r="N62" s="24"/>
      <c r="O62" s="24"/>
      <c r="P62" s="24"/>
      <c r="Q62" s="24"/>
      <c r="R62" s="25" t="str">
        <f t="shared" si="2"/>
        <v/>
      </c>
      <c r="S62" s="26" t="str">
        <f>IF(OR(J62="",J62=0),"",
IF(J62="Afecta probabilidad",
IF(J61="Afecta probabilidad",S61-(S61*R61),
IF(J60="Afecta probabilidad",S60-(S60*R60),'2. Identificación del Riesgo'!$L$60)),""))</f>
        <v/>
      </c>
      <c r="T62" s="26" t="str">
        <f>IF(OR(J62="",J62=0),"",
IF(J62="Afecta Impacto",
IF(J61="Afecta Impacto",T61-(T61*R61),
IF(J60="Afecta Impacto",T60-(T60*R60),'2. Identificación del Riesgo'!$O$60)),""))</f>
        <v/>
      </c>
      <c r="U62" s="26">
        <f t="shared" si="3"/>
        <v>0</v>
      </c>
      <c r="V62" s="26">
        <f t="shared" si="4"/>
        <v>0</v>
      </c>
      <c r="W62" s="2"/>
      <c r="X62" s="2"/>
      <c r="Y62" s="2"/>
      <c r="Z62" s="2"/>
      <c r="AA62" s="2"/>
      <c r="AB62" s="2"/>
      <c r="AC62" s="2"/>
      <c r="AD62" s="2"/>
      <c r="AE62" s="2"/>
      <c r="AF62" s="2"/>
      <c r="AG62" s="2"/>
      <c r="AH62" s="2"/>
      <c r="AI62" s="2"/>
      <c r="AJ62" s="2"/>
      <c r="AK62" s="2"/>
      <c r="AL62" s="2"/>
      <c r="AM62" s="2"/>
    </row>
    <row r="63" spans="1:39" ht="30.75" customHeight="1" x14ac:dyDescent="0.3">
      <c r="A63" s="95">
        <v>19</v>
      </c>
      <c r="B63" s="122"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Riesgo'!B63:B65)))</f>
        <v/>
      </c>
      <c r="C63" s="90"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Riesgo'!G63:G65)))</f>
        <v/>
      </c>
      <c r="D63" s="90"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Riesgo'!H63:H65)))</f>
        <v/>
      </c>
      <c r="E63" s="23"/>
      <c r="F63" s="23"/>
      <c r="G63" s="23"/>
      <c r="H63" s="23" t="str">
        <f t="shared" si="0"/>
        <v xml:space="preserve">  </v>
      </c>
      <c r="I63" s="24"/>
      <c r="J63" s="24" t="str">
        <f t="shared" si="1"/>
        <v/>
      </c>
      <c r="K63" s="24"/>
      <c r="L63" s="24"/>
      <c r="M63" s="24"/>
      <c r="N63" s="24"/>
      <c r="O63" s="24"/>
      <c r="P63" s="24"/>
      <c r="Q63" s="24"/>
      <c r="R63" s="25" t="str">
        <f t="shared" si="2"/>
        <v/>
      </c>
      <c r="S63" s="26" t="str">
        <f>IF(OR(J63="",J63=0),"",
IF(J63="Afecta probabilidad",'2. Identificación del Riesgo'!$L$63,""))</f>
        <v/>
      </c>
      <c r="T63" s="26" t="str">
        <f>IF(OR(J63="",J63=0),"",
IF(J63="Afecta Impacto",'2. Identificación del Riesgo'!$O$63,""))</f>
        <v/>
      </c>
      <c r="U63" s="26">
        <f t="shared" si="3"/>
        <v>0</v>
      </c>
      <c r="V63" s="26">
        <f t="shared" si="4"/>
        <v>0</v>
      </c>
      <c r="W63" s="3"/>
      <c r="X63" s="3"/>
      <c r="Y63" s="3"/>
      <c r="Z63" s="3"/>
      <c r="AA63" s="3"/>
      <c r="AB63" s="3"/>
      <c r="AC63" s="3"/>
      <c r="AD63" s="3"/>
      <c r="AE63" s="3"/>
      <c r="AF63" s="3"/>
      <c r="AG63" s="3"/>
      <c r="AH63" s="3"/>
      <c r="AI63" s="3"/>
      <c r="AJ63" s="3"/>
      <c r="AK63" s="3"/>
      <c r="AL63" s="3"/>
      <c r="AM63" s="3"/>
    </row>
    <row r="64" spans="1:39" ht="30.75" customHeight="1" x14ac:dyDescent="0.3">
      <c r="A64" s="88"/>
      <c r="B64" s="88"/>
      <c r="C64" s="88"/>
      <c r="D64" s="88"/>
      <c r="E64" s="23"/>
      <c r="F64" s="23"/>
      <c r="G64" s="23"/>
      <c r="H64" s="23" t="str">
        <f t="shared" si="0"/>
        <v xml:space="preserve">  </v>
      </c>
      <c r="I64" s="24"/>
      <c r="J64" s="24" t="str">
        <f t="shared" si="1"/>
        <v/>
      </c>
      <c r="K64" s="24"/>
      <c r="L64" s="24"/>
      <c r="M64" s="24"/>
      <c r="N64" s="24"/>
      <c r="O64" s="24"/>
      <c r="P64" s="24"/>
      <c r="Q64" s="24"/>
      <c r="R64" s="25" t="str">
        <f t="shared" si="2"/>
        <v/>
      </c>
      <c r="S64" s="26" t="str">
        <f>IF(OR(J64="",J64=0),"",
IF(J64="Afecta probabilidad",
IF(J63="Afecta probabilidad",S63-(S63*R63),'2. Identificación del Riesgo'!$L$63),""))</f>
        <v/>
      </c>
      <c r="T64" s="26" t="str">
        <f>IF(OR(J64="",J64=0),"",
IF(J64="Afecta Impacto",
IF(J63="Afecta Impacto",T63-(T63*R63),'2. Identificación del Riesgo'!$O$63),""))</f>
        <v/>
      </c>
      <c r="U64" s="26">
        <f t="shared" si="3"/>
        <v>0</v>
      </c>
      <c r="V64" s="26">
        <f t="shared" si="4"/>
        <v>0</v>
      </c>
      <c r="W64" s="2"/>
      <c r="X64" s="2"/>
      <c r="Y64" s="2"/>
      <c r="Z64" s="2"/>
      <c r="AA64" s="2"/>
      <c r="AB64" s="2"/>
      <c r="AC64" s="2"/>
      <c r="AD64" s="2"/>
      <c r="AE64" s="2"/>
      <c r="AF64" s="2"/>
      <c r="AG64" s="2"/>
      <c r="AH64" s="2"/>
      <c r="AI64" s="2"/>
      <c r="AJ64" s="2"/>
      <c r="AK64" s="2"/>
      <c r="AL64" s="2"/>
      <c r="AM64" s="2"/>
    </row>
    <row r="65" spans="1:39" ht="30.75" customHeight="1" x14ac:dyDescent="0.3">
      <c r="A65" s="89"/>
      <c r="B65" s="89"/>
      <c r="C65" s="89"/>
      <c r="D65" s="89"/>
      <c r="E65" s="23"/>
      <c r="F65" s="23"/>
      <c r="G65" s="23"/>
      <c r="H65" s="23" t="str">
        <f t="shared" si="0"/>
        <v xml:space="preserve">  </v>
      </c>
      <c r="I65" s="24"/>
      <c r="J65" s="24" t="str">
        <f t="shared" si="1"/>
        <v/>
      </c>
      <c r="K65" s="24"/>
      <c r="L65" s="24"/>
      <c r="M65" s="24"/>
      <c r="N65" s="24"/>
      <c r="O65" s="24"/>
      <c r="P65" s="24"/>
      <c r="Q65" s="24"/>
      <c r="R65" s="25" t="str">
        <f t="shared" si="2"/>
        <v/>
      </c>
      <c r="S65" s="26" t="str">
        <f>IF(OR(J65="",J65=0),"",
IF(J65="Afecta probabilidad",
IF(J64="Afecta probabilidad",S64-(S64*R64),
IF(J63="Afecta probabilidad",S63-(S63*R63),'2. Identificación del Riesgo'!$L$63)),""))</f>
        <v/>
      </c>
      <c r="T65" s="26" t="str">
        <f>IF(OR(J65="",J65=0),"",
IF(J65="Afecta Impacto",
IF(J64="Afecta Impacto",T64-(T64*R64),
IF(J63="Afecta Impacto",T63-(T63*R63),'2. Identificación del Riesgo'!$O$63)),""))</f>
        <v/>
      </c>
      <c r="U65" s="26">
        <f t="shared" si="3"/>
        <v>0</v>
      </c>
      <c r="V65" s="26">
        <f t="shared" si="4"/>
        <v>0</v>
      </c>
      <c r="W65" s="2"/>
      <c r="X65" s="2"/>
      <c r="Y65" s="2"/>
      <c r="Z65" s="2"/>
      <c r="AA65" s="2"/>
      <c r="AB65" s="2"/>
      <c r="AC65" s="2"/>
      <c r="AD65" s="2"/>
      <c r="AE65" s="2"/>
      <c r="AF65" s="2"/>
      <c r="AG65" s="2"/>
      <c r="AH65" s="2"/>
      <c r="AI65" s="2"/>
      <c r="AJ65" s="2"/>
      <c r="AK65" s="2"/>
      <c r="AL65" s="2"/>
      <c r="AM65" s="2"/>
    </row>
    <row r="66" spans="1:39" ht="30.75" customHeight="1" x14ac:dyDescent="0.3">
      <c r="A66" s="95">
        <v>20</v>
      </c>
      <c r="B66" s="122"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Riesgo'!B66:B68)))</f>
        <v/>
      </c>
      <c r="C66" s="90"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Riesgo'!G66:G68)))</f>
        <v/>
      </c>
      <c r="D66" s="90"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Riesgo'!H66:H68)))</f>
        <v/>
      </c>
      <c r="E66" s="23"/>
      <c r="F66" s="23"/>
      <c r="G66" s="23"/>
      <c r="H66" s="23" t="str">
        <f t="shared" si="0"/>
        <v xml:space="preserve">  </v>
      </c>
      <c r="I66" s="24"/>
      <c r="J66" s="24" t="str">
        <f t="shared" si="1"/>
        <v/>
      </c>
      <c r="K66" s="24"/>
      <c r="L66" s="24"/>
      <c r="M66" s="24"/>
      <c r="N66" s="24"/>
      <c r="O66" s="24"/>
      <c r="P66" s="24"/>
      <c r="Q66" s="24"/>
      <c r="R66" s="25" t="str">
        <f t="shared" si="2"/>
        <v/>
      </c>
      <c r="S66" s="26" t="str">
        <f>IF(OR(J66="",J66=0),"",
IF(J66="Afecta probabilidad",'2. Identificación del Riesgo'!$L$66,""))</f>
        <v/>
      </c>
      <c r="T66" s="26" t="str">
        <f>IF(OR(J66="",J66=0),"",
IF(J66="Afecta Impacto",'2. Identificación del Riesgo'!$O$66,""))</f>
        <v/>
      </c>
      <c r="U66" s="26">
        <f t="shared" si="3"/>
        <v>0</v>
      </c>
      <c r="V66" s="26">
        <f t="shared" si="4"/>
        <v>0</v>
      </c>
      <c r="W66" s="3"/>
      <c r="X66" s="3"/>
      <c r="Y66" s="3"/>
      <c r="Z66" s="3"/>
      <c r="AA66" s="3"/>
      <c r="AB66" s="3"/>
      <c r="AC66" s="3"/>
      <c r="AD66" s="3"/>
      <c r="AE66" s="3"/>
      <c r="AF66" s="3"/>
      <c r="AG66" s="3"/>
      <c r="AH66" s="3"/>
      <c r="AI66" s="3"/>
      <c r="AJ66" s="3"/>
      <c r="AK66" s="3"/>
      <c r="AL66" s="3"/>
      <c r="AM66" s="3"/>
    </row>
    <row r="67" spans="1:39" ht="30.75" customHeight="1" x14ac:dyDescent="0.3">
      <c r="A67" s="88"/>
      <c r="B67" s="88"/>
      <c r="C67" s="88"/>
      <c r="D67" s="88"/>
      <c r="E67" s="23"/>
      <c r="F67" s="23"/>
      <c r="G67" s="23"/>
      <c r="H67" s="23" t="str">
        <f t="shared" si="0"/>
        <v xml:space="preserve">  </v>
      </c>
      <c r="I67" s="24"/>
      <c r="J67" s="24" t="str">
        <f t="shared" si="1"/>
        <v/>
      </c>
      <c r="K67" s="24"/>
      <c r="L67" s="24"/>
      <c r="M67" s="24"/>
      <c r="N67" s="24"/>
      <c r="O67" s="24"/>
      <c r="P67" s="24"/>
      <c r="Q67" s="24"/>
      <c r="R67" s="25" t="str">
        <f t="shared" si="2"/>
        <v/>
      </c>
      <c r="S67" s="26" t="str">
        <f>IF(OR(J67="",J67=0),"",
IF(J67="Afecta probabilidad",
IF(J66="Afecta probabilidad",S66-(S66*R66),'2. Identificación del Riesgo'!$L$66),""))</f>
        <v/>
      </c>
      <c r="T67" s="26" t="str">
        <f>IF(OR(J67="",J67=0),"",
IF(J67="Afecta Impacto",
IF(J66="Afecta Impacto",T66-(T66*R66),'2. Identificación del Riesgo'!$O$66),""))</f>
        <v/>
      </c>
      <c r="U67" s="26">
        <f t="shared" si="3"/>
        <v>0</v>
      </c>
      <c r="V67" s="26">
        <f t="shared" si="4"/>
        <v>0</v>
      </c>
      <c r="W67" s="2"/>
      <c r="X67" s="2"/>
      <c r="Y67" s="2"/>
      <c r="Z67" s="2"/>
      <c r="AA67" s="2"/>
      <c r="AB67" s="2"/>
      <c r="AC67" s="2"/>
      <c r="AD67" s="2"/>
      <c r="AE67" s="2"/>
      <c r="AF67" s="2"/>
      <c r="AG67" s="2"/>
      <c r="AH67" s="2"/>
      <c r="AI67" s="2"/>
      <c r="AJ67" s="2"/>
      <c r="AK67" s="2"/>
      <c r="AL67" s="2"/>
      <c r="AM67" s="2"/>
    </row>
    <row r="68" spans="1:39" ht="30.75" customHeight="1" x14ac:dyDescent="0.3">
      <c r="A68" s="89"/>
      <c r="B68" s="89"/>
      <c r="C68" s="89"/>
      <c r="D68" s="89"/>
      <c r="E68" s="23"/>
      <c r="F68" s="23"/>
      <c r="G68" s="23"/>
      <c r="H68" s="23" t="str">
        <f t="shared" si="0"/>
        <v xml:space="preserve">  </v>
      </c>
      <c r="I68" s="24"/>
      <c r="J68" s="24" t="str">
        <f t="shared" si="1"/>
        <v/>
      </c>
      <c r="K68" s="24"/>
      <c r="L68" s="24"/>
      <c r="M68" s="24"/>
      <c r="N68" s="24"/>
      <c r="O68" s="24"/>
      <c r="P68" s="24"/>
      <c r="Q68" s="24"/>
      <c r="R68" s="25" t="str">
        <f t="shared" si="2"/>
        <v/>
      </c>
      <c r="S68" s="26" t="str">
        <f>IF(OR(J68="",J68=0),"",
IF(J68="Afecta probabilidad",
IF(J67="Afecta probabilidad",S67-(S67*R67),
IF(J66="Afecta probabilidad",S66-(S66*R66),'2. Identificación del Riesgo'!$L$66)),""))</f>
        <v/>
      </c>
      <c r="T68" s="26" t="str">
        <f>IF(OR(J68="",J68=0),"",
IF(J68="Afecta Impacto",
IF(J67="Afecta Impacto",T67-(T67*R67),
IF(J66="Afecta Impacto",T66-(T66*R66),'2. Identificación del Riesgo'!$O$66)),""))</f>
        <v/>
      </c>
      <c r="U68" s="26">
        <f t="shared" si="3"/>
        <v>0</v>
      </c>
      <c r="V68" s="26">
        <f t="shared" si="4"/>
        <v>0</v>
      </c>
      <c r="W68" s="2"/>
      <c r="X68" s="2"/>
      <c r="Y68" s="2"/>
      <c r="Z68" s="2"/>
      <c r="AA68" s="2"/>
      <c r="AB68" s="2"/>
      <c r="AC68" s="2"/>
      <c r="AD68" s="2"/>
      <c r="AE68" s="2"/>
      <c r="AF68" s="2"/>
      <c r="AG68" s="2"/>
      <c r="AH68" s="2"/>
      <c r="AI68" s="2"/>
      <c r="AJ68" s="2"/>
      <c r="AK68" s="2"/>
      <c r="AL68" s="2"/>
      <c r="AM68" s="2"/>
    </row>
    <row r="69" spans="1:39" ht="16.5" customHeight="1" x14ac:dyDescent="0.3">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x14ac:dyDescent="0.3">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x14ac:dyDescent="0.3">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x14ac:dyDescent="0.3">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x14ac:dyDescent="0.3">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x14ac:dyDescent="0.3">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x14ac:dyDescent="0.3">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x14ac:dyDescent="0.3">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x14ac:dyDescent="0.3">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x14ac:dyDescent="0.3">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x14ac:dyDescent="0.3">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x14ac:dyDescent="0.3">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x14ac:dyDescent="0.3">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x14ac:dyDescent="0.3">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x14ac:dyDescent="0.3">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x14ac:dyDescent="0.3">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x14ac:dyDescent="0.3">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x14ac:dyDescent="0.3">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x14ac:dyDescent="0.3">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x14ac:dyDescent="0.3">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x14ac:dyDescent="0.3">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x14ac:dyDescent="0.3">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x14ac:dyDescent="0.3">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x14ac:dyDescent="0.3">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x14ac:dyDescent="0.3">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x14ac:dyDescent="0.3">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x14ac:dyDescent="0.3">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x14ac:dyDescent="0.3">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x14ac:dyDescent="0.3">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x14ac:dyDescent="0.3">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x14ac:dyDescent="0.3">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34" priority="10">
      <formula>IF($D9="No aplica",1,0)</formula>
    </cfRule>
  </conditionalFormatting>
  <conditionalFormatting sqref="U9:U68">
    <cfRule type="cellIs" dxfId="233" priority="11" operator="equal">
      <formula>0</formula>
    </cfRule>
  </conditionalFormatting>
  <conditionalFormatting sqref="V9:V68">
    <cfRule type="cellIs" dxfId="232" priority="12" operator="equal">
      <formula>0</formula>
    </cfRule>
  </conditionalFormatting>
  <conditionalFormatting sqref="E15:V17">
    <cfRule type="expression" dxfId="231" priority="13">
      <formula>IF($D$15="No aplica",1,0)</formula>
    </cfRule>
  </conditionalFormatting>
  <conditionalFormatting sqref="H18:H20 J18:J20 R18:V20">
    <cfRule type="expression" dxfId="230" priority="14">
      <formula>IF($D$18="No aplica",1,0)</formula>
    </cfRule>
  </conditionalFormatting>
  <conditionalFormatting sqref="E22:V23 H21 J21 R21:V21">
    <cfRule type="expression" dxfId="229" priority="15">
      <formula>IF($D$21="No aplica",1,0)</formula>
    </cfRule>
  </conditionalFormatting>
  <conditionalFormatting sqref="E25:V26 H24 J24 R24:V24">
    <cfRule type="expression" dxfId="228" priority="16">
      <formula>IF($D$24="No aplica",1,0)</formula>
    </cfRule>
  </conditionalFormatting>
  <conditionalFormatting sqref="E27:V29">
    <cfRule type="expression" dxfId="227" priority="17">
      <formula>IF($D$27="No aplica",1,0)</formula>
    </cfRule>
  </conditionalFormatting>
  <conditionalFormatting sqref="E30:V32">
    <cfRule type="expression" dxfId="226" priority="18">
      <formula>IF($D$30="No aplica",1,0)</formula>
    </cfRule>
  </conditionalFormatting>
  <conditionalFormatting sqref="E33:V35">
    <cfRule type="expression" dxfId="225" priority="19">
      <formula>IF($D$33="No aplica",1,0)</formula>
    </cfRule>
  </conditionalFormatting>
  <conditionalFormatting sqref="E36:V38">
    <cfRule type="expression" dxfId="224" priority="20">
      <formula>IF($D$36="No aplica",1,0)</formula>
    </cfRule>
  </conditionalFormatting>
  <conditionalFormatting sqref="E39:V41">
    <cfRule type="expression" dxfId="223" priority="21">
      <formula>IF($D$39="No aplica",1,0)</formula>
    </cfRule>
  </conditionalFormatting>
  <conditionalFormatting sqref="E42:V44">
    <cfRule type="expression" dxfId="222" priority="22">
      <formula>IF($D$42="No aplica",1,0)</formula>
    </cfRule>
  </conditionalFormatting>
  <conditionalFormatting sqref="E45:V47">
    <cfRule type="expression" dxfId="221" priority="23">
      <formula>IF($D$45="No aplica",1,0)</formula>
    </cfRule>
  </conditionalFormatting>
  <conditionalFormatting sqref="E48:V50">
    <cfRule type="expression" dxfId="220" priority="24">
      <formula>IF($D$48="No aplica",1,0)</formula>
    </cfRule>
  </conditionalFormatting>
  <conditionalFormatting sqref="E51:V53">
    <cfRule type="expression" dxfId="219" priority="25">
      <formula>IF($D$51="No aplica",1,0)</formula>
    </cfRule>
  </conditionalFormatting>
  <conditionalFormatting sqref="E54:V56">
    <cfRule type="expression" dxfId="218" priority="26">
      <formula>IF($D$54="No aplica",1,0)</formula>
    </cfRule>
  </conditionalFormatting>
  <conditionalFormatting sqref="E57:V59">
    <cfRule type="expression" dxfId="217" priority="27">
      <formula>IF($D$57="No aplica",1,0)</formula>
    </cfRule>
  </conditionalFormatting>
  <conditionalFormatting sqref="E60:V62">
    <cfRule type="expression" dxfId="216" priority="28">
      <formula>IF($D$60="No aplica",1,0)</formula>
    </cfRule>
  </conditionalFormatting>
  <conditionalFormatting sqref="E63:V65">
    <cfRule type="expression" dxfId="215" priority="29">
      <formula>IF($D$63="No aplica",1,0)</formula>
    </cfRule>
  </conditionalFormatting>
  <conditionalFormatting sqref="E66:V68">
    <cfRule type="expression" dxfId="214" priority="30">
      <formula>IF($D$66="No aplica",1,0)</formula>
    </cfRule>
  </conditionalFormatting>
  <conditionalFormatting sqref="E12:V14">
    <cfRule type="expression" dxfId="213" priority="31">
      <formula>IF($D$12="No aplica",1,0)</formula>
    </cfRule>
  </conditionalFormatting>
  <conditionalFormatting sqref="E9:V11">
    <cfRule type="expression" dxfId="212" priority="32">
      <formula>IF($D$9="No aplica",1,0)</formula>
    </cfRule>
  </conditionalFormatting>
  <conditionalFormatting sqref="E21:G21">
    <cfRule type="expression" dxfId="211" priority="9">
      <formula>IF($D$12="No aplica",1,0)</formula>
    </cfRule>
  </conditionalFormatting>
  <conditionalFormatting sqref="E18:G20">
    <cfRule type="expression" dxfId="210" priority="8">
      <formula>IF($D$9="No aplica",1,0)</formula>
    </cfRule>
  </conditionalFormatting>
  <conditionalFormatting sqref="I21">
    <cfRule type="expression" dxfId="209" priority="7">
      <formula>IF($D$12="No aplica",1,0)</formula>
    </cfRule>
  </conditionalFormatting>
  <conditionalFormatting sqref="I18:I20">
    <cfRule type="expression" dxfId="208" priority="6">
      <formula>IF($D$9="No aplica",1,0)</formula>
    </cfRule>
  </conditionalFormatting>
  <conditionalFormatting sqref="K21:Q21">
    <cfRule type="expression" dxfId="207" priority="5">
      <formula>IF($D$12="No aplica",1,0)</formula>
    </cfRule>
  </conditionalFormatting>
  <conditionalFormatting sqref="K18:Q20">
    <cfRule type="expression" dxfId="206" priority="4">
      <formula>IF($D$9="No aplica",1,0)</formula>
    </cfRule>
  </conditionalFormatting>
  <conditionalFormatting sqref="E24:G24">
    <cfRule type="expression" dxfId="205" priority="3">
      <formula>IF($D$9="No aplica",1,0)</formula>
    </cfRule>
  </conditionalFormatting>
  <conditionalFormatting sqref="I24">
    <cfRule type="expression" dxfId="204" priority="2">
      <formula>IF($D$9="No aplica",1,0)</formula>
    </cfRule>
  </conditionalFormatting>
  <conditionalFormatting sqref="K24:Q24">
    <cfRule type="expression" dxfId="203" priority="1">
      <formula>IF($D$9="No aplica",1,0)</formula>
    </cfRule>
  </conditionalFormatting>
  <pageMargins left="0.7" right="0.7" top="0.75" bottom="0.75"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9" sqref="B9:B11"/>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33.42578125" customWidth="1"/>
    <col min="6" max="6" width="14.5703125" customWidth="1"/>
    <col min="7" max="7" width="20.7109375" customWidth="1"/>
    <col min="8" max="8" width="29" customWidth="1"/>
    <col min="9" max="9" width="36.85546875" customWidth="1"/>
    <col min="10" max="10" width="23" customWidth="1"/>
    <col min="11" max="11" width="29.140625" customWidth="1"/>
    <col min="12" max="12" width="26" customWidth="1"/>
    <col min="13" max="13" width="16.5703125" customWidth="1"/>
    <col min="14" max="14" width="17.140625" customWidth="1"/>
    <col min="15" max="15" width="29.28515625" customWidth="1"/>
    <col min="16" max="16" width="23.42578125" customWidth="1"/>
    <col min="17" max="17" width="14.140625" customWidth="1"/>
    <col min="18" max="19" width="12.140625" customWidth="1"/>
    <col min="20" max="20" width="14.140625" customWidth="1"/>
    <col min="21" max="21" width="22.7109375" customWidth="1"/>
    <col min="22" max="22" width="22.5703125" customWidth="1"/>
    <col min="23" max="23" width="20.140625" customWidth="1"/>
    <col min="24" max="24" width="5" customWidth="1"/>
    <col min="25" max="39" width="11.42578125" hidden="1" customWidth="1"/>
  </cols>
  <sheetData>
    <row r="1" spans="1:39" ht="16.5" customHeight="1" x14ac:dyDescent="0.3">
      <c r="A1" s="75"/>
      <c r="B1" s="70"/>
      <c r="C1" s="75" t="s">
        <v>0</v>
      </c>
      <c r="D1" s="76"/>
      <c r="E1" s="76"/>
      <c r="F1" s="76"/>
      <c r="G1" s="76"/>
      <c r="H1" s="76"/>
      <c r="I1" s="76"/>
      <c r="J1" s="76"/>
      <c r="K1" s="76"/>
      <c r="L1" s="76"/>
      <c r="M1" s="76"/>
      <c r="N1" s="76"/>
      <c r="O1" s="76"/>
      <c r="P1" s="76"/>
      <c r="Q1" s="76"/>
      <c r="R1" s="76"/>
      <c r="S1" s="76"/>
      <c r="T1" s="76"/>
      <c r="U1" s="70"/>
      <c r="V1" s="119" t="s">
        <v>213</v>
      </c>
      <c r="W1" s="62"/>
      <c r="X1" s="3"/>
      <c r="Y1" s="3"/>
      <c r="Z1" s="3"/>
      <c r="AA1" s="3"/>
      <c r="AB1" s="3"/>
      <c r="AC1" s="3"/>
      <c r="AD1" s="3"/>
      <c r="AE1" s="3"/>
      <c r="AF1" s="3"/>
      <c r="AG1" s="3"/>
      <c r="AH1" s="3"/>
      <c r="AI1" s="3"/>
      <c r="AJ1" s="3"/>
      <c r="AK1" s="3"/>
      <c r="AL1" s="3"/>
      <c r="AM1" s="3"/>
    </row>
    <row r="2" spans="1:39" ht="16.5" customHeight="1" x14ac:dyDescent="0.3">
      <c r="A2" s="71"/>
      <c r="B2" s="72"/>
      <c r="C2" s="71"/>
      <c r="D2" s="77"/>
      <c r="E2" s="77"/>
      <c r="F2" s="77"/>
      <c r="G2" s="77"/>
      <c r="H2" s="77"/>
      <c r="I2" s="77"/>
      <c r="J2" s="77"/>
      <c r="K2" s="77"/>
      <c r="L2" s="77"/>
      <c r="M2" s="77"/>
      <c r="N2" s="77"/>
      <c r="O2" s="77"/>
      <c r="P2" s="77"/>
      <c r="Q2" s="77"/>
      <c r="R2" s="77"/>
      <c r="S2" s="77"/>
      <c r="T2" s="77"/>
      <c r="U2" s="72"/>
      <c r="V2" s="119" t="s">
        <v>214</v>
      </c>
      <c r="W2" s="62"/>
      <c r="X2" s="3"/>
      <c r="Y2" s="3"/>
      <c r="Z2" s="3"/>
      <c r="AA2" s="3"/>
      <c r="AB2" s="3"/>
      <c r="AC2" s="3"/>
      <c r="AD2" s="3"/>
      <c r="AE2" s="3"/>
      <c r="AF2" s="3"/>
      <c r="AG2" s="3"/>
      <c r="AH2" s="3"/>
      <c r="AI2" s="3"/>
      <c r="AJ2" s="3"/>
      <c r="AK2" s="3"/>
      <c r="AL2" s="3"/>
      <c r="AM2" s="3"/>
    </row>
    <row r="3" spans="1:39" ht="16.5" customHeight="1" x14ac:dyDescent="0.3">
      <c r="A3" s="71"/>
      <c r="B3" s="72"/>
      <c r="C3" s="71"/>
      <c r="D3" s="77"/>
      <c r="E3" s="77"/>
      <c r="F3" s="77"/>
      <c r="G3" s="77"/>
      <c r="H3" s="77"/>
      <c r="I3" s="77"/>
      <c r="J3" s="77"/>
      <c r="K3" s="77"/>
      <c r="L3" s="77"/>
      <c r="M3" s="77"/>
      <c r="N3" s="77"/>
      <c r="O3" s="77"/>
      <c r="P3" s="77"/>
      <c r="Q3" s="77"/>
      <c r="R3" s="77"/>
      <c r="S3" s="77"/>
      <c r="T3" s="77"/>
      <c r="U3" s="72"/>
      <c r="V3" s="119" t="s">
        <v>215</v>
      </c>
      <c r="W3" s="62"/>
      <c r="X3" s="3"/>
      <c r="Y3" s="3"/>
      <c r="Z3" s="3"/>
      <c r="AA3" s="3"/>
      <c r="AB3" s="3"/>
      <c r="AC3" s="3"/>
      <c r="AD3" s="3"/>
      <c r="AE3" s="3"/>
      <c r="AF3" s="3"/>
      <c r="AG3" s="3"/>
      <c r="AH3" s="3"/>
      <c r="AI3" s="3"/>
      <c r="AJ3" s="3"/>
      <c r="AK3" s="3"/>
      <c r="AL3" s="3"/>
      <c r="AM3" s="3"/>
    </row>
    <row r="4" spans="1:39" ht="16.5" customHeight="1" x14ac:dyDescent="0.3">
      <c r="A4" s="73"/>
      <c r="B4" s="74"/>
      <c r="C4" s="73"/>
      <c r="D4" s="78"/>
      <c r="E4" s="78"/>
      <c r="F4" s="78"/>
      <c r="G4" s="78"/>
      <c r="H4" s="78"/>
      <c r="I4" s="78"/>
      <c r="J4" s="78"/>
      <c r="K4" s="78"/>
      <c r="L4" s="78"/>
      <c r="M4" s="78"/>
      <c r="N4" s="78"/>
      <c r="O4" s="78"/>
      <c r="P4" s="78"/>
      <c r="Q4" s="78"/>
      <c r="R4" s="78"/>
      <c r="S4" s="78"/>
      <c r="T4" s="78"/>
      <c r="U4" s="74"/>
      <c r="V4" s="119" t="s">
        <v>216</v>
      </c>
      <c r="W4" s="62"/>
      <c r="X4" s="3"/>
      <c r="Y4" s="3"/>
      <c r="Z4" s="3"/>
      <c r="AA4" s="3"/>
      <c r="AB4" s="3"/>
      <c r="AC4" s="3"/>
      <c r="AD4" s="3"/>
      <c r="AE4" s="3"/>
      <c r="AF4" s="3"/>
      <c r="AG4" s="3"/>
      <c r="AH4" s="3"/>
      <c r="AI4" s="3"/>
      <c r="AJ4" s="3"/>
      <c r="AK4" s="3"/>
      <c r="AL4" s="3"/>
      <c r="AM4" s="3"/>
    </row>
    <row r="5" spans="1:39" ht="16.5" customHeight="1" x14ac:dyDescent="0.3">
      <c r="A5" s="15"/>
      <c r="B5" s="15"/>
      <c r="C5" s="15"/>
      <c r="D5" s="15"/>
      <c r="E5" s="15"/>
      <c r="F5" s="15"/>
      <c r="G5" s="15"/>
      <c r="H5" s="15"/>
      <c r="I5" s="15"/>
      <c r="J5" s="15"/>
      <c r="K5" s="15"/>
      <c r="L5" s="15"/>
      <c r="M5" s="19"/>
      <c r="N5" s="19"/>
      <c r="O5" s="19"/>
      <c r="P5" s="15"/>
      <c r="Q5" s="15"/>
      <c r="R5" s="15"/>
      <c r="S5" s="15"/>
      <c r="T5" s="15"/>
      <c r="U5" s="15"/>
      <c r="V5" s="15"/>
      <c r="W5" s="15"/>
      <c r="X5" s="3"/>
      <c r="Y5" s="3"/>
      <c r="Z5" s="3"/>
      <c r="AA5" s="3"/>
      <c r="AB5" s="3"/>
      <c r="AC5" s="3"/>
      <c r="AD5" s="3"/>
      <c r="AE5" s="3"/>
      <c r="AF5" s="3"/>
      <c r="AG5" s="3"/>
      <c r="AH5" s="3"/>
      <c r="AI5" s="3"/>
      <c r="AJ5" s="3"/>
      <c r="AK5" s="3"/>
      <c r="AL5" s="3"/>
      <c r="AM5" s="3"/>
    </row>
    <row r="6" spans="1:39" ht="15" customHeight="1" x14ac:dyDescent="0.3">
      <c r="A6" s="115" t="s">
        <v>81</v>
      </c>
      <c r="B6" s="61"/>
      <c r="C6" s="61"/>
      <c r="D6" s="62"/>
      <c r="E6" s="115" t="s">
        <v>217</v>
      </c>
      <c r="F6" s="61"/>
      <c r="G6" s="61"/>
      <c r="H6" s="61"/>
      <c r="I6" s="61"/>
      <c r="J6" s="61"/>
      <c r="K6" s="61"/>
      <c r="L6" s="61"/>
      <c r="M6" s="61"/>
      <c r="N6" s="61"/>
      <c r="O6" s="61"/>
      <c r="P6" s="61"/>
      <c r="Q6" s="61"/>
      <c r="R6" s="61"/>
      <c r="S6" s="61"/>
      <c r="T6" s="61"/>
      <c r="U6" s="61"/>
      <c r="V6" s="61"/>
      <c r="W6" s="62"/>
      <c r="X6" s="3"/>
      <c r="Y6" s="3"/>
      <c r="Z6" s="3"/>
      <c r="AA6" s="3"/>
      <c r="AB6" s="3"/>
      <c r="AC6" s="3"/>
      <c r="AD6" s="3"/>
      <c r="AE6" s="3"/>
      <c r="AF6" s="3"/>
      <c r="AG6" s="3"/>
      <c r="AH6" s="3"/>
      <c r="AI6" s="3"/>
      <c r="AJ6" s="3"/>
      <c r="AK6" s="3"/>
      <c r="AL6" s="3"/>
      <c r="AM6" s="3"/>
    </row>
    <row r="7" spans="1:39" ht="18" customHeight="1" x14ac:dyDescent="0.3">
      <c r="A7" s="114" t="s">
        <v>79</v>
      </c>
      <c r="B7" s="110" t="s">
        <v>80</v>
      </c>
      <c r="C7" s="111" t="s">
        <v>88</v>
      </c>
      <c r="D7" s="111" t="s">
        <v>89</v>
      </c>
      <c r="E7" s="117" t="s">
        <v>178</v>
      </c>
      <c r="F7" s="130" t="s">
        <v>218</v>
      </c>
      <c r="G7" s="130" t="s">
        <v>219</v>
      </c>
      <c r="H7" s="130" t="s">
        <v>220</v>
      </c>
      <c r="I7" s="130" t="s">
        <v>221</v>
      </c>
      <c r="J7" s="130" t="s">
        <v>222</v>
      </c>
      <c r="K7" s="130" t="s">
        <v>223</v>
      </c>
      <c r="L7" s="130" t="s">
        <v>224</v>
      </c>
      <c r="M7" s="111" t="s">
        <v>225</v>
      </c>
      <c r="N7" s="111" t="s">
        <v>226</v>
      </c>
      <c r="O7" s="111" t="s">
        <v>227</v>
      </c>
      <c r="P7" s="117" t="s">
        <v>228</v>
      </c>
      <c r="Q7" s="111" t="s">
        <v>229</v>
      </c>
      <c r="R7" s="111" t="s">
        <v>230</v>
      </c>
      <c r="S7" s="111" t="s">
        <v>231</v>
      </c>
      <c r="T7" s="111" t="s">
        <v>232</v>
      </c>
      <c r="U7" s="117" t="s">
        <v>233</v>
      </c>
      <c r="V7" s="111" t="s">
        <v>234</v>
      </c>
      <c r="W7" s="111" t="s">
        <v>235</v>
      </c>
      <c r="X7" s="3"/>
      <c r="Y7" s="3"/>
      <c r="Z7" s="3"/>
      <c r="AA7" s="3"/>
      <c r="AB7" s="3"/>
      <c r="AC7" s="3"/>
      <c r="AD7" s="3"/>
      <c r="AE7" s="3"/>
      <c r="AF7" s="3"/>
      <c r="AG7" s="3"/>
      <c r="AH7" s="3"/>
      <c r="AI7" s="3"/>
      <c r="AJ7" s="3"/>
      <c r="AK7" s="3"/>
      <c r="AL7" s="3"/>
      <c r="AM7" s="3"/>
    </row>
    <row r="8" spans="1:39" ht="59.25" customHeight="1" x14ac:dyDescent="0.25">
      <c r="A8" s="89"/>
      <c r="B8" s="89"/>
      <c r="C8" s="89"/>
      <c r="D8" s="89"/>
      <c r="E8" s="89"/>
      <c r="F8" s="89"/>
      <c r="G8" s="89"/>
      <c r="H8" s="89"/>
      <c r="I8" s="89"/>
      <c r="J8" s="89"/>
      <c r="K8" s="89"/>
      <c r="L8" s="89"/>
      <c r="M8" s="89"/>
      <c r="N8" s="89"/>
      <c r="O8" s="89"/>
      <c r="P8" s="89"/>
      <c r="Q8" s="89"/>
      <c r="R8" s="89"/>
      <c r="S8" s="89"/>
      <c r="T8" s="89"/>
      <c r="U8" s="89"/>
      <c r="V8" s="89"/>
      <c r="W8" s="89"/>
      <c r="X8" s="16"/>
      <c r="Y8" s="16"/>
      <c r="Z8" s="16"/>
      <c r="AA8" s="16"/>
      <c r="AB8" s="16"/>
      <c r="AC8" s="16"/>
      <c r="AD8" s="16"/>
      <c r="AE8" s="16"/>
      <c r="AF8" s="16"/>
      <c r="AG8" s="16"/>
      <c r="AH8" s="16"/>
      <c r="AI8" s="16"/>
      <c r="AJ8" s="16"/>
      <c r="AK8" s="16"/>
      <c r="AL8" s="16"/>
      <c r="AM8" s="16"/>
    </row>
    <row r="9" spans="1:39" ht="45.75" customHeight="1" x14ac:dyDescent="0.25">
      <c r="A9" s="95">
        <v>1</v>
      </c>
      <c r="B9" s="122"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C9" s="90"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D9" s="90"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E9" s="27"/>
      <c r="F9" s="28"/>
      <c r="G9" s="28"/>
      <c r="H9" s="28"/>
      <c r="I9" s="28"/>
      <c r="J9" s="28"/>
      <c r="K9" s="28"/>
      <c r="L9" s="28"/>
      <c r="M9" s="24" t="str">
        <f t="shared" ref="M9:M68" si="0">IF(AND(N9&gt;=0,N9&lt;=85),"Débil",
IF(AND(N9&gt;=86,N9&lt;=95),"Moderado",
IF(AND(N9&gt;=96,N9&lt;=100),"Fuerte","")))</f>
        <v/>
      </c>
      <c r="N9" s="24" t="str">
        <f>IF(AND(F9="",G9="",H9="",I9="",J9="",K9="",L9=""),"",IF(OR(F9="",G9="",H9="",I9="",J9="",K9="",L9=""),"Finalice la valoración del control para emitir su calificación",VLOOKUP(F9,Listas!$Z$1:$AA$17,2,FALSE)+VLOOKUP(G9,Listas!$Z$1:$AA$17,2,FALSE)+VLOOKUP(H9,Listas!$Z$1:$AA$17,2,FALSE)+VLOOKUP(I9,Listas!$Z$1:$AA$17,2,FALSE)+VLOOKUP(J9,Listas!$Z$1:$AA$17,2,FALSE)+VLOOKUP(K9,Listas!$Z$1:$AA$17,2,FALSE)+VLOOKUP(L9,Listas!$Z$1:$AA$17,2,FALSE)))</f>
        <v/>
      </c>
      <c r="O9" s="24" t="str">
        <f t="shared" ref="O9:O68" si="1">IF(OR(N9="",N9="Finalice la valoración del control para emitir su calificación"),"",IF(N9&lt;96,"Debe establecer un plan de acción en la hoja No. 7, que permita tener un control bien diseñado.","No debe establecer un plan de acción para mejorar el diseño del control."))</f>
        <v/>
      </c>
      <c r="P9" s="24"/>
      <c r="Q9" s="24" t="str">
        <f t="shared" ref="Q9:Q68" si="2">IFERROR(IF(OR(M9="",MID(P9,1,SEARCH(" =",P9,1)-1)=""),"",
IF(AND(M9="Fuerte",MID(P9,1,SEARCH(" =",P9,1)-1)="Fuerte"),"Fuerte",
IF(AND(M9="Moderado",MID(P9,1,SEARCH(" =",P9,1)-1)="Moderado"),"Moderado",
IF(OR(M9="Débil",MID(P9,1,SEARCH(" =",P9,1)-1)="Débil"),"Débil",
IF(OR(M9="Fuerte",MID(P9,1,SEARCH(" =",P9,1)-1)="Moderado"),"Moderado",
IF(OR(M9="Moderado",MID(P9,1,SEARCH(" =",P9,1)-1)="Fuerte"),"Moderado","")))))),"")</f>
        <v/>
      </c>
      <c r="R9" s="129" t="str">
        <f>IF(AND(N9="",N10="",N11=""),"",AVERAGE(N9:N11))</f>
        <v/>
      </c>
      <c r="S9" s="129" t="str">
        <f>IF(R9="","",
IF(R9=100,"Fuerte",
IF(R9&lt;50,"Débil",
IF(OR(R9&gt;=50,R9&lt;100),"Moderado",""))))</f>
        <v/>
      </c>
      <c r="T9" s="90" t="str">
        <f>IF(S9="","",IF(S9="Fuerte","NO","SI"))</f>
        <v/>
      </c>
      <c r="U9" s="90"/>
      <c r="V9" s="90" t="str">
        <f>IF(OR(S9="",U9=""),"",
IF(S9="Débil","No aplica desplazamiento por tener una solidez débil.",
IF(AND(S9="Fuerte",OR(U9="El control ayuda a disminuir directamente tanto la probabilidad como el impacto.",U9="El control ayuda a disminuir directamente la probabilidad e indirectamente el impacto.",U9="El control ayuda a disminuir directamente la probabilidad y el impacto no disminuye.")),2,
IF(AND(S9="Fuerte",U9="El control no disminuye la probabilidad y el impacto disminuye directamente."),0,
IF(AND(S9="Moderado",OR(U9="El control ayuda a disminuir directamente tanto la probabilidad como el impacto.",U9="El control ayuda a disminuir directamente la probabilidad e indirectamente el impacto.",U9="El control ayuda a disminuir directamente la probabilidad y el impacto no disminuye.")),1,
IF(AND(S9="Moderado",U9="El control no disminuye la probabilidad y el impacto disminuye directamente."),0,""))))))</f>
        <v/>
      </c>
      <c r="W9" s="91" t="str">
        <f>IF(AND($D$9&lt;&gt;"Corrupción",$D$9&lt;&gt;"Lavado de Activos",$D$9&lt;&gt;"Financiación del Terrorismo",$D$9&lt;&gt;"Trámites, OPAs y Consultas de Acceso a la Información Pública"),"",
IF(OR($D$9="Corrupción",$D$9="Lavado de Activos",$D$9="Financiación del Terrorismo",$D$9="Trámites, OPAs y Consultas de Acceso a la Información Pública"),
IF(V9="","",
IF(OR(V9="No aplica desplazamiento por tener una solidez débil.",V9=0),'2. Identificación del Riesgo'!$K$9,
IF(AND(S9="Fuerte",V9=2,OR('2. Identificación del Riesgo'!$K$9="Rara vez",'2. Identificación del Riesgo'!$K$9="Improbable",'2. Identificación del Riesgo'!$K$9="Posible")),"Rara vez",
IF(AND(S9="Fuerte",V9=2,'2. Identificación del Riesgo'!$K$9="Probable"),"Improbable",
IF(AND(S9="Fuerte",V9=2,'2. Identificación del Riesgo'!$K$9="Casi seguro"),"Posible",
IF(AND(S9="Moderado",V9=1,OR('2. Identificación del Riesgo'!$K$9="Rara vez",'2. Identificación del Riesgo'!$K$9="Improbable")),"Rara vez",
IF(AND(S9="Moderado",V9=1,'2. Identificación del Riesgo'!$K$9="Posible"),"Improbable",
IF(AND(S9="Moderado",V9=1,'2. Identificación del Riesgo'!$K$9="Probable"),"Posible",
IF(AND(S9="Moderado",V9=1,'2. Identificación del Riesgo'!$K$9="Casi seguro"),"Probable","")))))))))))</f>
        <v/>
      </c>
      <c r="X9" s="17"/>
      <c r="Y9" s="17"/>
      <c r="Z9" s="17"/>
      <c r="AA9" s="17"/>
      <c r="AB9" s="17"/>
      <c r="AC9" s="17"/>
      <c r="AD9" s="17"/>
      <c r="AE9" s="17"/>
      <c r="AF9" s="17"/>
      <c r="AG9" s="17"/>
      <c r="AH9" s="17"/>
      <c r="AI9" s="17"/>
      <c r="AJ9" s="17"/>
      <c r="AK9" s="17"/>
      <c r="AL9" s="17"/>
      <c r="AM9" s="17"/>
    </row>
    <row r="10" spans="1:39" ht="45.75" customHeight="1" x14ac:dyDescent="0.3">
      <c r="A10" s="88"/>
      <c r="B10" s="88"/>
      <c r="C10" s="88"/>
      <c r="D10" s="88"/>
      <c r="E10" s="27"/>
      <c r="F10" s="28"/>
      <c r="G10" s="28"/>
      <c r="H10" s="28"/>
      <c r="I10" s="28"/>
      <c r="J10" s="28"/>
      <c r="K10" s="28"/>
      <c r="L10" s="28"/>
      <c r="M10" s="24" t="str">
        <f t="shared" si="0"/>
        <v/>
      </c>
      <c r="N10" s="24" t="str">
        <f>IF(AND(F10="",G10="",H10="",I10="",J10="",K10="",L10=""),"",IF(OR(F10="",G10="",H10="",I10="",J10="",K10="",L10=""),"Finalice la valoración del control para emitir su calificación",VLOOKUP(F10,Listas!$Z$1:$AA$17,2,FALSE)+VLOOKUP(G10,Listas!$Z$1:$AA$17,2,FALSE)+VLOOKUP(H10,Listas!$Z$1:$AA$17,2,FALSE)+VLOOKUP(I10,Listas!$Z$1:$AA$17,2,FALSE)+VLOOKUP(J10,Listas!$Z$1:$AA$17,2,FALSE)+VLOOKUP(K10,Listas!$Z$1:$AA$17,2,FALSE)+VLOOKUP(L10,Listas!$Z$1:$AA$17,2,FALSE)))</f>
        <v/>
      </c>
      <c r="O10" s="24" t="str">
        <f t="shared" si="1"/>
        <v/>
      </c>
      <c r="P10" s="24"/>
      <c r="Q10" s="24" t="str">
        <f t="shared" si="2"/>
        <v/>
      </c>
      <c r="R10" s="88"/>
      <c r="S10" s="88"/>
      <c r="T10" s="88"/>
      <c r="U10" s="88"/>
      <c r="V10" s="88"/>
      <c r="W10" s="88"/>
      <c r="X10" s="3"/>
      <c r="Y10" s="3"/>
      <c r="Z10" s="3"/>
      <c r="AA10" s="3"/>
      <c r="AB10" s="3"/>
      <c r="AC10" s="3"/>
      <c r="AD10" s="3"/>
      <c r="AE10" s="3"/>
      <c r="AF10" s="3"/>
      <c r="AG10" s="3"/>
      <c r="AH10" s="3"/>
      <c r="AI10" s="3"/>
      <c r="AJ10" s="3"/>
      <c r="AK10" s="3"/>
      <c r="AL10" s="3"/>
      <c r="AM10" s="3"/>
    </row>
    <row r="11" spans="1:39" ht="45.75" customHeight="1" x14ac:dyDescent="0.3">
      <c r="A11" s="89"/>
      <c r="B11" s="89"/>
      <c r="C11" s="89"/>
      <c r="D11" s="89"/>
      <c r="E11" s="27"/>
      <c r="F11" s="28"/>
      <c r="G11" s="28"/>
      <c r="H11" s="28"/>
      <c r="I11" s="28"/>
      <c r="J11" s="28"/>
      <c r="K11" s="28"/>
      <c r="L11" s="28"/>
      <c r="M11" s="24" t="str">
        <f t="shared" si="0"/>
        <v/>
      </c>
      <c r="N11" s="24" t="str">
        <f>IF(AND(F11="",G11="",H11="",I11="",J11="",K11="",L11=""),"",IF(OR(F11="",G11="",H11="",I11="",J11="",K11="",L11=""),"Finalice la valoración del control para emitir su calificación",VLOOKUP(F11,Listas!$Z$1:$AA$17,2,FALSE)+VLOOKUP(G11,Listas!$Z$1:$AA$17,2,FALSE)+VLOOKUP(H11,Listas!$Z$1:$AA$17,2,FALSE)+VLOOKUP(I11,Listas!$Z$1:$AA$17,2,FALSE)+VLOOKUP(J11,Listas!$Z$1:$AA$17,2,FALSE)+VLOOKUP(K11,Listas!$Z$1:$AA$17,2,FALSE)+VLOOKUP(L11,Listas!$Z$1:$AA$17,2,FALSE)))</f>
        <v/>
      </c>
      <c r="O11" s="24" t="str">
        <f t="shared" si="1"/>
        <v/>
      </c>
      <c r="P11" s="24"/>
      <c r="Q11" s="24" t="str">
        <f t="shared" si="2"/>
        <v/>
      </c>
      <c r="R11" s="89"/>
      <c r="S11" s="89"/>
      <c r="T11" s="89"/>
      <c r="U11" s="89"/>
      <c r="V11" s="89"/>
      <c r="W11" s="89"/>
      <c r="X11" s="3"/>
      <c r="Y11" s="3"/>
      <c r="Z11" s="3"/>
      <c r="AA11" s="3"/>
      <c r="AB11" s="3"/>
      <c r="AC11" s="3"/>
      <c r="AD11" s="3"/>
      <c r="AE11" s="3"/>
      <c r="AF11" s="3"/>
      <c r="AG11" s="3"/>
      <c r="AH11" s="3"/>
      <c r="AI11" s="3"/>
      <c r="AJ11" s="3"/>
      <c r="AK11" s="3"/>
      <c r="AL11" s="3"/>
      <c r="AM11" s="3"/>
    </row>
    <row r="12" spans="1:39" ht="45.75" customHeight="1" x14ac:dyDescent="0.3">
      <c r="A12" s="95">
        <v>2</v>
      </c>
      <c r="B12" s="122"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0"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0"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29"/>
      <c r="F12" s="28"/>
      <c r="G12" s="28"/>
      <c r="H12" s="28"/>
      <c r="I12" s="28"/>
      <c r="J12" s="28"/>
      <c r="K12" s="28"/>
      <c r="L12" s="28"/>
      <c r="M12" s="24" t="str">
        <f t="shared" si="0"/>
        <v/>
      </c>
      <c r="N12" s="24" t="str">
        <f>IF(AND(F12="",G12="",H12="",I12="",J12="",K12="",L12=""),"",IF(OR(F12="",G12="",H12="",I12="",J12="",K12="",L12=""),"Finalice la valoración del control para emitir su calificación",VLOOKUP(F12,Listas!$Z$1:$AA$17,2,FALSE)+VLOOKUP(G12,Listas!$Z$1:$AA$17,2,FALSE)+VLOOKUP(H12,Listas!$Z$1:$AA$17,2,FALSE)+VLOOKUP(I12,Listas!$Z$1:$AA$17,2,FALSE)+VLOOKUP(J12,Listas!$Z$1:$AA$17,2,FALSE)+VLOOKUP(K12,Listas!$Z$1:$AA$17,2,FALSE)+VLOOKUP(L12,Listas!$Z$1:$AA$17,2,FALSE)))</f>
        <v/>
      </c>
      <c r="O12" s="24" t="str">
        <f t="shared" si="1"/>
        <v/>
      </c>
      <c r="P12" s="24"/>
      <c r="Q12" s="24" t="str">
        <f t="shared" si="2"/>
        <v/>
      </c>
      <c r="R12" s="129" t="str">
        <f>IF(AND(N12="",N13="",N14=""),"",AVERAGE(N12:N14))</f>
        <v/>
      </c>
      <c r="S12" s="129" t="str">
        <f>IF(R12="","",
IF(R12=100,"Fuerte",
IF(R12&lt;50,"Débil",
IF(OR(R12&gt;=50,R12&lt;100),"Moderado",""))))</f>
        <v/>
      </c>
      <c r="T12" s="90" t="str">
        <f>IF(S12="","",IF(S12="Fuerte","NO","SI"))</f>
        <v/>
      </c>
      <c r="U12" s="90"/>
      <c r="V12" s="90" t="str">
        <f>IF(OR(S12="",U12=""),"",
IF(S12="Débil","No aplica desplazamiento por tener una solidez débil.",
IF(AND(S12="Fuerte",OR(U12="El control ayuda a disminuir directamente tanto la probabilidad como el impacto.",U12="El control ayuda a disminuir directamente la probabilidad e indirectamente el impacto.",U12="El control ayuda a disminuir directamente la probabilidad y el impacto no disminuye.")),2,
IF(AND(S12="Fuerte",U12="El control no disminuye la probabilidad y el impacto disminuye directamente."),0,
IF(AND(S12="Moderado",OR(U12="El control ayuda a disminuir directamente tanto la probabilidad como el impacto.",U12="El control ayuda a disminuir directamente la probabilidad e indirectamente el impacto.",U12="El control ayuda a disminuir directamente la probabilidad y el impacto no disminuye.")),1,
IF(AND(S12="Moderado",U12="El control no disminuye la probabilidad y el impacto disminuye directamente."),0,""))))))</f>
        <v/>
      </c>
      <c r="W12" s="91" t="str">
        <f>IF(AND($D$12&lt;&gt;"Corrupción",$D$12&lt;&gt;"Lavado de Activos",$D$12&lt;&gt;"Financiación del Terrorismo",$D$12&lt;&gt;"Trámites, OPAs y Consultas de Acceso a la Información Pública"),"",
IF(OR($D$12="Corrupción",$D$12="Lavado de Activos",$D$12="Financiación del Terrorismo",$D$12="Trámites, OPAs y Consultas de Acceso a la Información Pública"),
IF(V12="","",
IF(OR(V12="No aplica desplazamiento por tener una solidez débil.",V12=0),'2. Identificación del Riesgo'!$K$12,
IF(AND(S12="Fuerte",V12=2,OR('2. Identificación del Riesgo'!$K$12="Rara vez",'2. Identificación del Riesgo'!$K$12="Improbable",'2. Identificación del Riesgo'!$K$12="Posible")),"Rara vez",
IF(AND(S12="Fuerte",V12=2,'2. Identificación del Riesgo'!$K$12="Probable"),"Improbable",
IF(AND(S12="Fuerte",V12=2,'2. Identificación del Riesgo'!$K$12="Casi seguro"),"Posible",
IF(AND(S12="Moderado",V12=1,OR('2. Identificación del Riesgo'!$K$12="Rara vez",'2. Identificación del Riesgo'!$K$12="Improbable")),"Rara vez",
IF(AND(S12="Moderado",V12=1,'2. Identificación del Riesgo'!$K$12="Posible"),"Improbable",
IF(AND(S12="Moderado",V12=1,'2. Identificación del Riesgo'!$K$12="Probable"),"Posible",
IF(AND(S12="Moderado",V12=1,'2. Identificación del Riesgo'!$K$12="Casi seguro"),"Probable","")))))))))))</f>
        <v/>
      </c>
      <c r="X12" s="3"/>
      <c r="Y12" s="3"/>
      <c r="Z12" s="3"/>
      <c r="AA12" s="3"/>
      <c r="AB12" s="3"/>
      <c r="AC12" s="3"/>
      <c r="AD12" s="3"/>
      <c r="AE12" s="3"/>
      <c r="AF12" s="3"/>
      <c r="AG12" s="3"/>
      <c r="AH12" s="3"/>
      <c r="AI12" s="3"/>
      <c r="AJ12" s="3"/>
      <c r="AK12" s="3"/>
      <c r="AL12" s="3"/>
      <c r="AM12" s="3"/>
    </row>
    <row r="13" spans="1:39" ht="45.75" customHeight="1" x14ac:dyDescent="0.3">
      <c r="A13" s="88"/>
      <c r="B13" s="88"/>
      <c r="C13" s="88"/>
      <c r="D13" s="88"/>
      <c r="E13" s="29"/>
      <c r="F13" s="28"/>
      <c r="G13" s="28"/>
      <c r="H13" s="28"/>
      <c r="I13" s="28"/>
      <c r="J13" s="28"/>
      <c r="K13" s="28"/>
      <c r="L13" s="28"/>
      <c r="M13" s="24" t="str">
        <f t="shared" si="0"/>
        <v/>
      </c>
      <c r="N13" s="24" t="str">
        <f>IF(AND(F13="",G13="",H13="",I13="",J13="",K13="",L13=""),"",IF(OR(F13="",G13="",H13="",I13="",J13="",K13="",L13=""),"Finalice la valoración del control para emitir su calificación",VLOOKUP(F13,Listas!$Z$1:$AA$17,2,FALSE)+VLOOKUP(G13,Listas!$Z$1:$AA$17,2,FALSE)+VLOOKUP(H13,Listas!$Z$1:$AA$17,2,FALSE)+VLOOKUP(I13,Listas!$Z$1:$AA$17,2,FALSE)+VLOOKUP(J13,Listas!$Z$1:$AA$17,2,FALSE)+VLOOKUP(K13,Listas!$Z$1:$AA$17,2,FALSE)+VLOOKUP(L13,Listas!$Z$1:$AA$17,2,FALSE)))</f>
        <v/>
      </c>
      <c r="O13" s="24" t="str">
        <f t="shared" si="1"/>
        <v/>
      </c>
      <c r="P13" s="24"/>
      <c r="Q13" s="24" t="str">
        <f t="shared" si="2"/>
        <v/>
      </c>
      <c r="R13" s="88"/>
      <c r="S13" s="88"/>
      <c r="T13" s="88"/>
      <c r="U13" s="88"/>
      <c r="V13" s="88"/>
      <c r="W13" s="88"/>
      <c r="X13" s="3"/>
      <c r="Y13" s="3"/>
      <c r="Z13" s="3"/>
      <c r="AA13" s="3"/>
      <c r="AB13" s="3"/>
      <c r="AC13" s="3"/>
      <c r="AD13" s="3"/>
      <c r="AE13" s="3"/>
      <c r="AF13" s="3"/>
      <c r="AG13" s="3"/>
      <c r="AH13" s="3"/>
      <c r="AI13" s="3"/>
      <c r="AJ13" s="3"/>
      <c r="AK13" s="3"/>
      <c r="AL13" s="3"/>
      <c r="AM13" s="3"/>
    </row>
    <row r="14" spans="1:39" ht="45.75" customHeight="1" x14ac:dyDescent="0.3">
      <c r="A14" s="89"/>
      <c r="B14" s="89"/>
      <c r="C14" s="89"/>
      <c r="D14" s="89"/>
      <c r="E14" s="29"/>
      <c r="F14" s="28"/>
      <c r="G14" s="28"/>
      <c r="H14" s="28"/>
      <c r="I14" s="28"/>
      <c r="J14" s="28"/>
      <c r="K14" s="28"/>
      <c r="L14" s="28"/>
      <c r="M14" s="24" t="str">
        <f t="shared" si="0"/>
        <v/>
      </c>
      <c r="N14" s="24" t="str">
        <f>IF(AND(F14="",G14="",H14="",I14="",J14="",K14="",L14=""),"",IF(OR(F14="",G14="",H14="",I14="",J14="",K14="",L14=""),"Finalice la valoración del control para emitir su calificación",VLOOKUP(F14,Listas!$Z$1:$AA$17,2,FALSE)+VLOOKUP(G14,Listas!$Z$1:$AA$17,2,FALSE)+VLOOKUP(H14,Listas!$Z$1:$AA$17,2,FALSE)+VLOOKUP(I14,Listas!$Z$1:$AA$17,2,FALSE)+VLOOKUP(J14,Listas!$Z$1:$AA$17,2,FALSE)+VLOOKUP(K14,Listas!$Z$1:$AA$17,2,FALSE)+VLOOKUP(L14,Listas!$Z$1:$AA$17,2,FALSE)))</f>
        <v/>
      </c>
      <c r="O14" s="24" t="str">
        <f t="shared" si="1"/>
        <v/>
      </c>
      <c r="P14" s="24"/>
      <c r="Q14" s="24" t="str">
        <f t="shared" si="2"/>
        <v/>
      </c>
      <c r="R14" s="89"/>
      <c r="S14" s="89"/>
      <c r="T14" s="89"/>
      <c r="U14" s="89"/>
      <c r="V14" s="89"/>
      <c r="W14" s="89"/>
      <c r="X14" s="3"/>
      <c r="Y14" s="3"/>
      <c r="Z14" s="3"/>
      <c r="AA14" s="3"/>
      <c r="AB14" s="3"/>
      <c r="AC14" s="3"/>
      <c r="AD14" s="3"/>
      <c r="AE14" s="3"/>
      <c r="AF14" s="3"/>
      <c r="AG14" s="3"/>
      <c r="AH14" s="3"/>
      <c r="AI14" s="3"/>
      <c r="AJ14" s="3"/>
      <c r="AK14" s="3"/>
      <c r="AL14" s="3"/>
      <c r="AM14" s="3"/>
    </row>
    <row r="15" spans="1:39" ht="45.75" customHeight="1" x14ac:dyDescent="0.3">
      <c r="A15" s="95">
        <v>3</v>
      </c>
      <c r="B15" s="122"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
      </c>
      <c r="C15" s="90"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 xml:space="preserve">Posibilidad de proferir decisiones que favorezcan a terceros  en contravía del interes general. </v>
      </c>
      <c r="D15" s="90"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Corrupción</v>
      </c>
      <c r="E15" s="29" t="s">
        <v>236</v>
      </c>
      <c r="F15" s="28" t="s">
        <v>237</v>
      </c>
      <c r="G15" s="28" t="s">
        <v>238</v>
      </c>
      <c r="H15" s="28" t="s">
        <v>239</v>
      </c>
      <c r="I15" s="28" t="s">
        <v>240</v>
      </c>
      <c r="J15" s="28" t="s">
        <v>241</v>
      </c>
      <c r="K15" s="28" t="s">
        <v>242</v>
      </c>
      <c r="L15" s="28" t="s">
        <v>243</v>
      </c>
      <c r="M15" s="24" t="str">
        <f t="shared" si="0"/>
        <v>Fuerte</v>
      </c>
      <c r="N15" s="24">
        <f>IF(AND(F15="",G15="",H15="",I15="",J15="",K15="",L15=""),"",IF(OR(F15="",G15="",H15="",I15="",J15="",K15="",L15=""),"Finalice la valoración del control para emitir su calificación",VLOOKUP(F15,Listas!$Z$1:$AA$17,2,FALSE)+VLOOKUP(G15,Listas!$Z$1:$AA$17,2,FALSE)+VLOOKUP(H15,Listas!$Z$1:$AA$17,2,FALSE)+VLOOKUP(I15,Listas!$Z$1:$AA$17,2,FALSE)+VLOOKUP(J15,Listas!$Z$1:$AA$17,2,FALSE)+VLOOKUP(K15,Listas!$Z$1:$AA$17,2,FALSE)+VLOOKUP(L15,Listas!$Z$1:$AA$17,2,FALSE)))</f>
        <v>100</v>
      </c>
      <c r="O15" s="24" t="str">
        <f t="shared" si="1"/>
        <v>No debe establecer un plan de acción para mejorar el diseño del control.</v>
      </c>
      <c r="P15" s="24" t="s">
        <v>244</v>
      </c>
      <c r="Q15" s="24" t="str">
        <f t="shared" si="2"/>
        <v>Fuerte</v>
      </c>
      <c r="R15" s="129">
        <f>IF(AND(N15="",N16="",N17=""),"",AVERAGE(N15:N17))</f>
        <v>100</v>
      </c>
      <c r="S15" s="129" t="str">
        <f>IF(R15="","",
IF(R15=100,"Fuerte",
IF(R15&lt;50,"Débil",
IF(OR(R15&gt;=50,R15&lt;100),"Moderado",""))))</f>
        <v>Fuerte</v>
      </c>
      <c r="T15" s="90" t="str">
        <f>IF(S15="","",IF(S15="Fuerte","NO","SI"))</f>
        <v>NO</v>
      </c>
      <c r="U15" s="90" t="s">
        <v>245</v>
      </c>
      <c r="V15" s="90">
        <f>IF(OR(S15="",U15=""),"",
IF(S15="Débil","No aplica desplazamiento por tener una solidez débil.",
IF(AND(S15="Fuerte",OR(U15="El control ayuda a disminuir directamente tanto la probabilidad como el impacto.",U15="El control ayuda a disminuir directamente la probabilidad e indirectamente el impacto.",U15="El control ayuda a disminuir directamente la probabilidad y el impacto no disminuye.")),2,
IF(AND(S15="Fuerte",U15="El control no disminuye la probabilidad y el impacto disminuye directamente."),0,
IF(AND(S15="Moderado",OR(U15="El control ayuda a disminuir directamente tanto la probabilidad como el impacto.",U15="El control ayuda a disminuir directamente la probabilidad e indirectamente el impacto.",U15="El control ayuda a disminuir directamente la probabilidad y el impacto no disminuye.")),1,
IF(AND(S15="Moderado",U15="El control no disminuye la probabilidad y el impacto disminuye directamente."),0,""))))))</f>
        <v>2</v>
      </c>
      <c r="W15" s="91" t="str">
        <f>IF(AND($D$15&lt;&gt;"Corrupción",$D$15&lt;&gt;"Lavado de Activos",$D$15&lt;&gt;"Financiación del Terrorismo",$D$15&lt;&gt;"Trámites, OPAs y Consultas de Acceso a la Información Pública"),"",
IF(OR($D$15="Corrupción",$D$15="Lavado de Activos",$D$15="Financiación del Terrorismo",$D$15="Trámites, OPAs y Consultas de Acceso a la Información Pública"),
IF(V15="","",
IF(OR(V15="No aplica desplazamiento por tener una solidez débil.",V15=0),'2. Identificación del Riesgo'!$K$15,
IF(AND(S15="Fuerte",V15=2,OR('2. Identificación del Riesgo'!$K$15="Rara vez",'2. Identificación del Riesgo'!$K$15="Improbable",'2. Identificación del Riesgo'!$K$15="Posible")),"Rara vez",
IF(AND(S15="Fuerte",V15=2,'2. Identificación del Riesgo'!$K$15="Probable"),"Improbable",
IF(AND(S15="Fuerte",V15=2,'2. Identificación del Riesgo'!$K$15="Casi seguro"),"Posible",
IF(AND(S15="Moderado",V15=1,OR('2. Identificación del Riesgo'!$K$15="Rara vez",'2. Identificación del Riesgo'!$K$15:$K$17="Improbable")),"Rara vez",
IF(AND(S15="Moderado",V15=1,'2. Identificación del Riesgo'!$K$15="Posible"),"Improbable",
IF(AND(S15="Moderado",V15=1,'2. Identificación del Riesgo'!$K$15="Probable"),"Posible",
IF(AND(S15="Moderado",V15=1,'2. Identificación del Riesgo'!$K$15="Casi seguro"),"Probable","")))))))))))</f>
        <v>Rara vez</v>
      </c>
      <c r="X15" s="3"/>
      <c r="Y15" s="3"/>
      <c r="Z15" s="3"/>
      <c r="AA15" s="3"/>
      <c r="AB15" s="3"/>
      <c r="AC15" s="3"/>
      <c r="AD15" s="3"/>
      <c r="AE15" s="3"/>
      <c r="AF15" s="3"/>
      <c r="AG15" s="3"/>
      <c r="AH15" s="3"/>
      <c r="AI15" s="3"/>
      <c r="AJ15" s="3"/>
      <c r="AK15" s="3"/>
      <c r="AL15" s="3"/>
      <c r="AM15" s="3"/>
    </row>
    <row r="16" spans="1:39" ht="45.75" customHeight="1" x14ac:dyDescent="0.3">
      <c r="A16" s="88"/>
      <c r="B16" s="88"/>
      <c r="C16" s="88"/>
      <c r="D16" s="88"/>
      <c r="E16" s="29" t="s">
        <v>246</v>
      </c>
      <c r="F16" s="28" t="s">
        <v>237</v>
      </c>
      <c r="G16" s="28" t="s">
        <v>238</v>
      </c>
      <c r="H16" s="28" t="s">
        <v>239</v>
      </c>
      <c r="I16" s="28" t="s">
        <v>240</v>
      </c>
      <c r="J16" s="28" t="s">
        <v>241</v>
      </c>
      <c r="K16" s="28" t="s">
        <v>242</v>
      </c>
      <c r="L16" s="28" t="s">
        <v>243</v>
      </c>
      <c r="M16" s="24" t="str">
        <f t="shared" si="0"/>
        <v>Fuerte</v>
      </c>
      <c r="N16" s="24">
        <f>IF(AND(F16="",G16="",H16="",I16="",J16="",K16="",L16=""),"",IF(OR(F16="",G16="",H16="",I16="",J16="",K16="",L16=""),"Finalice la valoración del control para emitir su calificación",VLOOKUP(F16,Listas!$Z$1:$AA$17,2,FALSE)+VLOOKUP(G16,Listas!$Z$1:$AA$17,2,FALSE)+VLOOKUP(H16,Listas!$Z$1:$AA$17,2,FALSE)+VLOOKUP(I16,Listas!$Z$1:$AA$17,2,FALSE)+VLOOKUP(J16,Listas!$Z$1:$AA$17,2,FALSE)+VLOOKUP(K16,Listas!$Z$1:$AA$17,2,FALSE)+VLOOKUP(L16,Listas!$Z$1:$AA$17,2,FALSE)))</f>
        <v>100</v>
      </c>
      <c r="O16" s="24" t="str">
        <f t="shared" si="1"/>
        <v>No debe establecer un plan de acción para mejorar el diseño del control.</v>
      </c>
      <c r="P16" s="24" t="s">
        <v>244</v>
      </c>
      <c r="Q16" s="24" t="str">
        <f t="shared" si="2"/>
        <v>Fuerte</v>
      </c>
      <c r="R16" s="88"/>
      <c r="S16" s="88"/>
      <c r="T16" s="88"/>
      <c r="U16" s="88"/>
      <c r="V16" s="88"/>
      <c r="W16" s="88"/>
      <c r="X16" s="3"/>
      <c r="Y16" s="3"/>
      <c r="Z16" s="3"/>
      <c r="AA16" s="3"/>
      <c r="AB16" s="3"/>
      <c r="AC16" s="3"/>
      <c r="AD16" s="3"/>
      <c r="AE16" s="3"/>
      <c r="AF16" s="3"/>
      <c r="AG16" s="3"/>
      <c r="AH16" s="3"/>
      <c r="AI16" s="3"/>
      <c r="AJ16" s="3"/>
      <c r="AK16" s="3"/>
      <c r="AL16" s="3"/>
      <c r="AM16" s="3"/>
    </row>
    <row r="17" spans="1:39" ht="45.75" customHeight="1" x14ac:dyDescent="0.3">
      <c r="A17" s="89"/>
      <c r="B17" s="89"/>
      <c r="C17" s="89"/>
      <c r="D17" s="89"/>
      <c r="E17" s="29"/>
      <c r="F17" s="28"/>
      <c r="G17" s="28"/>
      <c r="H17" s="28"/>
      <c r="I17" s="28"/>
      <c r="J17" s="28"/>
      <c r="K17" s="28"/>
      <c r="L17" s="28"/>
      <c r="M17" s="24" t="str">
        <f t="shared" si="0"/>
        <v/>
      </c>
      <c r="N17" s="24" t="str">
        <f>IF(AND(F17="",G17="",H17="",I17="",J17="",K17="",L17=""),"",IF(OR(F17="",G17="",H17="",I17="",J17="",K17="",L17=""),"Finalice la valoración del control para emitir su calificación",VLOOKUP(F17,Listas!$Z$1:$AA$17,2,FALSE)+VLOOKUP(G17,Listas!$Z$1:$AA$17,2,FALSE)+VLOOKUP(H17,Listas!$Z$1:$AA$17,2,FALSE)+VLOOKUP(I17,Listas!$Z$1:$AA$17,2,FALSE)+VLOOKUP(J17,Listas!$Z$1:$AA$17,2,FALSE)+VLOOKUP(K17,Listas!$Z$1:$AA$17,2,FALSE)+VLOOKUP(L17,Listas!$Z$1:$AA$17,2,FALSE)))</f>
        <v/>
      </c>
      <c r="O17" s="24" t="str">
        <f t="shared" si="1"/>
        <v/>
      </c>
      <c r="P17" s="24"/>
      <c r="Q17" s="24" t="str">
        <f t="shared" si="2"/>
        <v/>
      </c>
      <c r="R17" s="89"/>
      <c r="S17" s="89"/>
      <c r="T17" s="89"/>
      <c r="U17" s="89"/>
      <c r="V17" s="89"/>
      <c r="W17" s="89"/>
      <c r="X17" s="3"/>
      <c r="Y17" s="3"/>
      <c r="Z17" s="3"/>
      <c r="AA17" s="3"/>
      <c r="AB17" s="3"/>
      <c r="AC17" s="3"/>
      <c r="AD17" s="3"/>
      <c r="AE17" s="3"/>
      <c r="AF17" s="3"/>
      <c r="AG17" s="3"/>
      <c r="AH17" s="3"/>
      <c r="AI17" s="3"/>
      <c r="AJ17" s="3"/>
      <c r="AK17" s="3"/>
      <c r="AL17" s="3"/>
      <c r="AM17" s="3"/>
    </row>
    <row r="18" spans="1:39" ht="45.75" customHeight="1" x14ac:dyDescent="0.3">
      <c r="A18" s="95">
        <v>4</v>
      </c>
      <c r="B18" s="122"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0"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0"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29"/>
      <c r="F18" s="28"/>
      <c r="G18" s="28"/>
      <c r="H18" s="28"/>
      <c r="I18" s="28"/>
      <c r="J18" s="28"/>
      <c r="K18" s="28"/>
      <c r="L18" s="28"/>
      <c r="M18" s="24" t="str">
        <f t="shared" si="0"/>
        <v/>
      </c>
      <c r="N18" s="24" t="str">
        <f>IF(AND(F18="",G18="",H18="",I18="",J18="",K18="",L18=""),"",IF(OR(F18="",G18="",H18="",I18="",J18="",K18="",L18=""),"Finalice la valoración del control para emitir su calificación",VLOOKUP(F18,Listas!$Z$1:$AA$17,2,FALSE)+VLOOKUP(G18,Listas!$Z$1:$AA$17,2,FALSE)+VLOOKUP(H18,Listas!$Z$1:$AA$17,2,FALSE)+VLOOKUP(I18,Listas!$Z$1:$AA$17,2,FALSE)+VLOOKUP(J18,Listas!$Z$1:$AA$17,2,FALSE)+VLOOKUP(K18,Listas!$Z$1:$AA$17,2,FALSE)+VLOOKUP(L18,Listas!$Z$1:$AA$17,2,FALSE)))</f>
        <v/>
      </c>
      <c r="O18" s="24" t="str">
        <f t="shared" si="1"/>
        <v/>
      </c>
      <c r="P18" s="24"/>
      <c r="Q18" s="24" t="str">
        <f t="shared" si="2"/>
        <v/>
      </c>
      <c r="R18" s="129" t="str">
        <f>IF(AND(N18="",N19="",N20=""),"",AVERAGE(N18:N20))</f>
        <v/>
      </c>
      <c r="S18" s="129" t="str">
        <f>IF(R18="","",
IF(R18=100,"Fuerte",
IF(R18&lt;50,"Débil",
IF(OR(R18&gt;=50,R18&lt;100),"Moderado",""))))</f>
        <v/>
      </c>
      <c r="T18" s="90" t="str">
        <f>IF(S18="","",IF(S18="Fuerte","NO","SI"))</f>
        <v/>
      </c>
      <c r="U18" s="90"/>
      <c r="V18" s="90" t="str">
        <f>IF(OR(S18="",U18=""),"",
IF(S18="Débil","No aplica desplazamiento por tener una solidez débil.",
IF(AND(S18="Fuerte",OR(U18="El control ayuda a disminuir directamente tanto la probabilidad como el impacto.",U18="El control ayuda a disminuir directamente la probabilidad e indirectamente el impacto.",U18="El control ayuda a disminuir directamente la probabilidad y el impacto no disminuye.")),2,
IF(AND(S18="Fuerte",U18="El control no disminuye la probabilidad y el impacto disminuye directamente."),0,
IF(AND(S18="Moderado",OR(U18="El control ayuda a disminuir directamente tanto la probabilidad como el impacto.",U18="El control ayuda a disminuir directamente la probabilidad e indirectamente el impacto.",U18="El control ayuda a disminuir directamente la probabilidad y el impacto no disminuye.")),1,
IF(AND(S18="Moderado",U18="El control no disminuye la probabilidad y el impacto disminuye directamente."),0,""))))))</f>
        <v/>
      </c>
      <c r="W18" s="91" t="str">
        <f>IF(AND($D$18&lt;&gt;"Corrupción",$D$18&lt;&gt;"Lavado de Activos",$D$18&lt;&gt;"Financiación del Terrorismo",$D$18&lt;&gt;"Trámites, OPAs y Consultas de Acceso a la Información Pública"),"",
IF(OR($D$18="Corrupción",$D$18="Lavado de Activos",$D$18="Financiación del Terrorismo",$D$18="Trámites, OPAs y Consultas de Acceso a la Información Pública"),
IF(V18="","",
IF(OR(V18="No aplica desplazamiento por tener una solidez débil.",V18=0),'2. Identificación del Riesgo'!$K$180,
IF(AND(S18="Fuerte",V18=2,OR('2. Identificación del Riesgo'!$K$18="Rara vez",'2. Identificación del Riesgo'!$K$18="Improbable",'2. Identificación del Riesgo'!$K$18="Posible")),"Rara vez",
IF(AND(S18="Fuerte",V18=2,'2. Identificación del Riesgo'!$K$18="Probable"),"Improbable",
IF(AND(S18="Fuerte",V18=2,'2. Identificación del Riesgo'!$K$18="Casi seguro"),"Posible",
IF(AND(S18="Moderado",V18=1,OR('2. Identificación del Riesgo'!$K$18="Rara vez",'2. Identificación del Riesgo'!$K$18="Improbable")),"Rara vez",
IF(AND(S18="Moderado",V18=1,'2. Identificación del Riesgo'!$K$18="Posible"),"Improbable",
IF(AND(S18="Moderado",V18=1,'2. Identificación del Riesgo'!$K$18="Probable"),"Posible",
IF(AND(S18="Moderado",V18=1,'2. Identificación del Riesgo'!$K$18="Casi seguro"),"Probable","")))))))))))</f>
        <v/>
      </c>
      <c r="X18" s="3"/>
      <c r="Y18" s="3"/>
      <c r="Z18" s="3"/>
      <c r="AA18" s="3"/>
      <c r="AB18" s="3"/>
      <c r="AC18" s="3"/>
      <c r="AD18" s="3"/>
      <c r="AE18" s="3"/>
      <c r="AF18" s="3"/>
      <c r="AG18" s="3"/>
      <c r="AH18" s="3"/>
      <c r="AI18" s="3"/>
      <c r="AJ18" s="3"/>
      <c r="AK18" s="3"/>
      <c r="AL18" s="3"/>
      <c r="AM18" s="3"/>
    </row>
    <row r="19" spans="1:39" ht="45.75" customHeight="1" x14ac:dyDescent="0.3">
      <c r="A19" s="88"/>
      <c r="B19" s="88"/>
      <c r="C19" s="88"/>
      <c r="D19" s="88"/>
      <c r="E19" s="29"/>
      <c r="F19" s="28"/>
      <c r="G19" s="28"/>
      <c r="H19" s="28"/>
      <c r="I19" s="28"/>
      <c r="J19" s="28"/>
      <c r="K19" s="28"/>
      <c r="L19" s="28"/>
      <c r="M19" s="24" t="str">
        <f t="shared" si="0"/>
        <v/>
      </c>
      <c r="N19" s="24" t="str">
        <f>IF(AND(F19="",G19="",H19="",I19="",J19="",K19="",L19=""),"",IF(OR(F19="",G19="",H19="",I19="",J19="",K19="",L19=""),"Finalice la valoración del control para emitir su calificación",VLOOKUP(F19,Listas!$Z$1:$AA$17,2,FALSE)+VLOOKUP(G19,Listas!$Z$1:$AA$17,2,FALSE)+VLOOKUP(H19,Listas!$Z$1:$AA$17,2,FALSE)+VLOOKUP(I19,Listas!$Z$1:$AA$17,2,FALSE)+VLOOKUP(J19,Listas!$Z$1:$AA$17,2,FALSE)+VLOOKUP(K19,Listas!$Z$1:$AA$17,2,FALSE)+VLOOKUP(L19,Listas!$Z$1:$AA$17,2,FALSE)))</f>
        <v/>
      </c>
      <c r="O19" s="24" t="str">
        <f t="shared" si="1"/>
        <v/>
      </c>
      <c r="P19" s="24"/>
      <c r="Q19" s="24" t="str">
        <f t="shared" si="2"/>
        <v/>
      </c>
      <c r="R19" s="88"/>
      <c r="S19" s="88"/>
      <c r="T19" s="88"/>
      <c r="U19" s="88"/>
      <c r="V19" s="88"/>
      <c r="W19" s="88"/>
      <c r="X19" s="3"/>
      <c r="Y19" s="3"/>
      <c r="Z19" s="3"/>
      <c r="AA19" s="3"/>
      <c r="AB19" s="3"/>
      <c r="AC19" s="3"/>
      <c r="AD19" s="3"/>
      <c r="AE19" s="3"/>
      <c r="AF19" s="3"/>
      <c r="AG19" s="3"/>
      <c r="AH19" s="3"/>
      <c r="AI19" s="3"/>
      <c r="AJ19" s="3"/>
      <c r="AK19" s="3"/>
      <c r="AL19" s="3"/>
      <c r="AM19" s="3"/>
    </row>
    <row r="20" spans="1:39" ht="45.75" customHeight="1" x14ac:dyDescent="0.3">
      <c r="A20" s="89"/>
      <c r="B20" s="89"/>
      <c r="C20" s="89"/>
      <c r="D20" s="89"/>
      <c r="E20" s="29"/>
      <c r="F20" s="28"/>
      <c r="G20" s="28"/>
      <c r="H20" s="28"/>
      <c r="I20" s="28"/>
      <c r="J20" s="28"/>
      <c r="K20" s="28"/>
      <c r="L20" s="28"/>
      <c r="M20" s="24" t="str">
        <f t="shared" si="0"/>
        <v/>
      </c>
      <c r="N20" s="24" t="str">
        <f>IF(AND(F20="",G20="",H20="",I20="",J20="",K20="",L20=""),"",IF(OR(F20="",G20="",H20="",I20="",J20="",K20="",L20=""),"Finalice la valoración del control para emitir su calificación",VLOOKUP(F20,Listas!$Z$1:$AA$17,2,FALSE)+VLOOKUP(G20,Listas!$Z$1:$AA$17,2,FALSE)+VLOOKUP(H20,Listas!$Z$1:$AA$17,2,FALSE)+VLOOKUP(I20,Listas!$Z$1:$AA$17,2,FALSE)+VLOOKUP(J20,Listas!$Z$1:$AA$17,2,FALSE)+VLOOKUP(K20,Listas!$Z$1:$AA$17,2,FALSE)+VLOOKUP(L20,Listas!$Z$1:$AA$17,2,FALSE)))</f>
        <v/>
      </c>
      <c r="O20" s="24" t="str">
        <f t="shared" si="1"/>
        <v/>
      </c>
      <c r="P20" s="24"/>
      <c r="Q20" s="24" t="str">
        <f t="shared" si="2"/>
        <v/>
      </c>
      <c r="R20" s="89"/>
      <c r="S20" s="89"/>
      <c r="T20" s="89"/>
      <c r="U20" s="89"/>
      <c r="V20" s="89"/>
      <c r="W20" s="89"/>
      <c r="X20" s="3"/>
      <c r="Y20" s="3"/>
      <c r="Z20" s="3"/>
      <c r="AA20" s="3"/>
      <c r="AB20" s="3"/>
      <c r="AC20" s="3"/>
      <c r="AD20" s="3"/>
      <c r="AE20" s="3"/>
      <c r="AF20" s="3"/>
      <c r="AG20" s="3"/>
      <c r="AH20" s="3"/>
      <c r="AI20" s="3"/>
      <c r="AJ20" s="3"/>
      <c r="AK20" s="3"/>
      <c r="AL20" s="3"/>
      <c r="AM20" s="3"/>
    </row>
    <row r="21" spans="1:39" ht="45.75" customHeight="1" x14ac:dyDescent="0.3">
      <c r="A21" s="95">
        <v>5</v>
      </c>
      <c r="B21" s="122"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0"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0"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29"/>
      <c r="F21" s="28"/>
      <c r="G21" s="28"/>
      <c r="H21" s="28"/>
      <c r="I21" s="28"/>
      <c r="J21" s="28"/>
      <c r="K21" s="28"/>
      <c r="L21" s="28"/>
      <c r="M21" s="24" t="str">
        <f t="shared" si="0"/>
        <v/>
      </c>
      <c r="N21" s="24" t="str">
        <f>IF(AND(F21="",G21="",H21="",I21="",J21="",K21="",L21=""),"",IF(OR(F21="",G21="",H21="",I21="",J21="",K21="",L21=""),"Finalice la valoración del control para emitir su calificación",VLOOKUP(F21,Listas!$Z$1:$AA$17,2,FALSE)+VLOOKUP(G21,Listas!$Z$1:$AA$17,2,FALSE)+VLOOKUP(H21,Listas!$Z$1:$AA$17,2,FALSE)+VLOOKUP(I21,Listas!$Z$1:$AA$17,2,FALSE)+VLOOKUP(J21,Listas!$Z$1:$AA$17,2,FALSE)+VLOOKUP(K21,Listas!$Z$1:$AA$17,2,FALSE)+VLOOKUP(L21,Listas!$Z$1:$AA$17,2,FALSE)))</f>
        <v/>
      </c>
      <c r="O21" s="24" t="str">
        <f t="shared" si="1"/>
        <v/>
      </c>
      <c r="P21" s="24"/>
      <c r="Q21" s="24" t="str">
        <f t="shared" si="2"/>
        <v/>
      </c>
      <c r="R21" s="129" t="str">
        <f>IF(AND(N21="",N22="",N23=""),"",AVERAGE(N21:N23))</f>
        <v/>
      </c>
      <c r="S21" s="129" t="str">
        <f>IF(R21="","",
IF(R21=100,"Fuerte",
IF(R21&lt;50,"Débil",
IF(OR(R21&gt;=50,R21&lt;100),"Moderado",""))))</f>
        <v/>
      </c>
      <c r="T21" s="90" t="str">
        <f>IF(S21="","",IF(S21="Fuerte","NO","SI"))</f>
        <v/>
      </c>
      <c r="U21" s="90"/>
      <c r="V21" s="90" t="str">
        <f>IF(OR(S21="",U21=""),"",
IF(S21="Débil","No aplica desplazamiento por tener una solidez débil.",
IF(AND(S21="Fuerte",OR(U21="El control ayuda a disminuir directamente tanto la probabilidad como el impacto.",U21="El control ayuda a disminuir directamente la probabilidad e indirectamente el impacto.",U21="El control ayuda a disminuir directamente la probabilidad y el impacto no disminuye.")),2,
IF(AND(S21="Fuerte",U21="El control no disminuye la probabilidad y el impacto disminuye directamente."),0,
IF(AND(S21="Moderado",OR(U21="El control ayuda a disminuir directamente tanto la probabilidad como el impacto.",U21="El control ayuda a disminuir directamente la probabilidad e indirectamente el impacto.",U21="El control ayuda a disminuir directamente la probabilidad y el impacto no disminuye.")),1,
IF(AND(S21="Moderado",U21="El control no disminuye la probabilidad y el impacto disminuye directamente."),0,""))))))</f>
        <v/>
      </c>
      <c r="W21" s="91" t="str">
        <f>IF(AND($D$21&lt;&gt;"Corrupción",$D$21&lt;&gt;"Lavado de Activos",$D$21&lt;&gt;"Financiación del Terrorismo",$D$21&lt;&gt;"Trámites, OPAs y Consultas de Acceso a la Información Pública"),"",
IF(OR($D$21="Corrupción",$D$21="Lavado de Activos",$D$21="Financiación del Terrorismo",$D$21="Trámites, OPAs y Consultas de Acceso a la Información Pública"),
IF(V21="","",
IF(OR(V21="No aplica desplazamiento por tener una solidez débil.",V21=0),'2. Identificación del Riesgo'!$K$21,
IF(AND(S21="Fuerte",V21=2,OR('2. Identificación del Riesgo'!$K$21="Rara vez",'2. Identificación del Riesgo'!$K$21="Improbable",'2. Identificación del Riesgo'!$K$21="Posible")),"Rara vez",
IF(AND(S21="Fuerte",V21=2,'2. Identificación del Riesgo'!$K$21="Probable"),"Improbable",
IF(AND(S21="Fuerte",V21=2,'2. Identificación del Riesgo'!$K$21="Casi seguro"),"Posible",
IF(AND(S21="Moderado",V21=1,OR('2. Identificación del Riesgo'!$K$21="Rara vez",'2. Identificación del Riesgo'!$K$21="Improbable")),"Rara vez",
IF(AND(S21="Moderado",V21=1,'2. Identificación del Riesgo'!$K$21="Posible"),"Improbable",
IF(AND(S21="Moderado",V21=1,'2. Identificación del Riesgo'!$K$21="Probable"),"Posible",
IF(AND(S21="Moderado",V21=1,'2. Identificación del Riesgo'!$K$21="Casi seguro"),"Probable","")))))))))))</f>
        <v/>
      </c>
      <c r="X21" s="3"/>
      <c r="Y21" s="3"/>
      <c r="Z21" s="3"/>
      <c r="AA21" s="3"/>
      <c r="AB21" s="3"/>
      <c r="AC21" s="3"/>
      <c r="AD21" s="3"/>
      <c r="AE21" s="3"/>
      <c r="AF21" s="3"/>
      <c r="AG21" s="3"/>
      <c r="AH21" s="3"/>
      <c r="AI21" s="3"/>
      <c r="AJ21" s="3"/>
      <c r="AK21" s="3"/>
      <c r="AL21" s="3"/>
      <c r="AM21" s="3"/>
    </row>
    <row r="22" spans="1:39" ht="45.75" customHeight="1" x14ac:dyDescent="0.3">
      <c r="A22" s="88"/>
      <c r="B22" s="88"/>
      <c r="C22" s="88"/>
      <c r="D22" s="88"/>
      <c r="E22" s="29"/>
      <c r="F22" s="28"/>
      <c r="G22" s="28"/>
      <c r="H22" s="28"/>
      <c r="I22" s="28"/>
      <c r="J22" s="28"/>
      <c r="K22" s="28"/>
      <c r="L22" s="28"/>
      <c r="M22" s="24" t="str">
        <f t="shared" si="0"/>
        <v/>
      </c>
      <c r="N22" s="24" t="str">
        <f>IF(AND(F22="",G22="",H22="",I22="",J22="",K22="",L22=""),"",IF(OR(F22="",G22="",H22="",I22="",J22="",K22="",L22=""),"Finalice la valoración del control para emitir su calificación",VLOOKUP(F22,Listas!$Z$1:$AA$17,2,FALSE)+VLOOKUP(G22,Listas!$Z$1:$AA$17,2,FALSE)+VLOOKUP(H22,Listas!$Z$1:$AA$17,2,FALSE)+VLOOKUP(I22,Listas!$Z$1:$AA$17,2,FALSE)+VLOOKUP(J22,Listas!$Z$1:$AA$17,2,FALSE)+VLOOKUP(K22,Listas!$Z$1:$AA$17,2,FALSE)+VLOOKUP(L22,Listas!$Z$1:$AA$17,2,FALSE)))</f>
        <v/>
      </c>
      <c r="O22" s="24" t="str">
        <f t="shared" si="1"/>
        <v/>
      </c>
      <c r="P22" s="24"/>
      <c r="Q22" s="24" t="str">
        <f t="shared" si="2"/>
        <v/>
      </c>
      <c r="R22" s="88"/>
      <c r="S22" s="88"/>
      <c r="T22" s="88"/>
      <c r="U22" s="88"/>
      <c r="V22" s="88"/>
      <c r="W22" s="88"/>
      <c r="X22" s="3"/>
      <c r="Y22" s="3"/>
      <c r="Z22" s="3"/>
      <c r="AA22" s="3"/>
      <c r="AB22" s="3"/>
      <c r="AC22" s="3"/>
      <c r="AD22" s="3"/>
      <c r="AE22" s="3"/>
      <c r="AF22" s="3"/>
      <c r="AG22" s="3"/>
      <c r="AH22" s="3"/>
      <c r="AI22" s="3"/>
      <c r="AJ22" s="3"/>
      <c r="AK22" s="3"/>
      <c r="AL22" s="3"/>
      <c r="AM22" s="3"/>
    </row>
    <row r="23" spans="1:39" ht="45.75" customHeight="1" x14ac:dyDescent="0.3">
      <c r="A23" s="89"/>
      <c r="B23" s="89"/>
      <c r="C23" s="89"/>
      <c r="D23" s="89"/>
      <c r="E23" s="29"/>
      <c r="F23" s="28"/>
      <c r="G23" s="28"/>
      <c r="H23" s="28"/>
      <c r="I23" s="28"/>
      <c r="J23" s="28"/>
      <c r="K23" s="28"/>
      <c r="L23" s="28"/>
      <c r="M23" s="24" t="str">
        <f t="shared" si="0"/>
        <v/>
      </c>
      <c r="N23" s="24" t="str">
        <f>IF(AND(F23="",G23="",H23="",I23="",J23="",K23="",L23=""),"",IF(OR(F23="",G23="",H23="",I23="",J23="",K23="",L23=""),"Finalice la valoración del control para emitir su calificación",VLOOKUP(F23,Listas!$Z$1:$AA$17,2,FALSE)+VLOOKUP(G23,Listas!$Z$1:$AA$17,2,FALSE)+VLOOKUP(H23,Listas!$Z$1:$AA$17,2,FALSE)+VLOOKUP(I23,Listas!$Z$1:$AA$17,2,FALSE)+VLOOKUP(J23,Listas!$Z$1:$AA$17,2,FALSE)+VLOOKUP(K23,Listas!$Z$1:$AA$17,2,FALSE)+VLOOKUP(L23,Listas!$Z$1:$AA$17,2,FALSE)))</f>
        <v/>
      </c>
      <c r="O23" s="24" t="str">
        <f t="shared" si="1"/>
        <v/>
      </c>
      <c r="P23" s="24"/>
      <c r="Q23" s="24" t="str">
        <f t="shared" si="2"/>
        <v/>
      </c>
      <c r="R23" s="89"/>
      <c r="S23" s="89"/>
      <c r="T23" s="89"/>
      <c r="U23" s="89"/>
      <c r="V23" s="89"/>
      <c r="W23" s="89"/>
      <c r="X23" s="3"/>
      <c r="Y23" s="3"/>
      <c r="Z23" s="3"/>
      <c r="AA23" s="3"/>
      <c r="AB23" s="3"/>
      <c r="AC23" s="3"/>
      <c r="AD23" s="3"/>
      <c r="AE23" s="3"/>
      <c r="AF23" s="3"/>
      <c r="AG23" s="3"/>
      <c r="AH23" s="3"/>
      <c r="AI23" s="3"/>
      <c r="AJ23" s="3"/>
      <c r="AK23" s="3"/>
      <c r="AL23" s="3"/>
      <c r="AM23" s="3"/>
    </row>
    <row r="24" spans="1:39" ht="45.75" customHeight="1" x14ac:dyDescent="0.3">
      <c r="A24" s="95">
        <v>6</v>
      </c>
      <c r="B24" s="122"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0"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0"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29"/>
      <c r="F24" s="28"/>
      <c r="G24" s="28"/>
      <c r="H24" s="28"/>
      <c r="I24" s="28"/>
      <c r="J24" s="28"/>
      <c r="K24" s="28"/>
      <c r="L24" s="28"/>
      <c r="M24" s="24" t="str">
        <f t="shared" si="0"/>
        <v/>
      </c>
      <c r="N24" s="24" t="str">
        <f>IF(AND(F24="",G24="",H24="",I24="",J24="",K24="",L24=""),"",IF(OR(F24="",G24="",H24="",I24="",J24="",K24="",L24=""),"Finalice la valoración del control para emitir su calificación",VLOOKUP(F24,Listas!$Z$1:$AA$17,2,FALSE)+VLOOKUP(G24,Listas!$Z$1:$AA$17,2,FALSE)+VLOOKUP(H24,Listas!$Z$1:$AA$17,2,FALSE)+VLOOKUP(I24,Listas!$Z$1:$AA$17,2,FALSE)+VLOOKUP(J24,Listas!$Z$1:$AA$17,2,FALSE)+VLOOKUP(K24,Listas!$Z$1:$AA$17,2,FALSE)+VLOOKUP(L24,Listas!$Z$1:$AA$17,2,FALSE)))</f>
        <v/>
      </c>
      <c r="O24" s="24" t="str">
        <f t="shared" si="1"/>
        <v/>
      </c>
      <c r="P24" s="24"/>
      <c r="Q24" s="24" t="str">
        <f t="shared" si="2"/>
        <v/>
      </c>
      <c r="R24" s="129" t="str">
        <f>IF(AND(N24="",N25="",N26=""),"",AVERAGE(N24:N26))</f>
        <v/>
      </c>
      <c r="S24" s="129" t="str">
        <f>IF(R24="","",
IF(R24=100,"Fuerte",
IF(R24&lt;50,"Débil",
IF(OR(R24&gt;=50,R24&lt;100),"Moderado",""))))</f>
        <v/>
      </c>
      <c r="T24" s="90" t="str">
        <f>IF(S24="","",IF(S24="Fuerte","NO","SI"))</f>
        <v/>
      </c>
      <c r="U24" s="90"/>
      <c r="V24" s="90" t="str">
        <f>IF(OR(S24="",U24=""),"",
IF(S24="Débil","No aplica desplazamiento por tener una solidez débil.",
IF(AND(S24="Fuerte",OR(U24="El control ayuda a disminuir directamente tanto la probabilidad como el impacto.",U24="El control ayuda a disminuir directamente la probabilidad e indirectamente el impacto.",U24="El control ayuda a disminuir directamente la probabilidad y el impacto no disminuye.")),2,
IF(AND(S24="Fuerte",U24="El control no disminuye la probabilidad y el impacto disminuye directamente."),0,
IF(AND(S24="Moderado",OR(U24="El control ayuda a disminuir directamente tanto la probabilidad como el impacto.",U24="El control ayuda a disminuir directamente la probabilidad e indirectamente el impacto.",U24="El control ayuda a disminuir directamente la probabilidad y el impacto no disminuye.")),1,
IF(AND(S24="Moderado",U24="El control no disminuye la probabilidad y el impacto disminuye directamente."),0,""))))))</f>
        <v/>
      </c>
      <c r="W24" s="91" t="str">
        <f>IF(AND($D$24&lt;&gt;"Corrupción",$D$24&lt;&gt;"Lavado de Activos",$D$24&lt;&gt;"Financiación del Terrorismo",$D$24&lt;&gt;"Trámites, OPAs y Consultas de Acceso a la Información Pública"),"",
IF(OR($D$24="Corrupción",$D$24="Lavado de Activos",$D$24="Financiación del Terrorismo",$D$24="Trámites, OPAs y Consultas de Acceso a la Información Pública"),
IF(V24="","",
IF(OR(V24="No aplica desplazamiento por tener una solidez débil.",V24=0),'2. Identificación del Riesgo'!$K$24,
IF(AND(S24="Fuerte",V24=2,OR('2. Identificación del Riesgo'!$K$24="Rara vez",'2. Identificación del Riesgo'!$K$24="Improbable",'2. Identificación del Riesgo'!$K$24="Posible")),"Rara vez",
IF(AND(S24="Fuerte",V24=2,'2. Identificación del Riesgo'!$K$24="Probable"),"Improbable",
IF(AND(S24="Fuerte",V24=2,'2. Identificación del Riesgo'!$K$24="Casi seguro"),"Posible",
IF(AND(S24="Moderado",V24=1,OR('2. Identificación del Riesgo'!$K$24="Rara vez",'2. Identificación del Riesgo'!$K$24="Improbable")),"Rara vez",
IF(AND(S24="Moderado",V24=1,'2. Identificación del Riesgo'!$K$24="Posible"),"Improbable",
IF(AND(S24="Moderado",V24=1,'2. Identificación del Riesgo'!$K$24="Probable"),"Posible",
IF(AND(S24="Moderado",V24=1,'2. Identificación del Riesgo'!$K$24="Casi seguro"),"Probable","")))))))))))</f>
        <v/>
      </c>
      <c r="X24" s="3"/>
      <c r="Y24" s="3"/>
      <c r="Z24" s="3"/>
      <c r="AA24" s="3"/>
      <c r="AB24" s="3"/>
      <c r="AC24" s="3"/>
      <c r="AD24" s="3"/>
      <c r="AE24" s="3"/>
      <c r="AF24" s="3"/>
      <c r="AG24" s="3"/>
      <c r="AH24" s="3"/>
      <c r="AI24" s="3"/>
      <c r="AJ24" s="3"/>
      <c r="AK24" s="3"/>
      <c r="AL24" s="3"/>
      <c r="AM24" s="3"/>
    </row>
    <row r="25" spans="1:39" ht="45.75" customHeight="1" x14ac:dyDescent="0.3">
      <c r="A25" s="88"/>
      <c r="B25" s="88"/>
      <c r="C25" s="88"/>
      <c r="D25" s="88"/>
      <c r="E25" s="29"/>
      <c r="F25" s="28"/>
      <c r="G25" s="28"/>
      <c r="H25" s="28"/>
      <c r="I25" s="28"/>
      <c r="J25" s="28"/>
      <c r="K25" s="28"/>
      <c r="L25" s="28"/>
      <c r="M25" s="24" t="str">
        <f t="shared" si="0"/>
        <v/>
      </c>
      <c r="N25" s="24" t="str">
        <f>IF(AND(F25="",G25="",H25="",I25="",J25="",K25="",L25=""),"",IF(OR(F25="",G25="",H25="",I25="",J25="",K25="",L25=""),"Finalice la valoración del control para emitir su calificación",VLOOKUP(F25,Listas!$Z$1:$AA$17,2,FALSE)+VLOOKUP(G25,Listas!$Z$1:$AA$17,2,FALSE)+VLOOKUP(H25,Listas!$Z$1:$AA$17,2,FALSE)+VLOOKUP(I25,Listas!$Z$1:$AA$17,2,FALSE)+VLOOKUP(J25,Listas!$Z$1:$AA$17,2,FALSE)+VLOOKUP(K25,Listas!$Z$1:$AA$17,2,FALSE)+VLOOKUP(L25,Listas!$Z$1:$AA$17,2,FALSE)))</f>
        <v/>
      </c>
      <c r="O25" s="24" t="str">
        <f t="shared" si="1"/>
        <v/>
      </c>
      <c r="P25" s="24"/>
      <c r="Q25" s="24" t="str">
        <f t="shared" si="2"/>
        <v/>
      </c>
      <c r="R25" s="88"/>
      <c r="S25" s="88"/>
      <c r="T25" s="88"/>
      <c r="U25" s="88"/>
      <c r="V25" s="88"/>
      <c r="W25" s="88"/>
      <c r="X25" s="3"/>
      <c r="Y25" s="3"/>
      <c r="Z25" s="3"/>
      <c r="AA25" s="3"/>
      <c r="AB25" s="3"/>
      <c r="AC25" s="3"/>
      <c r="AD25" s="3"/>
      <c r="AE25" s="3"/>
      <c r="AF25" s="3"/>
      <c r="AG25" s="3"/>
      <c r="AH25" s="3"/>
      <c r="AI25" s="3"/>
      <c r="AJ25" s="3"/>
      <c r="AK25" s="3"/>
      <c r="AL25" s="3"/>
      <c r="AM25" s="3"/>
    </row>
    <row r="26" spans="1:39" ht="45.75" customHeight="1" x14ac:dyDescent="0.3">
      <c r="A26" s="89"/>
      <c r="B26" s="89"/>
      <c r="C26" s="89"/>
      <c r="D26" s="89"/>
      <c r="E26" s="29"/>
      <c r="F26" s="28"/>
      <c r="G26" s="28"/>
      <c r="H26" s="28"/>
      <c r="I26" s="28"/>
      <c r="J26" s="28"/>
      <c r="K26" s="28"/>
      <c r="L26" s="28"/>
      <c r="M26" s="24" t="str">
        <f t="shared" si="0"/>
        <v/>
      </c>
      <c r="N26" s="24" t="str">
        <f>IF(AND(F26="",G26="",H26="",I26="",J26="",K26="",L26=""),"",IF(OR(F26="",G26="",H26="",I26="",J26="",K26="",L26=""),"Finalice la valoración del control para emitir su calificación",VLOOKUP(F26,Listas!$Z$1:$AA$17,2,FALSE)+VLOOKUP(G26,Listas!$Z$1:$AA$17,2,FALSE)+VLOOKUP(H26,Listas!$Z$1:$AA$17,2,FALSE)+VLOOKUP(I26,Listas!$Z$1:$AA$17,2,FALSE)+VLOOKUP(J26,Listas!$Z$1:$AA$17,2,FALSE)+VLOOKUP(K26,Listas!$Z$1:$AA$17,2,FALSE)+VLOOKUP(L26,Listas!$Z$1:$AA$17,2,FALSE)))</f>
        <v/>
      </c>
      <c r="O26" s="24" t="str">
        <f t="shared" si="1"/>
        <v/>
      </c>
      <c r="P26" s="24"/>
      <c r="Q26" s="24" t="str">
        <f t="shared" si="2"/>
        <v/>
      </c>
      <c r="R26" s="89"/>
      <c r="S26" s="89"/>
      <c r="T26" s="89"/>
      <c r="U26" s="89"/>
      <c r="V26" s="89"/>
      <c r="W26" s="89"/>
      <c r="X26" s="3"/>
      <c r="Y26" s="3"/>
      <c r="Z26" s="3"/>
      <c r="AA26" s="3"/>
      <c r="AB26" s="3"/>
      <c r="AC26" s="3"/>
      <c r="AD26" s="3"/>
      <c r="AE26" s="3"/>
      <c r="AF26" s="3"/>
      <c r="AG26" s="3"/>
      <c r="AH26" s="3"/>
      <c r="AI26" s="3"/>
      <c r="AJ26" s="3"/>
      <c r="AK26" s="3"/>
      <c r="AL26" s="3"/>
      <c r="AM26" s="3"/>
    </row>
    <row r="27" spans="1:39" ht="45.75" customHeight="1" x14ac:dyDescent="0.3">
      <c r="A27" s="95">
        <v>7</v>
      </c>
      <c r="B27" s="122"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0"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0"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29"/>
      <c r="F27" s="28"/>
      <c r="G27" s="28"/>
      <c r="H27" s="28"/>
      <c r="I27" s="28"/>
      <c r="J27" s="28"/>
      <c r="K27" s="28"/>
      <c r="L27" s="28"/>
      <c r="M27" s="24" t="str">
        <f t="shared" si="0"/>
        <v/>
      </c>
      <c r="N27" s="24" t="str">
        <f>IF(AND(F27="",G27="",H27="",I27="",J27="",K27="",L27=""),"",IF(OR(F27="",G27="",H27="",I27="",J27="",K27="",L27=""),"Finalice la valoración del control para emitir su calificación",VLOOKUP(F27,Listas!$Z$1:$AA$17,2,FALSE)+VLOOKUP(G27,Listas!$Z$1:$AA$17,2,FALSE)+VLOOKUP(H27,Listas!$Z$1:$AA$17,2,FALSE)+VLOOKUP(I27,Listas!$Z$1:$AA$17,2,FALSE)+VLOOKUP(J27,Listas!$Z$1:$AA$17,2,FALSE)+VLOOKUP(K27,Listas!$Z$1:$AA$17,2,FALSE)+VLOOKUP(L27,Listas!$Z$1:$AA$17,2,FALSE)))</f>
        <v/>
      </c>
      <c r="O27" s="24" t="str">
        <f t="shared" si="1"/>
        <v/>
      </c>
      <c r="P27" s="24"/>
      <c r="Q27" s="24" t="str">
        <f t="shared" si="2"/>
        <v/>
      </c>
      <c r="R27" s="129" t="str">
        <f>IF(AND(N27="",N28="",N29=""),"",AVERAGE(N27:N29))</f>
        <v/>
      </c>
      <c r="S27" s="129" t="str">
        <f>IF(R27="","",
IF(R27=100,"Fuerte",
IF(R27&lt;50,"Débil",
IF(OR(R27&gt;=50,R27&lt;100),"Moderado",""))))</f>
        <v/>
      </c>
      <c r="T27" s="90" t="str">
        <f>IF(S27="","",IF(S27="Fuerte","NO","SI"))</f>
        <v/>
      </c>
      <c r="U27" s="90"/>
      <c r="V27" s="90" t="str">
        <f>IF(OR(S27="",U27=""),"",
IF(S27="Débil","No aplica desplazamiento por tener una solidez débil.",
IF(AND(S27="Fuerte",OR(U27="El control ayuda a disminuir directamente tanto la probabilidad como el impacto.",U27="El control ayuda a disminuir directamente la probabilidad e indirectamente el impacto.",U27="El control ayuda a disminuir directamente la probabilidad y el impacto no disminuye.")),2,
IF(AND(S27="Fuerte",U27="El control no disminuye la probabilidad y el impacto disminuye directamente."),0,
IF(AND(S27="Moderado",OR(U27="El control ayuda a disminuir directamente tanto la probabilidad como el impacto.",U27="El control ayuda a disminuir directamente la probabilidad e indirectamente el impacto.",U27="El control ayuda a disminuir directamente la probabilidad y el impacto no disminuye.")),1,
IF(AND(S27="Moderado",U27="El control no disminuye la probabilidad y el impacto disminuye directamente."),0,""))))))</f>
        <v/>
      </c>
      <c r="W27" s="91" t="str">
        <f>IF(AND($D$27&lt;&gt;"Corrupción",$D$27&lt;&gt;"Lavado de Activos",$D$27&lt;&gt;"Financiación del Terrorismo",$D$27&lt;&gt;"Trámites, OPAs y Consultas de Acceso a la Información Pública"),"",
IF(OR($D$27="Corrupción",$D$27="Lavado de Activos",$D$27="Financiación del Terrorismo",$D$27="Trámites, OPAs y Consultas de Acceso a la Información Pública"),
IF(V27="","",
IF(OR(V27="No aplica desplazamiento por tener una solidez débil.",V27=0),'2. Identificación del Riesgo'!$K$27,
IF(AND(S27="Fuerte",V27=2,OR('2. Identificación del Riesgo'!$K$27="Rara vez",'2. Identificación del Riesgo'!$K$27="Improbable",'2. Identificación del Riesgo'!$K$27="Posible")),"Rara vez",
IF(AND(S27="Fuerte",V27=2,'2. Identificación del Riesgo'!$K$27="Probable"),"Improbable",
IF(AND(S27="Fuerte",V27=2,'2. Identificación del Riesgo'!$K$27="Casi seguro"),"Posible",
IF(AND(S27="Moderado",V27=1,OR('2. Identificación del Riesgo'!$K$27="Rara vez",'2. Identificación del Riesgo'!$K$27="Improbable")),"Rara vez",
IF(AND(S27="Moderado",V27=1,'2. Identificación del Riesgo'!$K$27="Posible"),"Improbable",
IF(AND(S27="Moderado",V27=1,'2. Identificación del Riesgo'!$K$27="Probable"),"Posible",
IF(AND(S27="Moderado",V27=1,'2. Identificación del Riesgo'!$K$27="Casi seguro"),"Probable","")))))))))))</f>
        <v/>
      </c>
      <c r="X27" s="3"/>
      <c r="Y27" s="3"/>
      <c r="Z27" s="3"/>
      <c r="AA27" s="3"/>
      <c r="AB27" s="3"/>
      <c r="AC27" s="3"/>
      <c r="AD27" s="3"/>
      <c r="AE27" s="3"/>
      <c r="AF27" s="3"/>
      <c r="AG27" s="3"/>
      <c r="AH27" s="3"/>
      <c r="AI27" s="3"/>
      <c r="AJ27" s="3"/>
      <c r="AK27" s="3"/>
      <c r="AL27" s="3"/>
      <c r="AM27" s="3"/>
    </row>
    <row r="28" spans="1:39" ht="45.75" customHeight="1" x14ac:dyDescent="0.3">
      <c r="A28" s="88"/>
      <c r="B28" s="88"/>
      <c r="C28" s="88"/>
      <c r="D28" s="88"/>
      <c r="E28" s="29"/>
      <c r="F28" s="28"/>
      <c r="G28" s="28"/>
      <c r="H28" s="28"/>
      <c r="I28" s="28"/>
      <c r="J28" s="28"/>
      <c r="K28" s="28"/>
      <c r="L28" s="28"/>
      <c r="M28" s="24" t="str">
        <f t="shared" si="0"/>
        <v/>
      </c>
      <c r="N28" s="24" t="str">
        <f>IF(AND(F28="",G28="",H28="",I28="",J28="",K28="",L28=""),"",IF(OR(F28="",G28="",H28="",I28="",J28="",K28="",L28=""),"Finalice la valoración del control para emitir su calificación",VLOOKUP(F28,Listas!$Z$1:$AA$17,2,FALSE)+VLOOKUP(G28,Listas!$Z$1:$AA$17,2,FALSE)+VLOOKUP(H28,Listas!$Z$1:$AA$17,2,FALSE)+VLOOKUP(I28,Listas!$Z$1:$AA$17,2,FALSE)+VLOOKUP(J28,Listas!$Z$1:$AA$17,2,FALSE)+VLOOKUP(K28,Listas!$Z$1:$AA$17,2,FALSE)+VLOOKUP(L28,Listas!$Z$1:$AA$17,2,FALSE)))</f>
        <v/>
      </c>
      <c r="O28" s="24" t="str">
        <f t="shared" si="1"/>
        <v/>
      </c>
      <c r="P28" s="24"/>
      <c r="Q28" s="24" t="str">
        <f t="shared" si="2"/>
        <v/>
      </c>
      <c r="R28" s="88"/>
      <c r="S28" s="88"/>
      <c r="T28" s="88"/>
      <c r="U28" s="88"/>
      <c r="V28" s="88"/>
      <c r="W28" s="88"/>
      <c r="X28" s="3"/>
      <c r="Y28" s="3"/>
      <c r="Z28" s="3"/>
      <c r="AA28" s="3"/>
      <c r="AB28" s="3"/>
      <c r="AC28" s="3"/>
      <c r="AD28" s="3"/>
      <c r="AE28" s="3"/>
      <c r="AF28" s="3"/>
      <c r="AG28" s="3"/>
      <c r="AH28" s="3"/>
      <c r="AI28" s="3"/>
      <c r="AJ28" s="3"/>
      <c r="AK28" s="3"/>
      <c r="AL28" s="3"/>
      <c r="AM28" s="3"/>
    </row>
    <row r="29" spans="1:39" ht="45.75" customHeight="1" x14ac:dyDescent="0.3">
      <c r="A29" s="89"/>
      <c r="B29" s="89"/>
      <c r="C29" s="89"/>
      <c r="D29" s="89"/>
      <c r="E29" s="29"/>
      <c r="F29" s="28"/>
      <c r="G29" s="28"/>
      <c r="H29" s="28"/>
      <c r="I29" s="28"/>
      <c r="J29" s="28"/>
      <c r="K29" s="28"/>
      <c r="L29" s="28"/>
      <c r="M29" s="24" t="str">
        <f t="shared" si="0"/>
        <v/>
      </c>
      <c r="N29" s="24" t="str">
        <f>IF(AND(F29="",G29="",H29="",I29="",J29="",K29="",L29=""),"",IF(OR(F29="",G29="",H29="",I29="",J29="",K29="",L29=""),"Finalice la valoración del control para emitir su calificación",VLOOKUP(F29,Listas!$Z$1:$AA$17,2,FALSE)+VLOOKUP(G29,Listas!$Z$1:$AA$17,2,FALSE)+VLOOKUP(H29,Listas!$Z$1:$AA$17,2,FALSE)+VLOOKUP(I29,Listas!$Z$1:$AA$17,2,FALSE)+VLOOKUP(J29,Listas!$Z$1:$AA$17,2,FALSE)+VLOOKUP(K29,Listas!$Z$1:$AA$17,2,FALSE)+VLOOKUP(L29,Listas!$Z$1:$AA$17,2,FALSE)))</f>
        <v/>
      </c>
      <c r="O29" s="24" t="str">
        <f t="shared" si="1"/>
        <v/>
      </c>
      <c r="P29" s="24"/>
      <c r="Q29" s="24" t="str">
        <f t="shared" si="2"/>
        <v/>
      </c>
      <c r="R29" s="89"/>
      <c r="S29" s="89"/>
      <c r="T29" s="89"/>
      <c r="U29" s="89"/>
      <c r="V29" s="89"/>
      <c r="W29" s="89"/>
      <c r="X29" s="3"/>
      <c r="Y29" s="3"/>
      <c r="Z29" s="3"/>
      <c r="AA29" s="3"/>
      <c r="AB29" s="3"/>
      <c r="AC29" s="3"/>
      <c r="AD29" s="3"/>
      <c r="AE29" s="3"/>
      <c r="AF29" s="3"/>
      <c r="AG29" s="3"/>
      <c r="AH29" s="3"/>
      <c r="AI29" s="3"/>
      <c r="AJ29" s="3"/>
      <c r="AK29" s="3"/>
      <c r="AL29" s="3"/>
      <c r="AM29" s="3"/>
    </row>
    <row r="30" spans="1:39" ht="45.75" customHeight="1" x14ac:dyDescent="0.3">
      <c r="A30" s="95">
        <v>8</v>
      </c>
      <c r="B30" s="122"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C30" s="90"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D30" s="90"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E30" s="29"/>
      <c r="F30" s="28"/>
      <c r="G30" s="28"/>
      <c r="H30" s="28"/>
      <c r="I30" s="28"/>
      <c r="J30" s="28"/>
      <c r="K30" s="28"/>
      <c r="L30" s="28"/>
      <c r="M30" s="24" t="str">
        <f t="shared" si="0"/>
        <v/>
      </c>
      <c r="N30" s="24" t="str">
        <f>IF(AND(F30="",G30="",H30="",I30="",J30="",K30="",L30=""),"",IF(OR(F30="",G30="",H30="",I30="",J30="",K30="",L30=""),"Finalice la valoración del control para emitir su calificación",VLOOKUP(F30,Listas!$Z$1:$AA$17,2,FALSE)+VLOOKUP(G30,Listas!$Z$1:$AA$17,2,FALSE)+VLOOKUP(H30,Listas!$Z$1:$AA$17,2,FALSE)+VLOOKUP(I30,Listas!$Z$1:$AA$17,2,FALSE)+VLOOKUP(J30,Listas!$Z$1:$AA$17,2,FALSE)+VLOOKUP(K30,Listas!$Z$1:$AA$17,2,FALSE)+VLOOKUP(L30,Listas!$Z$1:$AA$17,2,FALSE)))</f>
        <v/>
      </c>
      <c r="O30" s="24" t="str">
        <f t="shared" si="1"/>
        <v/>
      </c>
      <c r="P30" s="24"/>
      <c r="Q30" s="24" t="str">
        <f t="shared" si="2"/>
        <v/>
      </c>
      <c r="R30" s="129" t="str">
        <f>IF(AND(N30="",N31="",N32=""),"",AVERAGE(N30:N32))</f>
        <v/>
      </c>
      <c r="S30" s="129" t="str">
        <f>IF(R30="","",
IF(R30=100,"Fuerte",
IF(R30&lt;50,"Débil",
IF(OR(R30&gt;=50,R30&lt;100),"Moderado",""))))</f>
        <v/>
      </c>
      <c r="T30" s="90" t="str">
        <f>IF(S30="","",IF(S30="Fuerte","NO","SI"))</f>
        <v/>
      </c>
      <c r="U30" s="90"/>
      <c r="V30" s="90" t="str">
        <f>IF(OR(S30="",U30=""),"",
IF(S30="Débil","No aplica desplazamiento por tener una solidez débil.",
IF(AND(S30="Fuerte",OR(U30="El control ayuda a disminuir directamente tanto la probabilidad como el impacto.",U30="El control ayuda a disminuir directamente la probabilidad e indirectamente el impacto.",U30="El control ayuda a disminuir directamente la probabilidad y el impacto no disminuye.")),2,
IF(AND(S30="Fuerte",U30="El control no disminuye la probabilidad y el impacto disminuye directamente."),0,
IF(AND(S30="Moderado",OR(U30="El control ayuda a disminuir directamente tanto la probabilidad como el impacto.",U30="El control ayuda a disminuir directamente la probabilidad e indirectamente el impacto.",U30="El control ayuda a disminuir directamente la probabilidad y el impacto no disminuye.")),1,
IF(AND(S30="Moderado",U30="El control no disminuye la probabilidad y el impacto disminuye directamente."),0,""))))))</f>
        <v/>
      </c>
      <c r="W30" s="91" t="str">
        <f>IF(AND($D$30&lt;&gt;"Corrupción",$D$30&lt;&gt;"Lavado de Activos",$D$30&lt;&gt;"Financiación del Terrorismo",$D$30&lt;&gt;"Trámites, OPAs y Consultas de Acceso a la Información Pública"),"",
IF(OR($D$30="Corrupción",$D$30="Lavado de Activos",$D$30="Financiación del Terrorismo",$D$30="Trámites, OPAs y Consultas de Acceso a la Información Pública"),
IF(V30="","",
IF(OR(V30="No aplica desplazamiento por tener una solidez débil.",V30=0),'2. Identificación del Riesgo'!$K$30,
IF(AND(S30="Fuerte",V30=2,OR('2. Identificación del Riesgo'!$K$30="Rara vez",'2. Identificación del Riesgo'!$K$30="Improbable",'2. Identificación del Riesgo'!$K$30="Posible")),"Rara vez",
IF(AND(S30="Fuerte",V30=2,'2. Identificación del Riesgo'!$K$30="Probable"),"Improbable",
IF(AND(S30="Fuerte",V30=2,'2. Identificación del Riesgo'!$K$30="Casi seguro"),"Posible",
IF(AND(S30="Moderado",V30=1,OR('2. Identificación del Riesgo'!$K$30="Rara vez",'2. Identificación del Riesgo'!$K$30="Improbable")),"Rara vez",
IF(AND(S30="Moderado",V30=1,'2. Identificación del Riesgo'!$K$30="Posible"),"Improbable",
IF(AND(S30="Moderado",V30=1,'2. Identificación del Riesgo'!$K$30="Probable"),"Posible",
IF(AND(S30="Moderado",V30=1,'2. Identificación del Riesgo'!$K$30="Casi seguro"),"Probable","")))))))))))</f>
        <v/>
      </c>
      <c r="X30" s="3"/>
      <c r="Y30" s="3"/>
      <c r="Z30" s="3"/>
      <c r="AA30" s="3"/>
      <c r="AB30" s="3"/>
      <c r="AC30" s="3"/>
      <c r="AD30" s="3"/>
      <c r="AE30" s="3"/>
      <c r="AF30" s="3"/>
      <c r="AG30" s="3"/>
      <c r="AH30" s="3"/>
      <c r="AI30" s="3"/>
      <c r="AJ30" s="3"/>
      <c r="AK30" s="3"/>
      <c r="AL30" s="3"/>
      <c r="AM30" s="3"/>
    </row>
    <row r="31" spans="1:39" ht="45.75" customHeight="1" x14ac:dyDescent="0.3">
      <c r="A31" s="88"/>
      <c r="B31" s="88"/>
      <c r="C31" s="88"/>
      <c r="D31" s="88"/>
      <c r="E31" s="29"/>
      <c r="F31" s="28"/>
      <c r="G31" s="28"/>
      <c r="H31" s="28"/>
      <c r="I31" s="28"/>
      <c r="J31" s="28"/>
      <c r="K31" s="28"/>
      <c r="L31" s="28"/>
      <c r="M31" s="24" t="str">
        <f t="shared" si="0"/>
        <v/>
      </c>
      <c r="N31" s="24" t="str">
        <f>IF(AND(F31="",G31="",H31="",I31="",J31="",K31="",L31=""),"",IF(OR(F31="",G31="",H31="",I31="",J31="",K31="",L31=""),"Finalice la valoración del control para emitir su calificación",VLOOKUP(F31,Listas!$Z$1:$AA$17,2,FALSE)+VLOOKUP(G31,Listas!$Z$1:$AA$17,2,FALSE)+VLOOKUP(H31,Listas!$Z$1:$AA$17,2,FALSE)+VLOOKUP(I31,Listas!$Z$1:$AA$17,2,FALSE)+VLOOKUP(J31,Listas!$Z$1:$AA$17,2,FALSE)+VLOOKUP(K31,Listas!$Z$1:$AA$17,2,FALSE)+VLOOKUP(L31,Listas!$Z$1:$AA$17,2,FALSE)))</f>
        <v/>
      </c>
      <c r="O31" s="24" t="str">
        <f t="shared" si="1"/>
        <v/>
      </c>
      <c r="P31" s="24"/>
      <c r="Q31" s="24" t="str">
        <f t="shared" si="2"/>
        <v/>
      </c>
      <c r="R31" s="88"/>
      <c r="S31" s="88"/>
      <c r="T31" s="88"/>
      <c r="U31" s="88"/>
      <c r="V31" s="88"/>
      <c r="W31" s="88"/>
      <c r="X31" s="3"/>
      <c r="Y31" s="3"/>
      <c r="Z31" s="3"/>
      <c r="AA31" s="3"/>
      <c r="AB31" s="3"/>
      <c r="AC31" s="3"/>
      <c r="AD31" s="3"/>
      <c r="AE31" s="3"/>
      <c r="AF31" s="3"/>
      <c r="AG31" s="3"/>
      <c r="AH31" s="3"/>
      <c r="AI31" s="3"/>
      <c r="AJ31" s="3"/>
      <c r="AK31" s="3"/>
      <c r="AL31" s="3"/>
      <c r="AM31" s="3"/>
    </row>
    <row r="32" spans="1:39" ht="45.75" customHeight="1" x14ac:dyDescent="0.3">
      <c r="A32" s="89"/>
      <c r="B32" s="89"/>
      <c r="C32" s="89"/>
      <c r="D32" s="89"/>
      <c r="E32" s="29"/>
      <c r="F32" s="28"/>
      <c r="G32" s="28"/>
      <c r="H32" s="28"/>
      <c r="I32" s="28"/>
      <c r="J32" s="28"/>
      <c r="K32" s="28"/>
      <c r="L32" s="28"/>
      <c r="M32" s="24" t="str">
        <f t="shared" si="0"/>
        <v/>
      </c>
      <c r="N32" s="24" t="str">
        <f>IF(AND(F32="",G32="",H32="",I32="",J32="",K32="",L32=""),"",IF(OR(F32="",G32="",H32="",I32="",J32="",K32="",L32=""),"Finalice la valoración del control para emitir su calificación",VLOOKUP(F32,Listas!$Z$1:$AA$17,2,FALSE)+VLOOKUP(G32,Listas!$Z$1:$AA$17,2,FALSE)+VLOOKUP(H32,Listas!$Z$1:$AA$17,2,FALSE)+VLOOKUP(I32,Listas!$Z$1:$AA$17,2,FALSE)+VLOOKUP(J32,Listas!$Z$1:$AA$17,2,FALSE)+VLOOKUP(K32,Listas!$Z$1:$AA$17,2,FALSE)+VLOOKUP(L32,Listas!$Z$1:$AA$17,2,FALSE)))</f>
        <v/>
      </c>
      <c r="O32" s="24" t="str">
        <f t="shared" si="1"/>
        <v/>
      </c>
      <c r="P32" s="24"/>
      <c r="Q32" s="24" t="str">
        <f t="shared" si="2"/>
        <v/>
      </c>
      <c r="R32" s="89"/>
      <c r="S32" s="89"/>
      <c r="T32" s="89"/>
      <c r="U32" s="89"/>
      <c r="V32" s="89"/>
      <c r="W32" s="89"/>
      <c r="X32" s="3"/>
      <c r="Y32" s="3"/>
      <c r="Z32" s="3"/>
      <c r="AA32" s="3"/>
      <c r="AB32" s="3"/>
      <c r="AC32" s="3"/>
      <c r="AD32" s="3"/>
      <c r="AE32" s="3"/>
      <c r="AF32" s="3"/>
      <c r="AG32" s="3"/>
      <c r="AH32" s="3"/>
      <c r="AI32" s="3"/>
      <c r="AJ32" s="3"/>
      <c r="AK32" s="3"/>
      <c r="AL32" s="3"/>
      <c r="AM32" s="3"/>
    </row>
    <row r="33" spans="1:39" ht="45.75" customHeight="1" x14ac:dyDescent="0.3">
      <c r="A33" s="95">
        <v>9</v>
      </c>
      <c r="B33" s="122"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C33" s="90"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D33" s="90"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E33" s="29"/>
      <c r="F33" s="28"/>
      <c r="G33" s="28"/>
      <c r="H33" s="28"/>
      <c r="I33" s="28"/>
      <c r="J33" s="28"/>
      <c r="K33" s="28"/>
      <c r="L33" s="28"/>
      <c r="M33" s="24" t="str">
        <f t="shared" si="0"/>
        <v/>
      </c>
      <c r="N33" s="24" t="str">
        <f>IF(AND(F33="",G33="",H33="",I33="",J33="",K33="",L33=""),"",IF(OR(F33="",G33="",H33="",I33="",J33="",K33="",L33=""),"Finalice la valoración del control para emitir su calificación",VLOOKUP(F33,Listas!$Z$1:$AA$17,2,FALSE)+VLOOKUP(G33,Listas!$Z$1:$AA$17,2,FALSE)+VLOOKUP(H33,Listas!$Z$1:$AA$17,2,FALSE)+VLOOKUP(I33,Listas!$Z$1:$AA$17,2,FALSE)+VLOOKUP(J33,Listas!$Z$1:$AA$17,2,FALSE)+VLOOKUP(K33,Listas!$Z$1:$AA$17,2,FALSE)+VLOOKUP(L33,Listas!$Z$1:$AA$17,2,FALSE)))</f>
        <v/>
      </c>
      <c r="O33" s="24" t="str">
        <f t="shared" si="1"/>
        <v/>
      </c>
      <c r="P33" s="24"/>
      <c r="Q33" s="24" t="str">
        <f t="shared" si="2"/>
        <v/>
      </c>
      <c r="R33" s="129" t="str">
        <f>IF(AND(N33="",N34="",N35=""),"",AVERAGE(N33:N35))</f>
        <v/>
      </c>
      <c r="S33" s="129" t="str">
        <f>IF(R33="","",
IF(R33=100,"Fuerte",
IF(R33&lt;50,"Débil",
IF(OR(R33&gt;=50,R33&lt;100),"Moderado",""))))</f>
        <v/>
      </c>
      <c r="T33" s="90" t="str">
        <f>IF(S33="","",IF(S33="Fuerte","NO","SI"))</f>
        <v/>
      </c>
      <c r="U33" s="90"/>
      <c r="V33" s="90" t="str">
        <f>IF(OR(S33="",U33=""),"",
IF(S33="Débil","No aplica desplazamiento por tener una solidez débil.",
IF(AND(S33="Fuerte",OR(U33="El control ayuda a disminuir directamente tanto la probabilidad como el impacto.",U33="El control ayuda a disminuir directamente la probabilidad e indirectamente el impacto.",U33="El control ayuda a disminuir directamente la probabilidad y el impacto no disminuye.")),2,
IF(AND(S33="Fuerte",U33="El control no disminuye la probabilidad y el impacto disminuye directamente."),0,
IF(AND(S33="Moderado",OR(U33="El control ayuda a disminuir directamente tanto la probabilidad como el impacto.",U33="El control ayuda a disminuir directamente la probabilidad e indirectamente el impacto.",U33="El control ayuda a disminuir directamente la probabilidad y el impacto no disminuye.")),1,
IF(AND(S33="Moderado",U33="El control no disminuye la probabilidad y el impacto disminuye directamente."),0,""))))))</f>
        <v/>
      </c>
      <c r="W33" s="91" t="str">
        <f>IF(AND($D$33&lt;&gt;"Corrupción",$D$33&lt;&gt;"Lavado de Activos",$D$33&lt;&gt;"Financiación del Terrorismo",$D$33&lt;&gt;"Trámites, OPAs y Consultas de Acceso a la Información Pública"),"",
IF(OR($D$33="Corrupción",$D$33="Lavado de Activos",$D$33="Financiación del Terrorismo",$D$33="Trámites, OPAs y Consultas de Acceso a la Información Pública"),
IF(V33="","",
IF(OR(V33="No aplica desplazamiento por tener una solidez débil.",V33=0),'2. Identificación del Riesgo'!$K$33,
IF(AND(S33="Fuerte",V33=2,OR('2. Identificación del Riesgo'!$K$33="Rara vez",'2. Identificación del Riesgo'!$K$33="Improbable",'2. Identificación del Riesgo'!$K$33="Posible")),"Rara vez",
IF(AND(S33="Fuerte",V33=2,'2. Identificación del Riesgo'!$K$33="Probable"),"Improbable",
IF(AND(S33="Fuerte",V33=2,'2. Identificación del Riesgo'!$K$33="Casi seguro"),"Posible",
IF(AND(S33="Moderado",V33=1,OR('2. Identificación del Riesgo'!$K$33="Rara vez",'2. Identificación del Riesgo'!$K$33="Improbable")),"Rara vez",
IF(AND(S33="Moderado",V33=1,'2. Identificación del Riesgo'!$K$33="Posible"),"Improbable",
IF(AND(S33="Moderado",V33=1,'2. Identificación del Riesgo'!$K$33="Probable"),"Posible",
IF(AND(S33="Moderado",V33=1,'2. Identificación del Riesgo'!$K$33="Casi seguro"),"Probable","")))))))))))</f>
        <v/>
      </c>
      <c r="X33" s="3"/>
      <c r="Y33" s="3"/>
      <c r="Z33" s="3"/>
      <c r="AA33" s="3"/>
      <c r="AB33" s="3"/>
      <c r="AC33" s="3"/>
      <c r="AD33" s="3"/>
      <c r="AE33" s="3"/>
      <c r="AF33" s="3"/>
      <c r="AG33" s="3"/>
      <c r="AH33" s="3"/>
      <c r="AI33" s="3"/>
      <c r="AJ33" s="3"/>
      <c r="AK33" s="3"/>
      <c r="AL33" s="3"/>
      <c r="AM33" s="3"/>
    </row>
    <row r="34" spans="1:39" ht="45.75" customHeight="1" x14ac:dyDescent="0.3">
      <c r="A34" s="88"/>
      <c r="B34" s="88"/>
      <c r="C34" s="88"/>
      <c r="D34" s="88"/>
      <c r="E34" s="29"/>
      <c r="F34" s="28"/>
      <c r="G34" s="28"/>
      <c r="H34" s="28"/>
      <c r="I34" s="28"/>
      <c r="J34" s="28"/>
      <c r="K34" s="28"/>
      <c r="L34" s="28"/>
      <c r="M34" s="24" t="str">
        <f t="shared" si="0"/>
        <v/>
      </c>
      <c r="N34" s="24" t="str">
        <f>IF(AND(F34="",G34="",H34="",I34="",J34="",K34="",L34=""),"",IF(OR(F34="",G34="",H34="",I34="",J34="",K34="",L34=""),"Finalice la valoración del control para emitir su calificación",VLOOKUP(F34,Listas!$Z$1:$AA$17,2,FALSE)+VLOOKUP(G34,Listas!$Z$1:$AA$17,2,FALSE)+VLOOKUP(H34,Listas!$Z$1:$AA$17,2,FALSE)+VLOOKUP(I34,Listas!$Z$1:$AA$17,2,FALSE)+VLOOKUP(J34,Listas!$Z$1:$AA$17,2,FALSE)+VLOOKUP(K34,Listas!$Z$1:$AA$17,2,FALSE)+VLOOKUP(L34,Listas!$Z$1:$AA$17,2,FALSE)))</f>
        <v/>
      </c>
      <c r="O34" s="24" t="str">
        <f t="shared" si="1"/>
        <v/>
      </c>
      <c r="P34" s="24"/>
      <c r="Q34" s="24" t="str">
        <f t="shared" si="2"/>
        <v/>
      </c>
      <c r="R34" s="88"/>
      <c r="S34" s="88"/>
      <c r="T34" s="88"/>
      <c r="U34" s="88"/>
      <c r="V34" s="88"/>
      <c r="W34" s="88"/>
      <c r="X34" s="3"/>
      <c r="Y34" s="3"/>
      <c r="Z34" s="3"/>
      <c r="AA34" s="3"/>
      <c r="AB34" s="3"/>
      <c r="AC34" s="3"/>
      <c r="AD34" s="3"/>
      <c r="AE34" s="3"/>
      <c r="AF34" s="3"/>
      <c r="AG34" s="3"/>
      <c r="AH34" s="3"/>
      <c r="AI34" s="3"/>
      <c r="AJ34" s="3"/>
      <c r="AK34" s="3"/>
      <c r="AL34" s="3"/>
      <c r="AM34" s="3"/>
    </row>
    <row r="35" spans="1:39" ht="45.75" customHeight="1" x14ac:dyDescent="0.3">
      <c r="A35" s="89"/>
      <c r="B35" s="89"/>
      <c r="C35" s="89"/>
      <c r="D35" s="89"/>
      <c r="E35" s="29"/>
      <c r="F35" s="28"/>
      <c r="G35" s="28"/>
      <c r="H35" s="28"/>
      <c r="I35" s="28"/>
      <c r="J35" s="28"/>
      <c r="K35" s="28"/>
      <c r="L35" s="28"/>
      <c r="M35" s="24" t="str">
        <f t="shared" si="0"/>
        <v/>
      </c>
      <c r="N35" s="24" t="str">
        <f>IF(AND(F35="",G35="",H35="",I35="",J35="",K35="",L35=""),"",IF(OR(F35="",G35="",H35="",I35="",J35="",K35="",L35=""),"Finalice la valoración del control para emitir su calificación",VLOOKUP(F35,Listas!$Z$1:$AA$17,2,FALSE)+VLOOKUP(G35,Listas!$Z$1:$AA$17,2,FALSE)+VLOOKUP(H35,Listas!$Z$1:$AA$17,2,FALSE)+VLOOKUP(I35,Listas!$Z$1:$AA$17,2,FALSE)+VLOOKUP(J35,Listas!$Z$1:$AA$17,2,FALSE)+VLOOKUP(K35,Listas!$Z$1:$AA$17,2,FALSE)+VLOOKUP(L35,Listas!$Z$1:$AA$17,2,FALSE)))</f>
        <v/>
      </c>
      <c r="O35" s="24" t="str">
        <f t="shared" si="1"/>
        <v/>
      </c>
      <c r="P35" s="24"/>
      <c r="Q35" s="24" t="str">
        <f t="shared" si="2"/>
        <v/>
      </c>
      <c r="R35" s="89"/>
      <c r="S35" s="89"/>
      <c r="T35" s="89"/>
      <c r="U35" s="89"/>
      <c r="V35" s="89"/>
      <c r="W35" s="89"/>
      <c r="X35" s="3"/>
      <c r="Y35" s="3"/>
      <c r="Z35" s="3"/>
      <c r="AA35" s="3"/>
      <c r="AB35" s="3"/>
      <c r="AC35" s="3"/>
      <c r="AD35" s="3"/>
      <c r="AE35" s="3"/>
      <c r="AF35" s="3"/>
      <c r="AG35" s="3"/>
      <c r="AH35" s="3"/>
      <c r="AI35" s="3"/>
      <c r="AJ35" s="3"/>
      <c r="AK35" s="3"/>
      <c r="AL35" s="3"/>
      <c r="AM35" s="3"/>
    </row>
    <row r="36" spans="1:39" ht="45.75" customHeight="1" x14ac:dyDescent="0.3">
      <c r="A36" s="95">
        <v>10</v>
      </c>
      <c r="B36" s="122"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C36" s="90"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D36" s="90"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E36" s="29"/>
      <c r="F36" s="28"/>
      <c r="G36" s="28"/>
      <c r="H36" s="28"/>
      <c r="I36" s="28"/>
      <c r="J36" s="28"/>
      <c r="K36" s="28"/>
      <c r="L36" s="28"/>
      <c r="M36" s="24" t="str">
        <f t="shared" si="0"/>
        <v/>
      </c>
      <c r="N36" s="24" t="str">
        <f>IF(AND(F36="",G36="",H36="",I36="",J36="",K36="",L36=""),"",IF(OR(F36="",G36="",H36="",I36="",J36="",K36="",L36=""),"Finalice la valoración del control para emitir su calificación",VLOOKUP(F36,Listas!$Z$1:$AA$17,2,FALSE)+VLOOKUP(G36,Listas!$Z$1:$AA$17,2,FALSE)+VLOOKUP(H36,Listas!$Z$1:$AA$17,2,FALSE)+VLOOKUP(I36,Listas!$Z$1:$AA$17,2,FALSE)+VLOOKUP(J36,Listas!$Z$1:$AA$17,2,FALSE)+VLOOKUP(K36,Listas!$Z$1:$AA$17,2,FALSE)+VLOOKUP(L36,Listas!$Z$1:$AA$17,2,FALSE)))</f>
        <v/>
      </c>
      <c r="O36" s="24" t="str">
        <f t="shared" si="1"/>
        <v/>
      </c>
      <c r="P36" s="24"/>
      <c r="Q36" s="24" t="str">
        <f t="shared" si="2"/>
        <v/>
      </c>
      <c r="R36" s="129" t="str">
        <f>IF(AND(N36="",N37="",N38=""),"",AVERAGE(N36:N38))</f>
        <v/>
      </c>
      <c r="S36" s="129" t="str">
        <f>IF(R36="","",
IF(R36=100,"Fuerte",
IF(R36&lt;50,"Débil",
IF(OR(R36&gt;=50,R36&lt;100),"Moderado",""))))</f>
        <v/>
      </c>
      <c r="T36" s="90" t="str">
        <f>IF(S36="","",IF(S36="Fuerte","NO","SI"))</f>
        <v/>
      </c>
      <c r="U36" s="90"/>
      <c r="V36" s="90" t="str">
        <f>IF(OR(S36="",U36=""),"",
IF(S36="Débil","No aplica desplazamiento por tener una solidez débil.",
IF(AND(S36="Fuerte",OR(U36="El control ayuda a disminuir directamente tanto la probabilidad como el impacto.",U36="El control ayuda a disminuir directamente la probabilidad e indirectamente el impacto.",U36="El control ayuda a disminuir directamente la probabilidad y el impacto no disminuye.")),2,
IF(AND(S36="Fuerte",U36="El control no disminuye la probabilidad y el impacto disminuye directamente."),0,
IF(AND(S36="Moderado",OR(U36="El control ayuda a disminuir directamente tanto la probabilidad como el impacto.",U36="El control ayuda a disminuir directamente la probabilidad e indirectamente el impacto.",U36="El control ayuda a disminuir directamente la probabilidad y el impacto no disminuye.")),1,
IF(AND(S36="Moderado",U36="El control no disminuye la probabilidad y el impacto disminuye directamente."),0,""))))))</f>
        <v/>
      </c>
      <c r="W36" s="91" t="str">
        <f>IF(AND($D$36&lt;&gt;"Corrupción",$D$36&lt;&gt;"Lavado de Activos",$D$36&lt;&gt;"Financiación del Terrorismo",$D$36&lt;&gt;"Trámites, OPAs y Consultas de Acceso a la Información Pública"),"",
IF(OR($D$36="Corrupción",$D$36="Lavado de Activos",$D$36="Financiación del Terrorismo",$D$36="Trámites, OPAs y Consultas de Acceso a la Información Pública"),
IF(V36="","",
IF(OR(V36="No aplica desplazamiento por tener una solidez débil.",V36=0),'2. Identificación del Riesgo'!$K$36,
IF(AND(S36="Fuerte",V36=2,OR('2. Identificación del Riesgo'!$K$36="Rara vez",'2. Identificación del Riesgo'!$K$36="Improbable",'2. Identificación del Riesgo'!$K$36="Posible")),"Rara vez",
IF(AND(S36="Fuerte",V36=2,'2. Identificación del Riesgo'!$K$36="Probable"),"Improbable",
IF(AND(S36="Fuerte",V36=2,'2. Identificación del Riesgo'!$K$36="Casi seguro"),"Posible",
IF(AND(S36="Moderado",V36=1,OR('2. Identificación del Riesgo'!$K$36="Rara vez",'2. Identificación del Riesgo'!$K$36="Improbable")),"Rara vez",
IF(AND(S36="Moderado",V36=1,'2. Identificación del Riesgo'!$K$36="Posible"),"Improbable",
IF(AND(S36="Moderado",V36=1,'2. Identificación del Riesgo'!$K$36="Probable"),"Posible",
IF(AND(S36="Moderado",V36=1,'2. Identificación del Riesgo'!$K$36="Casi seguro"),"Probable","")))))))))))</f>
        <v/>
      </c>
      <c r="X36" s="3"/>
      <c r="Y36" s="3"/>
      <c r="Z36" s="3"/>
      <c r="AA36" s="3"/>
      <c r="AB36" s="3"/>
      <c r="AC36" s="3"/>
      <c r="AD36" s="3"/>
      <c r="AE36" s="3"/>
      <c r="AF36" s="3"/>
      <c r="AG36" s="3"/>
      <c r="AH36" s="3"/>
      <c r="AI36" s="3"/>
      <c r="AJ36" s="3"/>
      <c r="AK36" s="3"/>
      <c r="AL36" s="3"/>
      <c r="AM36" s="3"/>
    </row>
    <row r="37" spans="1:39" ht="45.75" customHeight="1" x14ac:dyDescent="0.3">
      <c r="A37" s="88"/>
      <c r="B37" s="88"/>
      <c r="C37" s="88"/>
      <c r="D37" s="88"/>
      <c r="E37" s="29"/>
      <c r="F37" s="28"/>
      <c r="G37" s="28"/>
      <c r="H37" s="28"/>
      <c r="I37" s="28"/>
      <c r="J37" s="28"/>
      <c r="K37" s="28"/>
      <c r="L37" s="28"/>
      <c r="M37" s="24" t="str">
        <f t="shared" si="0"/>
        <v/>
      </c>
      <c r="N37" s="24" t="str">
        <f>IF(AND(F37="",G37="",H37="",I37="",J37="",K37="",L37=""),"",IF(OR(F37="",G37="",H37="",I37="",J37="",K37="",L37=""),"Finalice la valoración del control para emitir su calificación",VLOOKUP(F37,Listas!$Z$1:$AA$17,2,FALSE)+VLOOKUP(G37,Listas!$Z$1:$AA$17,2,FALSE)+VLOOKUP(H37,Listas!$Z$1:$AA$17,2,FALSE)+VLOOKUP(I37,Listas!$Z$1:$AA$17,2,FALSE)+VLOOKUP(J37,Listas!$Z$1:$AA$17,2,FALSE)+VLOOKUP(K37,Listas!$Z$1:$AA$17,2,FALSE)+VLOOKUP(L37,Listas!$Z$1:$AA$17,2,FALSE)))</f>
        <v/>
      </c>
      <c r="O37" s="24" t="str">
        <f t="shared" si="1"/>
        <v/>
      </c>
      <c r="P37" s="24"/>
      <c r="Q37" s="24" t="str">
        <f t="shared" si="2"/>
        <v/>
      </c>
      <c r="R37" s="88"/>
      <c r="S37" s="88"/>
      <c r="T37" s="88"/>
      <c r="U37" s="88"/>
      <c r="V37" s="88"/>
      <c r="W37" s="88"/>
      <c r="X37" s="2"/>
      <c r="Y37" s="2"/>
      <c r="Z37" s="2"/>
      <c r="AA37" s="2"/>
      <c r="AB37" s="2"/>
      <c r="AC37" s="2"/>
      <c r="AD37" s="2"/>
      <c r="AE37" s="2"/>
      <c r="AF37" s="2"/>
      <c r="AG37" s="2"/>
      <c r="AH37" s="2"/>
      <c r="AI37" s="2"/>
      <c r="AJ37" s="2"/>
      <c r="AK37" s="2"/>
      <c r="AL37" s="2"/>
      <c r="AM37" s="2"/>
    </row>
    <row r="38" spans="1:39" ht="45.75" customHeight="1" x14ac:dyDescent="0.3">
      <c r="A38" s="89"/>
      <c r="B38" s="89"/>
      <c r="C38" s="89"/>
      <c r="D38" s="89"/>
      <c r="E38" s="29"/>
      <c r="F38" s="28"/>
      <c r="G38" s="28"/>
      <c r="H38" s="28"/>
      <c r="I38" s="28"/>
      <c r="J38" s="28"/>
      <c r="K38" s="28"/>
      <c r="L38" s="28"/>
      <c r="M38" s="24" t="str">
        <f t="shared" si="0"/>
        <v/>
      </c>
      <c r="N38" s="24" t="str">
        <f>IF(AND(F38="",G38="",H38="",I38="",J38="",K38="",L38=""),"",IF(OR(F38="",G38="",H38="",I38="",J38="",K38="",L38=""),"Finalice la valoración del control para emitir su calificación",VLOOKUP(F38,Listas!$Z$1:$AA$17,2,FALSE)+VLOOKUP(G38,Listas!$Z$1:$AA$17,2,FALSE)+VLOOKUP(H38,Listas!$Z$1:$AA$17,2,FALSE)+VLOOKUP(I38,Listas!$Z$1:$AA$17,2,FALSE)+VLOOKUP(J38,Listas!$Z$1:$AA$17,2,FALSE)+VLOOKUP(K38,Listas!$Z$1:$AA$17,2,FALSE)+VLOOKUP(L38,Listas!$Z$1:$AA$17,2,FALSE)))</f>
        <v/>
      </c>
      <c r="O38" s="24" t="str">
        <f t="shared" si="1"/>
        <v/>
      </c>
      <c r="P38" s="24"/>
      <c r="Q38" s="24" t="str">
        <f t="shared" si="2"/>
        <v/>
      </c>
      <c r="R38" s="89"/>
      <c r="S38" s="89"/>
      <c r="T38" s="89"/>
      <c r="U38" s="89"/>
      <c r="V38" s="89"/>
      <c r="W38" s="89"/>
      <c r="X38" s="2"/>
      <c r="Y38" s="2"/>
      <c r="Z38" s="2"/>
      <c r="AA38" s="2"/>
      <c r="AB38" s="2"/>
      <c r="AC38" s="2"/>
      <c r="AD38" s="2"/>
      <c r="AE38" s="2"/>
      <c r="AF38" s="2"/>
      <c r="AG38" s="2"/>
      <c r="AH38" s="2"/>
      <c r="AI38" s="2"/>
      <c r="AJ38" s="2"/>
      <c r="AK38" s="2"/>
      <c r="AL38" s="2"/>
      <c r="AM38" s="2"/>
    </row>
    <row r="39" spans="1:39" ht="45.75" customHeight="1" x14ac:dyDescent="0.3">
      <c r="A39" s="95">
        <v>11</v>
      </c>
      <c r="B39" s="122"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0"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0"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29"/>
      <c r="F39" s="28"/>
      <c r="G39" s="28"/>
      <c r="H39" s="28"/>
      <c r="I39" s="28"/>
      <c r="J39" s="28"/>
      <c r="K39" s="28"/>
      <c r="L39" s="28"/>
      <c r="M39" s="24" t="str">
        <f t="shared" si="0"/>
        <v/>
      </c>
      <c r="N39" s="24" t="str">
        <f>IF(AND(F39="",G39="",H39="",I39="",J39="",K39="",L39=""),"",IF(OR(F39="",G39="",H39="",I39="",J39="",K39="",L39=""),"Finalice la valoración del control para emitir su calificación",VLOOKUP(F39,Listas!$Z$1:$AA$17,2,FALSE)+VLOOKUP(G39,Listas!$Z$1:$AA$17,2,FALSE)+VLOOKUP(H39,Listas!$Z$1:$AA$17,2,FALSE)+VLOOKUP(I39,Listas!$Z$1:$AA$17,2,FALSE)+VLOOKUP(J39,Listas!$Z$1:$AA$17,2,FALSE)+VLOOKUP(K39,Listas!$Z$1:$AA$17,2,FALSE)+VLOOKUP(L39,Listas!$Z$1:$AA$17,2,FALSE)))</f>
        <v/>
      </c>
      <c r="O39" s="24" t="str">
        <f t="shared" si="1"/>
        <v/>
      </c>
      <c r="P39" s="24"/>
      <c r="Q39" s="24" t="str">
        <f t="shared" si="2"/>
        <v/>
      </c>
      <c r="R39" s="129" t="str">
        <f>IF(AND(N39="",N40="",N41=""),"",AVERAGE(N39:N41))</f>
        <v/>
      </c>
      <c r="S39" s="129" t="str">
        <f>IF(R39="","",
IF(R39=100,"Fuerte",
IF(R39&lt;50,"Débil",
IF(OR(R39&gt;=50,R39&lt;100),"Moderado",""))))</f>
        <v/>
      </c>
      <c r="T39" s="90" t="str">
        <f>IF(S39="","",IF(S39="Fuerte","NO","SI"))</f>
        <v/>
      </c>
      <c r="U39" s="90"/>
      <c r="V39" s="90" t="str">
        <f>IF(OR(S39="",U39=""),"",
IF(S39="Débil","No aplica desplazamiento por tener una solidez débil.",
IF(AND(S39="Fuerte",OR(U39="El control ayuda a disminuir directamente tanto la probabilidad como el impacto.",U39="El control ayuda a disminuir directamente la probabilidad e indirectamente el impacto.",U39="El control ayuda a disminuir directamente la probabilidad y el impacto no disminuye.")),2,
IF(AND(S39="Fuerte",U39="El control no disminuye la probabilidad y el impacto disminuye directamente."),0,
IF(AND(S39="Moderado",OR(U39="El control ayuda a disminuir directamente tanto la probabilidad como el impacto.",U39="El control ayuda a disminuir directamente la probabilidad e indirectamente el impacto.",U39="El control ayuda a disminuir directamente la probabilidad y el impacto no disminuye.")),1,
IF(AND(S39="Moderado",U39="El control no disminuye la probabilidad y el impacto disminuye directamente."),0,""))))))</f>
        <v/>
      </c>
      <c r="W39" s="91" t="str">
        <f>IF(AND($D$39&lt;&gt;"Corrupción",$D$39&lt;&gt;"Lavado de Activos",$D$39&lt;&gt;"Financiación del Terrorismo",$D$39&lt;&gt;"Trámites, OPAs y Consultas de Acceso a la Información Pública"),"",
IF(OR($D$39="Corrupción",$D$39="Lavado de Activos",$D$39="Financiación del Terrorismo",$D$39="Trámites, OPAs y Consultas de Acceso a la Información Pública"),
IF(V39="","",
IF(OR(V39="No aplica desplazamiento por tener una solidez débil.",V39=0),'2. Identificación del Riesgo'!$K$39,
IF(AND(S39="Fuerte",V39=2,OR('2. Identificación del Riesgo'!$K$39="Rara vez",'2. Identificación del Riesgo'!$K$39="Improbable",'2. Identificación del Riesgo'!$K$39="Posible")),"Rara vez",
IF(AND(S39="Fuerte",V39=2,'2. Identificación del Riesgo'!$K$39="Probable"),"Improbable",
IF(AND(S39="Fuerte",V39=2,'2. Identificación del Riesgo'!$K$39="Casi seguro"),"Posible",
IF(AND(S39="Moderado",V39=1,OR('2. Identificación del Riesgo'!$K$39="Rara vez",'2. Identificación del Riesgo'!$K$39="Improbable")),"Rara vez",
IF(AND(S39="Moderado",V39=1,'2. Identificación del Riesgo'!$K$39="Posible"),"Improbable",
IF(AND(S39="Moderado",V39=1,'2. Identificación del Riesgo'!$K$39="Probable"),"Posible",
IF(AND(S39="Moderado",V39=1,'2. Identificación del Riesgo'!$K$39="Casi seguro"),"Probable","")))))))))))</f>
        <v/>
      </c>
      <c r="X39" s="3"/>
      <c r="Y39" s="3"/>
      <c r="Z39" s="3"/>
      <c r="AA39" s="3"/>
      <c r="AB39" s="3"/>
      <c r="AC39" s="3"/>
      <c r="AD39" s="3"/>
      <c r="AE39" s="3"/>
      <c r="AF39" s="3"/>
      <c r="AG39" s="3"/>
      <c r="AH39" s="3"/>
      <c r="AI39" s="3"/>
      <c r="AJ39" s="3"/>
      <c r="AK39" s="3"/>
      <c r="AL39" s="3"/>
      <c r="AM39" s="3"/>
    </row>
    <row r="40" spans="1:39" ht="45.75" customHeight="1" x14ac:dyDescent="0.3">
      <c r="A40" s="88"/>
      <c r="B40" s="88"/>
      <c r="C40" s="88"/>
      <c r="D40" s="88"/>
      <c r="E40" s="29"/>
      <c r="F40" s="28"/>
      <c r="G40" s="28"/>
      <c r="H40" s="28"/>
      <c r="I40" s="28"/>
      <c r="J40" s="28"/>
      <c r="K40" s="28"/>
      <c r="L40" s="28"/>
      <c r="M40" s="24" t="str">
        <f t="shared" si="0"/>
        <v/>
      </c>
      <c r="N40" s="24" t="str">
        <f>IF(AND(F40="",G40="",H40="",I40="",J40="",K40="",L40=""),"",IF(OR(F40="",G40="",H40="",I40="",J40="",K40="",L40=""),"Finalice la valoración del control para emitir su calificación",VLOOKUP(F40,Listas!$Z$1:$AA$17,2,FALSE)+VLOOKUP(G40,Listas!$Z$1:$AA$17,2,FALSE)+VLOOKUP(H40,Listas!$Z$1:$AA$17,2,FALSE)+VLOOKUP(I40,Listas!$Z$1:$AA$17,2,FALSE)+VLOOKUP(J40,Listas!$Z$1:$AA$17,2,FALSE)+VLOOKUP(K40,Listas!$Z$1:$AA$17,2,FALSE)+VLOOKUP(L40,Listas!$Z$1:$AA$17,2,FALSE)))</f>
        <v/>
      </c>
      <c r="O40" s="24" t="str">
        <f t="shared" si="1"/>
        <v/>
      </c>
      <c r="P40" s="24"/>
      <c r="Q40" s="24" t="str">
        <f t="shared" si="2"/>
        <v/>
      </c>
      <c r="R40" s="88"/>
      <c r="S40" s="88"/>
      <c r="T40" s="88"/>
      <c r="U40" s="88"/>
      <c r="V40" s="88"/>
      <c r="W40" s="88"/>
      <c r="X40" s="2"/>
      <c r="Y40" s="2"/>
      <c r="Z40" s="2"/>
      <c r="AA40" s="2"/>
      <c r="AB40" s="2"/>
      <c r="AC40" s="2"/>
      <c r="AD40" s="2"/>
      <c r="AE40" s="2"/>
      <c r="AF40" s="2"/>
      <c r="AG40" s="2"/>
      <c r="AH40" s="2"/>
      <c r="AI40" s="2"/>
      <c r="AJ40" s="2"/>
      <c r="AK40" s="2"/>
      <c r="AL40" s="2"/>
      <c r="AM40" s="2"/>
    </row>
    <row r="41" spans="1:39" ht="45.75" customHeight="1" x14ac:dyDescent="0.3">
      <c r="A41" s="89"/>
      <c r="B41" s="89"/>
      <c r="C41" s="89"/>
      <c r="D41" s="89"/>
      <c r="E41" s="29"/>
      <c r="F41" s="28"/>
      <c r="G41" s="28"/>
      <c r="H41" s="28"/>
      <c r="I41" s="28"/>
      <c r="J41" s="28"/>
      <c r="K41" s="28"/>
      <c r="L41" s="28"/>
      <c r="M41" s="24" t="str">
        <f t="shared" si="0"/>
        <v/>
      </c>
      <c r="N41" s="24" t="str">
        <f>IF(AND(F41="",G41="",H41="",I41="",J41="",K41="",L41=""),"",IF(OR(F41="",G41="",H41="",I41="",J41="",K41="",L41=""),"Finalice la valoración del control para emitir su calificación",VLOOKUP(F41,Listas!$Z$1:$AA$17,2,FALSE)+VLOOKUP(G41,Listas!$Z$1:$AA$17,2,FALSE)+VLOOKUP(H41,Listas!$Z$1:$AA$17,2,FALSE)+VLOOKUP(I41,Listas!$Z$1:$AA$17,2,FALSE)+VLOOKUP(J41,Listas!$Z$1:$AA$17,2,FALSE)+VLOOKUP(K41,Listas!$Z$1:$AA$17,2,FALSE)+VLOOKUP(L41,Listas!$Z$1:$AA$17,2,FALSE)))</f>
        <v/>
      </c>
      <c r="O41" s="24" t="str">
        <f t="shared" si="1"/>
        <v/>
      </c>
      <c r="P41" s="24"/>
      <c r="Q41" s="24" t="str">
        <f t="shared" si="2"/>
        <v/>
      </c>
      <c r="R41" s="89"/>
      <c r="S41" s="89"/>
      <c r="T41" s="89"/>
      <c r="U41" s="89"/>
      <c r="V41" s="89"/>
      <c r="W41" s="89"/>
      <c r="X41" s="2"/>
      <c r="Y41" s="2"/>
      <c r="Z41" s="2"/>
      <c r="AA41" s="2"/>
      <c r="AB41" s="2"/>
      <c r="AC41" s="2"/>
      <c r="AD41" s="2"/>
      <c r="AE41" s="2"/>
      <c r="AF41" s="2"/>
      <c r="AG41" s="2"/>
      <c r="AH41" s="2"/>
      <c r="AI41" s="2"/>
      <c r="AJ41" s="2"/>
      <c r="AK41" s="2"/>
      <c r="AL41" s="2"/>
      <c r="AM41" s="2"/>
    </row>
    <row r="42" spans="1:39" ht="45.75" customHeight="1" x14ac:dyDescent="0.3">
      <c r="A42" s="95">
        <v>12</v>
      </c>
      <c r="B42" s="122"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0"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0"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29"/>
      <c r="F42" s="28"/>
      <c r="G42" s="28"/>
      <c r="H42" s="28"/>
      <c r="I42" s="28"/>
      <c r="J42" s="28"/>
      <c r="K42" s="28"/>
      <c r="L42" s="28"/>
      <c r="M42" s="24" t="str">
        <f t="shared" si="0"/>
        <v/>
      </c>
      <c r="N42" s="24" t="str">
        <f>IF(AND(F42="",G42="",H42="",I42="",J42="",K42="",L42=""),"",IF(OR(F42="",G42="",H42="",I42="",J42="",K42="",L42=""),"Finalice la valoración del control para emitir su calificación",VLOOKUP(F42,Listas!$Z$1:$AA$17,2,FALSE)+VLOOKUP(G42,Listas!$Z$1:$AA$17,2,FALSE)+VLOOKUP(H42,Listas!$Z$1:$AA$17,2,FALSE)+VLOOKUP(I42,Listas!$Z$1:$AA$17,2,FALSE)+VLOOKUP(J42,Listas!$Z$1:$AA$17,2,FALSE)+VLOOKUP(K42,Listas!$Z$1:$AA$17,2,FALSE)+VLOOKUP(L42,Listas!$Z$1:$AA$17,2,FALSE)))</f>
        <v/>
      </c>
      <c r="O42" s="24" t="str">
        <f t="shared" si="1"/>
        <v/>
      </c>
      <c r="P42" s="24"/>
      <c r="Q42" s="24" t="str">
        <f t="shared" si="2"/>
        <v/>
      </c>
      <c r="R42" s="129" t="str">
        <f>IF(AND(N42="",N43="",N44=""),"",AVERAGE(N42:N44))</f>
        <v/>
      </c>
      <c r="S42" s="129" t="str">
        <f>IF(R42="","",
IF(R42=100,"Fuerte",
IF(R42&lt;50,"Débil",
IF(OR(R42&gt;=50,R42&lt;100),"Moderado",""))))</f>
        <v/>
      </c>
      <c r="T42" s="90" t="str">
        <f>IF(S42="","",IF(S42="Fuerte","NO","SI"))</f>
        <v/>
      </c>
      <c r="U42" s="90"/>
      <c r="V42" s="90" t="str">
        <f>IF(OR(S42="",U42=""),"",
IF(S42="Débil","No aplica desplazamiento por tener una solidez débil.",
IF(AND(S42="Fuerte",OR(U42="El control ayuda a disminuir directamente tanto la probabilidad como el impacto.",U42="El control ayuda a disminuir directamente la probabilidad e indirectamente el impacto.",U42="El control ayuda a disminuir directamente la probabilidad y el impacto no disminuye.")),2,
IF(AND(S42="Fuerte",U42="El control no disminuye la probabilidad y el impacto disminuye directamente."),0,
IF(AND(S42="Moderado",OR(U42="El control ayuda a disminuir directamente tanto la probabilidad como el impacto.",U42="El control ayuda a disminuir directamente la probabilidad e indirectamente el impacto.",U42="El control ayuda a disminuir directamente la probabilidad y el impacto no disminuye.")),1,
IF(AND(S42="Moderado",U42="El control no disminuye la probabilidad y el impacto disminuye directamente."),0,""))))))</f>
        <v/>
      </c>
      <c r="W42" s="91" t="str">
        <f>IF(AND($D$42&lt;&gt;"Corrupción",$D$42&lt;&gt;"Lavado de Activos",$D$42&lt;&gt;"Financiación del Terrorismo",$D$42&lt;&gt;"Trámites, OPAs y Consultas de Acceso a la Información Pública"),"",
IF(OR($D$42="Corrupción",$D$42="Lavado de Activos",$D$42="Financiación del Terrorismo",$D$42="Trámites, OPAs y Consultas de Acceso a la Información Pública"),
IF(V42="","",
IF(OR(V42="No aplica desplazamiento por tener una solidez débil.",V42=0),'2. Identificación del Riesgo'!$K$42,
IF(AND(S42="Fuerte",V42=2,OR('2. Identificación del Riesgo'!$K$42="Rara vez",'2. Identificación del Riesgo'!$K$42="Improbable",'2. Identificación del Riesgo'!$K$42="Posible")),"Rara vez",
IF(AND(S42="Fuerte",V42=2,'2. Identificación del Riesgo'!$K$42="Probable"),"Improbable",
IF(AND(S42="Fuerte",V42=2,'2. Identificación del Riesgo'!$K$42="Casi seguro"),"Posible",
IF(AND(S42="Moderado",V42=1,OR('2. Identificación del Riesgo'!$K$42="Rara vez",'2. Identificación del Riesgo'!$K$42="Improbable")),"Rara vez",
IF(AND(S42="Moderado",V42=1,'2. Identificación del Riesgo'!$K$42="Posible"),"Improbable",
IF(AND(S42="Moderado",V42=1,'2. Identificación del Riesgo'!$K$42="Probable"),"Posible",
IF(AND(S42="Moderado",V42=1,'2. Identificación del Riesgo'!$K$42="Casi seguro"),"Probable","")))))))))))</f>
        <v/>
      </c>
      <c r="X42" s="3"/>
      <c r="Y42" s="3"/>
      <c r="Z42" s="3"/>
      <c r="AA42" s="3"/>
      <c r="AB42" s="3"/>
      <c r="AC42" s="3"/>
      <c r="AD42" s="3"/>
      <c r="AE42" s="3"/>
      <c r="AF42" s="3"/>
      <c r="AG42" s="3"/>
      <c r="AH42" s="3"/>
      <c r="AI42" s="3"/>
      <c r="AJ42" s="3"/>
      <c r="AK42" s="3"/>
      <c r="AL42" s="3"/>
      <c r="AM42" s="3"/>
    </row>
    <row r="43" spans="1:39" ht="45.75" customHeight="1" x14ac:dyDescent="0.3">
      <c r="A43" s="88"/>
      <c r="B43" s="88"/>
      <c r="C43" s="88"/>
      <c r="D43" s="88"/>
      <c r="E43" s="29"/>
      <c r="F43" s="28"/>
      <c r="G43" s="28"/>
      <c r="H43" s="28"/>
      <c r="I43" s="28"/>
      <c r="J43" s="28"/>
      <c r="K43" s="28"/>
      <c r="L43" s="28"/>
      <c r="M43" s="24" t="str">
        <f t="shared" si="0"/>
        <v/>
      </c>
      <c r="N43" s="24" t="str">
        <f>IF(AND(F43="",G43="",H43="",I43="",J43="",K43="",L43=""),"",IF(OR(F43="",G43="",H43="",I43="",J43="",K43="",L43=""),"Finalice la valoración del control para emitir su calificación",VLOOKUP(F43,Listas!$Z$1:$AA$17,2,FALSE)+VLOOKUP(G43,Listas!$Z$1:$AA$17,2,FALSE)+VLOOKUP(H43,Listas!$Z$1:$AA$17,2,FALSE)+VLOOKUP(I43,Listas!$Z$1:$AA$17,2,FALSE)+VLOOKUP(J43,Listas!$Z$1:$AA$17,2,FALSE)+VLOOKUP(K43,Listas!$Z$1:$AA$17,2,FALSE)+VLOOKUP(L43,Listas!$Z$1:$AA$17,2,FALSE)))</f>
        <v/>
      </c>
      <c r="O43" s="24" t="str">
        <f t="shared" si="1"/>
        <v/>
      </c>
      <c r="P43" s="24"/>
      <c r="Q43" s="24" t="str">
        <f t="shared" si="2"/>
        <v/>
      </c>
      <c r="R43" s="88"/>
      <c r="S43" s="88"/>
      <c r="T43" s="88"/>
      <c r="U43" s="88"/>
      <c r="V43" s="88"/>
      <c r="W43" s="88"/>
      <c r="X43" s="2"/>
      <c r="Y43" s="2"/>
      <c r="Z43" s="2"/>
      <c r="AA43" s="2"/>
      <c r="AB43" s="2"/>
      <c r="AC43" s="2"/>
      <c r="AD43" s="2"/>
      <c r="AE43" s="2"/>
      <c r="AF43" s="2"/>
      <c r="AG43" s="2"/>
      <c r="AH43" s="2"/>
      <c r="AI43" s="2"/>
      <c r="AJ43" s="2"/>
      <c r="AK43" s="2"/>
      <c r="AL43" s="2"/>
      <c r="AM43" s="2"/>
    </row>
    <row r="44" spans="1:39" ht="45.75" customHeight="1" x14ac:dyDescent="0.3">
      <c r="A44" s="89"/>
      <c r="B44" s="89"/>
      <c r="C44" s="89"/>
      <c r="D44" s="89"/>
      <c r="E44" s="29"/>
      <c r="F44" s="28"/>
      <c r="G44" s="28"/>
      <c r="H44" s="28"/>
      <c r="I44" s="28"/>
      <c r="J44" s="28"/>
      <c r="K44" s="28"/>
      <c r="L44" s="28"/>
      <c r="M44" s="24" t="str">
        <f t="shared" si="0"/>
        <v/>
      </c>
      <c r="N44" s="24" t="str">
        <f>IF(AND(F44="",G44="",H44="",I44="",J44="",K44="",L44=""),"",IF(OR(F44="",G44="",H44="",I44="",J44="",K44="",L44=""),"Finalice la valoración del control para emitir su calificación",VLOOKUP(F44,Listas!$Z$1:$AA$17,2,FALSE)+VLOOKUP(G44,Listas!$Z$1:$AA$17,2,FALSE)+VLOOKUP(H44,Listas!$Z$1:$AA$17,2,FALSE)+VLOOKUP(I44,Listas!$Z$1:$AA$17,2,FALSE)+VLOOKUP(J44,Listas!$Z$1:$AA$17,2,FALSE)+VLOOKUP(K44,Listas!$Z$1:$AA$17,2,FALSE)+VLOOKUP(L44,Listas!$Z$1:$AA$17,2,FALSE)))</f>
        <v/>
      </c>
      <c r="O44" s="24" t="str">
        <f t="shared" si="1"/>
        <v/>
      </c>
      <c r="P44" s="24"/>
      <c r="Q44" s="24" t="str">
        <f t="shared" si="2"/>
        <v/>
      </c>
      <c r="R44" s="89"/>
      <c r="S44" s="89"/>
      <c r="T44" s="89"/>
      <c r="U44" s="89"/>
      <c r="V44" s="89"/>
      <c r="W44" s="89"/>
      <c r="X44" s="2"/>
      <c r="Y44" s="2"/>
      <c r="Z44" s="2"/>
      <c r="AA44" s="2"/>
      <c r="AB44" s="2"/>
      <c r="AC44" s="2"/>
      <c r="AD44" s="2"/>
      <c r="AE44" s="2"/>
      <c r="AF44" s="2"/>
      <c r="AG44" s="2"/>
      <c r="AH44" s="2"/>
      <c r="AI44" s="2"/>
      <c r="AJ44" s="2"/>
      <c r="AK44" s="2"/>
      <c r="AL44" s="2"/>
      <c r="AM44" s="2"/>
    </row>
    <row r="45" spans="1:39" ht="45.75" customHeight="1" x14ac:dyDescent="0.3">
      <c r="A45" s="95">
        <v>13</v>
      </c>
      <c r="B45" s="122"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0"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0"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29"/>
      <c r="F45" s="28"/>
      <c r="G45" s="28"/>
      <c r="H45" s="28"/>
      <c r="I45" s="28"/>
      <c r="J45" s="28"/>
      <c r="K45" s="28"/>
      <c r="L45" s="28"/>
      <c r="M45" s="24" t="str">
        <f t="shared" si="0"/>
        <v/>
      </c>
      <c r="N45" s="24" t="str">
        <f>IF(AND(F45="",G45="",H45="",I45="",J45="",K45="",L45=""),"",IF(OR(F45="",G45="",H45="",I45="",J45="",K45="",L45=""),"Finalice la valoración del control para emitir su calificación",VLOOKUP(F45,Listas!$Z$1:$AA$17,2,FALSE)+VLOOKUP(G45,Listas!$Z$1:$AA$17,2,FALSE)+VLOOKUP(H45,Listas!$Z$1:$AA$17,2,FALSE)+VLOOKUP(I45,Listas!$Z$1:$AA$17,2,FALSE)+VLOOKUP(J45,Listas!$Z$1:$AA$17,2,FALSE)+VLOOKUP(K45,Listas!$Z$1:$AA$17,2,FALSE)+VLOOKUP(L45,Listas!$Z$1:$AA$17,2,FALSE)))</f>
        <v/>
      </c>
      <c r="O45" s="24" t="str">
        <f t="shared" si="1"/>
        <v/>
      </c>
      <c r="P45" s="24"/>
      <c r="Q45" s="24" t="str">
        <f t="shared" si="2"/>
        <v/>
      </c>
      <c r="R45" s="129" t="str">
        <f>IF(AND(N45="",N46="",N47=""),"",AVERAGE(N45:N47))</f>
        <v/>
      </c>
      <c r="S45" s="129" t="str">
        <f>IF(R45="","",
IF(R45=100,"Fuerte",
IF(R45&lt;50,"Débil",
IF(OR(R45&gt;=50,R45&lt;100),"Moderado",""))))</f>
        <v/>
      </c>
      <c r="T45" s="90" t="str">
        <f>IF(S45="","",IF(S45="Fuerte","NO","SI"))</f>
        <v/>
      </c>
      <c r="U45" s="90"/>
      <c r="V45" s="90" t="str">
        <f>IF(OR(S45="",U45=""),"",
IF(S45="Débil","No aplica desplazamiento por tener una solidez débil.",
IF(AND(S45="Fuerte",OR(U45="El control ayuda a disminuir directamente tanto la probabilidad como el impacto.",U45="El control ayuda a disminuir directamente la probabilidad e indirectamente el impacto.",U45="El control ayuda a disminuir directamente la probabilidad y el impacto no disminuye.")),2,
IF(AND(S45="Fuerte",U45="El control no disminuye la probabilidad y el impacto disminuye directamente."),0,
IF(AND(S45="Moderado",OR(U45="El control ayuda a disminuir directamente tanto la probabilidad como el impacto.",U45="El control ayuda a disminuir directamente la probabilidad e indirectamente el impacto.",U45="El control ayuda a disminuir directamente la probabilidad y el impacto no disminuye.")),1,
IF(AND(S45="Moderado",U45="El control no disminuye la probabilidad y el impacto disminuye directamente."),0,""))))))</f>
        <v/>
      </c>
      <c r="W45" s="91" t="str">
        <f>IF(AND($D$45&lt;&gt;"Corrupción",$D$45&lt;&gt;"Lavado de Activos",$D$45&lt;&gt;"Financiación del Terrorismo",$D$45&lt;&gt;"Trámites, OPAs y Consultas de Acceso a la Información Pública"),"",
IF(OR($D$45="Corrupción",$D$45="Lavado de Activos",$D$45="Financiación del Terrorismo",$D$45="Trámites, OPAs y Consultas de Acceso a la Información Pública"),
IF(V45="","",
IF(OR(V45="No aplica desplazamiento por tener una solidez débil.",V45=0),'2. Identificación del Riesgo'!$K$45,
IF(AND(S45="Fuerte",V45=2,OR('2. Identificación del Riesgo'!$K$45="Rara vez",'2. Identificación del Riesgo'!$K$45="Improbable",'2. Identificación del Riesgo'!$K$45="Posible")),"Rara vez",
IF(AND(S45="Fuerte",V45=2,'2. Identificación del Riesgo'!$K$45="Probable"),"Improbable",
IF(AND(S45="Fuerte",V45=2,'2. Identificación del Riesgo'!$K$45="Casi seguro"),"Posible",
IF(AND(S45="Moderado",V45=1,OR('2. Identificación del Riesgo'!$K$45="Rara vez",'2. Identificación del Riesgo'!$K$45="Improbable")),"Rara vez",
IF(AND(S45="Moderado",V45=1,'2. Identificación del Riesgo'!$K$45="Posible"),"Improbable",
IF(AND(S45="Moderado",V45=1,'2. Identificación del Riesgo'!$K$45="Probable"),"Posible",
IF(AND(S45="Moderado",V45=1,'2. Identificación del Riesgo'!$K$45="Casi seguro"),"Probable","")))))))))))</f>
        <v/>
      </c>
      <c r="X45" s="3"/>
      <c r="Y45" s="3"/>
      <c r="Z45" s="3"/>
      <c r="AA45" s="3"/>
      <c r="AB45" s="3"/>
      <c r="AC45" s="3"/>
      <c r="AD45" s="3"/>
      <c r="AE45" s="3"/>
      <c r="AF45" s="3"/>
      <c r="AG45" s="3"/>
      <c r="AH45" s="3"/>
      <c r="AI45" s="3"/>
      <c r="AJ45" s="3"/>
      <c r="AK45" s="3"/>
      <c r="AL45" s="3"/>
      <c r="AM45" s="3"/>
    </row>
    <row r="46" spans="1:39" ht="45.75" customHeight="1" x14ac:dyDescent="0.3">
      <c r="A46" s="88"/>
      <c r="B46" s="88"/>
      <c r="C46" s="88"/>
      <c r="D46" s="88"/>
      <c r="E46" s="29"/>
      <c r="F46" s="28"/>
      <c r="G46" s="28"/>
      <c r="H46" s="28"/>
      <c r="I46" s="28"/>
      <c r="J46" s="28"/>
      <c r="K46" s="28"/>
      <c r="L46" s="28"/>
      <c r="M46" s="24" t="str">
        <f t="shared" si="0"/>
        <v/>
      </c>
      <c r="N46" s="24" t="str">
        <f>IF(AND(F46="",G46="",H46="",I46="",J46="",K46="",L46=""),"",IF(OR(F46="",G46="",H46="",I46="",J46="",K46="",L46=""),"Finalice la valoración del control para emitir su calificación",VLOOKUP(F46,Listas!$Z$1:$AA$17,2,FALSE)+VLOOKUP(G46,Listas!$Z$1:$AA$17,2,FALSE)+VLOOKUP(H46,Listas!$Z$1:$AA$17,2,FALSE)+VLOOKUP(I46,Listas!$Z$1:$AA$17,2,FALSE)+VLOOKUP(J46,Listas!$Z$1:$AA$17,2,FALSE)+VLOOKUP(K46,Listas!$Z$1:$AA$17,2,FALSE)+VLOOKUP(L46,Listas!$Z$1:$AA$17,2,FALSE)))</f>
        <v/>
      </c>
      <c r="O46" s="24" t="str">
        <f t="shared" si="1"/>
        <v/>
      </c>
      <c r="P46" s="24"/>
      <c r="Q46" s="24" t="str">
        <f t="shared" si="2"/>
        <v/>
      </c>
      <c r="R46" s="88"/>
      <c r="S46" s="88"/>
      <c r="T46" s="88"/>
      <c r="U46" s="88"/>
      <c r="V46" s="88"/>
      <c r="W46" s="88"/>
      <c r="X46" s="2"/>
      <c r="Y46" s="2"/>
      <c r="Z46" s="2"/>
      <c r="AA46" s="2"/>
      <c r="AB46" s="2"/>
      <c r="AC46" s="2"/>
      <c r="AD46" s="2"/>
      <c r="AE46" s="2"/>
      <c r="AF46" s="2"/>
      <c r="AG46" s="2"/>
      <c r="AH46" s="2"/>
      <c r="AI46" s="2"/>
      <c r="AJ46" s="2"/>
      <c r="AK46" s="2"/>
      <c r="AL46" s="2"/>
      <c r="AM46" s="2"/>
    </row>
    <row r="47" spans="1:39" ht="45.75" customHeight="1" x14ac:dyDescent="0.3">
      <c r="A47" s="89"/>
      <c r="B47" s="89"/>
      <c r="C47" s="89"/>
      <c r="D47" s="89"/>
      <c r="E47" s="29"/>
      <c r="F47" s="28"/>
      <c r="G47" s="28"/>
      <c r="H47" s="28"/>
      <c r="I47" s="28"/>
      <c r="J47" s="28"/>
      <c r="K47" s="28"/>
      <c r="L47" s="28"/>
      <c r="M47" s="24" t="str">
        <f t="shared" si="0"/>
        <v/>
      </c>
      <c r="N47" s="24" t="str">
        <f>IF(AND(F47="",G47="",H47="",I47="",J47="",K47="",L47=""),"",IF(OR(F47="",G47="",H47="",I47="",J47="",K47="",L47=""),"Finalice la valoración del control para emitir su calificación",VLOOKUP(F47,Listas!$Z$1:$AA$17,2,FALSE)+VLOOKUP(G47,Listas!$Z$1:$AA$17,2,FALSE)+VLOOKUP(H47,Listas!$Z$1:$AA$17,2,FALSE)+VLOOKUP(I47,Listas!$Z$1:$AA$17,2,FALSE)+VLOOKUP(J47,Listas!$Z$1:$AA$17,2,FALSE)+VLOOKUP(K47,Listas!$Z$1:$AA$17,2,FALSE)+VLOOKUP(L47,Listas!$Z$1:$AA$17,2,FALSE)))</f>
        <v/>
      </c>
      <c r="O47" s="24" t="str">
        <f t="shared" si="1"/>
        <v/>
      </c>
      <c r="P47" s="24"/>
      <c r="Q47" s="24" t="str">
        <f t="shared" si="2"/>
        <v/>
      </c>
      <c r="R47" s="89"/>
      <c r="S47" s="89"/>
      <c r="T47" s="89"/>
      <c r="U47" s="89"/>
      <c r="V47" s="89"/>
      <c r="W47" s="89"/>
      <c r="X47" s="2"/>
      <c r="Y47" s="2"/>
      <c r="Z47" s="2"/>
      <c r="AA47" s="2"/>
      <c r="AB47" s="2"/>
      <c r="AC47" s="2"/>
      <c r="AD47" s="2"/>
      <c r="AE47" s="2"/>
      <c r="AF47" s="2"/>
      <c r="AG47" s="2"/>
      <c r="AH47" s="2"/>
      <c r="AI47" s="2"/>
      <c r="AJ47" s="2"/>
      <c r="AK47" s="2"/>
      <c r="AL47" s="2"/>
      <c r="AM47" s="2"/>
    </row>
    <row r="48" spans="1:39" ht="45.75" customHeight="1" x14ac:dyDescent="0.3">
      <c r="A48" s="95">
        <v>14</v>
      </c>
      <c r="B48" s="122"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0"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0"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29"/>
      <c r="F48" s="28"/>
      <c r="G48" s="28"/>
      <c r="H48" s="28"/>
      <c r="I48" s="28"/>
      <c r="J48" s="28"/>
      <c r="K48" s="28"/>
      <c r="L48" s="28"/>
      <c r="M48" s="24" t="str">
        <f t="shared" si="0"/>
        <v/>
      </c>
      <c r="N48" s="24" t="str">
        <f>IF(AND(F48="",G48="",H48="",I48="",J48="",K48="",L48=""),"",IF(OR(F48="",G48="",H48="",I48="",J48="",K48="",L48=""),"Finalice la valoración del control para emitir su calificación",VLOOKUP(F48,Listas!$Z$1:$AA$17,2,FALSE)+VLOOKUP(G48,Listas!$Z$1:$AA$17,2,FALSE)+VLOOKUP(H48,Listas!$Z$1:$AA$17,2,FALSE)+VLOOKUP(I48,Listas!$Z$1:$AA$17,2,FALSE)+VLOOKUP(J48,Listas!$Z$1:$AA$17,2,FALSE)+VLOOKUP(K48,Listas!$Z$1:$AA$17,2,FALSE)+VLOOKUP(L48,Listas!$Z$1:$AA$17,2,FALSE)))</f>
        <v/>
      </c>
      <c r="O48" s="24" t="str">
        <f t="shared" si="1"/>
        <v/>
      </c>
      <c r="P48" s="24"/>
      <c r="Q48" s="24" t="str">
        <f t="shared" si="2"/>
        <v/>
      </c>
      <c r="R48" s="129" t="str">
        <f>IF(AND(N48="",N49="",N50=""),"",AVERAGE(N48:N50))</f>
        <v/>
      </c>
      <c r="S48" s="129" t="str">
        <f>IF(R48="","",
IF(R48=100,"Fuerte",
IF(R48&lt;50,"Débil",
IF(OR(R48&gt;=50,R48&lt;100),"Moderado",""))))</f>
        <v/>
      </c>
      <c r="T48" s="90" t="str">
        <f>IF(S48="","",IF(S48="Fuerte","NO","SI"))</f>
        <v/>
      </c>
      <c r="U48" s="90"/>
      <c r="V48" s="90" t="str">
        <f>IF(OR(S48="",U48=""),"",
IF(S48="Débil","No aplica desplazamiento por tener una solidez débil.",
IF(AND(S48="Fuerte",OR(U48="El control ayuda a disminuir directamente tanto la probabilidad como el impacto.",U48="El control ayuda a disminuir directamente la probabilidad e indirectamente el impacto.",U48="El control ayuda a disminuir directamente la probabilidad y el impacto no disminuye.")),2,
IF(AND(S48="Fuerte",U48="El control no disminuye la probabilidad y el impacto disminuye directamente."),0,
IF(AND(S48="Moderado",OR(U48="El control ayuda a disminuir directamente tanto la probabilidad como el impacto.",U48="El control ayuda a disminuir directamente la probabilidad e indirectamente el impacto.",U48="El control ayuda a disminuir directamente la probabilidad y el impacto no disminuye.")),1,
IF(AND(S48="Moderado",U48="El control no disminuye la probabilidad y el impacto disminuye directamente."),0,""))))))</f>
        <v/>
      </c>
      <c r="W48" s="91" t="str">
        <f>IF(AND($D$48&lt;&gt;"Corrupción",$D$48&lt;&gt;"Lavado de Activos",$D$48&lt;&gt;"Financiación del Terrorismo",$D$48&lt;&gt;"Trámites, OPAs y Consultas de Acceso a la Información Pública"),"",
IF(OR($D$48="Corrupción",D48="Lavado de Activos",$D$48="Financiación del Terrorismo",$D$48="Trámites, OPAs y Consultas de Acceso a la Información Pública"),
IF(V48="","",
IF(OR(V48="No aplica desplazamiento por tener una solidez débil.",V48=0),'2. Identificación del Riesgo'!$K$48,
IF(AND(S48="Fuerte",V48=2,OR('2. Identificación del Riesgo'!$K$48="Rara vez",'2. Identificación del Riesgo'!$K$48="Improbable",'2. Identificación del Riesgo'!$K$48="Posible")),"Rara vez",
IF(AND(S48="Fuerte",V48=2,'2. Identificación del Riesgo'!$K$48="Probable"),"Improbable",
IF(AND(S48="Fuerte",V48=2,'2. Identificación del Riesgo'!$K$480="Casi seguro"),"Posible",
IF(AND(S48="Moderado",V48=1,OR('2. Identificación del Riesgo'!$K$48="Rara vez",'2. Identificación del Riesgo'!$K$48="Improbable")),"Rara vez",
IF(AND(S48="Moderado",V48=1,'2. Identificación del Riesgo'!$K$48="Posible"),"Improbable",
IF(AND(S48="Moderado",V48=1,'2. Identificación del Riesgo'!$K$48="Probable"),"Posible",
IF(AND(S48="Moderado",V48=1,'2. Identificación del Riesgo'!$K$48="Casi seguro"),"Probable","")))))))))))</f>
        <v/>
      </c>
      <c r="X48" s="3"/>
      <c r="Y48" s="3"/>
      <c r="Z48" s="3"/>
      <c r="AA48" s="3"/>
      <c r="AB48" s="3"/>
      <c r="AC48" s="3"/>
      <c r="AD48" s="3"/>
      <c r="AE48" s="3"/>
      <c r="AF48" s="3"/>
      <c r="AG48" s="3"/>
      <c r="AH48" s="3"/>
      <c r="AI48" s="3"/>
      <c r="AJ48" s="3"/>
      <c r="AK48" s="3"/>
      <c r="AL48" s="3"/>
      <c r="AM48" s="3"/>
    </row>
    <row r="49" spans="1:39" ht="45.75" customHeight="1" x14ac:dyDescent="0.3">
      <c r="A49" s="88"/>
      <c r="B49" s="88"/>
      <c r="C49" s="88"/>
      <c r="D49" s="88"/>
      <c r="E49" s="29"/>
      <c r="F49" s="28"/>
      <c r="G49" s="28"/>
      <c r="H49" s="28"/>
      <c r="I49" s="28"/>
      <c r="J49" s="28"/>
      <c r="K49" s="28"/>
      <c r="L49" s="28"/>
      <c r="M49" s="24" t="str">
        <f t="shared" si="0"/>
        <v/>
      </c>
      <c r="N49" s="24" t="str">
        <f>IF(AND(F49="",G49="",H49="",I49="",J49="",K49="",L49=""),"",IF(OR(F49="",G49="",H49="",I49="",J49="",K49="",L49=""),"Finalice la valoración del control para emitir su calificación",VLOOKUP(F49,Listas!$Z$1:$AA$17,2,FALSE)+VLOOKUP(G49,Listas!$Z$1:$AA$17,2,FALSE)+VLOOKUP(H49,Listas!$Z$1:$AA$17,2,FALSE)+VLOOKUP(I49,Listas!$Z$1:$AA$17,2,FALSE)+VLOOKUP(J49,Listas!$Z$1:$AA$17,2,FALSE)+VLOOKUP(K49,Listas!$Z$1:$AA$17,2,FALSE)+VLOOKUP(L49,Listas!$Z$1:$AA$17,2,FALSE)))</f>
        <v/>
      </c>
      <c r="O49" s="24" t="str">
        <f t="shared" si="1"/>
        <v/>
      </c>
      <c r="P49" s="24"/>
      <c r="Q49" s="24" t="str">
        <f t="shared" si="2"/>
        <v/>
      </c>
      <c r="R49" s="88"/>
      <c r="S49" s="88"/>
      <c r="T49" s="88"/>
      <c r="U49" s="88"/>
      <c r="V49" s="88"/>
      <c r="W49" s="88"/>
      <c r="X49" s="2"/>
      <c r="Y49" s="2"/>
      <c r="Z49" s="2"/>
      <c r="AA49" s="2"/>
      <c r="AB49" s="2"/>
      <c r="AC49" s="2"/>
      <c r="AD49" s="2"/>
      <c r="AE49" s="2"/>
      <c r="AF49" s="2"/>
      <c r="AG49" s="2"/>
      <c r="AH49" s="2"/>
      <c r="AI49" s="2"/>
      <c r="AJ49" s="2"/>
      <c r="AK49" s="2"/>
      <c r="AL49" s="2"/>
      <c r="AM49" s="2"/>
    </row>
    <row r="50" spans="1:39" ht="45.75" customHeight="1" x14ac:dyDescent="0.3">
      <c r="A50" s="89"/>
      <c r="B50" s="89"/>
      <c r="C50" s="89"/>
      <c r="D50" s="89"/>
      <c r="E50" s="29"/>
      <c r="F50" s="28"/>
      <c r="G50" s="28"/>
      <c r="H50" s="28"/>
      <c r="I50" s="28"/>
      <c r="J50" s="28"/>
      <c r="K50" s="28"/>
      <c r="L50" s="28"/>
      <c r="M50" s="24" t="str">
        <f t="shared" si="0"/>
        <v/>
      </c>
      <c r="N50" s="24" t="str">
        <f>IF(AND(F50="",G50="",H50="",I50="",J50="",K50="",L50=""),"",IF(OR(F50="",G50="",H50="",I50="",J50="",K50="",L50=""),"Finalice la valoración del control para emitir su calificación",VLOOKUP(F50,Listas!$Z$1:$AA$17,2,FALSE)+VLOOKUP(G50,Listas!$Z$1:$AA$17,2,FALSE)+VLOOKUP(H50,Listas!$Z$1:$AA$17,2,FALSE)+VLOOKUP(I50,Listas!$Z$1:$AA$17,2,FALSE)+VLOOKUP(J50,Listas!$Z$1:$AA$17,2,FALSE)+VLOOKUP(K50,Listas!$Z$1:$AA$17,2,FALSE)+VLOOKUP(L50,Listas!$Z$1:$AA$17,2,FALSE)))</f>
        <v/>
      </c>
      <c r="O50" s="24" t="str">
        <f t="shared" si="1"/>
        <v/>
      </c>
      <c r="P50" s="24"/>
      <c r="Q50" s="24" t="str">
        <f t="shared" si="2"/>
        <v/>
      </c>
      <c r="R50" s="89"/>
      <c r="S50" s="89"/>
      <c r="T50" s="89"/>
      <c r="U50" s="89"/>
      <c r="V50" s="89"/>
      <c r="W50" s="89"/>
      <c r="X50" s="2"/>
      <c r="Y50" s="2"/>
      <c r="Z50" s="2"/>
      <c r="AA50" s="2"/>
      <c r="AB50" s="2"/>
      <c r="AC50" s="2"/>
      <c r="AD50" s="2"/>
      <c r="AE50" s="2"/>
      <c r="AF50" s="2"/>
      <c r="AG50" s="2"/>
      <c r="AH50" s="2"/>
      <c r="AI50" s="2"/>
      <c r="AJ50" s="2"/>
      <c r="AK50" s="2"/>
      <c r="AL50" s="2"/>
      <c r="AM50" s="2"/>
    </row>
    <row r="51" spans="1:39" ht="45.75" customHeight="1" x14ac:dyDescent="0.3">
      <c r="A51" s="95">
        <v>15</v>
      </c>
      <c r="B51" s="122"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0"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0"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29"/>
      <c r="F51" s="28"/>
      <c r="G51" s="28"/>
      <c r="H51" s="28"/>
      <c r="I51" s="28"/>
      <c r="J51" s="28"/>
      <c r="K51" s="28"/>
      <c r="L51" s="28"/>
      <c r="M51" s="24" t="str">
        <f t="shared" si="0"/>
        <v/>
      </c>
      <c r="N51" s="24" t="str">
        <f>IF(AND(F51="",G51="",H51="",I51="",J51="",K51="",L51=""),"",IF(OR(F51="",G51="",H51="",I51="",J51="",K51="",L51=""),"Finalice la valoración del control para emitir su calificación",VLOOKUP(F51,Listas!$Z$1:$AA$17,2,FALSE)+VLOOKUP(G51,Listas!$Z$1:$AA$17,2,FALSE)+VLOOKUP(H51,Listas!$Z$1:$AA$17,2,FALSE)+VLOOKUP(I51,Listas!$Z$1:$AA$17,2,FALSE)+VLOOKUP(J51,Listas!$Z$1:$AA$17,2,FALSE)+VLOOKUP(K51,Listas!$Z$1:$AA$17,2,FALSE)+VLOOKUP(L51,Listas!$Z$1:$AA$17,2,FALSE)))</f>
        <v/>
      </c>
      <c r="O51" s="24" t="str">
        <f t="shared" si="1"/>
        <v/>
      </c>
      <c r="P51" s="24"/>
      <c r="Q51" s="24" t="str">
        <f t="shared" si="2"/>
        <v/>
      </c>
      <c r="R51" s="129" t="str">
        <f>IF(AND(N51="",N52="",N53=""),"",AVERAGE(N51:N53))</f>
        <v/>
      </c>
      <c r="S51" s="129" t="str">
        <f>IF(R51="","",
IF(R51=100,"Fuerte",
IF(R51&lt;50,"Débil",
IF(OR(R51&gt;=50,R51&lt;100),"Moderado",""))))</f>
        <v/>
      </c>
      <c r="T51" s="90" t="str">
        <f>IF(S51="","",IF(S51="Fuerte","NO","SI"))</f>
        <v/>
      </c>
      <c r="U51" s="90"/>
      <c r="V51" s="90" t="str">
        <f>IF(OR(S51="",U51=""),"",
IF(S51="Débil","No aplica desplazamiento por tener una solidez débil.",
IF(AND(S51="Fuerte",OR(U51="El control ayuda a disminuir directamente tanto la probabilidad como el impacto.",U51="El control ayuda a disminuir directamente la probabilidad e indirectamente el impacto.",U51="El control ayuda a disminuir directamente la probabilidad y el impacto no disminuye.")),2,
IF(AND(S51="Fuerte",U51="El control no disminuye la probabilidad y el impacto disminuye directamente."),0,
IF(AND(S51="Moderado",OR(U51="El control ayuda a disminuir directamente tanto la probabilidad como el impacto.",U51="El control ayuda a disminuir directamente la probabilidad e indirectamente el impacto.",U51="El control ayuda a disminuir directamente la probabilidad y el impacto no disminuye.")),1,
IF(AND(S51="Moderado",U51="El control no disminuye la probabilidad y el impacto disminuye directamente."),0,""))))))</f>
        <v/>
      </c>
      <c r="W51" s="91" t="str">
        <f>IF(AND($D$51&lt;&gt;"Corrupción",$D$51&lt;&gt;"Lavado de Activos",$D$51&lt;&gt;"Financiación del Terrorismo",$D$51&lt;&gt;"Trámites, OPAs y Consultas de Acceso a la Información Pública"),"",
IF(OR($D$51="Corrupción",$D$51="Lavado de Activos",$D$51="Financiación del Terrorismo",$D$51="Trámites, OPAs y Consultas de Acceso a la Información Pública"),
IF(V51="","",
IF(OR(V51="No aplica desplazamiento por tener una solidez débil.",V51=0),'2. Identificación del Riesgo'!$K$51,
IF(AND(S51="Fuerte",V51=2,OR('2. Identificación del Riesgo'!$K$51="Rara vez",'2. Identificación del Riesgo'!$K$51="Improbable",'2. Identificación del Riesgo'!$K$51="Posible")),"Rara vez",
IF(AND(S51="Fuerte",V51=2,'2. Identificación del Riesgo'!$K$51="Probable"),"Improbable",
IF(AND(S51="Fuerte",V51=2,'2. Identificación del Riesgo'!$K$51="Casi seguro"),"Posible",
IF(AND(S51="Moderado",V51=1,OR('2. Identificación del Riesgo'!$K$51="Rara vez",'2. Identificación del Riesgo'!$K$51="Improbable")),"Rara vez",
IF(AND(S51="Moderado",V51=1,'2. Identificación del Riesgo'!$K$51="Posible"),"Improbable",
IF(AND(S51="Moderado",V51=1,'2. Identificación del Riesgo'!$K$51="Probable"),"Posible",
IF(AND(S51="Moderado",V51=1,'2. Identificación del Riesgo'!$K$51="Casi seguro"),"Probable","")))))))))))</f>
        <v/>
      </c>
      <c r="X51" s="3"/>
      <c r="Y51" s="3"/>
      <c r="Z51" s="3"/>
      <c r="AA51" s="3"/>
      <c r="AB51" s="3"/>
      <c r="AC51" s="3"/>
      <c r="AD51" s="3"/>
      <c r="AE51" s="3"/>
      <c r="AF51" s="3"/>
      <c r="AG51" s="3"/>
      <c r="AH51" s="3"/>
      <c r="AI51" s="3"/>
      <c r="AJ51" s="3"/>
      <c r="AK51" s="3"/>
      <c r="AL51" s="3"/>
      <c r="AM51" s="3"/>
    </row>
    <row r="52" spans="1:39" ht="45.75" customHeight="1" x14ac:dyDescent="0.3">
      <c r="A52" s="88"/>
      <c r="B52" s="88"/>
      <c r="C52" s="88"/>
      <c r="D52" s="88"/>
      <c r="E52" s="29"/>
      <c r="F52" s="28"/>
      <c r="G52" s="28"/>
      <c r="H52" s="28"/>
      <c r="I52" s="28"/>
      <c r="J52" s="28"/>
      <c r="K52" s="28"/>
      <c r="L52" s="28"/>
      <c r="M52" s="24" t="str">
        <f t="shared" si="0"/>
        <v/>
      </c>
      <c r="N52" s="24" t="str">
        <f>IF(AND(F52="",G52="",H52="",I52="",J52="",K52="",L52=""),"",IF(OR(F52="",G52="",H52="",I52="",J52="",K52="",L52=""),"Finalice la valoración del control para emitir su calificación",VLOOKUP(F52,Listas!$Z$1:$AA$17,2,FALSE)+VLOOKUP(G52,Listas!$Z$1:$AA$17,2,FALSE)+VLOOKUP(H52,Listas!$Z$1:$AA$17,2,FALSE)+VLOOKUP(I52,Listas!$Z$1:$AA$17,2,FALSE)+VLOOKUP(J52,Listas!$Z$1:$AA$17,2,FALSE)+VLOOKUP(K52,Listas!$Z$1:$AA$17,2,FALSE)+VLOOKUP(L52,Listas!$Z$1:$AA$17,2,FALSE)))</f>
        <v/>
      </c>
      <c r="O52" s="24" t="str">
        <f t="shared" si="1"/>
        <v/>
      </c>
      <c r="P52" s="24"/>
      <c r="Q52" s="24" t="str">
        <f t="shared" si="2"/>
        <v/>
      </c>
      <c r="R52" s="88"/>
      <c r="S52" s="88"/>
      <c r="T52" s="88"/>
      <c r="U52" s="88"/>
      <c r="V52" s="88"/>
      <c r="W52" s="88"/>
      <c r="X52" s="2"/>
      <c r="Y52" s="2"/>
      <c r="Z52" s="2"/>
      <c r="AA52" s="2"/>
      <c r="AB52" s="2"/>
      <c r="AC52" s="2"/>
      <c r="AD52" s="2"/>
      <c r="AE52" s="2"/>
      <c r="AF52" s="2"/>
      <c r="AG52" s="2"/>
      <c r="AH52" s="2"/>
      <c r="AI52" s="2"/>
      <c r="AJ52" s="2"/>
      <c r="AK52" s="2"/>
      <c r="AL52" s="2"/>
      <c r="AM52" s="2"/>
    </row>
    <row r="53" spans="1:39" ht="45.75" customHeight="1" x14ac:dyDescent="0.3">
      <c r="A53" s="89"/>
      <c r="B53" s="89"/>
      <c r="C53" s="89"/>
      <c r="D53" s="89"/>
      <c r="E53" s="29"/>
      <c r="F53" s="28"/>
      <c r="G53" s="28"/>
      <c r="H53" s="28"/>
      <c r="I53" s="28"/>
      <c r="J53" s="28"/>
      <c r="K53" s="28"/>
      <c r="L53" s="28"/>
      <c r="M53" s="24" t="str">
        <f t="shared" si="0"/>
        <v/>
      </c>
      <c r="N53" s="24" t="str">
        <f>IF(AND(F53="",G53="",H53="",I53="",J53="",K53="",L53=""),"",IF(OR(F53="",G53="",H53="",I53="",J53="",K53="",L53=""),"Finalice la valoración del control para emitir su calificación",VLOOKUP(F53,Listas!$Z$1:$AA$17,2,FALSE)+VLOOKUP(G53,Listas!$Z$1:$AA$17,2,FALSE)+VLOOKUP(H53,Listas!$Z$1:$AA$17,2,FALSE)+VLOOKUP(I53,Listas!$Z$1:$AA$17,2,FALSE)+VLOOKUP(J53,Listas!$Z$1:$AA$17,2,FALSE)+VLOOKUP(K53,Listas!$Z$1:$AA$17,2,FALSE)+VLOOKUP(L53,Listas!$Z$1:$AA$17,2,FALSE)))</f>
        <v/>
      </c>
      <c r="O53" s="24" t="str">
        <f t="shared" si="1"/>
        <v/>
      </c>
      <c r="P53" s="24"/>
      <c r="Q53" s="24" t="str">
        <f t="shared" si="2"/>
        <v/>
      </c>
      <c r="R53" s="89"/>
      <c r="S53" s="89"/>
      <c r="T53" s="89"/>
      <c r="U53" s="89"/>
      <c r="V53" s="89"/>
      <c r="W53" s="89"/>
      <c r="X53" s="2"/>
      <c r="Y53" s="2"/>
      <c r="Z53" s="2"/>
      <c r="AA53" s="2"/>
      <c r="AB53" s="2"/>
      <c r="AC53" s="2"/>
      <c r="AD53" s="2"/>
      <c r="AE53" s="2"/>
      <c r="AF53" s="2"/>
      <c r="AG53" s="2"/>
      <c r="AH53" s="2"/>
      <c r="AI53" s="2"/>
      <c r="AJ53" s="2"/>
      <c r="AK53" s="2"/>
      <c r="AL53" s="2"/>
      <c r="AM53" s="2"/>
    </row>
    <row r="54" spans="1:39" ht="45.75" customHeight="1" x14ac:dyDescent="0.3">
      <c r="A54" s="95">
        <v>16</v>
      </c>
      <c r="B54" s="122"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0"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0"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29"/>
      <c r="F54" s="28"/>
      <c r="G54" s="28"/>
      <c r="H54" s="28"/>
      <c r="I54" s="28"/>
      <c r="J54" s="28"/>
      <c r="K54" s="28"/>
      <c r="L54" s="28"/>
      <c r="M54" s="24" t="str">
        <f t="shared" si="0"/>
        <v/>
      </c>
      <c r="N54" s="24" t="str">
        <f>IF(AND(F54="",G54="",H54="",I54="",J54="",K54="",L54=""),"",IF(OR(F54="",G54="",H54="",I54="",J54="",K54="",L54=""),"Finalice la valoración del control para emitir su calificación",VLOOKUP(F54,Listas!$Z$1:$AA$17,2,FALSE)+VLOOKUP(G54,Listas!$Z$1:$AA$17,2,FALSE)+VLOOKUP(H54,Listas!$Z$1:$AA$17,2,FALSE)+VLOOKUP(I54,Listas!$Z$1:$AA$17,2,FALSE)+VLOOKUP(J54,Listas!$Z$1:$AA$17,2,FALSE)+VLOOKUP(K54,Listas!$Z$1:$AA$17,2,FALSE)+VLOOKUP(L54,Listas!$Z$1:$AA$17,2,FALSE)))</f>
        <v/>
      </c>
      <c r="O54" s="24" t="str">
        <f t="shared" si="1"/>
        <v/>
      </c>
      <c r="P54" s="24"/>
      <c r="Q54" s="24" t="str">
        <f t="shared" si="2"/>
        <v/>
      </c>
      <c r="R54" s="129" t="str">
        <f>IF(AND(N54="",N55="",N56=""),"",AVERAGE(N54:N56))</f>
        <v/>
      </c>
      <c r="S54" s="129" t="str">
        <f>IF(R54="","",
IF(R54=100,"Fuerte",
IF(R54&lt;50,"Débil",
IF(OR(R54&gt;=50,R54&lt;100),"Moderado",""))))</f>
        <v/>
      </c>
      <c r="T54" s="90" t="str">
        <f>IF(S54="","",IF(S54="Fuerte","NO","SI"))</f>
        <v/>
      </c>
      <c r="U54" s="90"/>
      <c r="V54" s="90" t="str">
        <f>IF(OR(S54="",U54=""),"",
IF(S54="Débil","No aplica desplazamiento por tener una solidez débil.",
IF(AND(S54="Fuerte",OR(U54="El control ayuda a disminuir directamente tanto la probabilidad como el impacto.",U54="El control ayuda a disminuir directamente la probabilidad e indirectamente el impacto.",U54="El control ayuda a disminuir directamente la probabilidad y el impacto no disminuye.")),2,
IF(AND(S54="Fuerte",U54="El control no disminuye la probabilidad y el impacto disminuye directamente."),0,
IF(AND(S54="Moderado",OR(U54="El control ayuda a disminuir directamente tanto la probabilidad como el impacto.",U54="El control ayuda a disminuir directamente la probabilidad e indirectamente el impacto.",U54="El control ayuda a disminuir directamente la probabilidad y el impacto no disminuye.")),1,
IF(AND(S54="Moderado",U54="El control no disminuye la probabilidad y el impacto disminuye directamente."),0,""))))))</f>
        <v/>
      </c>
      <c r="W54" s="91" t="str">
        <f>IF(AND($D$54&lt;&gt;"Corrupción",$D$54&lt;&gt;"Lavado de Activos",$D$54&lt;&gt;"Financiación del Terrorismo",$D$54&lt;&gt;"Trámites, OPAs y Consultas de Acceso a la Información Pública"),"",
IF(OR($D$54="Corrupción",$D$54="Lavado de Activos",$D$54="Financiación del Terrorismo",$D$54="Trámites, OPAs y Consultas de Acceso a la Información Pública"),
IF(V54="","",
IF(OR(V54="No aplica desplazamiento por tener una solidez débil.",V54=0),'2. Identificación del Riesgo'!$K$54,
IF(AND(S54="Fuerte",V54=2,OR('2. Identificación del Riesgo'!$K$54="Rara vez",'2. Identificación del Riesgo'!$K$54="Improbable",'2. Identificación del Riesgo'!$K$54="Posible")),"Rara vez",
IF(AND(S54="Fuerte",V54=2,'2. Identificación del Riesgo'!$K$54="Probable"),"Improbable",
IF(AND(S54="Fuerte",V54=2,'2. Identificación del Riesgo'!$K$54="Casi seguro"),"Posible",
IF(AND(S54="Moderado",V54=1,OR('2. Identificación del Riesgo'!$K$54="Rara vez",'2. Identificación del Riesgo'!$K$54="Improbable")),"Rara vez",
IF(AND(S54="Moderado",V54=1,'2. Identificación del Riesgo'!$K$54="Posible"),"Improbable",
IF(AND(S54="Moderado",V54=1,'2. Identificación del Riesgo'!$K$54="Probable"),"Posible",
IF(AND(S54="Moderado",V54=1,'2. Identificación del Riesgo'!$K$54="Casi seguro"),"Probable","")))))))))))</f>
        <v/>
      </c>
      <c r="X54" s="3"/>
      <c r="Y54" s="3"/>
      <c r="Z54" s="3"/>
      <c r="AA54" s="3"/>
      <c r="AB54" s="3"/>
      <c r="AC54" s="3"/>
      <c r="AD54" s="3"/>
      <c r="AE54" s="3"/>
      <c r="AF54" s="3"/>
      <c r="AG54" s="3"/>
      <c r="AH54" s="3"/>
      <c r="AI54" s="3"/>
      <c r="AJ54" s="3"/>
      <c r="AK54" s="3"/>
      <c r="AL54" s="3"/>
      <c r="AM54" s="3"/>
    </row>
    <row r="55" spans="1:39" ht="45.75" customHeight="1" x14ac:dyDescent="0.3">
      <c r="A55" s="88"/>
      <c r="B55" s="88"/>
      <c r="C55" s="88"/>
      <c r="D55" s="88"/>
      <c r="E55" s="29"/>
      <c r="F55" s="28"/>
      <c r="G55" s="28"/>
      <c r="H55" s="28"/>
      <c r="I55" s="28"/>
      <c r="J55" s="28"/>
      <c r="K55" s="28"/>
      <c r="L55" s="28"/>
      <c r="M55" s="24" t="str">
        <f t="shared" si="0"/>
        <v/>
      </c>
      <c r="N55" s="24" t="str">
        <f>IF(AND(F55="",G55="",H55="",I55="",J55="",K55="",L55=""),"",IF(OR(F55="",G55="",H55="",I55="",J55="",K55="",L55=""),"Finalice la valoración del control para emitir su calificación",VLOOKUP(F55,Listas!$Z$1:$AA$17,2,FALSE)+VLOOKUP(G55,Listas!$Z$1:$AA$17,2,FALSE)+VLOOKUP(H55,Listas!$Z$1:$AA$17,2,FALSE)+VLOOKUP(I55,Listas!$Z$1:$AA$17,2,FALSE)+VLOOKUP(J55,Listas!$Z$1:$AA$17,2,FALSE)+VLOOKUP(K55,Listas!$Z$1:$AA$17,2,FALSE)+VLOOKUP(L55,Listas!$Z$1:$AA$17,2,FALSE)))</f>
        <v/>
      </c>
      <c r="O55" s="24" t="str">
        <f t="shared" si="1"/>
        <v/>
      </c>
      <c r="P55" s="24"/>
      <c r="Q55" s="24" t="str">
        <f t="shared" si="2"/>
        <v/>
      </c>
      <c r="R55" s="88"/>
      <c r="S55" s="88"/>
      <c r="T55" s="88"/>
      <c r="U55" s="88"/>
      <c r="V55" s="88"/>
      <c r="W55" s="88"/>
      <c r="X55" s="2"/>
      <c r="Y55" s="2"/>
      <c r="Z55" s="2"/>
      <c r="AA55" s="2"/>
      <c r="AB55" s="2"/>
      <c r="AC55" s="2"/>
      <c r="AD55" s="2"/>
      <c r="AE55" s="2"/>
      <c r="AF55" s="2"/>
      <c r="AG55" s="2"/>
      <c r="AH55" s="2"/>
      <c r="AI55" s="2"/>
      <c r="AJ55" s="2"/>
      <c r="AK55" s="2"/>
      <c r="AL55" s="2"/>
      <c r="AM55" s="2"/>
    </row>
    <row r="56" spans="1:39" ht="45.75" customHeight="1" x14ac:dyDescent="0.3">
      <c r="A56" s="89"/>
      <c r="B56" s="89"/>
      <c r="C56" s="89"/>
      <c r="D56" s="89"/>
      <c r="E56" s="29"/>
      <c r="F56" s="28"/>
      <c r="G56" s="28"/>
      <c r="H56" s="28"/>
      <c r="I56" s="28"/>
      <c r="J56" s="28"/>
      <c r="K56" s="28"/>
      <c r="L56" s="28"/>
      <c r="M56" s="24" t="str">
        <f t="shared" si="0"/>
        <v/>
      </c>
      <c r="N56" s="24" t="str">
        <f>IF(AND(F56="",G56="",H56="",I56="",J56="",K56="",L56=""),"",IF(OR(F56="",G56="",H56="",I56="",J56="",K56="",L56=""),"Finalice la valoración del control para emitir su calificación",VLOOKUP(F56,Listas!$Z$1:$AA$17,2,FALSE)+VLOOKUP(G56,Listas!$Z$1:$AA$17,2,FALSE)+VLOOKUP(H56,Listas!$Z$1:$AA$17,2,FALSE)+VLOOKUP(I56,Listas!$Z$1:$AA$17,2,FALSE)+VLOOKUP(J56,Listas!$Z$1:$AA$17,2,FALSE)+VLOOKUP(K56,Listas!$Z$1:$AA$17,2,FALSE)+VLOOKUP(L56,Listas!$Z$1:$AA$17,2,FALSE)))</f>
        <v/>
      </c>
      <c r="O56" s="24" t="str">
        <f t="shared" si="1"/>
        <v/>
      </c>
      <c r="P56" s="24"/>
      <c r="Q56" s="24" t="str">
        <f t="shared" si="2"/>
        <v/>
      </c>
      <c r="R56" s="89"/>
      <c r="S56" s="89"/>
      <c r="T56" s="89"/>
      <c r="U56" s="89"/>
      <c r="V56" s="89"/>
      <c r="W56" s="89"/>
      <c r="X56" s="2"/>
      <c r="Y56" s="2"/>
      <c r="Z56" s="2"/>
      <c r="AA56" s="2"/>
      <c r="AB56" s="2"/>
      <c r="AC56" s="2"/>
      <c r="AD56" s="2"/>
      <c r="AE56" s="2"/>
      <c r="AF56" s="2"/>
      <c r="AG56" s="2"/>
      <c r="AH56" s="2"/>
      <c r="AI56" s="2"/>
      <c r="AJ56" s="2"/>
      <c r="AK56" s="2"/>
      <c r="AL56" s="2"/>
      <c r="AM56" s="2"/>
    </row>
    <row r="57" spans="1:39" ht="45.75" customHeight="1" x14ac:dyDescent="0.3">
      <c r="A57" s="95">
        <v>17</v>
      </c>
      <c r="B57" s="122"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0"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0"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29"/>
      <c r="F57" s="28"/>
      <c r="G57" s="28"/>
      <c r="H57" s="28"/>
      <c r="I57" s="28"/>
      <c r="J57" s="28"/>
      <c r="K57" s="28"/>
      <c r="L57" s="28"/>
      <c r="M57" s="24" t="str">
        <f t="shared" si="0"/>
        <v/>
      </c>
      <c r="N57" s="24" t="str">
        <f>IF(AND(F57="",G57="",H57="",I57="",J57="",K57="",L57=""),"",IF(OR(F57="",G57="",H57="",I57="",J57="",K57="",L57=""),"Finalice la valoración del control para emitir su calificación",VLOOKUP(F57,Listas!$Z$1:$AA$17,2,FALSE)+VLOOKUP(G57,Listas!$Z$1:$AA$17,2,FALSE)+VLOOKUP(H57,Listas!$Z$1:$AA$17,2,FALSE)+VLOOKUP(I57,Listas!$Z$1:$AA$17,2,FALSE)+VLOOKUP(J57,Listas!$Z$1:$AA$17,2,FALSE)+VLOOKUP(K57,Listas!$Z$1:$AA$17,2,FALSE)+VLOOKUP(L57,Listas!$Z$1:$AA$17,2,FALSE)))</f>
        <v/>
      </c>
      <c r="O57" s="24" t="str">
        <f t="shared" si="1"/>
        <v/>
      </c>
      <c r="P57" s="24"/>
      <c r="Q57" s="24" t="str">
        <f t="shared" si="2"/>
        <v/>
      </c>
      <c r="R57" s="129" t="str">
        <f>IF(AND(N57="",N58="",N59=""),"",AVERAGE(N57:N59))</f>
        <v/>
      </c>
      <c r="S57" s="129" t="str">
        <f>IF(R57="","",
IF(R57=100,"Fuerte",
IF(R57&lt;50,"Débil",
IF(OR(R57&gt;=50,R57&lt;100),"Moderado",""))))</f>
        <v/>
      </c>
      <c r="T57" s="90" t="str">
        <f>IF(S57="","",IF(S57="Fuerte","NO","SI"))</f>
        <v/>
      </c>
      <c r="U57" s="90"/>
      <c r="V57" s="90" t="str">
        <f>IF(OR(S57="",U57=""),"",
IF(S57="Débil","No aplica desplazamiento por tener una solidez débil.",
IF(AND(S57="Fuerte",OR(U57="El control ayuda a disminuir directamente tanto la probabilidad como el impacto.",U57="El control ayuda a disminuir directamente la probabilidad e indirectamente el impacto.",U57="El control ayuda a disminuir directamente la probabilidad y el impacto no disminuye.")),2,
IF(AND(S57="Fuerte",U57="El control no disminuye la probabilidad y el impacto disminuye directamente."),0,
IF(AND(S57="Moderado",OR(U57="El control ayuda a disminuir directamente tanto la probabilidad como el impacto.",U57="El control ayuda a disminuir directamente la probabilidad e indirectamente el impacto.",U57="El control ayuda a disminuir directamente la probabilidad y el impacto no disminuye.")),1,
IF(AND(S57="Moderado",U57="El control no disminuye la probabilidad y el impacto disminuye directamente."),0,""))))))</f>
        <v/>
      </c>
      <c r="W57" s="91" t="str">
        <f>IF(AND($D$57&lt;&gt;"Corrupción",$D$57&lt;&gt;"Lavado de Activos",$D$57&lt;&gt;"Financiación del Terrorismo",$D$57&lt;&gt;"Trámites, OPAs y Consultas de Acceso a la Información Pública"),"",
IF(OR($D$57="Corrupción",$D$57="Lavado de Activos",$D$57="Financiación del Terrorismo",$D$57="Trámites, OPAs y Consultas de Acceso a la Información Pública"),
IF(V57="","",
IF(OR(V57="No aplica desplazamiento por tener una solidez débil.",V57=0),'2. Identificación del Riesgo'!$K$57,
IF(AND(S57="Fuerte",V57=2,OR('2. Identificación del Riesgo'!$K$57="Rara vez",'2. Identificación del Riesgo'!$K$57="Improbable",'2. Identificación del Riesgo'!$K$57="Posible")),"Rara vez",
IF(AND(S57="Fuerte",V57=2,'2. Identificación del Riesgo'!$K$57="Probable"),"Improbable",
IF(AND(S57="Fuerte",V57=2,'2. Identificación del Riesgo'!$K$57="Casi seguro"),"Posible",
IF(AND(S57="Moderado",V57=1,OR('2. Identificación del Riesgo'!$K$57="Rara vez",'2. Identificación del Riesgo'!$K$57="Improbable")),"Rara vez",
IF(AND(S57="Moderado",V57=1,'2. Identificación del Riesgo'!$K$57="Posible"),"Improbable",
IF(AND(S57="Moderado",V57=1,'2. Identificación del Riesgo'!$K$57="Probable"),"Posible",
IF(AND(S57="Moderado",V57=1,'2. Identificación del Riesgo'!$K$57="Casi seguro"),"Probable","")))))))))))</f>
        <v/>
      </c>
      <c r="X57" s="3"/>
      <c r="Y57" s="3"/>
      <c r="Z57" s="3"/>
      <c r="AA57" s="3"/>
      <c r="AB57" s="3"/>
      <c r="AC57" s="3"/>
      <c r="AD57" s="3"/>
      <c r="AE57" s="3"/>
      <c r="AF57" s="3"/>
      <c r="AG57" s="3"/>
      <c r="AH57" s="3"/>
      <c r="AI57" s="3"/>
      <c r="AJ57" s="3"/>
      <c r="AK57" s="3"/>
      <c r="AL57" s="3"/>
      <c r="AM57" s="3"/>
    </row>
    <row r="58" spans="1:39" ht="45.75" customHeight="1" x14ac:dyDescent="0.3">
      <c r="A58" s="88"/>
      <c r="B58" s="88"/>
      <c r="C58" s="88"/>
      <c r="D58" s="88"/>
      <c r="E58" s="29"/>
      <c r="F58" s="28"/>
      <c r="G58" s="28"/>
      <c r="H58" s="28"/>
      <c r="I58" s="28"/>
      <c r="J58" s="28"/>
      <c r="K58" s="28"/>
      <c r="L58" s="28"/>
      <c r="M58" s="24" t="str">
        <f t="shared" si="0"/>
        <v/>
      </c>
      <c r="N58" s="24" t="str">
        <f>IF(AND(F58="",G58="",H58="",I58="",J58="",K58="",L58=""),"",IF(OR(F58="",G58="",H58="",I58="",J58="",K58="",L58=""),"Finalice la valoración del control para emitir su calificación",VLOOKUP(F58,Listas!$Z$1:$AA$17,2,FALSE)+VLOOKUP(G58,Listas!$Z$1:$AA$17,2,FALSE)+VLOOKUP(H58,Listas!$Z$1:$AA$17,2,FALSE)+VLOOKUP(I58,Listas!$Z$1:$AA$17,2,FALSE)+VLOOKUP(J58,Listas!$Z$1:$AA$17,2,FALSE)+VLOOKUP(K58,Listas!$Z$1:$AA$17,2,FALSE)+VLOOKUP(L58,Listas!$Z$1:$AA$17,2,FALSE)))</f>
        <v/>
      </c>
      <c r="O58" s="24" t="str">
        <f t="shared" si="1"/>
        <v/>
      </c>
      <c r="P58" s="24"/>
      <c r="Q58" s="24" t="str">
        <f t="shared" si="2"/>
        <v/>
      </c>
      <c r="R58" s="88"/>
      <c r="S58" s="88"/>
      <c r="T58" s="88"/>
      <c r="U58" s="88"/>
      <c r="V58" s="88"/>
      <c r="W58" s="88"/>
      <c r="X58" s="2"/>
      <c r="Y58" s="2"/>
      <c r="Z58" s="2"/>
      <c r="AA58" s="2"/>
      <c r="AB58" s="2"/>
      <c r="AC58" s="2"/>
      <c r="AD58" s="2"/>
      <c r="AE58" s="2"/>
      <c r="AF58" s="2"/>
      <c r="AG58" s="2"/>
      <c r="AH58" s="2"/>
      <c r="AI58" s="2"/>
      <c r="AJ58" s="2"/>
      <c r="AK58" s="2"/>
      <c r="AL58" s="2"/>
      <c r="AM58" s="2"/>
    </row>
    <row r="59" spans="1:39" ht="45.75" customHeight="1" x14ac:dyDescent="0.3">
      <c r="A59" s="89"/>
      <c r="B59" s="89"/>
      <c r="C59" s="89"/>
      <c r="D59" s="89"/>
      <c r="E59" s="29"/>
      <c r="F59" s="28"/>
      <c r="G59" s="28"/>
      <c r="H59" s="28"/>
      <c r="I59" s="28"/>
      <c r="J59" s="28"/>
      <c r="K59" s="28"/>
      <c r="L59" s="28"/>
      <c r="M59" s="24" t="str">
        <f t="shared" si="0"/>
        <v/>
      </c>
      <c r="N59" s="24" t="str">
        <f>IF(AND(F59="",G59="",H59="",I59="",J59="",K59="",L59=""),"",IF(OR(F59="",G59="",H59="",I59="",J59="",K59="",L59=""),"Finalice la valoración del control para emitir su calificación",VLOOKUP(F59,Listas!$Z$1:$AA$17,2,FALSE)+VLOOKUP(G59,Listas!$Z$1:$AA$17,2,FALSE)+VLOOKUP(H59,Listas!$Z$1:$AA$17,2,FALSE)+VLOOKUP(I59,Listas!$Z$1:$AA$17,2,FALSE)+VLOOKUP(J59,Listas!$Z$1:$AA$17,2,FALSE)+VLOOKUP(K59,Listas!$Z$1:$AA$17,2,FALSE)+VLOOKUP(L59,Listas!$Z$1:$AA$17,2,FALSE)))</f>
        <v/>
      </c>
      <c r="O59" s="24" t="str">
        <f t="shared" si="1"/>
        <v/>
      </c>
      <c r="P59" s="24"/>
      <c r="Q59" s="24" t="str">
        <f t="shared" si="2"/>
        <v/>
      </c>
      <c r="R59" s="89"/>
      <c r="S59" s="89"/>
      <c r="T59" s="89"/>
      <c r="U59" s="89"/>
      <c r="V59" s="89"/>
      <c r="W59" s="89"/>
      <c r="X59" s="2"/>
      <c r="Y59" s="2"/>
      <c r="Z59" s="2"/>
      <c r="AA59" s="2"/>
      <c r="AB59" s="2"/>
      <c r="AC59" s="2"/>
      <c r="AD59" s="2"/>
      <c r="AE59" s="2"/>
      <c r="AF59" s="2"/>
      <c r="AG59" s="2"/>
      <c r="AH59" s="2"/>
      <c r="AI59" s="2"/>
      <c r="AJ59" s="2"/>
      <c r="AK59" s="2"/>
      <c r="AL59" s="2"/>
      <c r="AM59" s="2"/>
    </row>
    <row r="60" spans="1:39" ht="45.75" customHeight="1" x14ac:dyDescent="0.3">
      <c r="A60" s="95">
        <v>18</v>
      </c>
      <c r="B60" s="122"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0"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0"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29"/>
      <c r="F60" s="28"/>
      <c r="G60" s="28"/>
      <c r="H60" s="28"/>
      <c r="I60" s="28"/>
      <c r="J60" s="28"/>
      <c r="K60" s="28"/>
      <c r="L60" s="28"/>
      <c r="M60" s="24" t="str">
        <f t="shared" si="0"/>
        <v/>
      </c>
      <c r="N60" s="24" t="str">
        <f>IF(AND(F60="",G60="",H60="",I60="",J60="",K60="",L60=""),"",IF(OR(F60="",G60="",H60="",I60="",J60="",K60="",L60=""),"Finalice la valoración del control para emitir su calificación",VLOOKUP(F60,Listas!$Z$1:$AA$17,2,FALSE)+VLOOKUP(G60,Listas!$Z$1:$AA$17,2,FALSE)+VLOOKUP(H60,Listas!$Z$1:$AA$17,2,FALSE)+VLOOKUP(I60,Listas!$Z$1:$AA$17,2,FALSE)+VLOOKUP(J60,Listas!$Z$1:$AA$17,2,FALSE)+VLOOKUP(K60,Listas!$Z$1:$AA$17,2,FALSE)+VLOOKUP(L60,Listas!$Z$1:$AA$17,2,FALSE)))</f>
        <v/>
      </c>
      <c r="O60" s="24" t="str">
        <f t="shared" si="1"/>
        <v/>
      </c>
      <c r="P60" s="24"/>
      <c r="Q60" s="24" t="str">
        <f t="shared" si="2"/>
        <v/>
      </c>
      <c r="R60" s="129" t="str">
        <f>IF(AND(N60="",N61="",N62=""),"",AVERAGE(N60:N62))</f>
        <v/>
      </c>
      <c r="S60" s="129" t="str">
        <f>IF(R60="","",
IF(R60=100,"Fuerte",
IF(R60&lt;50,"Débil",
IF(OR(R60&gt;=50,R60&lt;100),"Moderado",""))))</f>
        <v/>
      </c>
      <c r="T60" s="90" t="str">
        <f>IF(S60="","",IF(S60="Fuerte","NO","SI"))</f>
        <v/>
      </c>
      <c r="U60" s="90"/>
      <c r="V60" s="90" t="str">
        <f>IF(OR(S60="",U60=""),"",
IF(S60="Débil","No aplica desplazamiento por tener una solidez débil.",
IF(AND(S60="Fuerte",OR(U60="El control ayuda a disminuir directamente tanto la probabilidad como el impacto.",U60="El control ayuda a disminuir directamente la probabilidad e indirectamente el impacto.",U60="El control ayuda a disminuir directamente la probabilidad y el impacto no disminuye.")),2,
IF(AND(S60="Fuerte",U60="El control no disminuye la probabilidad y el impacto disminuye directamente."),0,
IF(AND(S60="Moderado",OR(U60="El control ayuda a disminuir directamente tanto la probabilidad como el impacto.",U60="El control ayuda a disminuir directamente la probabilidad e indirectamente el impacto.",U60="El control ayuda a disminuir directamente la probabilidad y el impacto no disminuye.")),1,
IF(AND(S60="Moderado",U60="El control no disminuye la probabilidad y el impacto disminuye directamente."),0,""))))))</f>
        <v/>
      </c>
      <c r="W60" s="91" t="str">
        <f>IF(AND($D$60&lt;&gt;"Corrupción",$D$60&lt;&gt;"Lavado de Activos",$D$60&lt;&gt;"Financiación del Terrorismo",$D$60&lt;&gt;"Trámites, OPAs y Consultas de Acceso a la Información Pública"),"",
IF(OR($D$60="Corrupción",$D$60="Lavado de Activos",$D$60="Financiación del Terrorismo",$D$60="Trámites, OPAs y Consultas de Acceso a la Información Pública"),
IF(V60="","",
IF(OR(V60="No aplica desplazamiento por tener una solidez débil.",V60=0),'2. Identificación del Riesgo'!$K$60,
IF(AND(S60="Fuerte",V60=2,OR('2. Identificación del Riesgo'!$K$60="Rara vez",'2. Identificación del Riesgo'!$K$60="Improbable",'2. Identificación del Riesgo'!$K$60="Posible")),"Rara vez",
IF(AND(S60="Fuerte",V60=2,'2. Identificación del Riesgo'!$K$60="Probable"),"Improbable",
IF(AND(S60="Fuerte",V60=2,'2. Identificación del Riesgo'!$K$60="Casi seguro"),"Posible",
IF(AND(S60="Moderado",V60=1,OR('2. Identificación del Riesgo'!$K$60="Rara vez",'2. Identificación del Riesgo'!$K$60="Improbable")),"Rara vez",
IF(AND(S60="Moderado",V60=1,'2. Identificación del Riesgo'!$K$60="Posible"),"Improbable",
IF(AND(S60="Moderado",V60=1,'2. Identificación del Riesgo'!$K$60="Probable"),"Posible",
IF(AND(S60="Moderado",V60=1,'2. Identificación del Riesgo'!$K$60="Casi seguro"),"Probable","")))))))))))</f>
        <v/>
      </c>
      <c r="X60" s="3"/>
      <c r="Y60" s="3"/>
      <c r="Z60" s="3"/>
      <c r="AA60" s="3"/>
      <c r="AB60" s="3"/>
      <c r="AC60" s="3"/>
      <c r="AD60" s="3"/>
      <c r="AE60" s="3"/>
      <c r="AF60" s="3"/>
      <c r="AG60" s="3"/>
      <c r="AH60" s="3"/>
      <c r="AI60" s="3"/>
      <c r="AJ60" s="3"/>
      <c r="AK60" s="3"/>
      <c r="AL60" s="3"/>
      <c r="AM60" s="3"/>
    </row>
    <row r="61" spans="1:39" ht="45.75" customHeight="1" x14ac:dyDescent="0.3">
      <c r="A61" s="88"/>
      <c r="B61" s="88"/>
      <c r="C61" s="88"/>
      <c r="D61" s="88"/>
      <c r="E61" s="29"/>
      <c r="F61" s="28"/>
      <c r="G61" s="28"/>
      <c r="H61" s="28"/>
      <c r="I61" s="28"/>
      <c r="J61" s="28"/>
      <c r="K61" s="28"/>
      <c r="L61" s="28"/>
      <c r="M61" s="24" t="str">
        <f t="shared" si="0"/>
        <v/>
      </c>
      <c r="N61" s="24" t="str">
        <f>IF(AND(F61="",G61="",H61="",I61="",J61="",K61="",L61=""),"",IF(OR(F61="",G61="",H61="",I61="",J61="",K61="",L61=""),"Finalice la valoración del control para emitir su calificación",VLOOKUP(F61,Listas!$Z$1:$AA$17,2,FALSE)+VLOOKUP(G61,Listas!$Z$1:$AA$17,2,FALSE)+VLOOKUP(H61,Listas!$Z$1:$AA$17,2,FALSE)+VLOOKUP(I61,Listas!$Z$1:$AA$17,2,FALSE)+VLOOKUP(J61,Listas!$Z$1:$AA$17,2,FALSE)+VLOOKUP(K61,Listas!$Z$1:$AA$17,2,FALSE)+VLOOKUP(L61,Listas!$Z$1:$AA$17,2,FALSE)))</f>
        <v/>
      </c>
      <c r="O61" s="24" t="str">
        <f t="shared" si="1"/>
        <v/>
      </c>
      <c r="P61" s="24"/>
      <c r="Q61" s="24" t="str">
        <f t="shared" si="2"/>
        <v/>
      </c>
      <c r="R61" s="88"/>
      <c r="S61" s="88"/>
      <c r="T61" s="88"/>
      <c r="U61" s="88"/>
      <c r="V61" s="88"/>
      <c r="W61" s="88"/>
      <c r="X61" s="2"/>
      <c r="Y61" s="2"/>
      <c r="Z61" s="2"/>
      <c r="AA61" s="2"/>
      <c r="AB61" s="2"/>
      <c r="AC61" s="2"/>
      <c r="AD61" s="2"/>
      <c r="AE61" s="2"/>
      <c r="AF61" s="2"/>
      <c r="AG61" s="2"/>
      <c r="AH61" s="2"/>
      <c r="AI61" s="2"/>
      <c r="AJ61" s="2"/>
      <c r="AK61" s="2"/>
      <c r="AL61" s="2"/>
      <c r="AM61" s="2"/>
    </row>
    <row r="62" spans="1:39" ht="45.75" customHeight="1" x14ac:dyDescent="0.3">
      <c r="A62" s="89"/>
      <c r="B62" s="89"/>
      <c r="C62" s="89"/>
      <c r="D62" s="89"/>
      <c r="E62" s="29"/>
      <c r="F62" s="28"/>
      <c r="G62" s="28"/>
      <c r="H62" s="28"/>
      <c r="I62" s="28"/>
      <c r="J62" s="28"/>
      <c r="K62" s="28"/>
      <c r="L62" s="28"/>
      <c r="M62" s="24" t="str">
        <f t="shared" si="0"/>
        <v/>
      </c>
      <c r="N62" s="24" t="str">
        <f>IF(AND(F62="",G62="",H62="",I62="",J62="",K62="",L62=""),"",IF(OR(F62="",G62="",H62="",I62="",J62="",K62="",L62=""),"Finalice la valoración del control para emitir su calificación",VLOOKUP(F62,Listas!$Z$1:$AA$17,2,FALSE)+VLOOKUP(G62,Listas!$Z$1:$AA$17,2,FALSE)+VLOOKUP(H62,Listas!$Z$1:$AA$17,2,FALSE)+VLOOKUP(I62,Listas!$Z$1:$AA$17,2,FALSE)+VLOOKUP(J62,Listas!$Z$1:$AA$17,2,FALSE)+VLOOKUP(K62,Listas!$Z$1:$AA$17,2,FALSE)+VLOOKUP(L62,Listas!$Z$1:$AA$17,2,FALSE)))</f>
        <v/>
      </c>
      <c r="O62" s="24" t="str">
        <f t="shared" si="1"/>
        <v/>
      </c>
      <c r="P62" s="24"/>
      <c r="Q62" s="24" t="str">
        <f t="shared" si="2"/>
        <v/>
      </c>
      <c r="R62" s="89"/>
      <c r="S62" s="89"/>
      <c r="T62" s="89"/>
      <c r="U62" s="89"/>
      <c r="V62" s="89"/>
      <c r="W62" s="89"/>
      <c r="X62" s="2"/>
      <c r="Y62" s="2"/>
      <c r="Z62" s="2"/>
      <c r="AA62" s="2"/>
      <c r="AB62" s="2"/>
      <c r="AC62" s="2"/>
      <c r="AD62" s="2"/>
      <c r="AE62" s="2"/>
      <c r="AF62" s="2"/>
      <c r="AG62" s="2"/>
      <c r="AH62" s="2"/>
      <c r="AI62" s="2"/>
      <c r="AJ62" s="2"/>
      <c r="AK62" s="2"/>
      <c r="AL62" s="2"/>
      <c r="AM62" s="2"/>
    </row>
    <row r="63" spans="1:39" ht="45.75" customHeight="1" x14ac:dyDescent="0.3">
      <c r="A63" s="95">
        <v>19</v>
      </c>
      <c r="B63" s="122"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0"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0"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29"/>
      <c r="F63" s="28"/>
      <c r="G63" s="28"/>
      <c r="H63" s="28"/>
      <c r="I63" s="28"/>
      <c r="J63" s="28"/>
      <c r="K63" s="28"/>
      <c r="L63" s="28"/>
      <c r="M63" s="24" t="str">
        <f t="shared" si="0"/>
        <v/>
      </c>
      <c r="N63" s="24" t="str">
        <f>IF(AND(F63="",G63="",H63="",I63="",J63="",K63="",L63=""),"",IF(OR(F63="",G63="",H63="",I63="",J63="",K63="",L63=""),"Finalice la valoración del control para emitir su calificación",VLOOKUP(F63,Listas!$Z$1:$AA$17,2,FALSE)+VLOOKUP(G63,Listas!$Z$1:$AA$17,2,FALSE)+VLOOKUP(H63,Listas!$Z$1:$AA$17,2,FALSE)+VLOOKUP(I63,Listas!$Z$1:$AA$17,2,FALSE)+VLOOKUP(J63,Listas!$Z$1:$AA$17,2,FALSE)+VLOOKUP(K63,Listas!$Z$1:$AA$17,2,FALSE)+VLOOKUP(L63,Listas!$Z$1:$AA$17,2,FALSE)))</f>
        <v/>
      </c>
      <c r="O63" s="24" t="str">
        <f t="shared" si="1"/>
        <v/>
      </c>
      <c r="P63" s="24"/>
      <c r="Q63" s="24" t="str">
        <f t="shared" si="2"/>
        <v/>
      </c>
      <c r="R63" s="129" t="str">
        <f>IF(AND(N63="",N64="",N65=""),"",AVERAGE(N63:N65))</f>
        <v/>
      </c>
      <c r="S63" s="129" t="str">
        <f>IF(R63="","",
IF(R63=100,"Fuerte",
IF(R63&lt;50,"Débil",
IF(OR(R63&gt;=50,R63&lt;100),"Moderado",""))))</f>
        <v/>
      </c>
      <c r="T63" s="90" t="str">
        <f>IF(S63="","",IF(S63="Fuerte","NO","SI"))</f>
        <v/>
      </c>
      <c r="U63" s="90"/>
      <c r="V63" s="90" t="str">
        <f>IF(OR(S63="",U63=""),"",
IF(S63="Débil","No aplica desplazamiento por tener una solidez débil.",
IF(AND(S63="Fuerte",OR(U63="El control ayuda a disminuir directamente tanto la probabilidad como el impacto.",U63="El control ayuda a disminuir directamente la probabilidad e indirectamente el impacto.",U63="El control ayuda a disminuir directamente la probabilidad y el impacto no disminuye.")),2,
IF(AND(S63="Fuerte",U63="El control no disminuye la probabilidad y el impacto disminuye directamente."),0,
IF(AND(S63="Moderado",OR(U63="El control ayuda a disminuir directamente tanto la probabilidad como el impacto.",U63="El control ayuda a disminuir directamente la probabilidad e indirectamente el impacto.",U63="El control ayuda a disminuir directamente la probabilidad y el impacto no disminuye.")),1,
IF(AND(S63="Moderado",U63="El control no disminuye la probabilidad y el impacto disminuye directamente."),0,""))))))</f>
        <v/>
      </c>
      <c r="W63" s="91" t="str">
        <f>IF(AND($D$63&lt;&gt;"Corrupción",$D$63&lt;&gt;"Lavado de Activos",$D$63&lt;&gt;"Financiación del Terrorismo",$D$63&lt;&gt;"Trámites, OPAs y Consultas de Acceso a la Información Pública"),"",
IF(OR($D$63="Corrupción",$D$63="Lavado de Activos",$D$63="Financiación del Terrorismo",$D$63="Trámites, OPAs y Consultas de Acceso a la Información Pública"),
IF(V63="","",
IF(OR(V63="No aplica desplazamiento por tener una solidez débil.",V63=0),'2. Identificación del Riesgo'!$K$63,
IF(AND(S63="Fuerte",V63=2,OR('2. Identificación del Riesgo'!$K$63="Rara vez",'2. Identificación del Riesgo'!$K$63="Improbable",'2. Identificación del Riesgo'!$K$63="Posible")),"Rara vez",
IF(AND(S63="Fuerte",V63=2,'2. Identificación del Riesgo'!$K$63="Probable"),"Improbable",
IF(AND(S63="Fuerte",V63=2,'2. Identificación del Riesgo'!$K$63="Casi seguro"),"Posible",
IF(AND(S63="Moderado",V63=1,OR('2. Identificación del Riesgo'!$K$63="Rara vez",'2. Identificación del Riesgo'!$K$63="Improbable")),"Rara vez",
IF(AND(S63="Moderado",V63=1,'2. Identificación del Riesgo'!$K$63="Posible"),"Improbable",
IF(AND(S63="Moderado",V63=1,'2. Identificación del Riesgo'!$K$63="Probable"),"Posible",
IF(AND(S63="Moderado",V63=1,'2. Identificación del Riesgo'!$K$63="Casi seguro"),"Probable","")))))))))))</f>
        <v/>
      </c>
      <c r="X63" s="3"/>
      <c r="Y63" s="3"/>
      <c r="Z63" s="3"/>
      <c r="AA63" s="3"/>
      <c r="AB63" s="3"/>
      <c r="AC63" s="3"/>
      <c r="AD63" s="3"/>
      <c r="AE63" s="3"/>
      <c r="AF63" s="3"/>
      <c r="AG63" s="3"/>
      <c r="AH63" s="3"/>
      <c r="AI63" s="3"/>
      <c r="AJ63" s="3"/>
      <c r="AK63" s="3"/>
      <c r="AL63" s="3"/>
      <c r="AM63" s="3"/>
    </row>
    <row r="64" spans="1:39" ht="45.75" customHeight="1" x14ac:dyDescent="0.3">
      <c r="A64" s="88"/>
      <c r="B64" s="88"/>
      <c r="C64" s="88"/>
      <c r="D64" s="88"/>
      <c r="E64" s="29"/>
      <c r="F64" s="28"/>
      <c r="G64" s="28"/>
      <c r="H64" s="28"/>
      <c r="I64" s="28"/>
      <c r="J64" s="28"/>
      <c r="K64" s="28"/>
      <c r="L64" s="28"/>
      <c r="M64" s="24" t="str">
        <f t="shared" si="0"/>
        <v/>
      </c>
      <c r="N64" s="24" t="str">
        <f>IF(AND(F64="",G64="",H64="",I64="",J64="",K64="",L64=""),"",IF(OR(F64="",G64="",H64="",I64="",J64="",K64="",L64=""),"Finalice la valoración del control para emitir su calificación",VLOOKUP(F64,Listas!$Z$1:$AA$17,2,FALSE)+VLOOKUP(G64,Listas!$Z$1:$AA$17,2,FALSE)+VLOOKUP(H64,Listas!$Z$1:$AA$17,2,FALSE)+VLOOKUP(I64,Listas!$Z$1:$AA$17,2,FALSE)+VLOOKUP(J64,Listas!$Z$1:$AA$17,2,FALSE)+VLOOKUP(K64,Listas!$Z$1:$AA$17,2,FALSE)+VLOOKUP(L64,Listas!$Z$1:$AA$17,2,FALSE)))</f>
        <v/>
      </c>
      <c r="O64" s="24" t="str">
        <f t="shared" si="1"/>
        <v/>
      </c>
      <c r="P64" s="24"/>
      <c r="Q64" s="24" t="str">
        <f t="shared" si="2"/>
        <v/>
      </c>
      <c r="R64" s="88"/>
      <c r="S64" s="88"/>
      <c r="T64" s="88"/>
      <c r="U64" s="88"/>
      <c r="V64" s="88"/>
      <c r="W64" s="88"/>
      <c r="X64" s="2"/>
      <c r="Y64" s="2"/>
      <c r="Z64" s="2"/>
      <c r="AA64" s="2"/>
      <c r="AB64" s="2"/>
      <c r="AC64" s="2"/>
      <c r="AD64" s="2"/>
      <c r="AE64" s="2"/>
      <c r="AF64" s="2"/>
      <c r="AG64" s="2"/>
      <c r="AH64" s="2"/>
      <c r="AI64" s="2"/>
      <c r="AJ64" s="2"/>
      <c r="AK64" s="2"/>
      <c r="AL64" s="2"/>
      <c r="AM64" s="2"/>
    </row>
    <row r="65" spans="1:39" ht="45.75" customHeight="1" x14ac:dyDescent="0.3">
      <c r="A65" s="89"/>
      <c r="B65" s="89"/>
      <c r="C65" s="89"/>
      <c r="D65" s="89"/>
      <c r="E65" s="29"/>
      <c r="F65" s="28"/>
      <c r="G65" s="28"/>
      <c r="H65" s="28"/>
      <c r="I65" s="28"/>
      <c r="J65" s="28"/>
      <c r="K65" s="28"/>
      <c r="L65" s="28"/>
      <c r="M65" s="24" t="str">
        <f t="shared" si="0"/>
        <v/>
      </c>
      <c r="N65" s="24" t="str">
        <f>IF(AND(F65="",G65="",H65="",I65="",J65="",K65="",L65=""),"",IF(OR(F65="",G65="",H65="",I65="",J65="",K65="",L65=""),"Finalice la valoración del control para emitir su calificación",VLOOKUP(F65,Listas!$Z$1:$AA$17,2,FALSE)+VLOOKUP(G65,Listas!$Z$1:$AA$17,2,FALSE)+VLOOKUP(H65,Listas!$Z$1:$AA$17,2,FALSE)+VLOOKUP(I65,Listas!$Z$1:$AA$17,2,FALSE)+VLOOKUP(J65,Listas!$Z$1:$AA$17,2,FALSE)+VLOOKUP(K65,Listas!$Z$1:$AA$17,2,FALSE)+VLOOKUP(L65,Listas!$Z$1:$AA$17,2,FALSE)))</f>
        <v/>
      </c>
      <c r="O65" s="24" t="str">
        <f t="shared" si="1"/>
        <v/>
      </c>
      <c r="P65" s="24"/>
      <c r="Q65" s="24" t="str">
        <f t="shared" si="2"/>
        <v/>
      </c>
      <c r="R65" s="89"/>
      <c r="S65" s="89"/>
      <c r="T65" s="89"/>
      <c r="U65" s="89"/>
      <c r="V65" s="89"/>
      <c r="W65" s="89"/>
      <c r="X65" s="2"/>
      <c r="Y65" s="2"/>
      <c r="Z65" s="2"/>
      <c r="AA65" s="2"/>
      <c r="AB65" s="2"/>
      <c r="AC65" s="2"/>
      <c r="AD65" s="2"/>
      <c r="AE65" s="2"/>
      <c r="AF65" s="2"/>
      <c r="AG65" s="2"/>
      <c r="AH65" s="2"/>
      <c r="AI65" s="2"/>
      <c r="AJ65" s="2"/>
      <c r="AK65" s="2"/>
      <c r="AL65" s="2"/>
      <c r="AM65" s="2"/>
    </row>
    <row r="66" spans="1:39" ht="45.75" customHeight="1" x14ac:dyDescent="0.3">
      <c r="A66" s="95">
        <v>20</v>
      </c>
      <c r="B66" s="122"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0"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0"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29"/>
      <c r="F66" s="28"/>
      <c r="G66" s="28"/>
      <c r="H66" s="28"/>
      <c r="I66" s="28"/>
      <c r="J66" s="28"/>
      <c r="K66" s="28"/>
      <c r="L66" s="28"/>
      <c r="M66" s="24" t="str">
        <f t="shared" si="0"/>
        <v/>
      </c>
      <c r="N66" s="24" t="str">
        <f>IF(AND(F66="",G66="",H66="",I66="",J66="",K66="",L66=""),"",IF(OR(F66="",G66="",H66="",I66="",J66="",K66="",L66=""),"Finalice la valoración del control para emitir su calificación",VLOOKUP(F66,Listas!$Z$1:$AA$17,2,FALSE)+VLOOKUP(G66,Listas!$Z$1:$AA$17,2,FALSE)+VLOOKUP(H66,Listas!$Z$1:$AA$17,2,FALSE)+VLOOKUP(I66,Listas!$Z$1:$AA$17,2,FALSE)+VLOOKUP(J66,Listas!$Z$1:$AA$17,2,FALSE)+VLOOKUP(K66,Listas!$Z$1:$AA$17,2,FALSE)+VLOOKUP(L66,Listas!$Z$1:$AA$17,2,FALSE)))</f>
        <v/>
      </c>
      <c r="O66" s="24" t="str">
        <f t="shared" si="1"/>
        <v/>
      </c>
      <c r="P66" s="24"/>
      <c r="Q66" s="24" t="str">
        <f t="shared" si="2"/>
        <v/>
      </c>
      <c r="R66" s="129" t="str">
        <f>IF(AND(N66="",N67="",N68=""),"",AVERAGE(N66:N68))</f>
        <v/>
      </c>
      <c r="S66" s="129" t="str">
        <f>IF(R66="","",
IF(R66=100,"Fuerte",
IF(R66&lt;50,"Débil",
IF(OR(R66&gt;=50,R66&lt;100),"Moderado",""))))</f>
        <v/>
      </c>
      <c r="T66" s="90" t="str">
        <f>IF(S66="","",IF(S66="Fuerte","NO","SI"))</f>
        <v/>
      </c>
      <c r="U66" s="90"/>
      <c r="V66" s="90" t="str">
        <f>IF(OR(S66="",U66=""),"",
IF(S66="Débil","No aplica desplazamiento por tener una solidez débil.",
IF(AND(S66="Fuerte",OR(U66="El control ayuda a disminuir directamente tanto la probabilidad como el impacto.",U66="El control ayuda a disminuir directamente la probabilidad e indirectamente el impacto.",U66="El control ayuda a disminuir directamente la probabilidad y el impacto no disminuye.")),2,
IF(AND(S66="Fuerte",U66="El control no disminuye la probabilidad y el impacto disminuye directamente."),0,
IF(AND(S66="Moderado",OR(U66="El control ayuda a disminuir directamente tanto la probabilidad como el impacto.",U66="El control ayuda a disminuir directamente la probabilidad e indirectamente el impacto.",U66="El control ayuda a disminuir directamente la probabilidad y el impacto no disminuye.")),1,
IF(AND(S66="Moderado",U66="El control no disminuye la probabilidad y el impacto disminuye directamente."),0,""))))))</f>
        <v/>
      </c>
      <c r="W66" s="91" t="str">
        <f>IF(AND($D$66&lt;&gt;"Corrupción",$D$66&lt;&gt;"Lavado de Activos",$D$66&lt;&gt;"Financiación del Terrorismo",$D$66&lt;&gt;"Trámites, OPAs y Consultas de Acceso a la Información Pública"),"",
IF(OR($D$66="Corrupción",$D$66="Lavado de Activos",$D$66="Financiación del Terrorismo",$D$66="Trámites, OPAs y Consultas de Acceso a la Información Pública"),
IF(V66="","",
IF(OR(V66="No aplica desplazamiento por tener una solidez débil.",V66=0),'2. Identificación del Riesgo'!$K$66,
IF(AND(S66="Fuerte",V66=2,OR('2. Identificación del Riesgo'!$K$66="Rara vez",'2. Identificación del Riesgo'!$K$66="Improbable",'2. Identificación del Riesgo'!$K$66="Posible")),"Rara vez",
IF(AND(S66="Fuerte",V66=2,'2. Identificación del Riesgo'!$K$66="Probable"),"Improbable",
IF(AND(S66="Fuerte",V66=2,'2. Identificación del Riesgo'!$K$66="Casi seguro"),"Posible",
IF(AND(S66="Moderado",V66=1,OR('2. Identificación del Riesgo'!$K$66="Rara vez",'2. Identificación del Riesgo'!$K$66="Improbable")),"Rara vez",
IF(AND(S66="Moderado",V66=1,'2. Identificación del Riesgo'!$K$66="Posible"),"Improbable",
IF(AND(S66="Moderado",V66=1,'2. Identificación del Riesgo'!$K$66="Probable"),"Posible",
IF(AND(S66="Moderado",V66=1,'2. Identificación del Riesgo'!$K$66="Casi seguro"),"Probable","")))))))))))</f>
        <v/>
      </c>
      <c r="X66" s="3"/>
      <c r="Y66" s="3"/>
      <c r="Z66" s="3"/>
      <c r="AA66" s="3"/>
      <c r="AB66" s="3"/>
      <c r="AC66" s="3"/>
      <c r="AD66" s="3"/>
      <c r="AE66" s="3"/>
      <c r="AF66" s="3"/>
      <c r="AG66" s="3"/>
      <c r="AH66" s="3"/>
      <c r="AI66" s="3"/>
      <c r="AJ66" s="3"/>
      <c r="AK66" s="3"/>
      <c r="AL66" s="3"/>
      <c r="AM66" s="3"/>
    </row>
    <row r="67" spans="1:39" ht="45.75" customHeight="1" x14ac:dyDescent="0.3">
      <c r="A67" s="88"/>
      <c r="B67" s="88"/>
      <c r="C67" s="88"/>
      <c r="D67" s="88"/>
      <c r="E67" s="29"/>
      <c r="F67" s="28"/>
      <c r="G67" s="28"/>
      <c r="H67" s="28"/>
      <c r="I67" s="28"/>
      <c r="J67" s="28"/>
      <c r="K67" s="28"/>
      <c r="L67" s="28"/>
      <c r="M67" s="24" t="str">
        <f t="shared" si="0"/>
        <v/>
      </c>
      <c r="N67" s="24" t="str">
        <f>IF(AND(F67="",G67="",H67="",I67="",J67="",K67="",L67=""),"",IF(OR(F67="",G67="",H67="",I67="",J67="",K67="",L67=""),"Finalice la valoración del control para emitir su calificación",VLOOKUP(F67,Listas!$Z$1:$AA$17,2,FALSE)+VLOOKUP(G67,Listas!$Z$1:$AA$17,2,FALSE)+VLOOKUP(H67,Listas!$Z$1:$AA$17,2,FALSE)+VLOOKUP(I67,Listas!$Z$1:$AA$17,2,FALSE)+VLOOKUP(J67,Listas!$Z$1:$AA$17,2,FALSE)+VLOOKUP(K67,Listas!$Z$1:$AA$17,2,FALSE)+VLOOKUP(L67,Listas!$Z$1:$AA$17,2,FALSE)))</f>
        <v/>
      </c>
      <c r="O67" s="24" t="str">
        <f t="shared" si="1"/>
        <v/>
      </c>
      <c r="P67" s="24"/>
      <c r="Q67" s="24" t="str">
        <f t="shared" si="2"/>
        <v/>
      </c>
      <c r="R67" s="88"/>
      <c r="S67" s="88"/>
      <c r="T67" s="88"/>
      <c r="U67" s="88"/>
      <c r="V67" s="88"/>
      <c r="W67" s="88"/>
      <c r="X67" s="2"/>
      <c r="Y67" s="2"/>
      <c r="Z67" s="2"/>
      <c r="AA67" s="2"/>
      <c r="AB67" s="2"/>
      <c r="AC67" s="2"/>
      <c r="AD67" s="2"/>
      <c r="AE67" s="2"/>
      <c r="AF67" s="2"/>
      <c r="AG67" s="2"/>
      <c r="AH67" s="2"/>
      <c r="AI67" s="2"/>
      <c r="AJ67" s="2"/>
      <c r="AK67" s="2"/>
      <c r="AL67" s="2"/>
      <c r="AM67" s="2"/>
    </row>
    <row r="68" spans="1:39" ht="45.75" customHeight="1" x14ac:dyDescent="0.3">
      <c r="A68" s="89"/>
      <c r="B68" s="89"/>
      <c r="C68" s="89"/>
      <c r="D68" s="89"/>
      <c r="E68" s="29"/>
      <c r="F68" s="28"/>
      <c r="G68" s="28"/>
      <c r="H68" s="28"/>
      <c r="I68" s="28"/>
      <c r="J68" s="28"/>
      <c r="K68" s="28"/>
      <c r="L68" s="28"/>
      <c r="M68" s="24" t="str">
        <f t="shared" si="0"/>
        <v/>
      </c>
      <c r="N68" s="24" t="str">
        <f>IF(AND(F68="",G68="",H68="",I68="",J68="",K68="",L68=""),"",IF(OR(F68="",G68="",H68="",I68="",J68="",K68="",L68=""),"Finalice la valoración del control para emitir su calificación",VLOOKUP(F68,Listas!$Z$1:$AA$17,2,FALSE)+VLOOKUP(G68,Listas!$Z$1:$AA$17,2,FALSE)+VLOOKUP(H68,Listas!$Z$1:$AA$17,2,FALSE)+VLOOKUP(I68,Listas!$Z$1:$AA$17,2,FALSE)+VLOOKUP(J68,Listas!$Z$1:$AA$17,2,FALSE)+VLOOKUP(K68,Listas!$Z$1:$AA$17,2,FALSE)+VLOOKUP(L68,Listas!$Z$1:$AA$17,2,FALSE)))</f>
        <v/>
      </c>
      <c r="O68" s="24" t="str">
        <f t="shared" si="1"/>
        <v/>
      </c>
      <c r="P68" s="24"/>
      <c r="Q68" s="24" t="str">
        <f t="shared" si="2"/>
        <v/>
      </c>
      <c r="R68" s="89"/>
      <c r="S68" s="89"/>
      <c r="T68" s="89"/>
      <c r="U68" s="89"/>
      <c r="V68" s="89"/>
      <c r="W68" s="89"/>
      <c r="X68" s="2"/>
      <c r="Y68" s="2"/>
      <c r="Z68" s="2"/>
      <c r="AA68" s="2"/>
      <c r="AB68" s="2"/>
      <c r="AC68" s="2"/>
      <c r="AD68" s="2"/>
      <c r="AE68" s="2"/>
      <c r="AF68" s="2"/>
      <c r="AG68" s="2"/>
      <c r="AH68" s="2"/>
      <c r="AI68" s="2"/>
      <c r="AJ68" s="2"/>
      <c r="AK68" s="2"/>
      <c r="AL68" s="2"/>
      <c r="AM68" s="2"/>
    </row>
    <row r="69" spans="1:39" ht="16.5" customHeight="1" x14ac:dyDescent="0.3">
      <c r="A69" s="7"/>
      <c r="B69" s="7"/>
      <c r="C69" s="7"/>
      <c r="D69" s="7"/>
      <c r="E69" s="7"/>
      <c r="F69" s="7"/>
      <c r="G69" s="7"/>
      <c r="H69" s="7"/>
      <c r="I69" s="7"/>
      <c r="J69" s="7"/>
      <c r="K69" s="7"/>
      <c r="L69" s="7"/>
      <c r="M69" s="7"/>
      <c r="N69" s="7"/>
      <c r="O69" s="7"/>
      <c r="P69" s="7"/>
      <c r="Q69" s="7"/>
      <c r="R69" s="7"/>
      <c r="S69" s="7"/>
      <c r="T69" s="7"/>
      <c r="U69" s="7"/>
      <c r="V69" s="7"/>
      <c r="W69" s="7"/>
      <c r="X69" s="2"/>
      <c r="Y69" s="2"/>
      <c r="Z69" s="2"/>
      <c r="AA69" s="2"/>
      <c r="AB69" s="2"/>
      <c r="AC69" s="2"/>
      <c r="AD69" s="2"/>
      <c r="AE69" s="2"/>
      <c r="AF69" s="2"/>
      <c r="AG69" s="2"/>
      <c r="AH69" s="2"/>
      <c r="AI69" s="2"/>
      <c r="AJ69" s="2"/>
      <c r="AK69" s="2"/>
      <c r="AL69" s="2"/>
      <c r="AM69" s="2"/>
    </row>
    <row r="70" spans="1:39" ht="16.5" customHeight="1" x14ac:dyDescent="0.3">
      <c r="A70" s="7"/>
      <c r="B70" s="7"/>
      <c r="C70" s="7"/>
      <c r="D70" s="7"/>
      <c r="E70" s="7"/>
      <c r="F70" s="7"/>
      <c r="G70" s="7"/>
      <c r="H70" s="7"/>
      <c r="I70" s="7"/>
      <c r="J70" s="7"/>
      <c r="K70" s="7"/>
      <c r="L70" s="7"/>
      <c r="M70" s="7"/>
      <c r="N70" s="7"/>
      <c r="O70" s="7"/>
      <c r="P70" s="7"/>
      <c r="Q70" s="7"/>
      <c r="R70" s="7"/>
      <c r="S70" s="7"/>
      <c r="T70" s="7"/>
      <c r="U70" s="7"/>
      <c r="V70" s="7"/>
      <c r="W70" s="7"/>
      <c r="X70" s="2"/>
      <c r="Y70" s="2"/>
      <c r="Z70" s="2"/>
      <c r="AA70" s="2"/>
      <c r="AB70" s="2"/>
      <c r="AC70" s="2"/>
      <c r="AD70" s="2"/>
      <c r="AE70" s="2"/>
      <c r="AF70" s="2"/>
      <c r="AG70" s="2"/>
      <c r="AH70" s="2"/>
      <c r="AI70" s="2"/>
      <c r="AJ70" s="2"/>
      <c r="AK70" s="2"/>
      <c r="AL70" s="2"/>
      <c r="AM70" s="2"/>
    </row>
    <row r="71" spans="1:39" ht="16.5" customHeight="1" x14ac:dyDescent="0.3">
      <c r="A71" s="7"/>
      <c r="B71" s="7"/>
      <c r="C71" s="7"/>
      <c r="D71" s="7"/>
      <c r="E71" s="7"/>
      <c r="F71" s="7"/>
      <c r="G71" s="7"/>
      <c r="H71" s="7"/>
      <c r="I71" s="7"/>
      <c r="J71" s="7"/>
      <c r="K71" s="7"/>
      <c r="L71" s="7"/>
      <c r="M71" s="7"/>
      <c r="N71" s="7"/>
      <c r="O71" s="7"/>
      <c r="P71" s="7"/>
      <c r="Q71" s="7"/>
      <c r="R71" s="7"/>
      <c r="S71" s="7"/>
      <c r="T71" s="7"/>
      <c r="U71" s="7"/>
      <c r="V71" s="7"/>
      <c r="W71" s="7"/>
      <c r="X71" s="2"/>
      <c r="Y71" s="2"/>
      <c r="Z71" s="2"/>
      <c r="AA71" s="2"/>
      <c r="AB71" s="2"/>
      <c r="AC71" s="2"/>
      <c r="AD71" s="2"/>
      <c r="AE71" s="2"/>
      <c r="AF71" s="2"/>
      <c r="AG71" s="2"/>
      <c r="AH71" s="2"/>
      <c r="AI71" s="2"/>
      <c r="AJ71" s="2"/>
      <c r="AK71" s="2"/>
      <c r="AL71" s="2"/>
      <c r="AM71" s="2"/>
    </row>
    <row r="72" spans="1:39" ht="16.5" customHeight="1" x14ac:dyDescent="0.3">
      <c r="A72" s="7"/>
      <c r="B72" s="7"/>
      <c r="C72" s="7"/>
      <c r="D72" s="7"/>
      <c r="E72" s="7"/>
      <c r="F72" s="7"/>
      <c r="G72" s="7"/>
      <c r="H72" s="7"/>
      <c r="I72" s="7"/>
      <c r="J72" s="7"/>
      <c r="K72" s="7"/>
      <c r="L72" s="7"/>
      <c r="M72" s="7"/>
      <c r="N72" s="7"/>
      <c r="O72" s="7"/>
      <c r="P72" s="7"/>
      <c r="Q72" s="7"/>
      <c r="R72" s="7"/>
      <c r="S72" s="7"/>
      <c r="T72" s="7"/>
      <c r="U72" s="7"/>
      <c r="V72" s="7"/>
      <c r="W72" s="7"/>
      <c r="X72" s="2"/>
      <c r="Y72" s="2"/>
      <c r="Z72" s="2"/>
      <c r="AA72" s="2"/>
      <c r="AB72" s="2"/>
      <c r="AC72" s="2"/>
      <c r="AD72" s="2"/>
      <c r="AE72" s="2"/>
      <c r="AF72" s="2"/>
      <c r="AG72" s="2"/>
      <c r="AH72" s="2"/>
      <c r="AI72" s="2"/>
      <c r="AJ72" s="2"/>
      <c r="AK72" s="2"/>
      <c r="AL72" s="2"/>
      <c r="AM72" s="2"/>
    </row>
    <row r="73" spans="1:39" ht="16.5" customHeight="1" x14ac:dyDescent="0.3">
      <c r="A73" s="7"/>
      <c r="B73" s="7"/>
      <c r="C73" s="7"/>
      <c r="D73" s="7"/>
      <c r="E73" s="7"/>
      <c r="F73" s="7"/>
      <c r="G73" s="7"/>
      <c r="H73" s="7"/>
      <c r="I73" s="7"/>
      <c r="J73" s="7"/>
      <c r="K73" s="7"/>
      <c r="L73" s="7"/>
      <c r="M73" s="7"/>
      <c r="N73" s="7"/>
      <c r="O73" s="7"/>
      <c r="P73" s="7"/>
      <c r="Q73" s="7"/>
      <c r="R73" s="7"/>
      <c r="S73" s="7"/>
      <c r="T73" s="7"/>
      <c r="U73" s="7"/>
      <c r="V73" s="7"/>
      <c r="W73" s="7"/>
      <c r="X73" s="2"/>
      <c r="Y73" s="2"/>
      <c r="Z73" s="2"/>
      <c r="AA73" s="2"/>
      <c r="AB73" s="2"/>
      <c r="AC73" s="2"/>
      <c r="AD73" s="2"/>
      <c r="AE73" s="2"/>
      <c r="AF73" s="2"/>
      <c r="AG73" s="2"/>
      <c r="AH73" s="2"/>
      <c r="AI73" s="2"/>
      <c r="AJ73" s="2"/>
      <c r="AK73" s="2"/>
      <c r="AL73" s="2"/>
      <c r="AM73" s="2"/>
    </row>
    <row r="74" spans="1:39" ht="16.5" customHeight="1" x14ac:dyDescent="0.3">
      <c r="A74" s="7"/>
      <c r="B74" s="7"/>
      <c r="C74" s="7"/>
      <c r="D74" s="7"/>
      <c r="E74" s="7"/>
      <c r="F74" s="7"/>
      <c r="G74" s="7"/>
      <c r="H74" s="7"/>
      <c r="I74" s="7"/>
      <c r="J74" s="7"/>
      <c r="K74" s="7"/>
      <c r="L74" s="7"/>
      <c r="M74" s="7"/>
      <c r="N74" s="7"/>
      <c r="O74" s="7"/>
      <c r="P74" s="7"/>
      <c r="Q74" s="7"/>
      <c r="R74" s="7"/>
      <c r="S74" s="7"/>
      <c r="T74" s="7"/>
      <c r="U74" s="7"/>
      <c r="V74" s="7"/>
      <c r="W74" s="7"/>
      <c r="X74" s="2"/>
      <c r="Y74" s="2"/>
      <c r="Z74" s="2"/>
      <c r="AA74" s="2"/>
      <c r="AB74" s="2"/>
      <c r="AC74" s="2"/>
      <c r="AD74" s="2"/>
      <c r="AE74" s="2"/>
      <c r="AF74" s="2"/>
      <c r="AG74" s="2"/>
      <c r="AH74" s="2"/>
      <c r="AI74" s="2"/>
      <c r="AJ74" s="2"/>
      <c r="AK74" s="2"/>
      <c r="AL74" s="2"/>
      <c r="AM74" s="2"/>
    </row>
    <row r="75" spans="1:39" ht="16.5" customHeight="1" x14ac:dyDescent="0.3">
      <c r="A75" s="7"/>
      <c r="B75" s="7"/>
      <c r="C75" s="7"/>
      <c r="D75" s="7"/>
      <c r="E75" s="7"/>
      <c r="F75" s="7"/>
      <c r="G75" s="7"/>
      <c r="H75" s="7"/>
      <c r="I75" s="7"/>
      <c r="J75" s="7"/>
      <c r="K75" s="7"/>
      <c r="L75" s="7"/>
      <c r="M75" s="7"/>
      <c r="N75" s="7"/>
      <c r="O75" s="7"/>
      <c r="P75" s="7"/>
      <c r="Q75" s="7"/>
      <c r="R75" s="7"/>
      <c r="S75" s="7"/>
      <c r="T75" s="7"/>
      <c r="U75" s="7"/>
      <c r="V75" s="7"/>
      <c r="W75" s="7"/>
      <c r="X75" s="2"/>
      <c r="Y75" s="2"/>
      <c r="Z75" s="2"/>
      <c r="AA75" s="2"/>
      <c r="AB75" s="2"/>
      <c r="AC75" s="2"/>
      <c r="AD75" s="2"/>
      <c r="AE75" s="2"/>
      <c r="AF75" s="2"/>
      <c r="AG75" s="2"/>
      <c r="AH75" s="2"/>
      <c r="AI75" s="2"/>
      <c r="AJ75" s="2"/>
      <c r="AK75" s="2"/>
      <c r="AL75" s="2"/>
      <c r="AM75" s="2"/>
    </row>
    <row r="76" spans="1:39" ht="16.5" customHeight="1" x14ac:dyDescent="0.3">
      <c r="A76" s="7"/>
      <c r="B76" s="7"/>
      <c r="C76" s="7"/>
      <c r="D76" s="7"/>
      <c r="E76" s="7"/>
      <c r="F76" s="7"/>
      <c r="G76" s="7"/>
      <c r="H76" s="7"/>
      <c r="I76" s="7"/>
      <c r="J76" s="7"/>
      <c r="K76" s="7"/>
      <c r="L76" s="7"/>
      <c r="M76" s="7"/>
      <c r="N76" s="7"/>
      <c r="O76" s="7"/>
      <c r="P76" s="7"/>
      <c r="Q76" s="7"/>
      <c r="R76" s="7"/>
      <c r="S76" s="7"/>
      <c r="T76" s="7"/>
      <c r="U76" s="7"/>
      <c r="V76" s="7"/>
      <c r="W76" s="7"/>
      <c r="X76" s="2"/>
      <c r="Y76" s="2"/>
      <c r="Z76" s="2"/>
      <c r="AA76" s="2"/>
      <c r="AB76" s="2"/>
      <c r="AC76" s="2"/>
      <c r="AD76" s="2"/>
      <c r="AE76" s="2"/>
      <c r="AF76" s="2"/>
      <c r="AG76" s="2"/>
      <c r="AH76" s="2"/>
      <c r="AI76" s="2"/>
      <c r="AJ76" s="2"/>
      <c r="AK76" s="2"/>
      <c r="AL76" s="2"/>
      <c r="AM76" s="2"/>
    </row>
    <row r="77" spans="1:39" ht="16.5" customHeight="1" x14ac:dyDescent="0.3">
      <c r="A77" s="7"/>
      <c r="B77" s="7"/>
      <c r="C77" s="7"/>
      <c r="D77" s="7"/>
      <c r="E77" s="7"/>
      <c r="F77" s="7"/>
      <c r="G77" s="7"/>
      <c r="H77" s="7"/>
      <c r="I77" s="7"/>
      <c r="J77" s="7"/>
      <c r="K77" s="7"/>
      <c r="L77" s="7"/>
      <c r="M77" s="7"/>
      <c r="N77" s="7"/>
      <c r="O77" s="7"/>
      <c r="P77" s="7"/>
      <c r="Q77" s="7"/>
      <c r="R77" s="7"/>
      <c r="S77" s="7"/>
      <c r="T77" s="7"/>
      <c r="U77" s="7"/>
      <c r="V77" s="7"/>
      <c r="W77" s="7"/>
      <c r="X77" s="2"/>
      <c r="Y77" s="2"/>
      <c r="Z77" s="2"/>
      <c r="AA77" s="2"/>
      <c r="AB77" s="2"/>
      <c r="AC77" s="2"/>
      <c r="AD77" s="2"/>
      <c r="AE77" s="2"/>
      <c r="AF77" s="2"/>
      <c r="AG77" s="2"/>
      <c r="AH77" s="2"/>
      <c r="AI77" s="2"/>
      <c r="AJ77" s="2"/>
      <c r="AK77" s="2"/>
      <c r="AL77" s="2"/>
      <c r="AM77" s="2"/>
    </row>
    <row r="78" spans="1:39" ht="16.5" customHeight="1" x14ac:dyDescent="0.3">
      <c r="A78" s="7"/>
      <c r="B78" s="7"/>
      <c r="C78" s="7"/>
      <c r="D78" s="7"/>
      <c r="E78" s="7"/>
      <c r="F78" s="7"/>
      <c r="G78" s="7"/>
      <c r="H78" s="7"/>
      <c r="I78" s="7"/>
      <c r="J78" s="7"/>
      <c r="K78" s="7"/>
      <c r="L78" s="7"/>
      <c r="M78" s="7"/>
      <c r="N78" s="7"/>
      <c r="O78" s="7"/>
      <c r="P78" s="7"/>
      <c r="Q78" s="7"/>
      <c r="R78" s="7"/>
      <c r="S78" s="7"/>
      <c r="T78" s="7"/>
      <c r="U78" s="7"/>
      <c r="V78" s="7"/>
      <c r="W78" s="7"/>
      <c r="X78" s="2"/>
      <c r="Y78" s="2"/>
      <c r="Z78" s="2"/>
      <c r="AA78" s="2"/>
      <c r="AB78" s="2"/>
      <c r="AC78" s="2"/>
      <c r="AD78" s="2"/>
      <c r="AE78" s="2"/>
      <c r="AF78" s="2"/>
      <c r="AG78" s="2"/>
      <c r="AH78" s="2"/>
      <c r="AI78" s="2"/>
      <c r="AJ78" s="2"/>
      <c r="AK78" s="2"/>
      <c r="AL78" s="2"/>
      <c r="AM78" s="2"/>
    </row>
    <row r="79" spans="1:39" ht="16.5" customHeight="1" x14ac:dyDescent="0.3">
      <c r="A79" s="7"/>
      <c r="B79" s="7"/>
      <c r="C79" s="7"/>
      <c r="D79" s="7"/>
      <c r="E79" s="7"/>
      <c r="F79" s="7"/>
      <c r="G79" s="7"/>
      <c r="H79" s="7"/>
      <c r="I79" s="7"/>
      <c r="J79" s="7"/>
      <c r="K79" s="7"/>
      <c r="L79" s="7"/>
      <c r="M79" s="7"/>
      <c r="N79" s="7"/>
      <c r="O79" s="7"/>
      <c r="P79" s="7"/>
      <c r="Q79" s="7"/>
      <c r="R79" s="7"/>
      <c r="S79" s="7"/>
      <c r="T79" s="7"/>
      <c r="U79" s="7"/>
      <c r="V79" s="7"/>
      <c r="W79" s="7"/>
      <c r="X79" s="2"/>
      <c r="Y79" s="2"/>
      <c r="Z79" s="2"/>
      <c r="AA79" s="2"/>
      <c r="AB79" s="2"/>
      <c r="AC79" s="2"/>
      <c r="AD79" s="2"/>
      <c r="AE79" s="2"/>
      <c r="AF79" s="2"/>
      <c r="AG79" s="2"/>
      <c r="AH79" s="2"/>
      <c r="AI79" s="2"/>
      <c r="AJ79" s="2"/>
      <c r="AK79" s="2"/>
      <c r="AL79" s="2"/>
      <c r="AM79" s="2"/>
    </row>
    <row r="80" spans="1:39" ht="16.5" customHeight="1" x14ac:dyDescent="0.3">
      <c r="A80" s="7"/>
      <c r="B80" s="7"/>
      <c r="C80" s="7"/>
      <c r="D80" s="7"/>
      <c r="E80" s="7"/>
      <c r="F80" s="7"/>
      <c r="G80" s="7"/>
      <c r="H80" s="7"/>
      <c r="I80" s="7"/>
      <c r="J80" s="7"/>
      <c r="K80" s="7"/>
      <c r="L80" s="7"/>
      <c r="M80" s="7"/>
      <c r="N80" s="7"/>
      <c r="O80" s="7"/>
      <c r="P80" s="7"/>
      <c r="Q80" s="7"/>
      <c r="R80" s="7"/>
      <c r="S80" s="7"/>
      <c r="T80" s="7"/>
      <c r="U80" s="7"/>
      <c r="V80" s="7"/>
      <c r="W80" s="7"/>
      <c r="X80" s="2"/>
      <c r="Y80" s="2"/>
      <c r="Z80" s="2"/>
      <c r="AA80" s="2"/>
      <c r="AB80" s="2"/>
      <c r="AC80" s="2"/>
      <c r="AD80" s="2"/>
      <c r="AE80" s="2"/>
      <c r="AF80" s="2"/>
      <c r="AG80" s="2"/>
      <c r="AH80" s="2"/>
      <c r="AI80" s="2"/>
      <c r="AJ80" s="2"/>
      <c r="AK80" s="2"/>
      <c r="AL80" s="2"/>
      <c r="AM80" s="2"/>
    </row>
    <row r="81" spans="1:39" ht="16.5" customHeight="1" x14ac:dyDescent="0.3">
      <c r="A81" s="7"/>
      <c r="B81" s="7"/>
      <c r="C81" s="7"/>
      <c r="D81" s="7"/>
      <c r="E81" s="7"/>
      <c r="F81" s="7"/>
      <c r="G81" s="7"/>
      <c r="H81" s="7"/>
      <c r="I81" s="7"/>
      <c r="J81" s="7"/>
      <c r="K81" s="7"/>
      <c r="L81" s="7"/>
      <c r="M81" s="7"/>
      <c r="N81" s="7"/>
      <c r="O81" s="7"/>
      <c r="P81" s="7"/>
      <c r="Q81" s="7"/>
      <c r="R81" s="7"/>
      <c r="S81" s="7"/>
      <c r="T81" s="7"/>
      <c r="U81" s="7"/>
      <c r="V81" s="7"/>
      <c r="W81" s="7"/>
      <c r="X81" s="2"/>
      <c r="Y81" s="2"/>
      <c r="Z81" s="2"/>
      <c r="AA81" s="2"/>
      <c r="AB81" s="2"/>
      <c r="AC81" s="2"/>
      <c r="AD81" s="2"/>
      <c r="AE81" s="2"/>
      <c r="AF81" s="2"/>
      <c r="AG81" s="2"/>
      <c r="AH81" s="2"/>
      <c r="AI81" s="2"/>
      <c r="AJ81" s="2"/>
      <c r="AK81" s="2"/>
      <c r="AL81" s="2"/>
      <c r="AM81" s="2"/>
    </row>
    <row r="82" spans="1:39" ht="16.5" customHeight="1" x14ac:dyDescent="0.3">
      <c r="A82" s="7"/>
      <c r="B82" s="7"/>
      <c r="C82" s="7"/>
      <c r="D82" s="7"/>
      <c r="E82" s="7"/>
      <c r="F82" s="7"/>
      <c r="G82" s="7"/>
      <c r="H82" s="7"/>
      <c r="I82" s="7"/>
      <c r="J82" s="7"/>
      <c r="K82" s="7"/>
      <c r="L82" s="7"/>
      <c r="M82" s="7"/>
      <c r="N82" s="7"/>
      <c r="O82" s="7"/>
      <c r="P82" s="7"/>
      <c r="Q82" s="7"/>
      <c r="R82" s="7"/>
      <c r="S82" s="7"/>
      <c r="T82" s="7"/>
      <c r="U82" s="7"/>
      <c r="V82" s="7"/>
      <c r="W82" s="7"/>
      <c r="X82" s="2"/>
      <c r="Y82" s="2"/>
      <c r="Z82" s="2"/>
      <c r="AA82" s="2"/>
      <c r="AB82" s="2"/>
      <c r="AC82" s="2"/>
      <c r="AD82" s="2"/>
      <c r="AE82" s="2"/>
      <c r="AF82" s="2"/>
      <c r="AG82" s="2"/>
      <c r="AH82" s="2"/>
      <c r="AI82" s="2"/>
      <c r="AJ82" s="2"/>
      <c r="AK82" s="2"/>
      <c r="AL82" s="2"/>
      <c r="AM82" s="2"/>
    </row>
    <row r="83" spans="1:39" ht="16.5" customHeight="1" x14ac:dyDescent="0.3">
      <c r="A83" s="7"/>
      <c r="B83" s="7"/>
      <c r="C83" s="7"/>
      <c r="D83" s="7"/>
      <c r="E83" s="7"/>
      <c r="F83" s="7"/>
      <c r="G83" s="7"/>
      <c r="H83" s="7"/>
      <c r="I83" s="7"/>
      <c r="J83" s="7"/>
      <c r="K83" s="7"/>
      <c r="L83" s="7"/>
      <c r="M83" s="7"/>
      <c r="N83" s="7"/>
      <c r="O83" s="7"/>
      <c r="P83" s="7"/>
      <c r="Q83" s="7"/>
      <c r="R83" s="7"/>
      <c r="S83" s="7"/>
      <c r="T83" s="7"/>
      <c r="U83" s="7"/>
      <c r="V83" s="7"/>
      <c r="W83" s="7"/>
      <c r="X83" s="2"/>
      <c r="Y83" s="2"/>
      <c r="Z83" s="2"/>
      <c r="AA83" s="2"/>
      <c r="AB83" s="2"/>
      <c r="AC83" s="2"/>
      <c r="AD83" s="2"/>
      <c r="AE83" s="2"/>
      <c r="AF83" s="2"/>
      <c r="AG83" s="2"/>
      <c r="AH83" s="2"/>
      <c r="AI83" s="2"/>
      <c r="AJ83" s="2"/>
      <c r="AK83" s="2"/>
      <c r="AL83" s="2"/>
      <c r="AM83" s="2"/>
    </row>
    <row r="84" spans="1:39" ht="16.5" customHeight="1" x14ac:dyDescent="0.3">
      <c r="A84" s="7"/>
      <c r="B84" s="7"/>
      <c r="C84" s="7"/>
      <c r="D84" s="7"/>
      <c r="E84" s="7"/>
      <c r="F84" s="7"/>
      <c r="G84" s="7"/>
      <c r="H84" s="7"/>
      <c r="I84" s="7"/>
      <c r="J84" s="7"/>
      <c r="K84" s="7"/>
      <c r="L84" s="7"/>
      <c r="M84" s="7"/>
      <c r="N84" s="7"/>
      <c r="O84" s="7"/>
      <c r="P84" s="7"/>
      <c r="Q84" s="7"/>
      <c r="R84" s="7"/>
      <c r="S84" s="7"/>
      <c r="T84" s="7"/>
      <c r="U84" s="7"/>
      <c r="V84" s="7"/>
      <c r="W84" s="7"/>
      <c r="X84" s="2"/>
      <c r="Y84" s="2"/>
      <c r="Z84" s="2"/>
      <c r="AA84" s="2"/>
      <c r="AB84" s="2"/>
      <c r="AC84" s="2"/>
      <c r="AD84" s="2"/>
      <c r="AE84" s="2"/>
      <c r="AF84" s="2"/>
      <c r="AG84" s="2"/>
      <c r="AH84" s="2"/>
      <c r="AI84" s="2"/>
      <c r="AJ84" s="2"/>
      <c r="AK84" s="2"/>
      <c r="AL84" s="2"/>
      <c r="AM84" s="2"/>
    </row>
    <row r="85" spans="1:39" ht="16.5" customHeight="1" x14ac:dyDescent="0.3">
      <c r="A85" s="7"/>
      <c r="B85" s="7"/>
      <c r="C85" s="7"/>
      <c r="D85" s="7"/>
      <c r="E85" s="7"/>
      <c r="F85" s="7"/>
      <c r="G85" s="7"/>
      <c r="H85" s="7"/>
      <c r="I85" s="7"/>
      <c r="J85" s="7"/>
      <c r="K85" s="7"/>
      <c r="L85" s="7"/>
      <c r="M85" s="7"/>
      <c r="N85" s="7"/>
      <c r="O85" s="7"/>
      <c r="P85" s="7"/>
      <c r="Q85" s="7"/>
      <c r="R85" s="7"/>
      <c r="S85" s="7"/>
      <c r="T85" s="7"/>
      <c r="U85" s="7"/>
      <c r="V85" s="7"/>
      <c r="W85" s="7"/>
      <c r="X85" s="2"/>
      <c r="Y85" s="2"/>
      <c r="Z85" s="2"/>
      <c r="AA85" s="2"/>
      <c r="AB85" s="2"/>
      <c r="AC85" s="2"/>
      <c r="AD85" s="2"/>
      <c r="AE85" s="2"/>
      <c r="AF85" s="2"/>
      <c r="AG85" s="2"/>
      <c r="AH85" s="2"/>
      <c r="AI85" s="2"/>
      <c r="AJ85" s="2"/>
      <c r="AK85" s="2"/>
      <c r="AL85" s="2"/>
      <c r="AM85" s="2"/>
    </row>
    <row r="86" spans="1:39" ht="16.5" customHeight="1" x14ac:dyDescent="0.3">
      <c r="A86" s="7"/>
      <c r="B86" s="7"/>
      <c r="C86" s="7"/>
      <c r="D86" s="7"/>
      <c r="E86" s="7"/>
      <c r="F86" s="7"/>
      <c r="G86" s="7"/>
      <c r="H86" s="7"/>
      <c r="I86" s="7"/>
      <c r="J86" s="7"/>
      <c r="K86" s="7"/>
      <c r="L86" s="7"/>
      <c r="M86" s="7"/>
      <c r="N86" s="7"/>
      <c r="O86" s="7"/>
      <c r="P86" s="7"/>
      <c r="Q86" s="7"/>
      <c r="R86" s="7"/>
      <c r="S86" s="7"/>
      <c r="T86" s="7"/>
      <c r="U86" s="7"/>
      <c r="V86" s="7"/>
      <c r="W86" s="7"/>
      <c r="X86" s="2"/>
      <c r="Y86" s="2"/>
      <c r="Z86" s="2"/>
      <c r="AA86" s="2"/>
      <c r="AB86" s="2"/>
      <c r="AC86" s="2"/>
      <c r="AD86" s="2"/>
      <c r="AE86" s="2"/>
      <c r="AF86" s="2"/>
      <c r="AG86" s="2"/>
      <c r="AH86" s="2"/>
      <c r="AI86" s="2"/>
      <c r="AJ86" s="2"/>
      <c r="AK86" s="2"/>
      <c r="AL86" s="2"/>
      <c r="AM86" s="2"/>
    </row>
    <row r="87" spans="1:39" ht="16.5" customHeight="1" x14ac:dyDescent="0.3">
      <c r="A87" s="7"/>
      <c r="B87" s="7"/>
      <c r="C87" s="7"/>
      <c r="D87" s="7"/>
      <c r="E87" s="7"/>
      <c r="F87" s="7"/>
      <c r="G87" s="7"/>
      <c r="H87" s="7"/>
      <c r="I87" s="7"/>
      <c r="J87" s="7"/>
      <c r="K87" s="7"/>
      <c r="L87" s="7"/>
      <c r="M87" s="7"/>
      <c r="N87" s="7"/>
      <c r="O87" s="7"/>
      <c r="P87" s="7"/>
      <c r="Q87" s="7"/>
      <c r="R87" s="7"/>
      <c r="S87" s="7"/>
      <c r="T87" s="7"/>
      <c r="U87" s="7"/>
      <c r="V87" s="7"/>
      <c r="W87" s="7"/>
      <c r="X87" s="2"/>
      <c r="Y87" s="2"/>
      <c r="Z87" s="2"/>
      <c r="AA87" s="2"/>
      <c r="AB87" s="2"/>
      <c r="AC87" s="2"/>
      <c r="AD87" s="2"/>
      <c r="AE87" s="2"/>
      <c r="AF87" s="2"/>
      <c r="AG87" s="2"/>
      <c r="AH87" s="2"/>
      <c r="AI87" s="2"/>
      <c r="AJ87" s="2"/>
      <c r="AK87" s="2"/>
      <c r="AL87" s="2"/>
      <c r="AM87" s="2"/>
    </row>
    <row r="88" spans="1:39" ht="16.5" customHeight="1" x14ac:dyDescent="0.3">
      <c r="A88" s="7"/>
      <c r="B88" s="7"/>
      <c r="C88" s="7"/>
      <c r="D88" s="7"/>
      <c r="E88" s="7"/>
      <c r="F88" s="7"/>
      <c r="G88" s="7"/>
      <c r="H88" s="7"/>
      <c r="I88" s="7"/>
      <c r="J88" s="7"/>
      <c r="K88" s="7"/>
      <c r="L88" s="7"/>
      <c r="M88" s="7"/>
      <c r="N88" s="7"/>
      <c r="O88" s="7"/>
      <c r="P88" s="7"/>
      <c r="Q88" s="7"/>
      <c r="R88" s="7"/>
      <c r="S88" s="7"/>
      <c r="T88" s="7"/>
      <c r="U88" s="7"/>
      <c r="V88" s="7"/>
      <c r="W88" s="7"/>
      <c r="X88" s="2"/>
      <c r="Y88" s="2"/>
      <c r="Z88" s="2"/>
      <c r="AA88" s="2"/>
      <c r="AB88" s="2"/>
      <c r="AC88" s="2"/>
      <c r="AD88" s="2"/>
      <c r="AE88" s="2"/>
      <c r="AF88" s="2"/>
      <c r="AG88" s="2"/>
      <c r="AH88" s="2"/>
      <c r="AI88" s="2"/>
      <c r="AJ88" s="2"/>
      <c r="AK88" s="2"/>
      <c r="AL88" s="2"/>
      <c r="AM88" s="2"/>
    </row>
    <row r="89" spans="1:39" ht="16.5" customHeight="1" x14ac:dyDescent="0.3">
      <c r="A89" s="7"/>
      <c r="B89" s="7"/>
      <c r="C89" s="7"/>
      <c r="D89" s="7"/>
      <c r="E89" s="7"/>
      <c r="F89" s="7"/>
      <c r="G89" s="7"/>
      <c r="H89" s="7"/>
      <c r="I89" s="7"/>
      <c r="J89" s="7"/>
      <c r="K89" s="7"/>
      <c r="L89" s="7"/>
      <c r="M89" s="7"/>
      <c r="N89" s="7"/>
      <c r="O89" s="7"/>
      <c r="P89" s="7"/>
      <c r="Q89" s="7"/>
      <c r="R89" s="7"/>
      <c r="S89" s="7"/>
      <c r="T89" s="7"/>
      <c r="U89" s="7"/>
      <c r="V89" s="7"/>
      <c r="W89" s="7"/>
      <c r="X89" s="2"/>
      <c r="Y89" s="2"/>
      <c r="Z89" s="2"/>
      <c r="AA89" s="2"/>
      <c r="AB89" s="2"/>
      <c r="AC89" s="2"/>
      <c r="AD89" s="2"/>
      <c r="AE89" s="2"/>
      <c r="AF89" s="2"/>
      <c r="AG89" s="2"/>
      <c r="AH89" s="2"/>
      <c r="AI89" s="2"/>
      <c r="AJ89" s="2"/>
      <c r="AK89" s="2"/>
      <c r="AL89" s="2"/>
      <c r="AM89" s="2"/>
    </row>
    <row r="90" spans="1:39" ht="16.5" customHeight="1" x14ac:dyDescent="0.3">
      <c r="A90" s="7"/>
      <c r="B90" s="7"/>
      <c r="C90" s="7"/>
      <c r="D90" s="7"/>
      <c r="E90" s="7"/>
      <c r="F90" s="7"/>
      <c r="G90" s="7"/>
      <c r="H90" s="7"/>
      <c r="I90" s="7"/>
      <c r="J90" s="7"/>
      <c r="K90" s="7"/>
      <c r="L90" s="7"/>
      <c r="M90" s="7"/>
      <c r="N90" s="7"/>
      <c r="O90" s="7"/>
      <c r="P90" s="7"/>
      <c r="Q90" s="7"/>
      <c r="R90" s="7"/>
      <c r="S90" s="7"/>
      <c r="T90" s="7"/>
      <c r="U90" s="7"/>
      <c r="V90" s="7"/>
      <c r="W90" s="7"/>
      <c r="X90" s="2"/>
      <c r="Y90" s="2"/>
      <c r="Z90" s="2"/>
      <c r="AA90" s="2"/>
      <c r="AB90" s="2"/>
      <c r="AC90" s="2"/>
      <c r="AD90" s="2"/>
      <c r="AE90" s="2"/>
      <c r="AF90" s="2"/>
      <c r="AG90" s="2"/>
      <c r="AH90" s="2"/>
      <c r="AI90" s="2"/>
      <c r="AJ90" s="2"/>
      <c r="AK90" s="2"/>
      <c r="AL90" s="2"/>
      <c r="AM90" s="2"/>
    </row>
    <row r="91" spans="1:39" ht="16.5" customHeight="1" x14ac:dyDescent="0.3">
      <c r="A91" s="7"/>
      <c r="B91" s="7"/>
      <c r="C91" s="7"/>
      <c r="D91" s="7"/>
      <c r="E91" s="7"/>
      <c r="F91" s="7"/>
      <c r="G91" s="7"/>
      <c r="H91" s="7"/>
      <c r="I91" s="7"/>
      <c r="J91" s="7"/>
      <c r="K91" s="7"/>
      <c r="L91" s="7"/>
      <c r="M91" s="7"/>
      <c r="N91" s="7"/>
      <c r="O91" s="7"/>
      <c r="P91" s="7"/>
      <c r="Q91" s="7"/>
      <c r="R91" s="7"/>
      <c r="S91" s="7"/>
      <c r="T91" s="7"/>
      <c r="U91" s="7"/>
      <c r="V91" s="7"/>
      <c r="W91" s="7"/>
      <c r="X91" s="2"/>
      <c r="Y91" s="2"/>
      <c r="Z91" s="2"/>
      <c r="AA91" s="2"/>
      <c r="AB91" s="2"/>
      <c r="AC91" s="2"/>
      <c r="AD91" s="2"/>
      <c r="AE91" s="2"/>
      <c r="AF91" s="2"/>
      <c r="AG91" s="2"/>
      <c r="AH91" s="2"/>
      <c r="AI91" s="2"/>
      <c r="AJ91" s="2"/>
      <c r="AK91" s="2"/>
      <c r="AL91" s="2"/>
      <c r="AM91" s="2"/>
    </row>
    <row r="92" spans="1:39" ht="16.5" customHeight="1" x14ac:dyDescent="0.3">
      <c r="A92" s="7"/>
      <c r="B92" s="7"/>
      <c r="C92" s="7"/>
      <c r="D92" s="7"/>
      <c r="E92" s="7"/>
      <c r="F92" s="7"/>
      <c r="G92" s="7"/>
      <c r="H92" s="7"/>
      <c r="I92" s="7"/>
      <c r="J92" s="7"/>
      <c r="K92" s="7"/>
      <c r="L92" s="7"/>
      <c r="M92" s="7"/>
      <c r="N92" s="7"/>
      <c r="O92" s="7"/>
      <c r="P92" s="7"/>
      <c r="Q92" s="7"/>
      <c r="R92" s="7"/>
      <c r="S92" s="7"/>
      <c r="T92" s="7"/>
      <c r="U92" s="7"/>
      <c r="V92" s="7"/>
      <c r="W92" s="7"/>
      <c r="X92" s="2"/>
      <c r="Y92" s="2"/>
      <c r="Z92" s="2"/>
      <c r="AA92" s="2"/>
      <c r="AB92" s="2"/>
      <c r="AC92" s="2"/>
      <c r="AD92" s="2"/>
      <c r="AE92" s="2"/>
      <c r="AF92" s="2"/>
      <c r="AG92" s="2"/>
      <c r="AH92" s="2"/>
      <c r="AI92" s="2"/>
      <c r="AJ92" s="2"/>
      <c r="AK92" s="2"/>
      <c r="AL92" s="2"/>
      <c r="AM92" s="2"/>
    </row>
    <row r="93" spans="1:39" ht="16.5" customHeight="1" x14ac:dyDescent="0.3">
      <c r="A93" s="7"/>
      <c r="B93" s="7"/>
      <c r="C93" s="7"/>
      <c r="D93" s="7"/>
      <c r="E93" s="7"/>
      <c r="F93" s="7"/>
      <c r="G93" s="7"/>
      <c r="H93" s="7"/>
      <c r="I93" s="7"/>
      <c r="J93" s="7"/>
      <c r="K93" s="7"/>
      <c r="L93" s="7"/>
      <c r="M93" s="7"/>
      <c r="N93" s="7"/>
      <c r="O93" s="7"/>
      <c r="P93" s="7"/>
      <c r="Q93" s="7"/>
      <c r="R93" s="7"/>
      <c r="S93" s="7"/>
      <c r="T93" s="7"/>
      <c r="U93" s="7"/>
      <c r="V93" s="7"/>
      <c r="W93" s="7"/>
      <c r="X93" s="2"/>
      <c r="Y93" s="2"/>
      <c r="Z93" s="2"/>
      <c r="AA93" s="2"/>
      <c r="AB93" s="2"/>
      <c r="AC93" s="2"/>
      <c r="AD93" s="2"/>
      <c r="AE93" s="2"/>
      <c r="AF93" s="2"/>
      <c r="AG93" s="2"/>
      <c r="AH93" s="2"/>
      <c r="AI93" s="2"/>
      <c r="AJ93" s="2"/>
      <c r="AK93" s="2"/>
      <c r="AL93" s="2"/>
      <c r="AM93" s="2"/>
    </row>
    <row r="94" spans="1:39" ht="16.5" customHeight="1" x14ac:dyDescent="0.3">
      <c r="A94" s="7"/>
      <c r="B94" s="7"/>
      <c r="C94" s="7"/>
      <c r="D94" s="7"/>
      <c r="E94" s="7"/>
      <c r="F94" s="7"/>
      <c r="G94" s="7"/>
      <c r="H94" s="7"/>
      <c r="I94" s="7"/>
      <c r="J94" s="7"/>
      <c r="K94" s="7"/>
      <c r="L94" s="7"/>
      <c r="M94" s="7"/>
      <c r="N94" s="7"/>
      <c r="O94" s="7"/>
      <c r="P94" s="7"/>
      <c r="Q94" s="7"/>
      <c r="R94" s="7"/>
      <c r="S94" s="7"/>
      <c r="T94" s="7"/>
      <c r="U94" s="7"/>
      <c r="V94" s="7"/>
      <c r="W94" s="7"/>
      <c r="X94" s="2"/>
      <c r="Y94" s="2"/>
      <c r="Z94" s="2"/>
      <c r="AA94" s="2"/>
      <c r="AB94" s="2"/>
      <c r="AC94" s="2"/>
      <c r="AD94" s="2"/>
      <c r="AE94" s="2"/>
      <c r="AF94" s="2"/>
      <c r="AG94" s="2"/>
      <c r="AH94" s="2"/>
      <c r="AI94" s="2"/>
      <c r="AJ94" s="2"/>
      <c r="AK94" s="2"/>
      <c r="AL94" s="2"/>
      <c r="AM94" s="2"/>
    </row>
    <row r="95" spans="1:39" ht="16.5" customHeight="1" x14ac:dyDescent="0.3">
      <c r="A95" s="7"/>
      <c r="B95" s="7"/>
      <c r="C95" s="7"/>
      <c r="D95" s="7"/>
      <c r="E95" s="7"/>
      <c r="F95" s="7"/>
      <c r="G95" s="7"/>
      <c r="H95" s="7"/>
      <c r="I95" s="7"/>
      <c r="J95" s="7"/>
      <c r="K95" s="7"/>
      <c r="L95" s="7"/>
      <c r="M95" s="7"/>
      <c r="N95" s="7"/>
      <c r="O95" s="7"/>
      <c r="P95" s="7"/>
      <c r="Q95" s="7"/>
      <c r="R95" s="7"/>
      <c r="S95" s="7"/>
      <c r="T95" s="7"/>
      <c r="U95" s="7"/>
      <c r="V95" s="7"/>
      <c r="W95" s="7"/>
      <c r="X95" s="2"/>
      <c r="Y95" s="2"/>
      <c r="Z95" s="2"/>
      <c r="AA95" s="2"/>
      <c r="AB95" s="2"/>
      <c r="AC95" s="2"/>
      <c r="AD95" s="2"/>
      <c r="AE95" s="2"/>
      <c r="AF95" s="2"/>
      <c r="AG95" s="2"/>
      <c r="AH95" s="2"/>
      <c r="AI95" s="2"/>
      <c r="AJ95" s="2"/>
      <c r="AK95" s="2"/>
      <c r="AL95" s="2"/>
      <c r="AM95" s="2"/>
    </row>
    <row r="96" spans="1:39" ht="16.5" customHeight="1" x14ac:dyDescent="0.3">
      <c r="A96" s="7"/>
      <c r="B96" s="7"/>
      <c r="C96" s="7"/>
      <c r="D96" s="7"/>
      <c r="E96" s="7"/>
      <c r="F96" s="7"/>
      <c r="G96" s="7"/>
      <c r="H96" s="7"/>
      <c r="I96" s="7"/>
      <c r="J96" s="7"/>
      <c r="K96" s="7"/>
      <c r="L96" s="7"/>
      <c r="M96" s="7"/>
      <c r="N96" s="7"/>
      <c r="O96" s="7"/>
      <c r="P96" s="7"/>
      <c r="Q96" s="7"/>
      <c r="R96" s="7"/>
      <c r="S96" s="7"/>
      <c r="T96" s="7"/>
      <c r="U96" s="7"/>
      <c r="V96" s="7"/>
      <c r="W96" s="7"/>
      <c r="X96" s="2"/>
      <c r="Y96" s="2"/>
      <c r="Z96" s="2"/>
      <c r="AA96" s="2"/>
      <c r="AB96" s="2"/>
      <c r="AC96" s="2"/>
      <c r="AD96" s="2"/>
      <c r="AE96" s="2"/>
      <c r="AF96" s="2"/>
      <c r="AG96" s="2"/>
      <c r="AH96" s="2"/>
      <c r="AI96" s="2"/>
      <c r="AJ96" s="2"/>
      <c r="AK96" s="2"/>
      <c r="AL96" s="2"/>
      <c r="AM96" s="2"/>
    </row>
    <row r="97" spans="1:39" ht="16.5" customHeight="1" x14ac:dyDescent="0.3">
      <c r="A97" s="7"/>
      <c r="B97" s="7"/>
      <c r="C97" s="7"/>
      <c r="D97" s="7"/>
      <c r="E97" s="7"/>
      <c r="F97" s="7"/>
      <c r="G97" s="7"/>
      <c r="H97" s="7"/>
      <c r="I97" s="7"/>
      <c r="J97" s="7"/>
      <c r="K97" s="7"/>
      <c r="L97" s="7"/>
      <c r="M97" s="7"/>
      <c r="N97" s="7"/>
      <c r="O97" s="7"/>
      <c r="P97" s="7"/>
      <c r="Q97" s="7"/>
      <c r="R97" s="7"/>
      <c r="S97" s="7"/>
      <c r="T97" s="7"/>
      <c r="U97" s="7"/>
      <c r="V97" s="7"/>
      <c r="W97" s="7"/>
      <c r="X97" s="2"/>
      <c r="Y97" s="2"/>
      <c r="Z97" s="2"/>
      <c r="AA97" s="2"/>
      <c r="AB97" s="2"/>
      <c r="AC97" s="2"/>
      <c r="AD97" s="2"/>
      <c r="AE97" s="2"/>
      <c r="AF97" s="2"/>
      <c r="AG97" s="2"/>
      <c r="AH97" s="2"/>
      <c r="AI97" s="2"/>
      <c r="AJ97" s="2"/>
      <c r="AK97" s="2"/>
      <c r="AL97" s="2"/>
      <c r="AM97" s="2"/>
    </row>
    <row r="98" spans="1:39" ht="16.5" customHeight="1" x14ac:dyDescent="0.3">
      <c r="A98" s="7"/>
      <c r="B98" s="7"/>
      <c r="C98" s="7"/>
      <c r="D98" s="7"/>
      <c r="E98" s="7"/>
      <c r="F98" s="7"/>
      <c r="G98" s="7"/>
      <c r="H98" s="7"/>
      <c r="I98" s="7"/>
      <c r="J98" s="7"/>
      <c r="K98" s="7"/>
      <c r="L98" s="7"/>
      <c r="M98" s="7"/>
      <c r="N98" s="7"/>
      <c r="O98" s="7"/>
      <c r="P98" s="7"/>
      <c r="Q98" s="7"/>
      <c r="R98" s="7"/>
      <c r="S98" s="7"/>
      <c r="T98" s="7"/>
      <c r="U98" s="7"/>
      <c r="V98" s="7"/>
      <c r="W98" s="7"/>
      <c r="X98" s="2"/>
      <c r="Y98" s="2"/>
      <c r="Z98" s="2"/>
      <c r="AA98" s="2"/>
      <c r="AB98" s="2"/>
      <c r="AC98" s="2"/>
      <c r="AD98" s="2"/>
      <c r="AE98" s="2"/>
      <c r="AF98" s="2"/>
      <c r="AG98" s="2"/>
      <c r="AH98" s="2"/>
      <c r="AI98" s="2"/>
      <c r="AJ98" s="2"/>
      <c r="AK98" s="2"/>
      <c r="AL98" s="2"/>
      <c r="AM98" s="2"/>
    </row>
    <row r="99" spans="1:39" ht="16.5" customHeight="1" x14ac:dyDescent="0.3">
      <c r="A99" s="7"/>
      <c r="B99" s="7"/>
      <c r="C99" s="7"/>
      <c r="D99" s="7"/>
      <c r="E99" s="7"/>
      <c r="F99" s="7"/>
      <c r="G99" s="7"/>
      <c r="H99" s="7"/>
      <c r="I99" s="7"/>
      <c r="J99" s="7"/>
      <c r="K99" s="7"/>
      <c r="L99" s="7"/>
      <c r="M99" s="7"/>
      <c r="N99" s="7"/>
      <c r="O99" s="7"/>
      <c r="P99" s="7"/>
      <c r="Q99" s="7"/>
      <c r="R99" s="7"/>
      <c r="S99" s="7"/>
      <c r="T99" s="7"/>
      <c r="U99" s="7"/>
      <c r="V99" s="7"/>
      <c r="W99" s="7"/>
      <c r="X99" s="2"/>
      <c r="Y99" s="2"/>
      <c r="Z99" s="2"/>
      <c r="AA99" s="2"/>
      <c r="AB99" s="2"/>
      <c r="AC99" s="2"/>
      <c r="AD99" s="2"/>
      <c r="AE99" s="2"/>
      <c r="AF99" s="2"/>
      <c r="AG99" s="2"/>
      <c r="AH99" s="2"/>
      <c r="AI99" s="2"/>
      <c r="AJ99" s="2"/>
      <c r="AK99" s="2"/>
      <c r="AL99" s="2"/>
      <c r="AM99" s="2"/>
    </row>
    <row r="100" spans="1:39"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2"/>
      <c r="Y100" s="2"/>
      <c r="Z100" s="2"/>
      <c r="AA100" s="2"/>
      <c r="AB100" s="2"/>
      <c r="AC100" s="2"/>
      <c r="AD100" s="2"/>
      <c r="AE100" s="2"/>
      <c r="AF100" s="2"/>
      <c r="AG100" s="2"/>
      <c r="AH100" s="2"/>
      <c r="AI100" s="2"/>
      <c r="AJ100" s="2"/>
      <c r="AK100" s="2"/>
      <c r="AL100" s="2"/>
      <c r="AM100" s="2"/>
    </row>
    <row r="101" spans="1:39"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2"/>
      <c r="Y101" s="2"/>
      <c r="Z101" s="2"/>
      <c r="AA101" s="2"/>
      <c r="AB101" s="2"/>
      <c r="AC101" s="2"/>
      <c r="AD101" s="2"/>
      <c r="AE101" s="2"/>
      <c r="AF101" s="2"/>
      <c r="AG101" s="2"/>
      <c r="AH101" s="2"/>
      <c r="AI101" s="2"/>
      <c r="AJ101" s="2"/>
      <c r="AK101" s="2"/>
      <c r="AL101" s="2"/>
      <c r="AM101" s="2"/>
    </row>
    <row r="102" spans="1:39"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2"/>
      <c r="Y102" s="2"/>
      <c r="Z102" s="2"/>
      <c r="AA102" s="2"/>
      <c r="AB102" s="2"/>
      <c r="AC102" s="2"/>
      <c r="AD102" s="2"/>
      <c r="AE102" s="2"/>
      <c r="AF102" s="2"/>
      <c r="AG102" s="2"/>
      <c r="AH102" s="2"/>
      <c r="AI102" s="2"/>
      <c r="AJ102" s="2"/>
      <c r="AK102" s="2"/>
      <c r="AL102" s="2"/>
      <c r="AM102" s="2"/>
    </row>
    <row r="103" spans="1:39"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2"/>
      <c r="Y103" s="2"/>
      <c r="Z103" s="2"/>
      <c r="AA103" s="2"/>
      <c r="AB103" s="2"/>
      <c r="AC103" s="2"/>
      <c r="AD103" s="2"/>
      <c r="AE103" s="2"/>
      <c r="AF103" s="2"/>
      <c r="AG103" s="2"/>
      <c r="AH103" s="2"/>
      <c r="AI103" s="2"/>
      <c r="AJ103" s="2"/>
      <c r="AK103" s="2"/>
      <c r="AL103" s="2"/>
      <c r="AM103" s="2"/>
    </row>
    <row r="104" spans="1:39"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2"/>
      <c r="Y104" s="2"/>
      <c r="Z104" s="2"/>
      <c r="AA104" s="2"/>
      <c r="AB104" s="2"/>
      <c r="AC104" s="2"/>
      <c r="AD104" s="2"/>
      <c r="AE104" s="2"/>
      <c r="AF104" s="2"/>
      <c r="AG104" s="2"/>
      <c r="AH104" s="2"/>
      <c r="AI104" s="2"/>
      <c r="AJ104" s="2"/>
      <c r="AK104" s="2"/>
      <c r="AL104" s="2"/>
      <c r="AM104" s="2"/>
    </row>
    <row r="105" spans="1:39"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2"/>
      <c r="Y105" s="2"/>
      <c r="Z105" s="2"/>
      <c r="AA105" s="2"/>
      <c r="AB105" s="2"/>
      <c r="AC105" s="2"/>
      <c r="AD105" s="2"/>
      <c r="AE105" s="2"/>
      <c r="AF105" s="2"/>
      <c r="AG105" s="2"/>
      <c r="AH105" s="2"/>
      <c r="AI105" s="2"/>
      <c r="AJ105" s="2"/>
      <c r="AK105" s="2"/>
      <c r="AL105" s="2"/>
      <c r="AM105" s="2"/>
    </row>
    <row r="106" spans="1:39"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2"/>
      <c r="Y106" s="2"/>
      <c r="Z106" s="2"/>
      <c r="AA106" s="2"/>
      <c r="AB106" s="2"/>
      <c r="AC106" s="2"/>
      <c r="AD106" s="2"/>
      <c r="AE106" s="2"/>
      <c r="AF106" s="2"/>
      <c r="AG106" s="2"/>
      <c r="AH106" s="2"/>
      <c r="AI106" s="2"/>
      <c r="AJ106" s="2"/>
      <c r="AK106" s="2"/>
      <c r="AL106" s="2"/>
      <c r="AM106" s="2"/>
    </row>
    <row r="107" spans="1:39"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2"/>
      <c r="Y107" s="2"/>
      <c r="Z107" s="2"/>
      <c r="AA107" s="2"/>
      <c r="AB107" s="2"/>
      <c r="AC107" s="2"/>
      <c r="AD107" s="2"/>
      <c r="AE107" s="2"/>
      <c r="AF107" s="2"/>
      <c r="AG107" s="2"/>
      <c r="AH107" s="2"/>
      <c r="AI107" s="2"/>
      <c r="AJ107" s="2"/>
      <c r="AK107" s="2"/>
      <c r="AL107" s="2"/>
      <c r="AM107" s="2"/>
    </row>
    <row r="108" spans="1:39"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2"/>
      <c r="Y108" s="2"/>
      <c r="Z108" s="2"/>
      <c r="AA108" s="2"/>
      <c r="AB108" s="2"/>
      <c r="AC108" s="2"/>
      <c r="AD108" s="2"/>
      <c r="AE108" s="2"/>
      <c r="AF108" s="2"/>
      <c r="AG108" s="2"/>
      <c r="AH108" s="2"/>
      <c r="AI108" s="2"/>
      <c r="AJ108" s="2"/>
      <c r="AK108" s="2"/>
      <c r="AL108" s="2"/>
      <c r="AM108" s="2"/>
    </row>
    <row r="109" spans="1:39"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2"/>
      <c r="Y109" s="2"/>
      <c r="Z109" s="2"/>
      <c r="AA109" s="2"/>
      <c r="AB109" s="2"/>
      <c r="AC109" s="2"/>
      <c r="AD109" s="2"/>
      <c r="AE109" s="2"/>
      <c r="AF109" s="2"/>
      <c r="AG109" s="2"/>
      <c r="AH109" s="2"/>
      <c r="AI109" s="2"/>
      <c r="AJ109" s="2"/>
      <c r="AK109" s="2"/>
      <c r="AL109" s="2"/>
      <c r="AM109" s="2"/>
    </row>
    <row r="110" spans="1:39"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2"/>
      <c r="Y110" s="2"/>
      <c r="Z110" s="2"/>
      <c r="AA110" s="2"/>
      <c r="AB110" s="2"/>
      <c r="AC110" s="2"/>
      <c r="AD110" s="2"/>
      <c r="AE110" s="2"/>
      <c r="AF110" s="2"/>
      <c r="AG110" s="2"/>
      <c r="AH110" s="2"/>
      <c r="AI110" s="2"/>
      <c r="AJ110" s="2"/>
      <c r="AK110" s="2"/>
      <c r="AL110" s="2"/>
      <c r="AM110" s="2"/>
    </row>
    <row r="111" spans="1:39"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2"/>
      <c r="Y111" s="2"/>
      <c r="Z111" s="2"/>
      <c r="AA111" s="2"/>
      <c r="AB111" s="2"/>
      <c r="AC111" s="2"/>
      <c r="AD111" s="2"/>
      <c r="AE111" s="2"/>
      <c r="AF111" s="2"/>
      <c r="AG111" s="2"/>
      <c r="AH111" s="2"/>
      <c r="AI111" s="2"/>
      <c r="AJ111" s="2"/>
      <c r="AK111" s="2"/>
      <c r="AL111" s="2"/>
      <c r="AM111" s="2"/>
    </row>
    <row r="112" spans="1:39"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2"/>
      <c r="Y112" s="2"/>
      <c r="Z112" s="2"/>
      <c r="AA112" s="2"/>
      <c r="AB112" s="2"/>
      <c r="AC112" s="2"/>
      <c r="AD112" s="2"/>
      <c r="AE112" s="2"/>
      <c r="AF112" s="2"/>
      <c r="AG112" s="2"/>
      <c r="AH112" s="2"/>
      <c r="AI112" s="2"/>
      <c r="AJ112" s="2"/>
      <c r="AK112" s="2"/>
      <c r="AL112" s="2"/>
      <c r="AM112" s="2"/>
    </row>
    <row r="113" spans="1:39"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2"/>
      <c r="Y113" s="2"/>
      <c r="Z113" s="2"/>
      <c r="AA113" s="2"/>
      <c r="AB113" s="2"/>
      <c r="AC113" s="2"/>
      <c r="AD113" s="2"/>
      <c r="AE113" s="2"/>
      <c r="AF113" s="2"/>
      <c r="AG113" s="2"/>
      <c r="AH113" s="2"/>
      <c r="AI113" s="2"/>
      <c r="AJ113" s="2"/>
      <c r="AK113" s="2"/>
      <c r="AL113" s="2"/>
      <c r="AM113" s="2"/>
    </row>
    <row r="114" spans="1:39"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2"/>
      <c r="Y114" s="2"/>
      <c r="Z114" s="2"/>
      <c r="AA114" s="2"/>
      <c r="AB114" s="2"/>
      <c r="AC114" s="2"/>
      <c r="AD114" s="2"/>
      <c r="AE114" s="2"/>
      <c r="AF114" s="2"/>
      <c r="AG114" s="2"/>
      <c r="AH114" s="2"/>
      <c r="AI114" s="2"/>
      <c r="AJ114" s="2"/>
      <c r="AK114" s="2"/>
      <c r="AL114" s="2"/>
      <c r="AM114" s="2"/>
    </row>
    <row r="115" spans="1:39"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2"/>
      <c r="Y115" s="2"/>
      <c r="Z115" s="2"/>
      <c r="AA115" s="2"/>
      <c r="AB115" s="2"/>
      <c r="AC115" s="2"/>
      <c r="AD115" s="2"/>
      <c r="AE115" s="2"/>
      <c r="AF115" s="2"/>
      <c r="AG115" s="2"/>
      <c r="AH115" s="2"/>
      <c r="AI115" s="2"/>
      <c r="AJ115" s="2"/>
      <c r="AK115" s="2"/>
      <c r="AL115" s="2"/>
      <c r="AM115" s="2"/>
    </row>
    <row r="116" spans="1:39"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2"/>
      <c r="Y116" s="2"/>
      <c r="Z116" s="2"/>
      <c r="AA116" s="2"/>
      <c r="AB116" s="2"/>
      <c r="AC116" s="2"/>
      <c r="AD116" s="2"/>
      <c r="AE116" s="2"/>
      <c r="AF116" s="2"/>
      <c r="AG116" s="2"/>
      <c r="AH116" s="2"/>
      <c r="AI116" s="2"/>
      <c r="AJ116" s="2"/>
      <c r="AK116" s="2"/>
      <c r="AL116" s="2"/>
      <c r="AM116" s="2"/>
    </row>
    <row r="117" spans="1:39"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2"/>
      <c r="Y117" s="2"/>
      <c r="Z117" s="2"/>
      <c r="AA117" s="2"/>
      <c r="AB117" s="2"/>
      <c r="AC117" s="2"/>
      <c r="AD117" s="2"/>
      <c r="AE117" s="2"/>
      <c r="AF117" s="2"/>
      <c r="AG117" s="2"/>
      <c r="AH117" s="2"/>
      <c r="AI117" s="2"/>
      <c r="AJ117" s="2"/>
      <c r="AK117" s="2"/>
      <c r="AL117" s="2"/>
      <c r="AM117" s="2"/>
    </row>
    <row r="118" spans="1:39"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2"/>
      <c r="Y118" s="2"/>
      <c r="Z118" s="2"/>
      <c r="AA118" s="2"/>
      <c r="AB118" s="2"/>
      <c r="AC118" s="2"/>
      <c r="AD118" s="2"/>
      <c r="AE118" s="2"/>
      <c r="AF118" s="2"/>
      <c r="AG118" s="2"/>
      <c r="AH118" s="2"/>
      <c r="AI118" s="2"/>
      <c r="AJ118" s="2"/>
      <c r="AK118" s="2"/>
      <c r="AL118" s="2"/>
      <c r="AM118" s="2"/>
    </row>
    <row r="119" spans="1:39"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2"/>
      <c r="Y119" s="2"/>
      <c r="Z119" s="2"/>
      <c r="AA119" s="2"/>
      <c r="AB119" s="2"/>
      <c r="AC119" s="2"/>
      <c r="AD119" s="2"/>
      <c r="AE119" s="2"/>
      <c r="AF119" s="2"/>
      <c r="AG119" s="2"/>
      <c r="AH119" s="2"/>
      <c r="AI119" s="2"/>
      <c r="AJ119" s="2"/>
      <c r="AK119" s="2"/>
      <c r="AL119" s="2"/>
      <c r="AM119" s="2"/>
    </row>
    <row r="120" spans="1:39"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2"/>
      <c r="Y120" s="2"/>
      <c r="Z120" s="2"/>
      <c r="AA120" s="2"/>
      <c r="AB120" s="2"/>
      <c r="AC120" s="2"/>
      <c r="AD120" s="2"/>
      <c r="AE120" s="2"/>
      <c r="AF120" s="2"/>
      <c r="AG120" s="2"/>
      <c r="AH120" s="2"/>
      <c r="AI120" s="2"/>
      <c r="AJ120" s="2"/>
      <c r="AK120" s="2"/>
      <c r="AL120" s="2"/>
      <c r="AM120" s="2"/>
    </row>
    <row r="121" spans="1:39"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2"/>
      <c r="Y121" s="2"/>
      <c r="Z121" s="2"/>
      <c r="AA121" s="2"/>
      <c r="AB121" s="2"/>
      <c r="AC121" s="2"/>
      <c r="AD121" s="2"/>
      <c r="AE121" s="2"/>
      <c r="AF121" s="2"/>
      <c r="AG121" s="2"/>
      <c r="AH121" s="2"/>
      <c r="AI121" s="2"/>
      <c r="AJ121" s="2"/>
      <c r="AK121" s="2"/>
      <c r="AL121" s="2"/>
      <c r="AM121" s="2"/>
    </row>
    <row r="122" spans="1:39"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2"/>
      <c r="Y122" s="2"/>
      <c r="Z122" s="2"/>
      <c r="AA122" s="2"/>
      <c r="AB122" s="2"/>
      <c r="AC122" s="2"/>
      <c r="AD122" s="2"/>
      <c r="AE122" s="2"/>
      <c r="AF122" s="2"/>
      <c r="AG122" s="2"/>
      <c r="AH122" s="2"/>
      <c r="AI122" s="2"/>
      <c r="AJ122" s="2"/>
      <c r="AK122" s="2"/>
      <c r="AL122" s="2"/>
      <c r="AM122" s="2"/>
    </row>
    <row r="123" spans="1:39"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2"/>
      <c r="Y123" s="2"/>
      <c r="Z123" s="2"/>
      <c r="AA123" s="2"/>
      <c r="AB123" s="2"/>
      <c r="AC123" s="2"/>
      <c r="AD123" s="2"/>
      <c r="AE123" s="2"/>
      <c r="AF123" s="2"/>
      <c r="AG123" s="2"/>
      <c r="AH123" s="2"/>
      <c r="AI123" s="2"/>
      <c r="AJ123" s="2"/>
      <c r="AK123" s="2"/>
      <c r="AL123" s="2"/>
      <c r="AM123" s="2"/>
    </row>
    <row r="124" spans="1:39"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2"/>
      <c r="Y124" s="2"/>
      <c r="Z124" s="2"/>
      <c r="AA124" s="2"/>
      <c r="AB124" s="2"/>
      <c r="AC124" s="2"/>
      <c r="AD124" s="2"/>
      <c r="AE124" s="2"/>
      <c r="AF124" s="2"/>
      <c r="AG124" s="2"/>
      <c r="AH124" s="2"/>
      <c r="AI124" s="2"/>
      <c r="AJ124" s="2"/>
      <c r="AK124" s="2"/>
      <c r="AL124" s="2"/>
      <c r="AM124" s="2"/>
    </row>
    <row r="125" spans="1:39"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2"/>
      <c r="Y125" s="2"/>
      <c r="Z125" s="2"/>
      <c r="AA125" s="2"/>
      <c r="AB125" s="2"/>
      <c r="AC125" s="2"/>
      <c r="AD125" s="2"/>
      <c r="AE125" s="2"/>
      <c r="AF125" s="2"/>
      <c r="AG125" s="2"/>
      <c r="AH125" s="2"/>
      <c r="AI125" s="2"/>
      <c r="AJ125" s="2"/>
      <c r="AK125" s="2"/>
      <c r="AL125" s="2"/>
      <c r="AM125" s="2"/>
    </row>
    <row r="126" spans="1:39"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2"/>
      <c r="Y126" s="2"/>
      <c r="Z126" s="2"/>
      <c r="AA126" s="2"/>
      <c r="AB126" s="2"/>
      <c r="AC126" s="2"/>
      <c r="AD126" s="2"/>
      <c r="AE126" s="2"/>
      <c r="AF126" s="2"/>
      <c r="AG126" s="2"/>
      <c r="AH126" s="2"/>
      <c r="AI126" s="2"/>
      <c r="AJ126" s="2"/>
      <c r="AK126" s="2"/>
      <c r="AL126" s="2"/>
      <c r="AM126" s="2"/>
    </row>
    <row r="127" spans="1:39"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2"/>
      <c r="Y127" s="2"/>
      <c r="Z127" s="2"/>
      <c r="AA127" s="2"/>
      <c r="AB127" s="2"/>
      <c r="AC127" s="2"/>
      <c r="AD127" s="2"/>
      <c r="AE127" s="2"/>
      <c r="AF127" s="2"/>
      <c r="AG127" s="2"/>
      <c r="AH127" s="2"/>
      <c r="AI127" s="2"/>
      <c r="AJ127" s="2"/>
      <c r="AK127" s="2"/>
      <c r="AL127" s="2"/>
      <c r="AM127" s="2"/>
    </row>
    <row r="128" spans="1:39"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2"/>
      <c r="Y128" s="2"/>
      <c r="Z128" s="2"/>
      <c r="AA128" s="2"/>
      <c r="AB128" s="2"/>
      <c r="AC128" s="2"/>
      <c r="AD128" s="2"/>
      <c r="AE128" s="2"/>
      <c r="AF128" s="2"/>
      <c r="AG128" s="2"/>
      <c r="AH128" s="2"/>
      <c r="AI128" s="2"/>
      <c r="AJ128" s="2"/>
      <c r="AK128" s="2"/>
      <c r="AL128" s="2"/>
      <c r="AM128" s="2"/>
    </row>
    <row r="129" spans="1:39"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2"/>
      <c r="Y129" s="2"/>
      <c r="Z129" s="2"/>
      <c r="AA129" s="2"/>
      <c r="AB129" s="2"/>
      <c r="AC129" s="2"/>
      <c r="AD129" s="2"/>
      <c r="AE129" s="2"/>
      <c r="AF129" s="2"/>
      <c r="AG129" s="2"/>
      <c r="AH129" s="2"/>
      <c r="AI129" s="2"/>
      <c r="AJ129" s="2"/>
      <c r="AK129" s="2"/>
      <c r="AL129" s="2"/>
      <c r="AM129" s="2"/>
    </row>
    <row r="130" spans="1:39"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2"/>
      <c r="Y130" s="2"/>
      <c r="Z130" s="2"/>
      <c r="AA130" s="2"/>
      <c r="AB130" s="2"/>
      <c r="AC130" s="2"/>
      <c r="AD130" s="2"/>
      <c r="AE130" s="2"/>
      <c r="AF130" s="2"/>
      <c r="AG130" s="2"/>
      <c r="AH130" s="2"/>
      <c r="AI130" s="2"/>
      <c r="AJ130" s="2"/>
      <c r="AK130" s="2"/>
      <c r="AL130" s="2"/>
      <c r="AM130" s="2"/>
    </row>
    <row r="131" spans="1:39"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2"/>
      <c r="Y131" s="2"/>
      <c r="Z131" s="2"/>
      <c r="AA131" s="2"/>
      <c r="AB131" s="2"/>
      <c r="AC131" s="2"/>
      <c r="AD131" s="2"/>
      <c r="AE131" s="2"/>
      <c r="AF131" s="2"/>
      <c r="AG131" s="2"/>
      <c r="AH131" s="2"/>
      <c r="AI131" s="2"/>
      <c r="AJ131" s="2"/>
      <c r="AK131" s="2"/>
      <c r="AL131" s="2"/>
      <c r="AM131" s="2"/>
    </row>
    <row r="132" spans="1:39"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2"/>
      <c r="Y132" s="2"/>
      <c r="Z132" s="2"/>
      <c r="AA132" s="2"/>
      <c r="AB132" s="2"/>
      <c r="AC132" s="2"/>
      <c r="AD132" s="2"/>
      <c r="AE132" s="2"/>
      <c r="AF132" s="2"/>
      <c r="AG132" s="2"/>
      <c r="AH132" s="2"/>
      <c r="AI132" s="2"/>
      <c r="AJ132" s="2"/>
      <c r="AK132" s="2"/>
      <c r="AL132" s="2"/>
      <c r="AM132" s="2"/>
    </row>
    <row r="133" spans="1:39"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2"/>
      <c r="Y133" s="2"/>
      <c r="Z133" s="2"/>
      <c r="AA133" s="2"/>
      <c r="AB133" s="2"/>
      <c r="AC133" s="2"/>
      <c r="AD133" s="2"/>
      <c r="AE133" s="2"/>
      <c r="AF133" s="2"/>
      <c r="AG133" s="2"/>
      <c r="AH133" s="2"/>
      <c r="AI133" s="2"/>
      <c r="AJ133" s="2"/>
      <c r="AK133" s="2"/>
      <c r="AL133" s="2"/>
      <c r="AM133" s="2"/>
    </row>
    <row r="134" spans="1:39"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2"/>
      <c r="Y134" s="2"/>
      <c r="Z134" s="2"/>
      <c r="AA134" s="2"/>
      <c r="AB134" s="2"/>
      <c r="AC134" s="2"/>
      <c r="AD134" s="2"/>
      <c r="AE134" s="2"/>
      <c r="AF134" s="2"/>
      <c r="AG134" s="2"/>
      <c r="AH134" s="2"/>
      <c r="AI134" s="2"/>
      <c r="AJ134" s="2"/>
      <c r="AK134" s="2"/>
      <c r="AL134" s="2"/>
      <c r="AM134" s="2"/>
    </row>
    <row r="135" spans="1:39"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2"/>
      <c r="Y135" s="2"/>
      <c r="Z135" s="2"/>
      <c r="AA135" s="2"/>
      <c r="AB135" s="2"/>
      <c r="AC135" s="2"/>
      <c r="AD135" s="2"/>
      <c r="AE135" s="2"/>
      <c r="AF135" s="2"/>
      <c r="AG135" s="2"/>
      <c r="AH135" s="2"/>
      <c r="AI135" s="2"/>
      <c r="AJ135" s="2"/>
      <c r="AK135" s="2"/>
      <c r="AL135" s="2"/>
      <c r="AM135" s="2"/>
    </row>
    <row r="136" spans="1:39"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2"/>
      <c r="Y136" s="2"/>
      <c r="Z136" s="2"/>
      <c r="AA136" s="2"/>
      <c r="AB136" s="2"/>
      <c r="AC136" s="2"/>
      <c r="AD136" s="2"/>
      <c r="AE136" s="2"/>
      <c r="AF136" s="2"/>
      <c r="AG136" s="2"/>
      <c r="AH136" s="2"/>
      <c r="AI136" s="2"/>
      <c r="AJ136" s="2"/>
      <c r="AK136" s="2"/>
      <c r="AL136" s="2"/>
      <c r="AM136" s="2"/>
    </row>
    <row r="137" spans="1:39"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2"/>
      <c r="Y137" s="2"/>
      <c r="Z137" s="2"/>
      <c r="AA137" s="2"/>
      <c r="AB137" s="2"/>
      <c r="AC137" s="2"/>
      <c r="AD137" s="2"/>
      <c r="AE137" s="2"/>
      <c r="AF137" s="2"/>
      <c r="AG137" s="2"/>
      <c r="AH137" s="2"/>
      <c r="AI137" s="2"/>
      <c r="AJ137" s="2"/>
      <c r="AK137" s="2"/>
      <c r="AL137" s="2"/>
      <c r="AM137" s="2"/>
    </row>
    <row r="138" spans="1:39"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2"/>
      <c r="Y138" s="2"/>
      <c r="Z138" s="2"/>
      <c r="AA138" s="2"/>
      <c r="AB138" s="2"/>
      <c r="AC138" s="2"/>
      <c r="AD138" s="2"/>
      <c r="AE138" s="2"/>
      <c r="AF138" s="2"/>
      <c r="AG138" s="2"/>
      <c r="AH138" s="2"/>
      <c r="AI138" s="2"/>
      <c r="AJ138" s="2"/>
      <c r="AK138" s="2"/>
      <c r="AL138" s="2"/>
      <c r="AM138" s="2"/>
    </row>
    <row r="139" spans="1:39"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2"/>
      <c r="Y139" s="2"/>
      <c r="Z139" s="2"/>
      <c r="AA139" s="2"/>
      <c r="AB139" s="2"/>
      <c r="AC139" s="2"/>
      <c r="AD139" s="2"/>
      <c r="AE139" s="2"/>
      <c r="AF139" s="2"/>
      <c r="AG139" s="2"/>
      <c r="AH139" s="2"/>
      <c r="AI139" s="2"/>
      <c r="AJ139" s="2"/>
      <c r="AK139" s="2"/>
      <c r="AL139" s="2"/>
      <c r="AM139" s="2"/>
    </row>
    <row r="140" spans="1:39"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2"/>
      <c r="Y140" s="2"/>
      <c r="Z140" s="2"/>
      <c r="AA140" s="2"/>
      <c r="AB140" s="2"/>
      <c r="AC140" s="2"/>
      <c r="AD140" s="2"/>
      <c r="AE140" s="2"/>
      <c r="AF140" s="2"/>
      <c r="AG140" s="2"/>
      <c r="AH140" s="2"/>
      <c r="AI140" s="2"/>
      <c r="AJ140" s="2"/>
      <c r="AK140" s="2"/>
      <c r="AL140" s="2"/>
      <c r="AM140" s="2"/>
    </row>
    <row r="141" spans="1:39"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2"/>
      <c r="Y141" s="2"/>
      <c r="Z141" s="2"/>
      <c r="AA141" s="2"/>
      <c r="AB141" s="2"/>
      <c r="AC141" s="2"/>
      <c r="AD141" s="2"/>
      <c r="AE141" s="2"/>
      <c r="AF141" s="2"/>
      <c r="AG141" s="2"/>
      <c r="AH141" s="2"/>
      <c r="AI141" s="2"/>
      <c r="AJ141" s="2"/>
      <c r="AK141" s="2"/>
      <c r="AL141" s="2"/>
      <c r="AM141" s="2"/>
    </row>
    <row r="142" spans="1:39"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2"/>
      <c r="Y142" s="2"/>
      <c r="Z142" s="2"/>
      <c r="AA142" s="2"/>
      <c r="AB142" s="2"/>
      <c r="AC142" s="2"/>
      <c r="AD142" s="2"/>
      <c r="AE142" s="2"/>
      <c r="AF142" s="2"/>
      <c r="AG142" s="2"/>
      <c r="AH142" s="2"/>
      <c r="AI142" s="2"/>
      <c r="AJ142" s="2"/>
      <c r="AK142" s="2"/>
      <c r="AL142" s="2"/>
      <c r="AM142" s="2"/>
    </row>
    <row r="143" spans="1:39"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2"/>
      <c r="Y143" s="2"/>
      <c r="Z143" s="2"/>
      <c r="AA143" s="2"/>
      <c r="AB143" s="2"/>
      <c r="AC143" s="2"/>
      <c r="AD143" s="2"/>
      <c r="AE143" s="2"/>
      <c r="AF143" s="2"/>
      <c r="AG143" s="2"/>
      <c r="AH143" s="2"/>
      <c r="AI143" s="2"/>
      <c r="AJ143" s="2"/>
      <c r="AK143" s="2"/>
      <c r="AL143" s="2"/>
      <c r="AM143" s="2"/>
    </row>
    <row r="144" spans="1:39"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2"/>
      <c r="Y144" s="2"/>
      <c r="Z144" s="2"/>
      <c r="AA144" s="2"/>
      <c r="AB144" s="2"/>
      <c r="AC144" s="2"/>
      <c r="AD144" s="2"/>
      <c r="AE144" s="2"/>
      <c r="AF144" s="2"/>
      <c r="AG144" s="2"/>
      <c r="AH144" s="2"/>
      <c r="AI144" s="2"/>
      <c r="AJ144" s="2"/>
      <c r="AK144" s="2"/>
      <c r="AL144" s="2"/>
      <c r="AM144" s="2"/>
    </row>
    <row r="145" spans="1:39"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2"/>
      <c r="Y145" s="2"/>
      <c r="Z145" s="2"/>
      <c r="AA145" s="2"/>
      <c r="AB145" s="2"/>
      <c r="AC145" s="2"/>
      <c r="AD145" s="2"/>
      <c r="AE145" s="2"/>
      <c r="AF145" s="2"/>
      <c r="AG145" s="2"/>
      <c r="AH145" s="2"/>
      <c r="AI145" s="2"/>
      <c r="AJ145" s="2"/>
      <c r="AK145" s="2"/>
      <c r="AL145" s="2"/>
      <c r="AM145" s="2"/>
    </row>
    <row r="146" spans="1:39"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2"/>
      <c r="Y146" s="2"/>
      <c r="Z146" s="2"/>
      <c r="AA146" s="2"/>
      <c r="AB146" s="2"/>
      <c r="AC146" s="2"/>
      <c r="AD146" s="2"/>
      <c r="AE146" s="2"/>
      <c r="AF146" s="2"/>
      <c r="AG146" s="2"/>
      <c r="AH146" s="2"/>
      <c r="AI146" s="2"/>
      <c r="AJ146" s="2"/>
      <c r="AK146" s="2"/>
      <c r="AL146" s="2"/>
      <c r="AM146" s="2"/>
    </row>
    <row r="147" spans="1:39"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2"/>
      <c r="Y147" s="2"/>
      <c r="Z147" s="2"/>
      <c r="AA147" s="2"/>
      <c r="AB147" s="2"/>
      <c r="AC147" s="2"/>
      <c r="AD147" s="2"/>
      <c r="AE147" s="2"/>
      <c r="AF147" s="2"/>
      <c r="AG147" s="2"/>
      <c r="AH147" s="2"/>
      <c r="AI147" s="2"/>
      <c r="AJ147" s="2"/>
      <c r="AK147" s="2"/>
      <c r="AL147" s="2"/>
      <c r="AM147" s="2"/>
    </row>
    <row r="148" spans="1:39"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2"/>
      <c r="Y148" s="2"/>
      <c r="Z148" s="2"/>
      <c r="AA148" s="2"/>
      <c r="AB148" s="2"/>
      <c r="AC148" s="2"/>
      <c r="AD148" s="2"/>
      <c r="AE148" s="2"/>
      <c r="AF148" s="2"/>
      <c r="AG148" s="2"/>
      <c r="AH148" s="2"/>
      <c r="AI148" s="2"/>
      <c r="AJ148" s="2"/>
      <c r="AK148" s="2"/>
      <c r="AL148" s="2"/>
      <c r="AM148" s="2"/>
    </row>
    <row r="149" spans="1:39"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2"/>
      <c r="Y149" s="2"/>
      <c r="Z149" s="2"/>
      <c r="AA149" s="2"/>
      <c r="AB149" s="2"/>
      <c r="AC149" s="2"/>
      <c r="AD149" s="2"/>
      <c r="AE149" s="2"/>
      <c r="AF149" s="2"/>
      <c r="AG149" s="2"/>
      <c r="AH149" s="2"/>
      <c r="AI149" s="2"/>
      <c r="AJ149" s="2"/>
      <c r="AK149" s="2"/>
      <c r="AL149" s="2"/>
      <c r="AM149" s="2"/>
    </row>
    <row r="150" spans="1:39"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2"/>
      <c r="Y150" s="2"/>
      <c r="Z150" s="2"/>
      <c r="AA150" s="2"/>
      <c r="AB150" s="2"/>
      <c r="AC150" s="2"/>
      <c r="AD150" s="2"/>
      <c r="AE150" s="2"/>
      <c r="AF150" s="2"/>
      <c r="AG150" s="2"/>
      <c r="AH150" s="2"/>
      <c r="AI150" s="2"/>
      <c r="AJ150" s="2"/>
      <c r="AK150" s="2"/>
      <c r="AL150" s="2"/>
      <c r="AM150" s="2"/>
    </row>
    <row r="151" spans="1:39"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2"/>
      <c r="Y151" s="2"/>
      <c r="Z151" s="2"/>
      <c r="AA151" s="2"/>
      <c r="AB151" s="2"/>
      <c r="AC151" s="2"/>
      <c r="AD151" s="2"/>
      <c r="AE151" s="2"/>
      <c r="AF151" s="2"/>
      <c r="AG151" s="2"/>
      <c r="AH151" s="2"/>
      <c r="AI151" s="2"/>
      <c r="AJ151" s="2"/>
      <c r="AK151" s="2"/>
      <c r="AL151" s="2"/>
      <c r="AM151" s="2"/>
    </row>
    <row r="152" spans="1:39"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2"/>
      <c r="Y152" s="2"/>
      <c r="Z152" s="2"/>
      <c r="AA152" s="2"/>
      <c r="AB152" s="2"/>
      <c r="AC152" s="2"/>
      <c r="AD152" s="2"/>
      <c r="AE152" s="2"/>
      <c r="AF152" s="2"/>
      <c r="AG152" s="2"/>
      <c r="AH152" s="2"/>
      <c r="AI152" s="2"/>
      <c r="AJ152" s="2"/>
      <c r="AK152" s="2"/>
      <c r="AL152" s="2"/>
      <c r="AM152" s="2"/>
    </row>
    <row r="153" spans="1:39"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2"/>
      <c r="Y153" s="2"/>
      <c r="Z153" s="2"/>
      <c r="AA153" s="2"/>
      <c r="AB153" s="2"/>
      <c r="AC153" s="2"/>
      <c r="AD153" s="2"/>
      <c r="AE153" s="2"/>
      <c r="AF153" s="2"/>
      <c r="AG153" s="2"/>
      <c r="AH153" s="2"/>
      <c r="AI153" s="2"/>
      <c r="AJ153" s="2"/>
      <c r="AK153" s="2"/>
      <c r="AL153" s="2"/>
      <c r="AM153" s="2"/>
    </row>
    <row r="154" spans="1:39"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2"/>
      <c r="Y154" s="2"/>
      <c r="Z154" s="2"/>
      <c r="AA154" s="2"/>
      <c r="AB154" s="2"/>
      <c r="AC154" s="2"/>
      <c r="AD154" s="2"/>
      <c r="AE154" s="2"/>
      <c r="AF154" s="2"/>
      <c r="AG154" s="2"/>
      <c r="AH154" s="2"/>
      <c r="AI154" s="2"/>
      <c r="AJ154" s="2"/>
      <c r="AK154" s="2"/>
      <c r="AL154" s="2"/>
      <c r="AM154" s="2"/>
    </row>
    <row r="155" spans="1:39"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2"/>
      <c r="Y155" s="2"/>
      <c r="Z155" s="2"/>
      <c r="AA155" s="2"/>
      <c r="AB155" s="2"/>
      <c r="AC155" s="2"/>
      <c r="AD155" s="2"/>
      <c r="AE155" s="2"/>
      <c r="AF155" s="2"/>
      <c r="AG155" s="2"/>
      <c r="AH155" s="2"/>
      <c r="AI155" s="2"/>
      <c r="AJ155" s="2"/>
      <c r="AK155" s="2"/>
      <c r="AL155" s="2"/>
      <c r="AM155" s="2"/>
    </row>
    <row r="156" spans="1:39"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2"/>
      <c r="Y156" s="2"/>
      <c r="Z156" s="2"/>
      <c r="AA156" s="2"/>
      <c r="AB156" s="2"/>
      <c r="AC156" s="2"/>
      <c r="AD156" s="2"/>
      <c r="AE156" s="2"/>
      <c r="AF156" s="2"/>
      <c r="AG156" s="2"/>
      <c r="AH156" s="2"/>
      <c r="AI156" s="2"/>
      <c r="AJ156" s="2"/>
      <c r="AK156" s="2"/>
      <c r="AL156" s="2"/>
      <c r="AM156" s="2"/>
    </row>
    <row r="157" spans="1:39"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2"/>
      <c r="Y157" s="2"/>
      <c r="Z157" s="2"/>
      <c r="AA157" s="2"/>
      <c r="AB157" s="2"/>
      <c r="AC157" s="2"/>
      <c r="AD157" s="2"/>
      <c r="AE157" s="2"/>
      <c r="AF157" s="2"/>
      <c r="AG157" s="2"/>
      <c r="AH157" s="2"/>
      <c r="AI157" s="2"/>
      <c r="AJ157" s="2"/>
      <c r="AK157" s="2"/>
      <c r="AL157" s="2"/>
      <c r="AM157" s="2"/>
    </row>
    <row r="158" spans="1:39"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2"/>
      <c r="Y158" s="2"/>
      <c r="Z158" s="2"/>
      <c r="AA158" s="2"/>
      <c r="AB158" s="2"/>
      <c r="AC158" s="2"/>
      <c r="AD158" s="2"/>
      <c r="AE158" s="2"/>
      <c r="AF158" s="2"/>
      <c r="AG158" s="2"/>
      <c r="AH158" s="2"/>
      <c r="AI158" s="2"/>
      <c r="AJ158" s="2"/>
      <c r="AK158" s="2"/>
      <c r="AL158" s="2"/>
      <c r="AM158" s="2"/>
    </row>
    <row r="159" spans="1:39"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2"/>
      <c r="Y159" s="2"/>
      <c r="Z159" s="2"/>
      <c r="AA159" s="2"/>
      <c r="AB159" s="2"/>
      <c r="AC159" s="2"/>
      <c r="AD159" s="2"/>
      <c r="AE159" s="2"/>
      <c r="AF159" s="2"/>
      <c r="AG159" s="2"/>
      <c r="AH159" s="2"/>
      <c r="AI159" s="2"/>
      <c r="AJ159" s="2"/>
      <c r="AK159" s="2"/>
      <c r="AL159" s="2"/>
      <c r="AM159" s="2"/>
    </row>
    <row r="160" spans="1:39"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2"/>
      <c r="Y160" s="2"/>
      <c r="Z160" s="2"/>
      <c r="AA160" s="2"/>
      <c r="AB160" s="2"/>
      <c r="AC160" s="2"/>
      <c r="AD160" s="2"/>
      <c r="AE160" s="2"/>
      <c r="AF160" s="2"/>
      <c r="AG160" s="2"/>
      <c r="AH160" s="2"/>
      <c r="AI160" s="2"/>
      <c r="AJ160" s="2"/>
      <c r="AK160" s="2"/>
      <c r="AL160" s="2"/>
      <c r="AM160" s="2"/>
    </row>
    <row r="161" spans="1:39"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2"/>
      <c r="Y161" s="2"/>
      <c r="Z161" s="2"/>
      <c r="AA161" s="2"/>
      <c r="AB161" s="2"/>
      <c r="AC161" s="2"/>
      <c r="AD161" s="2"/>
      <c r="AE161" s="2"/>
      <c r="AF161" s="2"/>
      <c r="AG161" s="2"/>
      <c r="AH161" s="2"/>
      <c r="AI161" s="2"/>
      <c r="AJ161" s="2"/>
      <c r="AK161" s="2"/>
      <c r="AL161" s="2"/>
      <c r="AM161" s="2"/>
    </row>
    <row r="162" spans="1:39"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2"/>
      <c r="Y162" s="2"/>
      <c r="Z162" s="2"/>
      <c r="AA162" s="2"/>
      <c r="AB162" s="2"/>
      <c r="AC162" s="2"/>
      <c r="AD162" s="2"/>
      <c r="AE162" s="2"/>
      <c r="AF162" s="2"/>
      <c r="AG162" s="2"/>
      <c r="AH162" s="2"/>
      <c r="AI162" s="2"/>
      <c r="AJ162" s="2"/>
      <c r="AK162" s="2"/>
      <c r="AL162" s="2"/>
      <c r="AM162" s="2"/>
    </row>
    <row r="163" spans="1:39"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2"/>
      <c r="Y163" s="2"/>
      <c r="Z163" s="2"/>
      <c r="AA163" s="2"/>
      <c r="AB163" s="2"/>
      <c r="AC163" s="2"/>
      <c r="AD163" s="2"/>
      <c r="AE163" s="2"/>
      <c r="AF163" s="2"/>
      <c r="AG163" s="2"/>
      <c r="AH163" s="2"/>
      <c r="AI163" s="2"/>
      <c r="AJ163" s="2"/>
      <c r="AK163" s="2"/>
      <c r="AL163" s="2"/>
      <c r="AM163" s="2"/>
    </row>
    <row r="164" spans="1:39"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2"/>
      <c r="Y164" s="2"/>
      <c r="Z164" s="2"/>
      <c r="AA164" s="2"/>
      <c r="AB164" s="2"/>
      <c r="AC164" s="2"/>
      <c r="AD164" s="2"/>
      <c r="AE164" s="2"/>
      <c r="AF164" s="2"/>
      <c r="AG164" s="2"/>
      <c r="AH164" s="2"/>
      <c r="AI164" s="2"/>
      <c r="AJ164" s="2"/>
      <c r="AK164" s="2"/>
      <c r="AL164" s="2"/>
      <c r="AM164" s="2"/>
    </row>
    <row r="165" spans="1:39"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2"/>
      <c r="Y165" s="2"/>
      <c r="Z165" s="2"/>
      <c r="AA165" s="2"/>
      <c r="AB165" s="2"/>
      <c r="AC165" s="2"/>
      <c r="AD165" s="2"/>
      <c r="AE165" s="2"/>
      <c r="AF165" s="2"/>
      <c r="AG165" s="2"/>
      <c r="AH165" s="2"/>
      <c r="AI165" s="2"/>
      <c r="AJ165" s="2"/>
      <c r="AK165" s="2"/>
      <c r="AL165" s="2"/>
      <c r="AM165" s="2"/>
    </row>
    <row r="166" spans="1:39"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2"/>
      <c r="Y166" s="2"/>
      <c r="Z166" s="2"/>
      <c r="AA166" s="2"/>
      <c r="AB166" s="2"/>
      <c r="AC166" s="2"/>
      <c r="AD166" s="2"/>
      <c r="AE166" s="2"/>
      <c r="AF166" s="2"/>
      <c r="AG166" s="2"/>
      <c r="AH166" s="2"/>
      <c r="AI166" s="2"/>
      <c r="AJ166" s="2"/>
      <c r="AK166" s="2"/>
      <c r="AL166" s="2"/>
      <c r="AM166" s="2"/>
    </row>
    <row r="167" spans="1:39"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2"/>
      <c r="Y167" s="2"/>
      <c r="Z167" s="2"/>
      <c r="AA167" s="2"/>
      <c r="AB167" s="2"/>
      <c r="AC167" s="2"/>
      <c r="AD167" s="2"/>
      <c r="AE167" s="2"/>
      <c r="AF167" s="2"/>
      <c r="AG167" s="2"/>
      <c r="AH167" s="2"/>
      <c r="AI167" s="2"/>
      <c r="AJ167" s="2"/>
      <c r="AK167" s="2"/>
      <c r="AL167" s="2"/>
      <c r="AM167" s="2"/>
    </row>
    <row r="168" spans="1:39"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2"/>
      <c r="Y168" s="2"/>
      <c r="Z168" s="2"/>
      <c r="AA168" s="2"/>
      <c r="AB168" s="2"/>
      <c r="AC168" s="2"/>
      <c r="AD168" s="2"/>
      <c r="AE168" s="2"/>
      <c r="AF168" s="2"/>
      <c r="AG168" s="2"/>
      <c r="AH168" s="2"/>
      <c r="AI168" s="2"/>
      <c r="AJ168" s="2"/>
      <c r="AK168" s="2"/>
      <c r="AL168" s="2"/>
      <c r="AM168" s="2"/>
    </row>
    <row r="169" spans="1:39"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2"/>
      <c r="Y169" s="2"/>
      <c r="Z169" s="2"/>
      <c r="AA169" s="2"/>
      <c r="AB169" s="2"/>
      <c r="AC169" s="2"/>
      <c r="AD169" s="2"/>
      <c r="AE169" s="2"/>
      <c r="AF169" s="2"/>
      <c r="AG169" s="2"/>
      <c r="AH169" s="2"/>
      <c r="AI169" s="2"/>
      <c r="AJ169" s="2"/>
      <c r="AK169" s="2"/>
      <c r="AL169" s="2"/>
      <c r="AM169" s="2"/>
    </row>
    <row r="170" spans="1:39"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2"/>
      <c r="Y170" s="2"/>
      <c r="Z170" s="2"/>
      <c r="AA170" s="2"/>
      <c r="AB170" s="2"/>
      <c r="AC170" s="2"/>
      <c r="AD170" s="2"/>
      <c r="AE170" s="2"/>
      <c r="AF170" s="2"/>
      <c r="AG170" s="2"/>
      <c r="AH170" s="2"/>
      <c r="AI170" s="2"/>
      <c r="AJ170" s="2"/>
      <c r="AK170" s="2"/>
      <c r="AL170" s="2"/>
      <c r="AM170" s="2"/>
    </row>
    <row r="171" spans="1:39"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2"/>
      <c r="Y171" s="2"/>
      <c r="Z171" s="2"/>
      <c r="AA171" s="2"/>
      <c r="AB171" s="2"/>
      <c r="AC171" s="2"/>
      <c r="AD171" s="2"/>
      <c r="AE171" s="2"/>
      <c r="AF171" s="2"/>
      <c r="AG171" s="2"/>
      <c r="AH171" s="2"/>
      <c r="AI171" s="2"/>
      <c r="AJ171" s="2"/>
      <c r="AK171" s="2"/>
      <c r="AL171" s="2"/>
      <c r="AM171" s="2"/>
    </row>
    <row r="172" spans="1:39"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2"/>
      <c r="Y172" s="2"/>
      <c r="Z172" s="2"/>
      <c r="AA172" s="2"/>
      <c r="AB172" s="2"/>
      <c r="AC172" s="2"/>
      <c r="AD172" s="2"/>
      <c r="AE172" s="2"/>
      <c r="AF172" s="2"/>
      <c r="AG172" s="2"/>
      <c r="AH172" s="2"/>
      <c r="AI172" s="2"/>
      <c r="AJ172" s="2"/>
      <c r="AK172" s="2"/>
      <c r="AL172" s="2"/>
      <c r="AM172" s="2"/>
    </row>
    <row r="173" spans="1:39"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2"/>
      <c r="Y173" s="2"/>
      <c r="Z173" s="2"/>
      <c r="AA173" s="2"/>
      <c r="AB173" s="2"/>
      <c r="AC173" s="2"/>
      <c r="AD173" s="2"/>
      <c r="AE173" s="2"/>
      <c r="AF173" s="2"/>
      <c r="AG173" s="2"/>
      <c r="AH173" s="2"/>
      <c r="AI173" s="2"/>
      <c r="AJ173" s="2"/>
      <c r="AK173" s="2"/>
      <c r="AL173" s="2"/>
      <c r="AM173" s="2"/>
    </row>
    <row r="174" spans="1:39"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2"/>
      <c r="Y174" s="2"/>
      <c r="Z174" s="2"/>
      <c r="AA174" s="2"/>
      <c r="AB174" s="2"/>
      <c r="AC174" s="2"/>
      <c r="AD174" s="2"/>
      <c r="AE174" s="2"/>
      <c r="AF174" s="2"/>
      <c r="AG174" s="2"/>
      <c r="AH174" s="2"/>
      <c r="AI174" s="2"/>
      <c r="AJ174" s="2"/>
      <c r="AK174" s="2"/>
      <c r="AL174" s="2"/>
      <c r="AM174" s="2"/>
    </row>
    <row r="175" spans="1:39"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2"/>
      <c r="Y175" s="2"/>
      <c r="Z175" s="2"/>
      <c r="AA175" s="2"/>
      <c r="AB175" s="2"/>
      <c r="AC175" s="2"/>
      <c r="AD175" s="2"/>
      <c r="AE175" s="2"/>
      <c r="AF175" s="2"/>
      <c r="AG175" s="2"/>
      <c r="AH175" s="2"/>
      <c r="AI175" s="2"/>
      <c r="AJ175" s="2"/>
      <c r="AK175" s="2"/>
      <c r="AL175" s="2"/>
      <c r="AM175" s="2"/>
    </row>
    <row r="176" spans="1:39"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2"/>
      <c r="Y176" s="2"/>
      <c r="Z176" s="2"/>
      <c r="AA176" s="2"/>
      <c r="AB176" s="2"/>
      <c r="AC176" s="2"/>
      <c r="AD176" s="2"/>
      <c r="AE176" s="2"/>
      <c r="AF176" s="2"/>
      <c r="AG176" s="2"/>
      <c r="AH176" s="2"/>
      <c r="AI176" s="2"/>
      <c r="AJ176" s="2"/>
      <c r="AK176" s="2"/>
      <c r="AL176" s="2"/>
      <c r="AM176" s="2"/>
    </row>
    <row r="177" spans="1:39"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2"/>
      <c r="Y177" s="2"/>
      <c r="Z177" s="2"/>
      <c r="AA177" s="2"/>
      <c r="AB177" s="2"/>
      <c r="AC177" s="2"/>
      <c r="AD177" s="2"/>
      <c r="AE177" s="2"/>
      <c r="AF177" s="2"/>
      <c r="AG177" s="2"/>
      <c r="AH177" s="2"/>
      <c r="AI177" s="2"/>
      <c r="AJ177" s="2"/>
      <c r="AK177" s="2"/>
      <c r="AL177" s="2"/>
      <c r="AM177" s="2"/>
    </row>
    <row r="178" spans="1:39"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2"/>
      <c r="Y178" s="2"/>
      <c r="Z178" s="2"/>
      <c r="AA178" s="2"/>
      <c r="AB178" s="2"/>
      <c r="AC178" s="2"/>
      <c r="AD178" s="2"/>
      <c r="AE178" s="2"/>
      <c r="AF178" s="2"/>
      <c r="AG178" s="2"/>
      <c r="AH178" s="2"/>
      <c r="AI178" s="2"/>
      <c r="AJ178" s="2"/>
      <c r="AK178" s="2"/>
      <c r="AL178" s="2"/>
      <c r="AM178" s="2"/>
    </row>
    <row r="179" spans="1:39"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2"/>
      <c r="Y179" s="2"/>
      <c r="Z179" s="2"/>
      <c r="AA179" s="2"/>
      <c r="AB179" s="2"/>
      <c r="AC179" s="2"/>
      <c r="AD179" s="2"/>
      <c r="AE179" s="2"/>
      <c r="AF179" s="2"/>
      <c r="AG179" s="2"/>
      <c r="AH179" s="2"/>
      <c r="AI179" s="2"/>
      <c r="AJ179" s="2"/>
      <c r="AK179" s="2"/>
      <c r="AL179" s="2"/>
      <c r="AM179" s="2"/>
    </row>
    <row r="180" spans="1:39"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2"/>
      <c r="Y180" s="2"/>
      <c r="Z180" s="2"/>
      <c r="AA180" s="2"/>
      <c r="AB180" s="2"/>
      <c r="AC180" s="2"/>
      <c r="AD180" s="2"/>
      <c r="AE180" s="2"/>
      <c r="AF180" s="2"/>
      <c r="AG180" s="2"/>
      <c r="AH180" s="2"/>
      <c r="AI180" s="2"/>
      <c r="AJ180" s="2"/>
      <c r="AK180" s="2"/>
      <c r="AL180" s="2"/>
      <c r="AM180" s="2"/>
    </row>
    <row r="181" spans="1:39"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2"/>
      <c r="Y181" s="2"/>
      <c r="Z181" s="2"/>
      <c r="AA181" s="2"/>
      <c r="AB181" s="2"/>
      <c r="AC181" s="2"/>
      <c r="AD181" s="2"/>
      <c r="AE181" s="2"/>
      <c r="AF181" s="2"/>
      <c r="AG181" s="2"/>
      <c r="AH181" s="2"/>
      <c r="AI181" s="2"/>
      <c r="AJ181" s="2"/>
      <c r="AK181" s="2"/>
      <c r="AL181" s="2"/>
      <c r="AM181" s="2"/>
    </row>
    <row r="182" spans="1:39"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2"/>
      <c r="Y182" s="2"/>
      <c r="Z182" s="2"/>
      <c r="AA182" s="2"/>
      <c r="AB182" s="2"/>
      <c r="AC182" s="2"/>
      <c r="AD182" s="2"/>
      <c r="AE182" s="2"/>
      <c r="AF182" s="2"/>
      <c r="AG182" s="2"/>
      <c r="AH182" s="2"/>
      <c r="AI182" s="2"/>
      <c r="AJ182" s="2"/>
      <c r="AK182" s="2"/>
      <c r="AL182" s="2"/>
      <c r="AM182" s="2"/>
    </row>
    <row r="183" spans="1:39"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2"/>
      <c r="Y183" s="2"/>
      <c r="Z183" s="2"/>
      <c r="AA183" s="2"/>
      <c r="AB183" s="2"/>
      <c r="AC183" s="2"/>
      <c r="AD183" s="2"/>
      <c r="AE183" s="2"/>
      <c r="AF183" s="2"/>
      <c r="AG183" s="2"/>
      <c r="AH183" s="2"/>
      <c r="AI183" s="2"/>
      <c r="AJ183" s="2"/>
      <c r="AK183" s="2"/>
      <c r="AL183" s="2"/>
      <c r="AM183" s="2"/>
    </row>
    <row r="184" spans="1:39"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2"/>
      <c r="Y184" s="2"/>
      <c r="Z184" s="2"/>
      <c r="AA184" s="2"/>
      <c r="AB184" s="2"/>
      <c r="AC184" s="2"/>
      <c r="AD184" s="2"/>
      <c r="AE184" s="2"/>
      <c r="AF184" s="2"/>
      <c r="AG184" s="2"/>
      <c r="AH184" s="2"/>
      <c r="AI184" s="2"/>
      <c r="AJ184" s="2"/>
      <c r="AK184" s="2"/>
      <c r="AL184" s="2"/>
      <c r="AM184" s="2"/>
    </row>
    <row r="185" spans="1:39"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2"/>
      <c r="Y185" s="2"/>
      <c r="Z185" s="2"/>
      <c r="AA185" s="2"/>
      <c r="AB185" s="2"/>
      <c r="AC185" s="2"/>
      <c r="AD185" s="2"/>
      <c r="AE185" s="2"/>
      <c r="AF185" s="2"/>
      <c r="AG185" s="2"/>
      <c r="AH185" s="2"/>
      <c r="AI185" s="2"/>
      <c r="AJ185" s="2"/>
      <c r="AK185" s="2"/>
      <c r="AL185" s="2"/>
      <c r="AM185" s="2"/>
    </row>
    <row r="186" spans="1:39"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2"/>
      <c r="Y186" s="2"/>
      <c r="Z186" s="2"/>
      <c r="AA186" s="2"/>
      <c r="AB186" s="2"/>
      <c r="AC186" s="2"/>
      <c r="AD186" s="2"/>
      <c r="AE186" s="2"/>
      <c r="AF186" s="2"/>
      <c r="AG186" s="2"/>
      <c r="AH186" s="2"/>
      <c r="AI186" s="2"/>
      <c r="AJ186" s="2"/>
      <c r="AK186" s="2"/>
      <c r="AL186" s="2"/>
      <c r="AM186" s="2"/>
    </row>
    <row r="187" spans="1:39"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2"/>
      <c r="Y187" s="2"/>
      <c r="Z187" s="2"/>
      <c r="AA187" s="2"/>
      <c r="AB187" s="2"/>
      <c r="AC187" s="2"/>
      <c r="AD187" s="2"/>
      <c r="AE187" s="2"/>
      <c r="AF187" s="2"/>
      <c r="AG187" s="2"/>
      <c r="AH187" s="2"/>
      <c r="AI187" s="2"/>
      <c r="AJ187" s="2"/>
      <c r="AK187" s="2"/>
      <c r="AL187" s="2"/>
      <c r="AM187" s="2"/>
    </row>
    <row r="188" spans="1:39"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2"/>
      <c r="Y188" s="2"/>
      <c r="Z188" s="2"/>
      <c r="AA188" s="2"/>
      <c r="AB188" s="2"/>
      <c r="AC188" s="2"/>
      <c r="AD188" s="2"/>
      <c r="AE188" s="2"/>
      <c r="AF188" s="2"/>
      <c r="AG188" s="2"/>
      <c r="AH188" s="2"/>
      <c r="AI188" s="2"/>
      <c r="AJ188" s="2"/>
      <c r="AK188" s="2"/>
      <c r="AL188" s="2"/>
      <c r="AM188" s="2"/>
    </row>
    <row r="189" spans="1:39"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2"/>
      <c r="Y189" s="2"/>
      <c r="Z189" s="2"/>
      <c r="AA189" s="2"/>
      <c r="AB189" s="2"/>
      <c r="AC189" s="2"/>
      <c r="AD189" s="2"/>
      <c r="AE189" s="2"/>
      <c r="AF189" s="2"/>
      <c r="AG189" s="2"/>
      <c r="AH189" s="2"/>
      <c r="AI189" s="2"/>
      <c r="AJ189" s="2"/>
      <c r="AK189" s="2"/>
      <c r="AL189" s="2"/>
      <c r="AM189" s="2"/>
    </row>
    <row r="190" spans="1:39"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2"/>
      <c r="Y190" s="2"/>
      <c r="Z190" s="2"/>
      <c r="AA190" s="2"/>
      <c r="AB190" s="2"/>
      <c r="AC190" s="2"/>
      <c r="AD190" s="2"/>
      <c r="AE190" s="2"/>
      <c r="AF190" s="2"/>
      <c r="AG190" s="2"/>
      <c r="AH190" s="2"/>
      <c r="AI190" s="2"/>
      <c r="AJ190" s="2"/>
      <c r="AK190" s="2"/>
      <c r="AL190" s="2"/>
      <c r="AM190" s="2"/>
    </row>
    <row r="191" spans="1:39"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2"/>
      <c r="Y191" s="2"/>
      <c r="Z191" s="2"/>
      <c r="AA191" s="2"/>
      <c r="AB191" s="2"/>
      <c r="AC191" s="2"/>
      <c r="AD191" s="2"/>
      <c r="AE191" s="2"/>
      <c r="AF191" s="2"/>
      <c r="AG191" s="2"/>
      <c r="AH191" s="2"/>
      <c r="AI191" s="2"/>
      <c r="AJ191" s="2"/>
      <c r="AK191" s="2"/>
      <c r="AL191" s="2"/>
      <c r="AM191" s="2"/>
    </row>
    <row r="192" spans="1:39"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2"/>
      <c r="Y192" s="2"/>
      <c r="Z192" s="2"/>
      <c r="AA192" s="2"/>
      <c r="AB192" s="2"/>
      <c r="AC192" s="2"/>
      <c r="AD192" s="2"/>
      <c r="AE192" s="2"/>
      <c r="AF192" s="2"/>
      <c r="AG192" s="2"/>
      <c r="AH192" s="2"/>
      <c r="AI192" s="2"/>
      <c r="AJ192" s="2"/>
      <c r="AK192" s="2"/>
      <c r="AL192" s="2"/>
      <c r="AM192" s="2"/>
    </row>
    <row r="193" spans="1:39"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2"/>
      <c r="Y193" s="2"/>
      <c r="Z193" s="2"/>
      <c r="AA193" s="2"/>
      <c r="AB193" s="2"/>
      <c r="AC193" s="2"/>
      <c r="AD193" s="2"/>
      <c r="AE193" s="2"/>
      <c r="AF193" s="2"/>
      <c r="AG193" s="2"/>
      <c r="AH193" s="2"/>
      <c r="AI193" s="2"/>
      <c r="AJ193" s="2"/>
      <c r="AK193" s="2"/>
      <c r="AL193" s="2"/>
      <c r="AM193" s="2"/>
    </row>
    <row r="194" spans="1:39"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2"/>
      <c r="Y194" s="2"/>
      <c r="Z194" s="2"/>
      <c r="AA194" s="2"/>
      <c r="AB194" s="2"/>
      <c r="AC194" s="2"/>
      <c r="AD194" s="2"/>
      <c r="AE194" s="2"/>
      <c r="AF194" s="2"/>
      <c r="AG194" s="2"/>
      <c r="AH194" s="2"/>
      <c r="AI194" s="2"/>
      <c r="AJ194" s="2"/>
      <c r="AK194" s="2"/>
      <c r="AL194" s="2"/>
      <c r="AM194" s="2"/>
    </row>
    <row r="195" spans="1:39"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2"/>
      <c r="Y195" s="2"/>
      <c r="Z195" s="2"/>
      <c r="AA195" s="2"/>
      <c r="AB195" s="2"/>
      <c r="AC195" s="2"/>
      <c r="AD195" s="2"/>
      <c r="AE195" s="2"/>
      <c r="AF195" s="2"/>
      <c r="AG195" s="2"/>
      <c r="AH195" s="2"/>
      <c r="AI195" s="2"/>
      <c r="AJ195" s="2"/>
      <c r="AK195" s="2"/>
      <c r="AL195" s="2"/>
      <c r="AM195" s="2"/>
    </row>
    <row r="196" spans="1:39"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2"/>
      <c r="Y196" s="2"/>
      <c r="Z196" s="2"/>
      <c r="AA196" s="2"/>
      <c r="AB196" s="2"/>
      <c r="AC196" s="2"/>
      <c r="AD196" s="2"/>
      <c r="AE196" s="2"/>
      <c r="AF196" s="2"/>
      <c r="AG196" s="2"/>
      <c r="AH196" s="2"/>
      <c r="AI196" s="2"/>
      <c r="AJ196" s="2"/>
      <c r="AK196" s="2"/>
      <c r="AL196" s="2"/>
      <c r="AM196" s="2"/>
    </row>
    <row r="197" spans="1:39"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2"/>
      <c r="Y197" s="2"/>
      <c r="Z197" s="2"/>
      <c r="AA197" s="2"/>
      <c r="AB197" s="2"/>
      <c r="AC197" s="2"/>
      <c r="AD197" s="2"/>
      <c r="AE197" s="2"/>
      <c r="AF197" s="2"/>
      <c r="AG197" s="2"/>
      <c r="AH197" s="2"/>
      <c r="AI197" s="2"/>
      <c r="AJ197" s="2"/>
      <c r="AK197" s="2"/>
      <c r="AL197" s="2"/>
      <c r="AM197" s="2"/>
    </row>
    <row r="198" spans="1:39"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2"/>
      <c r="Y198" s="2"/>
      <c r="Z198" s="2"/>
      <c r="AA198" s="2"/>
      <c r="AB198" s="2"/>
      <c r="AC198" s="2"/>
      <c r="AD198" s="2"/>
      <c r="AE198" s="2"/>
      <c r="AF198" s="2"/>
      <c r="AG198" s="2"/>
      <c r="AH198" s="2"/>
      <c r="AI198" s="2"/>
      <c r="AJ198" s="2"/>
      <c r="AK198" s="2"/>
      <c r="AL198" s="2"/>
      <c r="AM198" s="2"/>
    </row>
    <row r="199" spans="1:39"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2"/>
      <c r="Y199" s="2"/>
      <c r="Z199" s="2"/>
      <c r="AA199" s="2"/>
      <c r="AB199" s="2"/>
      <c r="AC199" s="2"/>
      <c r="AD199" s="2"/>
      <c r="AE199" s="2"/>
      <c r="AF199" s="2"/>
      <c r="AG199" s="2"/>
      <c r="AH199" s="2"/>
      <c r="AI199" s="2"/>
      <c r="AJ199" s="2"/>
      <c r="AK199" s="2"/>
      <c r="AL199" s="2"/>
      <c r="AM199" s="2"/>
    </row>
    <row r="200" spans="1:39"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2"/>
      <c r="Y200" s="2"/>
      <c r="Z200" s="2"/>
      <c r="AA200" s="2"/>
      <c r="AB200" s="2"/>
      <c r="AC200" s="2"/>
      <c r="AD200" s="2"/>
      <c r="AE200" s="2"/>
      <c r="AF200" s="2"/>
      <c r="AG200" s="2"/>
      <c r="AH200" s="2"/>
      <c r="AI200" s="2"/>
      <c r="AJ200" s="2"/>
      <c r="AK200" s="2"/>
      <c r="AL200" s="2"/>
      <c r="AM200" s="2"/>
    </row>
    <row r="201" spans="1:39"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2"/>
      <c r="Y201" s="2"/>
      <c r="Z201" s="2"/>
      <c r="AA201" s="2"/>
      <c r="AB201" s="2"/>
      <c r="AC201" s="2"/>
      <c r="AD201" s="2"/>
      <c r="AE201" s="2"/>
      <c r="AF201" s="2"/>
      <c r="AG201" s="2"/>
      <c r="AH201" s="2"/>
      <c r="AI201" s="2"/>
      <c r="AJ201" s="2"/>
      <c r="AK201" s="2"/>
      <c r="AL201" s="2"/>
      <c r="AM201" s="2"/>
    </row>
    <row r="202" spans="1:39"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2"/>
      <c r="Y202" s="2"/>
      <c r="Z202" s="2"/>
      <c r="AA202" s="2"/>
      <c r="AB202" s="2"/>
      <c r="AC202" s="2"/>
      <c r="AD202" s="2"/>
      <c r="AE202" s="2"/>
      <c r="AF202" s="2"/>
      <c r="AG202" s="2"/>
      <c r="AH202" s="2"/>
      <c r="AI202" s="2"/>
      <c r="AJ202" s="2"/>
      <c r="AK202" s="2"/>
      <c r="AL202" s="2"/>
      <c r="AM202" s="2"/>
    </row>
    <row r="203" spans="1:39"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2"/>
      <c r="Y203" s="2"/>
      <c r="Z203" s="2"/>
      <c r="AA203" s="2"/>
      <c r="AB203" s="2"/>
      <c r="AC203" s="2"/>
      <c r="AD203" s="2"/>
      <c r="AE203" s="2"/>
      <c r="AF203" s="2"/>
      <c r="AG203" s="2"/>
      <c r="AH203" s="2"/>
      <c r="AI203" s="2"/>
      <c r="AJ203" s="2"/>
      <c r="AK203" s="2"/>
      <c r="AL203" s="2"/>
      <c r="AM203" s="2"/>
    </row>
    <row r="204" spans="1:39"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2"/>
      <c r="Y204" s="2"/>
      <c r="Z204" s="2"/>
      <c r="AA204" s="2"/>
      <c r="AB204" s="2"/>
      <c r="AC204" s="2"/>
      <c r="AD204" s="2"/>
      <c r="AE204" s="2"/>
      <c r="AF204" s="2"/>
      <c r="AG204" s="2"/>
      <c r="AH204" s="2"/>
      <c r="AI204" s="2"/>
      <c r="AJ204" s="2"/>
      <c r="AK204" s="2"/>
      <c r="AL204" s="2"/>
      <c r="AM204" s="2"/>
    </row>
    <row r="205" spans="1:39"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2"/>
      <c r="Y205" s="2"/>
      <c r="Z205" s="2"/>
      <c r="AA205" s="2"/>
      <c r="AB205" s="2"/>
      <c r="AC205" s="2"/>
      <c r="AD205" s="2"/>
      <c r="AE205" s="2"/>
      <c r="AF205" s="2"/>
      <c r="AG205" s="2"/>
      <c r="AH205" s="2"/>
      <c r="AI205" s="2"/>
      <c r="AJ205" s="2"/>
      <c r="AK205" s="2"/>
      <c r="AL205" s="2"/>
      <c r="AM205" s="2"/>
    </row>
    <row r="206" spans="1:39"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2"/>
      <c r="Y206" s="2"/>
      <c r="Z206" s="2"/>
      <c r="AA206" s="2"/>
      <c r="AB206" s="2"/>
      <c r="AC206" s="2"/>
      <c r="AD206" s="2"/>
      <c r="AE206" s="2"/>
      <c r="AF206" s="2"/>
      <c r="AG206" s="2"/>
      <c r="AH206" s="2"/>
      <c r="AI206" s="2"/>
      <c r="AJ206" s="2"/>
      <c r="AK206" s="2"/>
      <c r="AL206" s="2"/>
      <c r="AM206" s="2"/>
    </row>
    <row r="207" spans="1:39"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2"/>
      <c r="Y207" s="2"/>
      <c r="Z207" s="2"/>
      <c r="AA207" s="2"/>
      <c r="AB207" s="2"/>
      <c r="AC207" s="2"/>
      <c r="AD207" s="2"/>
      <c r="AE207" s="2"/>
      <c r="AF207" s="2"/>
      <c r="AG207" s="2"/>
      <c r="AH207" s="2"/>
      <c r="AI207" s="2"/>
      <c r="AJ207" s="2"/>
      <c r="AK207" s="2"/>
      <c r="AL207" s="2"/>
      <c r="AM207" s="2"/>
    </row>
    <row r="208" spans="1:39"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2"/>
      <c r="Y208" s="2"/>
      <c r="Z208" s="2"/>
      <c r="AA208" s="2"/>
      <c r="AB208" s="2"/>
      <c r="AC208" s="2"/>
      <c r="AD208" s="2"/>
      <c r="AE208" s="2"/>
      <c r="AF208" s="2"/>
      <c r="AG208" s="2"/>
      <c r="AH208" s="2"/>
      <c r="AI208" s="2"/>
      <c r="AJ208" s="2"/>
      <c r="AK208" s="2"/>
      <c r="AL208" s="2"/>
      <c r="AM208" s="2"/>
    </row>
    <row r="209" spans="1:39"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2"/>
      <c r="Y209" s="2"/>
      <c r="Z209" s="2"/>
      <c r="AA209" s="2"/>
      <c r="AB209" s="2"/>
      <c r="AC209" s="2"/>
      <c r="AD209" s="2"/>
      <c r="AE209" s="2"/>
      <c r="AF209" s="2"/>
      <c r="AG209" s="2"/>
      <c r="AH209" s="2"/>
      <c r="AI209" s="2"/>
      <c r="AJ209" s="2"/>
      <c r="AK209" s="2"/>
      <c r="AL209" s="2"/>
      <c r="AM209" s="2"/>
    </row>
    <row r="210" spans="1:39"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2"/>
      <c r="Y210" s="2"/>
      <c r="Z210" s="2"/>
      <c r="AA210" s="2"/>
      <c r="AB210" s="2"/>
      <c r="AC210" s="2"/>
      <c r="AD210" s="2"/>
      <c r="AE210" s="2"/>
      <c r="AF210" s="2"/>
      <c r="AG210" s="2"/>
      <c r="AH210" s="2"/>
      <c r="AI210" s="2"/>
      <c r="AJ210" s="2"/>
      <c r="AK210" s="2"/>
      <c r="AL210" s="2"/>
      <c r="AM210" s="2"/>
    </row>
    <row r="211" spans="1:39"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2"/>
      <c r="Y211" s="2"/>
      <c r="Z211" s="2"/>
      <c r="AA211" s="2"/>
      <c r="AB211" s="2"/>
      <c r="AC211" s="2"/>
      <c r="AD211" s="2"/>
      <c r="AE211" s="2"/>
      <c r="AF211" s="2"/>
      <c r="AG211" s="2"/>
      <c r="AH211" s="2"/>
      <c r="AI211" s="2"/>
      <c r="AJ211" s="2"/>
      <c r="AK211" s="2"/>
      <c r="AL211" s="2"/>
      <c r="AM211" s="2"/>
    </row>
    <row r="212" spans="1:39"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2"/>
      <c r="Y212" s="2"/>
      <c r="Z212" s="2"/>
      <c r="AA212" s="2"/>
      <c r="AB212" s="2"/>
      <c r="AC212" s="2"/>
      <c r="AD212" s="2"/>
      <c r="AE212" s="2"/>
      <c r="AF212" s="2"/>
      <c r="AG212" s="2"/>
      <c r="AH212" s="2"/>
      <c r="AI212" s="2"/>
      <c r="AJ212" s="2"/>
      <c r="AK212" s="2"/>
      <c r="AL212" s="2"/>
      <c r="AM212" s="2"/>
    </row>
    <row r="213" spans="1:39"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2"/>
      <c r="Y213" s="2"/>
      <c r="Z213" s="2"/>
      <c r="AA213" s="2"/>
      <c r="AB213" s="2"/>
      <c r="AC213" s="2"/>
      <c r="AD213" s="2"/>
      <c r="AE213" s="2"/>
      <c r="AF213" s="2"/>
      <c r="AG213" s="2"/>
      <c r="AH213" s="2"/>
      <c r="AI213" s="2"/>
      <c r="AJ213" s="2"/>
      <c r="AK213" s="2"/>
      <c r="AL213" s="2"/>
      <c r="AM213" s="2"/>
    </row>
    <row r="214" spans="1:39"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2"/>
      <c r="Y214" s="2"/>
      <c r="Z214" s="2"/>
      <c r="AA214" s="2"/>
      <c r="AB214" s="2"/>
      <c r="AC214" s="2"/>
      <c r="AD214" s="2"/>
      <c r="AE214" s="2"/>
      <c r="AF214" s="2"/>
      <c r="AG214" s="2"/>
      <c r="AH214" s="2"/>
      <c r="AI214" s="2"/>
      <c r="AJ214" s="2"/>
      <c r="AK214" s="2"/>
      <c r="AL214" s="2"/>
      <c r="AM214" s="2"/>
    </row>
    <row r="215" spans="1:39"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2"/>
      <c r="Y215" s="2"/>
      <c r="Z215" s="2"/>
      <c r="AA215" s="2"/>
      <c r="AB215" s="2"/>
      <c r="AC215" s="2"/>
      <c r="AD215" s="2"/>
      <c r="AE215" s="2"/>
      <c r="AF215" s="2"/>
      <c r="AG215" s="2"/>
      <c r="AH215" s="2"/>
      <c r="AI215" s="2"/>
      <c r="AJ215" s="2"/>
      <c r="AK215" s="2"/>
      <c r="AL215" s="2"/>
      <c r="AM215" s="2"/>
    </row>
    <row r="216" spans="1:39"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2"/>
      <c r="Y216" s="2"/>
      <c r="Z216" s="2"/>
      <c r="AA216" s="2"/>
      <c r="AB216" s="2"/>
      <c r="AC216" s="2"/>
      <c r="AD216" s="2"/>
      <c r="AE216" s="2"/>
      <c r="AF216" s="2"/>
      <c r="AG216" s="2"/>
      <c r="AH216" s="2"/>
      <c r="AI216" s="2"/>
      <c r="AJ216" s="2"/>
      <c r="AK216" s="2"/>
      <c r="AL216" s="2"/>
      <c r="AM216" s="2"/>
    </row>
    <row r="217" spans="1:39"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2"/>
      <c r="Y217" s="2"/>
      <c r="Z217" s="2"/>
      <c r="AA217" s="2"/>
      <c r="AB217" s="2"/>
      <c r="AC217" s="2"/>
      <c r="AD217" s="2"/>
      <c r="AE217" s="2"/>
      <c r="AF217" s="2"/>
      <c r="AG217" s="2"/>
      <c r="AH217" s="2"/>
      <c r="AI217" s="2"/>
      <c r="AJ217" s="2"/>
      <c r="AK217" s="2"/>
      <c r="AL217" s="2"/>
      <c r="AM217" s="2"/>
    </row>
    <row r="218" spans="1:39"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2"/>
      <c r="Y218" s="2"/>
      <c r="Z218" s="2"/>
      <c r="AA218" s="2"/>
      <c r="AB218" s="2"/>
      <c r="AC218" s="2"/>
      <c r="AD218" s="2"/>
      <c r="AE218" s="2"/>
      <c r="AF218" s="2"/>
      <c r="AG218" s="2"/>
      <c r="AH218" s="2"/>
      <c r="AI218" s="2"/>
      <c r="AJ218" s="2"/>
      <c r="AK218" s="2"/>
      <c r="AL218" s="2"/>
      <c r="AM218" s="2"/>
    </row>
    <row r="219" spans="1:39"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2"/>
      <c r="Y219" s="2"/>
      <c r="Z219" s="2"/>
      <c r="AA219" s="2"/>
      <c r="AB219" s="2"/>
      <c r="AC219" s="2"/>
      <c r="AD219" s="2"/>
      <c r="AE219" s="2"/>
      <c r="AF219" s="2"/>
      <c r="AG219" s="2"/>
      <c r="AH219" s="2"/>
      <c r="AI219" s="2"/>
      <c r="AJ219" s="2"/>
      <c r="AK219" s="2"/>
      <c r="AL219" s="2"/>
      <c r="AM219" s="2"/>
    </row>
    <row r="220" spans="1:39"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2"/>
      <c r="Y220" s="2"/>
      <c r="Z220" s="2"/>
      <c r="AA220" s="2"/>
      <c r="AB220" s="2"/>
      <c r="AC220" s="2"/>
      <c r="AD220" s="2"/>
      <c r="AE220" s="2"/>
      <c r="AF220" s="2"/>
      <c r="AG220" s="2"/>
      <c r="AH220" s="2"/>
      <c r="AI220" s="2"/>
      <c r="AJ220" s="2"/>
      <c r="AK220" s="2"/>
      <c r="AL220" s="2"/>
      <c r="AM220" s="2"/>
    </row>
    <row r="221" spans="1:39"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2"/>
      <c r="Y221" s="2"/>
      <c r="Z221" s="2"/>
      <c r="AA221" s="2"/>
      <c r="AB221" s="2"/>
      <c r="AC221" s="2"/>
      <c r="AD221" s="2"/>
      <c r="AE221" s="2"/>
      <c r="AF221" s="2"/>
      <c r="AG221" s="2"/>
      <c r="AH221" s="2"/>
      <c r="AI221" s="2"/>
      <c r="AJ221" s="2"/>
      <c r="AK221" s="2"/>
      <c r="AL221" s="2"/>
      <c r="AM221" s="2"/>
    </row>
    <row r="222" spans="1:39"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2"/>
      <c r="Y222" s="2"/>
      <c r="Z222" s="2"/>
      <c r="AA222" s="2"/>
      <c r="AB222" s="2"/>
      <c r="AC222" s="2"/>
      <c r="AD222" s="2"/>
      <c r="AE222" s="2"/>
      <c r="AF222" s="2"/>
      <c r="AG222" s="2"/>
      <c r="AH222" s="2"/>
      <c r="AI222" s="2"/>
      <c r="AJ222" s="2"/>
      <c r="AK222" s="2"/>
      <c r="AL222" s="2"/>
      <c r="AM222" s="2"/>
    </row>
    <row r="223" spans="1:39"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2"/>
      <c r="Y223" s="2"/>
      <c r="Z223" s="2"/>
      <c r="AA223" s="2"/>
      <c r="AB223" s="2"/>
      <c r="AC223" s="2"/>
      <c r="AD223" s="2"/>
      <c r="AE223" s="2"/>
      <c r="AF223" s="2"/>
      <c r="AG223" s="2"/>
      <c r="AH223" s="2"/>
      <c r="AI223" s="2"/>
      <c r="AJ223" s="2"/>
      <c r="AK223" s="2"/>
      <c r="AL223" s="2"/>
      <c r="AM223" s="2"/>
    </row>
    <row r="224" spans="1:39"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2"/>
      <c r="Y224" s="2"/>
      <c r="Z224" s="2"/>
      <c r="AA224" s="2"/>
      <c r="AB224" s="2"/>
      <c r="AC224" s="2"/>
      <c r="AD224" s="2"/>
      <c r="AE224" s="2"/>
      <c r="AF224" s="2"/>
      <c r="AG224" s="2"/>
      <c r="AH224" s="2"/>
      <c r="AI224" s="2"/>
      <c r="AJ224" s="2"/>
      <c r="AK224" s="2"/>
      <c r="AL224" s="2"/>
      <c r="AM224" s="2"/>
    </row>
    <row r="225" spans="1:39"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2"/>
      <c r="Y225" s="2"/>
      <c r="Z225" s="2"/>
      <c r="AA225" s="2"/>
      <c r="AB225" s="2"/>
      <c r="AC225" s="2"/>
      <c r="AD225" s="2"/>
      <c r="AE225" s="2"/>
      <c r="AF225" s="2"/>
      <c r="AG225" s="2"/>
      <c r="AH225" s="2"/>
      <c r="AI225" s="2"/>
      <c r="AJ225" s="2"/>
      <c r="AK225" s="2"/>
      <c r="AL225" s="2"/>
      <c r="AM225" s="2"/>
    </row>
    <row r="226" spans="1:39"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2"/>
      <c r="Y226" s="2"/>
      <c r="Z226" s="2"/>
      <c r="AA226" s="2"/>
      <c r="AB226" s="2"/>
      <c r="AC226" s="2"/>
      <c r="AD226" s="2"/>
      <c r="AE226" s="2"/>
      <c r="AF226" s="2"/>
      <c r="AG226" s="2"/>
      <c r="AH226" s="2"/>
      <c r="AI226" s="2"/>
      <c r="AJ226" s="2"/>
      <c r="AK226" s="2"/>
      <c r="AL226" s="2"/>
      <c r="AM226" s="2"/>
    </row>
    <row r="227" spans="1:39"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2"/>
      <c r="Y227" s="2"/>
      <c r="Z227" s="2"/>
      <c r="AA227" s="2"/>
      <c r="AB227" s="2"/>
      <c r="AC227" s="2"/>
      <c r="AD227" s="2"/>
      <c r="AE227" s="2"/>
      <c r="AF227" s="2"/>
      <c r="AG227" s="2"/>
      <c r="AH227" s="2"/>
      <c r="AI227" s="2"/>
      <c r="AJ227" s="2"/>
      <c r="AK227" s="2"/>
      <c r="AL227" s="2"/>
      <c r="AM227" s="2"/>
    </row>
    <row r="228" spans="1:39"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2"/>
      <c r="Y228" s="2"/>
      <c r="Z228" s="2"/>
      <c r="AA228" s="2"/>
      <c r="AB228" s="2"/>
      <c r="AC228" s="2"/>
      <c r="AD228" s="2"/>
      <c r="AE228" s="2"/>
      <c r="AF228" s="2"/>
      <c r="AG228" s="2"/>
      <c r="AH228" s="2"/>
      <c r="AI228" s="2"/>
      <c r="AJ228" s="2"/>
      <c r="AK228" s="2"/>
      <c r="AL228" s="2"/>
      <c r="AM228" s="2"/>
    </row>
    <row r="229" spans="1:39"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2"/>
      <c r="Y229" s="2"/>
      <c r="Z229" s="2"/>
      <c r="AA229" s="2"/>
      <c r="AB229" s="2"/>
      <c r="AC229" s="2"/>
      <c r="AD229" s="2"/>
      <c r="AE229" s="2"/>
      <c r="AF229" s="2"/>
      <c r="AG229" s="2"/>
      <c r="AH229" s="2"/>
      <c r="AI229" s="2"/>
      <c r="AJ229" s="2"/>
      <c r="AK229" s="2"/>
      <c r="AL229" s="2"/>
      <c r="AM229" s="2"/>
    </row>
    <row r="230" spans="1:39"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2"/>
      <c r="Y230" s="2"/>
      <c r="Z230" s="2"/>
      <c r="AA230" s="2"/>
      <c r="AB230" s="2"/>
      <c r="AC230" s="2"/>
      <c r="AD230" s="2"/>
      <c r="AE230" s="2"/>
      <c r="AF230" s="2"/>
      <c r="AG230" s="2"/>
      <c r="AH230" s="2"/>
      <c r="AI230" s="2"/>
      <c r="AJ230" s="2"/>
      <c r="AK230" s="2"/>
      <c r="AL230" s="2"/>
      <c r="AM230" s="2"/>
    </row>
    <row r="231" spans="1:39"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2"/>
      <c r="Y231" s="2"/>
      <c r="Z231" s="2"/>
      <c r="AA231" s="2"/>
      <c r="AB231" s="2"/>
      <c r="AC231" s="2"/>
      <c r="AD231" s="2"/>
      <c r="AE231" s="2"/>
      <c r="AF231" s="2"/>
      <c r="AG231" s="2"/>
      <c r="AH231" s="2"/>
      <c r="AI231" s="2"/>
      <c r="AJ231" s="2"/>
      <c r="AK231" s="2"/>
      <c r="AL231" s="2"/>
      <c r="AM231" s="2"/>
    </row>
    <row r="232" spans="1:39"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2"/>
      <c r="Y232" s="2"/>
      <c r="Z232" s="2"/>
      <c r="AA232" s="2"/>
      <c r="AB232" s="2"/>
      <c r="AC232" s="2"/>
      <c r="AD232" s="2"/>
      <c r="AE232" s="2"/>
      <c r="AF232" s="2"/>
      <c r="AG232" s="2"/>
      <c r="AH232" s="2"/>
      <c r="AI232" s="2"/>
      <c r="AJ232" s="2"/>
      <c r="AK232" s="2"/>
      <c r="AL232" s="2"/>
      <c r="AM232" s="2"/>
    </row>
    <row r="233" spans="1:39"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2"/>
      <c r="Y233" s="2"/>
      <c r="Z233" s="2"/>
      <c r="AA233" s="2"/>
      <c r="AB233" s="2"/>
      <c r="AC233" s="2"/>
      <c r="AD233" s="2"/>
      <c r="AE233" s="2"/>
      <c r="AF233" s="2"/>
      <c r="AG233" s="2"/>
      <c r="AH233" s="2"/>
      <c r="AI233" s="2"/>
      <c r="AJ233" s="2"/>
      <c r="AK233" s="2"/>
      <c r="AL233" s="2"/>
      <c r="AM233" s="2"/>
    </row>
    <row r="234" spans="1:39"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2"/>
      <c r="Y234" s="2"/>
      <c r="Z234" s="2"/>
      <c r="AA234" s="2"/>
      <c r="AB234" s="2"/>
      <c r="AC234" s="2"/>
      <c r="AD234" s="2"/>
      <c r="AE234" s="2"/>
      <c r="AF234" s="2"/>
      <c r="AG234" s="2"/>
      <c r="AH234" s="2"/>
      <c r="AI234" s="2"/>
      <c r="AJ234" s="2"/>
      <c r="AK234" s="2"/>
      <c r="AL234" s="2"/>
      <c r="AM234" s="2"/>
    </row>
    <row r="235" spans="1:39"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2"/>
      <c r="Y235" s="2"/>
      <c r="Z235" s="2"/>
      <c r="AA235" s="2"/>
      <c r="AB235" s="2"/>
      <c r="AC235" s="2"/>
      <c r="AD235" s="2"/>
      <c r="AE235" s="2"/>
      <c r="AF235" s="2"/>
      <c r="AG235" s="2"/>
      <c r="AH235" s="2"/>
      <c r="AI235" s="2"/>
      <c r="AJ235" s="2"/>
      <c r="AK235" s="2"/>
      <c r="AL235" s="2"/>
      <c r="AM235" s="2"/>
    </row>
    <row r="236" spans="1:39"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2"/>
      <c r="Y236" s="2"/>
      <c r="Z236" s="2"/>
      <c r="AA236" s="2"/>
      <c r="AB236" s="2"/>
      <c r="AC236" s="2"/>
      <c r="AD236" s="2"/>
      <c r="AE236" s="2"/>
      <c r="AF236" s="2"/>
      <c r="AG236" s="2"/>
      <c r="AH236" s="2"/>
      <c r="AI236" s="2"/>
      <c r="AJ236" s="2"/>
      <c r="AK236" s="2"/>
      <c r="AL236" s="2"/>
      <c r="AM236" s="2"/>
    </row>
    <row r="237" spans="1:39"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2"/>
      <c r="Y237" s="2"/>
      <c r="Z237" s="2"/>
      <c r="AA237" s="2"/>
      <c r="AB237" s="2"/>
      <c r="AC237" s="2"/>
      <c r="AD237" s="2"/>
      <c r="AE237" s="2"/>
      <c r="AF237" s="2"/>
      <c r="AG237" s="2"/>
      <c r="AH237" s="2"/>
      <c r="AI237" s="2"/>
      <c r="AJ237" s="2"/>
      <c r="AK237" s="2"/>
      <c r="AL237" s="2"/>
      <c r="AM237" s="2"/>
    </row>
    <row r="238" spans="1:39"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2"/>
      <c r="Y238" s="2"/>
      <c r="Z238" s="2"/>
      <c r="AA238" s="2"/>
      <c r="AB238" s="2"/>
      <c r="AC238" s="2"/>
      <c r="AD238" s="2"/>
      <c r="AE238" s="2"/>
      <c r="AF238" s="2"/>
      <c r="AG238" s="2"/>
      <c r="AH238" s="2"/>
      <c r="AI238" s="2"/>
      <c r="AJ238" s="2"/>
      <c r="AK238" s="2"/>
      <c r="AL238" s="2"/>
      <c r="AM238" s="2"/>
    </row>
    <row r="239" spans="1:39"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2"/>
      <c r="Y239" s="2"/>
      <c r="Z239" s="2"/>
      <c r="AA239" s="2"/>
      <c r="AB239" s="2"/>
      <c r="AC239" s="2"/>
      <c r="AD239" s="2"/>
      <c r="AE239" s="2"/>
      <c r="AF239" s="2"/>
      <c r="AG239" s="2"/>
      <c r="AH239" s="2"/>
      <c r="AI239" s="2"/>
      <c r="AJ239" s="2"/>
      <c r="AK239" s="2"/>
      <c r="AL239" s="2"/>
      <c r="AM239" s="2"/>
    </row>
    <row r="240" spans="1:39"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2"/>
      <c r="Y240" s="2"/>
      <c r="Z240" s="2"/>
      <c r="AA240" s="2"/>
      <c r="AB240" s="2"/>
      <c r="AC240" s="2"/>
      <c r="AD240" s="2"/>
      <c r="AE240" s="2"/>
      <c r="AF240" s="2"/>
      <c r="AG240" s="2"/>
      <c r="AH240" s="2"/>
      <c r="AI240" s="2"/>
      <c r="AJ240" s="2"/>
      <c r="AK240" s="2"/>
      <c r="AL240" s="2"/>
      <c r="AM240" s="2"/>
    </row>
    <row r="241" spans="1:39"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2"/>
      <c r="Y241" s="2"/>
      <c r="Z241" s="2"/>
      <c r="AA241" s="2"/>
      <c r="AB241" s="2"/>
      <c r="AC241" s="2"/>
      <c r="AD241" s="2"/>
      <c r="AE241" s="2"/>
      <c r="AF241" s="2"/>
      <c r="AG241" s="2"/>
      <c r="AH241" s="2"/>
      <c r="AI241" s="2"/>
      <c r="AJ241" s="2"/>
      <c r="AK241" s="2"/>
      <c r="AL241" s="2"/>
      <c r="AM241" s="2"/>
    </row>
    <row r="242" spans="1:39"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2"/>
      <c r="Y242" s="2"/>
      <c r="Z242" s="2"/>
      <c r="AA242" s="2"/>
      <c r="AB242" s="2"/>
      <c r="AC242" s="2"/>
      <c r="AD242" s="2"/>
      <c r="AE242" s="2"/>
      <c r="AF242" s="2"/>
      <c r="AG242" s="2"/>
      <c r="AH242" s="2"/>
      <c r="AI242" s="2"/>
      <c r="AJ242" s="2"/>
      <c r="AK242" s="2"/>
      <c r="AL242" s="2"/>
      <c r="AM242" s="2"/>
    </row>
    <row r="243" spans="1:39"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2"/>
      <c r="Y243" s="2"/>
      <c r="Z243" s="2"/>
      <c r="AA243" s="2"/>
      <c r="AB243" s="2"/>
      <c r="AC243" s="2"/>
      <c r="AD243" s="2"/>
      <c r="AE243" s="2"/>
      <c r="AF243" s="2"/>
      <c r="AG243" s="2"/>
      <c r="AH243" s="2"/>
      <c r="AI243" s="2"/>
      <c r="AJ243" s="2"/>
      <c r="AK243" s="2"/>
      <c r="AL243" s="2"/>
      <c r="AM243" s="2"/>
    </row>
    <row r="244" spans="1:39"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2"/>
      <c r="Y244" s="2"/>
      <c r="Z244" s="2"/>
      <c r="AA244" s="2"/>
      <c r="AB244" s="2"/>
      <c r="AC244" s="2"/>
      <c r="AD244" s="2"/>
      <c r="AE244" s="2"/>
      <c r="AF244" s="2"/>
      <c r="AG244" s="2"/>
      <c r="AH244" s="2"/>
      <c r="AI244" s="2"/>
      <c r="AJ244" s="2"/>
      <c r="AK244" s="2"/>
      <c r="AL244" s="2"/>
      <c r="AM244" s="2"/>
    </row>
    <row r="245" spans="1:39"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2"/>
      <c r="Y245" s="2"/>
      <c r="Z245" s="2"/>
      <c r="AA245" s="2"/>
      <c r="AB245" s="2"/>
      <c r="AC245" s="2"/>
      <c r="AD245" s="2"/>
      <c r="AE245" s="2"/>
      <c r="AF245" s="2"/>
      <c r="AG245" s="2"/>
      <c r="AH245" s="2"/>
      <c r="AI245" s="2"/>
      <c r="AJ245" s="2"/>
      <c r="AK245" s="2"/>
      <c r="AL245" s="2"/>
      <c r="AM245" s="2"/>
    </row>
    <row r="246" spans="1:39"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2"/>
      <c r="Y246" s="2"/>
      <c r="Z246" s="2"/>
      <c r="AA246" s="2"/>
      <c r="AB246" s="2"/>
      <c r="AC246" s="2"/>
      <c r="AD246" s="2"/>
      <c r="AE246" s="2"/>
      <c r="AF246" s="2"/>
      <c r="AG246" s="2"/>
      <c r="AH246" s="2"/>
      <c r="AI246" s="2"/>
      <c r="AJ246" s="2"/>
      <c r="AK246" s="2"/>
      <c r="AL246" s="2"/>
      <c r="AM246" s="2"/>
    </row>
    <row r="247" spans="1:39"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2"/>
      <c r="Y247" s="2"/>
      <c r="Z247" s="2"/>
      <c r="AA247" s="2"/>
      <c r="AB247" s="2"/>
      <c r="AC247" s="2"/>
      <c r="AD247" s="2"/>
      <c r="AE247" s="2"/>
      <c r="AF247" s="2"/>
      <c r="AG247" s="2"/>
      <c r="AH247" s="2"/>
      <c r="AI247" s="2"/>
      <c r="AJ247" s="2"/>
      <c r="AK247" s="2"/>
      <c r="AL247" s="2"/>
      <c r="AM247" s="2"/>
    </row>
    <row r="248" spans="1:39"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2"/>
      <c r="Y248" s="2"/>
      <c r="Z248" s="2"/>
      <c r="AA248" s="2"/>
      <c r="AB248" s="2"/>
      <c r="AC248" s="2"/>
      <c r="AD248" s="2"/>
      <c r="AE248" s="2"/>
      <c r="AF248" s="2"/>
      <c r="AG248" s="2"/>
      <c r="AH248" s="2"/>
      <c r="AI248" s="2"/>
      <c r="AJ248" s="2"/>
      <c r="AK248" s="2"/>
      <c r="AL248" s="2"/>
      <c r="AM248" s="2"/>
    </row>
    <row r="249" spans="1:39"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2"/>
      <c r="Y249" s="2"/>
      <c r="Z249" s="2"/>
      <c r="AA249" s="2"/>
      <c r="AB249" s="2"/>
      <c r="AC249" s="2"/>
      <c r="AD249" s="2"/>
      <c r="AE249" s="2"/>
      <c r="AF249" s="2"/>
      <c r="AG249" s="2"/>
      <c r="AH249" s="2"/>
      <c r="AI249" s="2"/>
      <c r="AJ249" s="2"/>
      <c r="AK249" s="2"/>
      <c r="AL249" s="2"/>
      <c r="AM249" s="2"/>
    </row>
    <row r="250" spans="1:39"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2"/>
      <c r="Y250" s="2"/>
      <c r="Z250" s="2"/>
      <c r="AA250" s="2"/>
      <c r="AB250" s="2"/>
      <c r="AC250" s="2"/>
      <c r="AD250" s="2"/>
      <c r="AE250" s="2"/>
      <c r="AF250" s="2"/>
      <c r="AG250" s="2"/>
      <c r="AH250" s="2"/>
      <c r="AI250" s="2"/>
      <c r="AJ250" s="2"/>
      <c r="AK250" s="2"/>
      <c r="AL250" s="2"/>
      <c r="AM250" s="2"/>
    </row>
    <row r="251" spans="1:39"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2"/>
      <c r="Y251" s="2"/>
      <c r="Z251" s="2"/>
      <c r="AA251" s="2"/>
      <c r="AB251" s="2"/>
      <c r="AC251" s="2"/>
      <c r="AD251" s="2"/>
      <c r="AE251" s="2"/>
      <c r="AF251" s="2"/>
      <c r="AG251" s="2"/>
      <c r="AH251" s="2"/>
      <c r="AI251" s="2"/>
      <c r="AJ251" s="2"/>
      <c r="AK251" s="2"/>
      <c r="AL251" s="2"/>
      <c r="AM251" s="2"/>
    </row>
    <row r="252" spans="1:39"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2"/>
      <c r="Y252" s="2"/>
      <c r="Z252" s="2"/>
      <c r="AA252" s="2"/>
      <c r="AB252" s="2"/>
      <c r="AC252" s="2"/>
      <c r="AD252" s="2"/>
      <c r="AE252" s="2"/>
      <c r="AF252" s="2"/>
      <c r="AG252" s="2"/>
      <c r="AH252" s="2"/>
      <c r="AI252" s="2"/>
      <c r="AJ252" s="2"/>
      <c r="AK252" s="2"/>
      <c r="AL252" s="2"/>
      <c r="AM252" s="2"/>
    </row>
    <row r="253" spans="1:39"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2"/>
      <c r="Y253" s="2"/>
      <c r="Z253" s="2"/>
      <c r="AA253" s="2"/>
      <c r="AB253" s="2"/>
      <c r="AC253" s="2"/>
      <c r="AD253" s="2"/>
      <c r="AE253" s="2"/>
      <c r="AF253" s="2"/>
      <c r="AG253" s="2"/>
      <c r="AH253" s="2"/>
      <c r="AI253" s="2"/>
      <c r="AJ253" s="2"/>
      <c r="AK253" s="2"/>
      <c r="AL253" s="2"/>
      <c r="AM253" s="2"/>
    </row>
    <row r="254" spans="1:39"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2"/>
      <c r="Y254" s="2"/>
      <c r="Z254" s="2"/>
      <c r="AA254" s="2"/>
      <c r="AB254" s="2"/>
      <c r="AC254" s="2"/>
      <c r="AD254" s="2"/>
      <c r="AE254" s="2"/>
      <c r="AF254" s="2"/>
      <c r="AG254" s="2"/>
      <c r="AH254" s="2"/>
      <c r="AI254" s="2"/>
      <c r="AJ254" s="2"/>
      <c r="AK254" s="2"/>
      <c r="AL254" s="2"/>
      <c r="AM254" s="2"/>
    </row>
    <row r="255" spans="1:39"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2"/>
      <c r="Y255" s="2"/>
      <c r="Z255" s="2"/>
      <c r="AA255" s="2"/>
      <c r="AB255" s="2"/>
      <c r="AC255" s="2"/>
      <c r="AD255" s="2"/>
      <c r="AE255" s="2"/>
      <c r="AF255" s="2"/>
      <c r="AG255" s="2"/>
      <c r="AH255" s="2"/>
      <c r="AI255" s="2"/>
      <c r="AJ255" s="2"/>
      <c r="AK255" s="2"/>
      <c r="AL255" s="2"/>
      <c r="AM255" s="2"/>
    </row>
    <row r="256" spans="1:39"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2"/>
      <c r="Y256" s="2"/>
      <c r="Z256" s="2"/>
      <c r="AA256" s="2"/>
      <c r="AB256" s="2"/>
      <c r="AC256" s="2"/>
      <c r="AD256" s="2"/>
      <c r="AE256" s="2"/>
      <c r="AF256" s="2"/>
      <c r="AG256" s="2"/>
      <c r="AH256" s="2"/>
      <c r="AI256" s="2"/>
      <c r="AJ256" s="2"/>
      <c r="AK256" s="2"/>
      <c r="AL256" s="2"/>
      <c r="AM256" s="2"/>
    </row>
    <row r="257" spans="1:39"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2"/>
      <c r="Y257" s="2"/>
      <c r="Z257" s="2"/>
      <c r="AA257" s="2"/>
      <c r="AB257" s="2"/>
      <c r="AC257" s="2"/>
      <c r="AD257" s="2"/>
      <c r="AE257" s="2"/>
      <c r="AF257" s="2"/>
      <c r="AG257" s="2"/>
      <c r="AH257" s="2"/>
      <c r="AI257" s="2"/>
      <c r="AJ257" s="2"/>
      <c r="AK257" s="2"/>
      <c r="AL257" s="2"/>
      <c r="AM257" s="2"/>
    </row>
    <row r="258" spans="1:39"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2"/>
      <c r="Y258" s="2"/>
      <c r="Z258" s="2"/>
      <c r="AA258" s="2"/>
      <c r="AB258" s="2"/>
      <c r="AC258" s="2"/>
      <c r="AD258" s="2"/>
      <c r="AE258" s="2"/>
      <c r="AF258" s="2"/>
      <c r="AG258" s="2"/>
      <c r="AH258" s="2"/>
      <c r="AI258" s="2"/>
      <c r="AJ258" s="2"/>
      <c r="AK258" s="2"/>
      <c r="AL258" s="2"/>
      <c r="AM258" s="2"/>
    </row>
    <row r="259" spans="1:39"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2"/>
      <c r="Y259" s="2"/>
      <c r="Z259" s="2"/>
      <c r="AA259" s="2"/>
      <c r="AB259" s="2"/>
      <c r="AC259" s="2"/>
      <c r="AD259" s="2"/>
      <c r="AE259" s="2"/>
      <c r="AF259" s="2"/>
      <c r="AG259" s="2"/>
      <c r="AH259" s="2"/>
      <c r="AI259" s="2"/>
      <c r="AJ259" s="2"/>
      <c r="AK259" s="2"/>
      <c r="AL259" s="2"/>
      <c r="AM259" s="2"/>
    </row>
    <row r="260" spans="1:39"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2"/>
      <c r="Y260" s="2"/>
      <c r="Z260" s="2"/>
      <c r="AA260" s="2"/>
      <c r="AB260" s="2"/>
      <c r="AC260" s="2"/>
      <c r="AD260" s="2"/>
      <c r="AE260" s="2"/>
      <c r="AF260" s="2"/>
      <c r="AG260" s="2"/>
      <c r="AH260" s="2"/>
      <c r="AI260" s="2"/>
      <c r="AJ260" s="2"/>
      <c r="AK260" s="2"/>
      <c r="AL260" s="2"/>
      <c r="AM260" s="2"/>
    </row>
    <row r="261" spans="1:39"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2"/>
      <c r="Y261" s="2"/>
      <c r="Z261" s="2"/>
      <c r="AA261" s="2"/>
      <c r="AB261" s="2"/>
      <c r="AC261" s="2"/>
      <c r="AD261" s="2"/>
      <c r="AE261" s="2"/>
      <c r="AF261" s="2"/>
      <c r="AG261" s="2"/>
      <c r="AH261" s="2"/>
      <c r="AI261" s="2"/>
      <c r="AJ261" s="2"/>
      <c r="AK261" s="2"/>
      <c r="AL261" s="2"/>
      <c r="AM261" s="2"/>
    </row>
    <row r="262" spans="1:39"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2"/>
      <c r="Y262" s="2"/>
      <c r="Z262" s="2"/>
      <c r="AA262" s="2"/>
      <c r="AB262" s="2"/>
      <c r="AC262" s="2"/>
      <c r="AD262" s="2"/>
      <c r="AE262" s="2"/>
      <c r="AF262" s="2"/>
      <c r="AG262" s="2"/>
      <c r="AH262" s="2"/>
      <c r="AI262" s="2"/>
      <c r="AJ262" s="2"/>
      <c r="AK262" s="2"/>
      <c r="AL262" s="2"/>
      <c r="AM262" s="2"/>
    </row>
    <row r="263" spans="1:39"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2"/>
      <c r="Y263" s="2"/>
      <c r="Z263" s="2"/>
      <c r="AA263" s="2"/>
      <c r="AB263" s="2"/>
      <c r="AC263" s="2"/>
      <c r="AD263" s="2"/>
      <c r="AE263" s="2"/>
      <c r="AF263" s="2"/>
      <c r="AG263" s="2"/>
      <c r="AH263" s="2"/>
      <c r="AI263" s="2"/>
      <c r="AJ263" s="2"/>
      <c r="AK263" s="2"/>
      <c r="AL263" s="2"/>
      <c r="AM263" s="2"/>
    </row>
    <row r="264" spans="1:39"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2"/>
      <c r="Y264" s="2"/>
      <c r="Z264" s="2"/>
      <c r="AA264" s="2"/>
      <c r="AB264" s="2"/>
      <c r="AC264" s="2"/>
      <c r="AD264" s="2"/>
      <c r="AE264" s="2"/>
      <c r="AF264" s="2"/>
      <c r="AG264" s="2"/>
      <c r="AH264" s="2"/>
      <c r="AI264" s="2"/>
      <c r="AJ264" s="2"/>
      <c r="AK264" s="2"/>
      <c r="AL264" s="2"/>
      <c r="AM264" s="2"/>
    </row>
    <row r="265" spans="1:39"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2"/>
      <c r="Y265" s="2"/>
      <c r="Z265" s="2"/>
      <c r="AA265" s="2"/>
      <c r="AB265" s="2"/>
      <c r="AC265" s="2"/>
      <c r="AD265" s="2"/>
      <c r="AE265" s="2"/>
      <c r="AF265" s="2"/>
      <c r="AG265" s="2"/>
      <c r="AH265" s="2"/>
      <c r="AI265" s="2"/>
      <c r="AJ265" s="2"/>
      <c r="AK265" s="2"/>
      <c r="AL265" s="2"/>
      <c r="AM265" s="2"/>
    </row>
    <row r="266" spans="1:39"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2"/>
      <c r="Y266" s="2"/>
      <c r="Z266" s="2"/>
      <c r="AA266" s="2"/>
      <c r="AB266" s="2"/>
      <c r="AC266" s="2"/>
      <c r="AD266" s="2"/>
      <c r="AE266" s="2"/>
      <c r="AF266" s="2"/>
      <c r="AG266" s="2"/>
      <c r="AH266" s="2"/>
      <c r="AI266" s="2"/>
      <c r="AJ266" s="2"/>
      <c r="AK266" s="2"/>
      <c r="AL266" s="2"/>
      <c r="AM266" s="2"/>
    </row>
    <row r="267" spans="1:39"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2"/>
      <c r="Y267" s="2"/>
      <c r="Z267" s="2"/>
      <c r="AA267" s="2"/>
      <c r="AB267" s="2"/>
      <c r="AC267" s="2"/>
      <c r="AD267" s="2"/>
      <c r="AE267" s="2"/>
      <c r="AF267" s="2"/>
      <c r="AG267" s="2"/>
      <c r="AH267" s="2"/>
      <c r="AI267" s="2"/>
      <c r="AJ267" s="2"/>
      <c r="AK267" s="2"/>
      <c r="AL267" s="2"/>
      <c r="AM267" s="2"/>
    </row>
    <row r="268" spans="1:39"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2"/>
      <c r="Y268" s="2"/>
      <c r="Z268" s="2"/>
      <c r="AA268" s="2"/>
      <c r="AB268" s="2"/>
      <c r="AC268" s="2"/>
      <c r="AD268" s="2"/>
      <c r="AE268" s="2"/>
      <c r="AF268" s="2"/>
      <c r="AG268" s="2"/>
      <c r="AH268" s="2"/>
      <c r="AI268" s="2"/>
      <c r="AJ268" s="2"/>
      <c r="AK268" s="2"/>
      <c r="AL268" s="2"/>
      <c r="AM268" s="2"/>
    </row>
    <row r="269" spans="1:39"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2"/>
      <c r="Y269" s="2"/>
      <c r="Z269" s="2"/>
      <c r="AA269" s="2"/>
      <c r="AB269" s="2"/>
      <c r="AC269" s="2"/>
      <c r="AD269" s="2"/>
      <c r="AE269" s="2"/>
      <c r="AF269" s="2"/>
      <c r="AG269" s="2"/>
      <c r="AH269" s="2"/>
      <c r="AI269" s="2"/>
      <c r="AJ269" s="2"/>
      <c r="AK269" s="2"/>
      <c r="AL269" s="2"/>
      <c r="AM269" s="2"/>
    </row>
    <row r="270" spans="1:39"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2"/>
      <c r="Y270" s="2"/>
      <c r="Z270" s="2"/>
      <c r="AA270" s="2"/>
      <c r="AB270" s="2"/>
      <c r="AC270" s="2"/>
      <c r="AD270" s="2"/>
      <c r="AE270" s="2"/>
      <c r="AF270" s="2"/>
      <c r="AG270" s="2"/>
      <c r="AH270" s="2"/>
      <c r="AI270" s="2"/>
      <c r="AJ270" s="2"/>
      <c r="AK270" s="2"/>
      <c r="AL270" s="2"/>
      <c r="AM270" s="2"/>
    </row>
    <row r="271" spans="1:39"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2"/>
      <c r="Y271" s="2"/>
      <c r="Z271" s="2"/>
      <c r="AA271" s="2"/>
      <c r="AB271" s="2"/>
      <c r="AC271" s="2"/>
      <c r="AD271" s="2"/>
      <c r="AE271" s="2"/>
      <c r="AF271" s="2"/>
      <c r="AG271" s="2"/>
      <c r="AH271" s="2"/>
      <c r="AI271" s="2"/>
      <c r="AJ271" s="2"/>
      <c r="AK271" s="2"/>
      <c r="AL271" s="2"/>
      <c r="AM271" s="2"/>
    </row>
    <row r="272" spans="1:39"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2"/>
      <c r="Y272" s="2"/>
      <c r="Z272" s="2"/>
      <c r="AA272" s="2"/>
      <c r="AB272" s="2"/>
      <c r="AC272" s="2"/>
      <c r="AD272" s="2"/>
      <c r="AE272" s="2"/>
      <c r="AF272" s="2"/>
      <c r="AG272" s="2"/>
      <c r="AH272" s="2"/>
      <c r="AI272" s="2"/>
      <c r="AJ272" s="2"/>
      <c r="AK272" s="2"/>
      <c r="AL272" s="2"/>
      <c r="AM272" s="2"/>
    </row>
    <row r="273" spans="1:39"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2"/>
      <c r="Y273" s="2"/>
      <c r="Z273" s="2"/>
      <c r="AA273" s="2"/>
      <c r="AB273" s="2"/>
      <c r="AC273" s="2"/>
      <c r="AD273" s="2"/>
      <c r="AE273" s="2"/>
      <c r="AF273" s="2"/>
      <c r="AG273" s="2"/>
      <c r="AH273" s="2"/>
      <c r="AI273" s="2"/>
      <c r="AJ273" s="2"/>
      <c r="AK273" s="2"/>
      <c r="AL273" s="2"/>
      <c r="AM273" s="2"/>
    </row>
    <row r="274" spans="1:39"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2"/>
      <c r="Y274" s="2"/>
      <c r="Z274" s="2"/>
      <c r="AA274" s="2"/>
      <c r="AB274" s="2"/>
      <c r="AC274" s="2"/>
      <c r="AD274" s="2"/>
      <c r="AE274" s="2"/>
      <c r="AF274" s="2"/>
      <c r="AG274" s="2"/>
      <c r="AH274" s="2"/>
      <c r="AI274" s="2"/>
      <c r="AJ274" s="2"/>
      <c r="AK274" s="2"/>
      <c r="AL274" s="2"/>
      <c r="AM274" s="2"/>
    </row>
    <row r="275" spans="1:39"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2"/>
      <c r="Y275" s="2"/>
      <c r="Z275" s="2"/>
      <c r="AA275" s="2"/>
      <c r="AB275" s="2"/>
      <c r="AC275" s="2"/>
      <c r="AD275" s="2"/>
      <c r="AE275" s="2"/>
      <c r="AF275" s="2"/>
      <c r="AG275" s="2"/>
      <c r="AH275" s="2"/>
      <c r="AI275" s="2"/>
      <c r="AJ275" s="2"/>
      <c r="AK275" s="2"/>
      <c r="AL275" s="2"/>
      <c r="AM275" s="2"/>
    </row>
    <row r="276" spans="1:39"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2"/>
      <c r="Y276" s="2"/>
      <c r="Z276" s="2"/>
      <c r="AA276" s="2"/>
      <c r="AB276" s="2"/>
      <c r="AC276" s="2"/>
      <c r="AD276" s="2"/>
      <c r="AE276" s="2"/>
      <c r="AF276" s="2"/>
      <c r="AG276" s="2"/>
      <c r="AH276" s="2"/>
      <c r="AI276" s="2"/>
      <c r="AJ276" s="2"/>
      <c r="AK276" s="2"/>
      <c r="AL276" s="2"/>
      <c r="AM276" s="2"/>
    </row>
    <row r="277" spans="1:39"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2"/>
      <c r="Y277" s="2"/>
      <c r="Z277" s="2"/>
      <c r="AA277" s="2"/>
      <c r="AB277" s="2"/>
      <c r="AC277" s="2"/>
      <c r="AD277" s="2"/>
      <c r="AE277" s="2"/>
      <c r="AF277" s="2"/>
      <c r="AG277" s="2"/>
      <c r="AH277" s="2"/>
      <c r="AI277" s="2"/>
      <c r="AJ277" s="2"/>
      <c r="AK277" s="2"/>
      <c r="AL277" s="2"/>
      <c r="AM277" s="2"/>
    </row>
    <row r="278" spans="1:39"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2"/>
      <c r="Y278" s="2"/>
      <c r="Z278" s="2"/>
      <c r="AA278" s="2"/>
      <c r="AB278" s="2"/>
      <c r="AC278" s="2"/>
      <c r="AD278" s="2"/>
      <c r="AE278" s="2"/>
      <c r="AF278" s="2"/>
      <c r="AG278" s="2"/>
      <c r="AH278" s="2"/>
      <c r="AI278" s="2"/>
      <c r="AJ278" s="2"/>
      <c r="AK278" s="2"/>
      <c r="AL278" s="2"/>
      <c r="AM278" s="2"/>
    </row>
    <row r="279" spans="1:39"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2"/>
      <c r="Y279" s="2"/>
      <c r="Z279" s="2"/>
      <c r="AA279" s="2"/>
      <c r="AB279" s="2"/>
      <c r="AC279" s="2"/>
      <c r="AD279" s="2"/>
      <c r="AE279" s="2"/>
      <c r="AF279" s="2"/>
      <c r="AG279" s="2"/>
      <c r="AH279" s="2"/>
      <c r="AI279" s="2"/>
      <c r="AJ279" s="2"/>
      <c r="AK279" s="2"/>
      <c r="AL279" s="2"/>
      <c r="AM279" s="2"/>
    </row>
    <row r="280" spans="1:39"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2"/>
      <c r="Y280" s="2"/>
      <c r="Z280" s="2"/>
      <c r="AA280" s="2"/>
      <c r="AB280" s="2"/>
      <c r="AC280" s="2"/>
      <c r="AD280" s="2"/>
      <c r="AE280" s="2"/>
      <c r="AF280" s="2"/>
      <c r="AG280" s="2"/>
      <c r="AH280" s="2"/>
      <c r="AI280" s="2"/>
      <c r="AJ280" s="2"/>
      <c r="AK280" s="2"/>
      <c r="AL280" s="2"/>
      <c r="AM280" s="2"/>
    </row>
    <row r="281" spans="1:39"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2"/>
      <c r="Y281" s="2"/>
      <c r="Z281" s="2"/>
      <c r="AA281" s="2"/>
      <c r="AB281" s="2"/>
      <c r="AC281" s="2"/>
      <c r="AD281" s="2"/>
      <c r="AE281" s="2"/>
      <c r="AF281" s="2"/>
      <c r="AG281" s="2"/>
      <c r="AH281" s="2"/>
      <c r="AI281" s="2"/>
      <c r="AJ281" s="2"/>
      <c r="AK281" s="2"/>
      <c r="AL281" s="2"/>
      <c r="AM281" s="2"/>
    </row>
    <row r="282" spans="1:39"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2"/>
      <c r="Y282" s="2"/>
      <c r="Z282" s="2"/>
      <c r="AA282" s="2"/>
      <c r="AB282" s="2"/>
      <c r="AC282" s="2"/>
      <c r="AD282" s="2"/>
      <c r="AE282" s="2"/>
      <c r="AF282" s="2"/>
      <c r="AG282" s="2"/>
      <c r="AH282" s="2"/>
      <c r="AI282" s="2"/>
      <c r="AJ282" s="2"/>
      <c r="AK282" s="2"/>
      <c r="AL282" s="2"/>
      <c r="AM282" s="2"/>
    </row>
    <row r="283" spans="1:39"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2"/>
      <c r="Y283" s="2"/>
      <c r="Z283" s="2"/>
      <c r="AA283" s="2"/>
      <c r="AB283" s="2"/>
      <c r="AC283" s="2"/>
      <c r="AD283" s="2"/>
      <c r="AE283" s="2"/>
      <c r="AF283" s="2"/>
      <c r="AG283" s="2"/>
      <c r="AH283" s="2"/>
      <c r="AI283" s="2"/>
      <c r="AJ283" s="2"/>
      <c r="AK283" s="2"/>
      <c r="AL283" s="2"/>
      <c r="AM283" s="2"/>
    </row>
    <row r="284" spans="1:39"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2"/>
      <c r="Y284" s="2"/>
      <c r="Z284" s="2"/>
      <c r="AA284" s="2"/>
      <c r="AB284" s="2"/>
      <c r="AC284" s="2"/>
      <c r="AD284" s="2"/>
      <c r="AE284" s="2"/>
      <c r="AF284" s="2"/>
      <c r="AG284" s="2"/>
      <c r="AH284" s="2"/>
      <c r="AI284" s="2"/>
      <c r="AJ284" s="2"/>
      <c r="AK284" s="2"/>
      <c r="AL284" s="2"/>
      <c r="AM284" s="2"/>
    </row>
    <row r="285" spans="1:39"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2"/>
      <c r="Y285" s="2"/>
      <c r="Z285" s="2"/>
      <c r="AA285" s="2"/>
      <c r="AB285" s="2"/>
      <c r="AC285" s="2"/>
      <c r="AD285" s="2"/>
      <c r="AE285" s="2"/>
      <c r="AF285" s="2"/>
      <c r="AG285" s="2"/>
      <c r="AH285" s="2"/>
      <c r="AI285" s="2"/>
      <c r="AJ285" s="2"/>
      <c r="AK285" s="2"/>
      <c r="AL285" s="2"/>
      <c r="AM285" s="2"/>
    </row>
    <row r="286" spans="1:39"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2"/>
      <c r="Y286" s="2"/>
      <c r="Z286" s="2"/>
      <c r="AA286" s="2"/>
      <c r="AB286" s="2"/>
      <c r="AC286" s="2"/>
      <c r="AD286" s="2"/>
      <c r="AE286" s="2"/>
      <c r="AF286" s="2"/>
      <c r="AG286" s="2"/>
      <c r="AH286" s="2"/>
      <c r="AI286" s="2"/>
      <c r="AJ286" s="2"/>
      <c r="AK286" s="2"/>
      <c r="AL286" s="2"/>
      <c r="AM286" s="2"/>
    </row>
    <row r="287" spans="1:39"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2"/>
      <c r="Y287" s="2"/>
      <c r="Z287" s="2"/>
      <c r="AA287" s="2"/>
      <c r="AB287" s="2"/>
      <c r="AC287" s="2"/>
      <c r="AD287" s="2"/>
      <c r="AE287" s="2"/>
      <c r="AF287" s="2"/>
      <c r="AG287" s="2"/>
      <c r="AH287" s="2"/>
      <c r="AI287" s="2"/>
      <c r="AJ287" s="2"/>
      <c r="AK287" s="2"/>
      <c r="AL287" s="2"/>
      <c r="AM287" s="2"/>
    </row>
    <row r="288" spans="1:39"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2"/>
      <c r="Y288" s="2"/>
      <c r="Z288" s="2"/>
      <c r="AA288" s="2"/>
      <c r="AB288" s="2"/>
      <c r="AC288" s="2"/>
      <c r="AD288" s="2"/>
      <c r="AE288" s="2"/>
      <c r="AF288" s="2"/>
      <c r="AG288" s="2"/>
      <c r="AH288" s="2"/>
      <c r="AI288" s="2"/>
      <c r="AJ288" s="2"/>
      <c r="AK288" s="2"/>
      <c r="AL288" s="2"/>
      <c r="AM288" s="2"/>
    </row>
    <row r="289" spans="1:39"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2"/>
      <c r="Y289" s="2"/>
      <c r="Z289" s="2"/>
      <c r="AA289" s="2"/>
      <c r="AB289" s="2"/>
      <c r="AC289" s="2"/>
      <c r="AD289" s="2"/>
      <c r="AE289" s="2"/>
      <c r="AF289" s="2"/>
      <c r="AG289" s="2"/>
      <c r="AH289" s="2"/>
      <c r="AI289" s="2"/>
      <c r="AJ289" s="2"/>
      <c r="AK289" s="2"/>
      <c r="AL289" s="2"/>
      <c r="AM289" s="2"/>
    </row>
    <row r="290" spans="1:39"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2"/>
      <c r="Y290" s="2"/>
      <c r="Z290" s="2"/>
      <c r="AA290" s="2"/>
      <c r="AB290" s="2"/>
      <c r="AC290" s="2"/>
      <c r="AD290" s="2"/>
      <c r="AE290" s="2"/>
      <c r="AF290" s="2"/>
      <c r="AG290" s="2"/>
      <c r="AH290" s="2"/>
      <c r="AI290" s="2"/>
      <c r="AJ290" s="2"/>
      <c r="AK290" s="2"/>
      <c r="AL290" s="2"/>
      <c r="AM290" s="2"/>
    </row>
    <row r="291" spans="1:39"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2"/>
      <c r="Y291" s="2"/>
      <c r="Z291" s="2"/>
      <c r="AA291" s="2"/>
      <c r="AB291" s="2"/>
      <c r="AC291" s="2"/>
      <c r="AD291" s="2"/>
      <c r="AE291" s="2"/>
      <c r="AF291" s="2"/>
      <c r="AG291" s="2"/>
      <c r="AH291" s="2"/>
      <c r="AI291" s="2"/>
      <c r="AJ291" s="2"/>
      <c r="AK291" s="2"/>
      <c r="AL291" s="2"/>
      <c r="AM291" s="2"/>
    </row>
    <row r="292" spans="1:39"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2"/>
      <c r="Y292" s="2"/>
      <c r="Z292" s="2"/>
      <c r="AA292" s="2"/>
      <c r="AB292" s="2"/>
      <c r="AC292" s="2"/>
      <c r="AD292" s="2"/>
      <c r="AE292" s="2"/>
      <c r="AF292" s="2"/>
      <c r="AG292" s="2"/>
      <c r="AH292" s="2"/>
      <c r="AI292" s="2"/>
      <c r="AJ292" s="2"/>
      <c r="AK292" s="2"/>
      <c r="AL292" s="2"/>
      <c r="AM292" s="2"/>
    </row>
    <row r="293" spans="1:39"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2"/>
      <c r="Y293" s="2"/>
      <c r="Z293" s="2"/>
      <c r="AA293" s="2"/>
      <c r="AB293" s="2"/>
      <c r="AC293" s="2"/>
      <c r="AD293" s="2"/>
      <c r="AE293" s="2"/>
      <c r="AF293" s="2"/>
      <c r="AG293" s="2"/>
      <c r="AH293" s="2"/>
      <c r="AI293" s="2"/>
      <c r="AJ293" s="2"/>
      <c r="AK293" s="2"/>
      <c r="AL293" s="2"/>
      <c r="AM293" s="2"/>
    </row>
    <row r="294" spans="1:39"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2"/>
      <c r="Y294" s="2"/>
      <c r="Z294" s="2"/>
      <c r="AA294" s="2"/>
      <c r="AB294" s="2"/>
      <c r="AC294" s="2"/>
      <c r="AD294" s="2"/>
      <c r="AE294" s="2"/>
      <c r="AF294" s="2"/>
      <c r="AG294" s="2"/>
      <c r="AH294" s="2"/>
      <c r="AI294" s="2"/>
      <c r="AJ294" s="2"/>
      <c r="AK294" s="2"/>
      <c r="AL294" s="2"/>
      <c r="AM294" s="2"/>
    </row>
    <row r="295" spans="1:39"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2"/>
      <c r="Y295" s="2"/>
      <c r="Z295" s="2"/>
      <c r="AA295" s="2"/>
      <c r="AB295" s="2"/>
      <c r="AC295" s="2"/>
      <c r="AD295" s="2"/>
      <c r="AE295" s="2"/>
      <c r="AF295" s="2"/>
      <c r="AG295" s="2"/>
      <c r="AH295" s="2"/>
      <c r="AI295" s="2"/>
      <c r="AJ295" s="2"/>
      <c r="AK295" s="2"/>
      <c r="AL295" s="2"/>
      <c r="AM295" s="2"/>
    </row>
    <row r="296" spans="1:39"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2"/>
      <c r="Y296" s="2"/>
      <c r="Z296" s="2"/>
      <c r="AA296" s="2"/>
      <c r="AB296" s="2"/>
      <c r="AC296" s="2"/>
      <c r="AD296" s="2"/>
      <c r="AE296" s="2"/>
      <c r="AF296" s="2"/>
      <c r="AG296" s="2"/>
      <c r="AH296" s="2"/>
      <c r="AI296" s="2"/>
      <c r="AJ296" s="2"/>
      <c r="AK296" s="2"/>
      <c r="AL296" s="2"/>
      <c r="AM296" s="2"/>
    </row>
    <row r="297" spans="1:39"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2"/>
      <c r="Y297" s="2"/>
      <c r="Z297" s="2"/>
      <c r="AA297" s="2"/>
      <c r="AB297" s="2"/>
      <c r="AC297" s="2"/>
      <c r="AD297" s="2"/>
      <c r="AE297" s="2"/>
      <c r="AF297" s="2"/>
      <c r="AG297" s="2"/>
      <c r="AH297" s="2"/>
      <c r="AI297" s="2"/>
      <c r="AJ297" s="2"/>
      <c r="AK297" s="2"/>
      <c r="AL297" s="2"/>
      <c r="AM297" s="2"/>
    </row>
    <row r="298" spans="1:39"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2"/>
      <c r="Y298" s="2"/>
      <c r="Z298" s="2"/>
      <c r="AA298" s="2"/>
      <c r="AB298" s="2"/>
      <c r="AC298" s="2"/>
      <c r="AD298" s="2"/>
      <c r="AE298" s="2"/>
      <c r="AF298" s="2"/>
      <c r="AG298" s="2"/>
      <c r="AH298" s="2"/>
      <c r="AI298" s="2"/>
      <c r="AJ298" s="2"/>
      <c r="AK298" s="2"/>
      <c r="AL298" s="2"/>
      <c r="AM298" s="2"/>
    </row>
    <row r="299" spans="1:39"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2"/>
      <c r="Y299" s="2"/>
      <c r="Z299" s="2"/>
      <c r="AA299" s="2"/>
      <c r="AB299" s="2"/>
      <c r="AC299" s="2"/>
      <c r="AD299" s="2"/>
      <c r="AE299" s="2"/>
      <c r="AF299" s="2"/>
      <c r="AG299" s="2"/>
      <c r="AH299" s="2"/>
      <c r="AI299" s="2"/>
      <c r="AJ299" s="2"/>
      <c r="AK299" s="2"/>
      <c r="AL299" s="2"/>
      <c r="AM299" s="2"/>
    </row>
    <row r="300" spans="1:39"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2"/>
      <c r="Y300" s="2"/>
      <c r="Z300" s="2"/>
      <c r="AA300" s="2"/>
      <c r="AB300" s="2"/>
      <c r="AC300" s="2"/>
      <c r="AD300" s="2"/>
      <c r="AE300" s="2"/>
      <c r="AF300" s="2"/>
      <c r="AG300" s="2"/>
      <c r="AH300" s="2"/>
      <c r="AI300" s="2"/>
      <c r="AJ300" s="2"/>
      <c r="AK300" s="2"/>
      <c r="AL300" s="2"/>
      <c r="AM300" s="2"/>
    </row>
    <row r="301" spans="1:39"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2"/>
      <c r="Y301" s="2"/>
      <c r="Z301" s="2"/>
      <c r="AA301" s="2"/>
      <c r="AB301" s="2"/>
      <c r="AC301" s="2"/>
      <c r="AD301" s="2"/>
      <c r="AE301" s="2"/>
      <c r="AF301" s="2"/>
      <c r="AG301" s="2"/>
      <c r="AH301" s="2"/>
      <c r="AI301" s="2"/>
      <c r="AJ301" s="2"/>
      <c r="AK301" s="2"/>
      <c r="AL301" s="2"/>
      <c r="AM301" s="2"/>
    </row>
    <row r="302" spans="1:39"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2"/>
      <c r="Y302" s="2"/>
      <c r="Z302" s="2"/>
      <c r="AA302" s="2"/>
      <c r="AB302" s="2"/>
      <c r="AC302" s="2"/>
      <c r="AD302" s="2"/>
      <c r="AE302" s="2"/>
      <c r="AF302" s="2"/>
      <c r="AG302" s="2"/>
      <c r="AH302" s="2"/>
      <c r="AI302" s="2"/>
      <c r="AJ302" s="2"/>
      <c r="AK302" s="2"/>
      <c r="AL302" s="2"/>
      <c r="AM302" s="2"/>
    </row>
    <row r="303" spans="1:39"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2"/>
      <c r="Y303" s="2"/>
      <c r="Z303" s="2"/>
      <c r="AA303" s="2"/>
      <c r="AB303" s="2"/>
      <c r="AC303" s="2"/>
      <c r="AD303" s="2"/>
      <c r="AE303" s="2"/>
      <c r="AF303" s="2"/>
      <c r="AG303" s="2"/>
      <c r="AH303" s="2"/>
      <c r="AI303" s="2"/>
      <c r="AJ303" s="2"/>
      <c r="AK303" s="2"/>
      <c r="AL303" s="2"/>
      <c r="AM303" s="2"/>
    </row>
    <row r="304" spans="1:39"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2"/>
      <c r="Y304" s="2"/>
      <c r="Z304" s="2"/>
      <c r="AA304" s="2"/>
      <c r="AB304" s="2"/>
      <c r="AC304" s="2"/>
      <c r="AD304" s="2"/>
      <c r="AE304" s="2"/>
      <c r="AF304" s="2"/>
      <c r="AG304" s="2"/>
      <c r="AH304" s="2"/>
      <c r="AI304" s="2"/>
      <c r="AJ304" s="2"/>
      <c r="AK304" s="2"/>
      <c r="AL304" s="2"/>
      <c r="AM304" s="2"/>
    </row>
    <row r="305" spans="1:39"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2"/>
      <c r="Y305" s="2"/>
      <c r="Z305" s="2"/>
      <c r="AA305" s="2"/>
      <c r="AB305" s="2"/>
      <c r="AC305" s="2"/>
      <c r="AD305" s="2"/>
      <c r="AE305" s="2"/>
      <c r="AF305" s="2"/>
      <c r="AG305" s="2"/>
      <c r="AH305" s="2"/>
      <c r="AI305" s="2"/>
      <c r="AJ305" s="2"/>
      <c r="AK305" s="2"/>
      <c r="AL305" s="2"/>
      <c r="AM305" s="2"/>
    </row>
    <row r="306" spans="1:39"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2"/>
      <c r="Y306" s="2"/>
      <c r="Z306" s="2"/>
      <c r="AA306" s="2"/>
      <c r="AB306" s="2"/>
      <c r="AC306" s="2"/>
      <c r="AD306" s="2"/>
      <c r="AE306" s="2"/>
      <c r="AF306" s="2"/>
      <c r="AG306" s="2"/>
      <c r="AH306" s="2"/>
      <c r="AI306" s="2"/>
      <c r="AJ306" s="2"/>
      <c r="AK306" s="2"/>
      <c r="AL306" s="2"/>
      <c r="AM306" s="2"/>
    </row>
    <row r="307" spans="1:39"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2"/>
      <c r="Y307" s="2"/>
      <c r="Z307" s="2"/>
      <c r="AA307" s="2"/>
      <c r="AB307" s="2"/>
      <c r="AC307" s="2"/>
      <c r="AD307" s="2"/>
      <c r="AE307" s="2"/>
      <c r="AF307" s="2"/>
      <c r="AG307" s="2"/>
      <c r="AH307" s="2"/>
      <c r="AI307" s="2"/>
      <c r="AJ307" s="2"/>
      <c r="AK307" s="2"/>
      <c r="AL307" s="2"/>
      <c r="AM307" s="2"/>
    </row>
    <row r="308" spans="1:39"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2"/>
      <c r="Y308" s="2"/>
      <c r="Z308" s="2"/>
      <c r="AA308" s="2"/>
      <c r="AB308" s="2"/>
      <c r="AC308" s="2"/>
      <c r="AD308" s="2"/>
      <c r="AE308" s="2"/>
      <c r="AF308" s="2"/>
      <c r="AG308" s="2"/>
      <c r="AH308" s="2"/>
      <c r="AI308" s="2"/>
      <c r="AJ308" s="2"/>
      <c r="AK308" s="2"/>
      <c r="AL308" s="2"/>
      <c r="AM308" s="2"/>
    </row>
    <row r="309" spans="1:39"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2"/>
      <c r="Y309" s="2"/>
      <c r="Z309" s="2"/>
      <c r="AA309" s="2"/>
      <c r="AB309" s="2"/>
      <c r="AC309" s="2"/>
      <c r="AD309" s="2"/>
      <c r="AE309" s="2"/>
      <c r="AF309" s="2"/>
      <c r="AG309" s="2"/>
      <c r="AH309" s="2"/>
      <c r="AI309" s="2"/>
      <c r="AJ309" s="2"/>
      <c r="AK309" s="2"/>
      <c r="AL309" s="2"/>
      <c r="AM309" s="2"/>
    </row>
    <row r="310" spans="1:39"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2"/>
      <c r="Y310" s="2"/>
      <c r="Z310" s="2"/>
      <c r="AA310" s="2"/>
      <c r="AB310" s="2"/>
      <c r="AC310" s="2"/>
      <c r="AD310" s="2"/>
      <c r="AE310" s="2"/>
      <c r="AF310" s="2"/>
      <c r="AG310" s="2"/>
      <c r="AH310" s="2"/>
      <c r="AI310" s="2"/>
      <c r="AJ310" s="2"/>
      <c r="AK310" s="2"/>
      <c r="AL310" s="2"/>
      <c r="AM310" s="2"/>
    </row>
    <row r="311" spans="1:39"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2"/>
      <c r="Y311" s="2"/>
      <c r="Z311" s="2"/>
      <c r="AA311" s="2"/>
      <c r="AB311" s="2"/>
      <c r="AC311" s="2"/>
      <c r="AD311" s="2"/>
      <c r="AE311" s="2"/>
      <c r="AF311" s="2"/>
      <c r="AG311" s="2"/>
      <c r="AH311" s="2"/>
      <c r="AI311" s="2"/>
      <c r="AJ311" s="2"/>
      <c r="AK311" s="2"/>
      <c r="AL311" s="2"/>
      <c r="AM311" s="2"/>
    </row>
    <row r="312" spans="1:39"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2"/>
      <c r="Y312" s="2"/>
      <c r="Z312" s="2"/>
      <c r="AA312" s="2"/>
      <c r="AB312" s="2"/>
      <c r="AC312" s="2"/>
      <c r="AD312" s="2"/>
      <c r="AE312" s="2"/>
      <c r="AF312" s="2"/>
      <c r="AG312" s="2"/>
      <c r="AH312" s="2"/>
      <c r="AI312" s="2"/>
      <c r="AJ312" s="2"/>
      <c r="AK312" s="2"/>
      <c r="AL312" s="2"/>
      <c r="AM312" s="2"/>
    </row>
    <row r="313" spans="1:39"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2"/>
      <c r="Y313" s="2"/>
      <c r="Z313" s="2"/>
      <c r="AA313" s="2"/>
      <c r="AB313" s="2"/>
      <c r="AC313" s="2"/>
      <c r="AD313" s="2"/>
      <c r="AE313" s="2"/>
      <c r="AF313" s="2"/>
      <c r="AG313" s="2"/>
      <c r="AH313" s="2"/>
      <c r="AI313" s="2"/>
      <c r="AJ313" s="2"/>
      <c r="AK313" s="2"/>
      <c r="AL313" s="2"/>
      <c r="AM313" s="2"/>
    </row>
    <row r="314" spans="1:39"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2"/>
      <c r="Y314" s="2"/>
      <c r="Z314" s="2"/>
      <c r="AA314" s="2"/>
      <c r="AB314" s="2"/>
      <c r="AC314" s="2"/>
      <c r="AD314" s="2"/>
      <c r="AE314" s="2"/>
      <c r="AF314" s="2"/>
      <c r="AG314" s="2"/>
      <c r="AH314" s="2"/>
      <c r="AI314" s="2"/>
      <c r="AJ314" s="2"/>
      <c r="AK314" s="2"/>
      <c r="AL314" s="2"/>
      <c r="AM314" s="2"/>
    </row>
    <row r="315" spans="1:39"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2"/>
      <c r="Y315" s="2"/>
      <c r="Z315" s="2"/>
      <c r="AA315" s="2"/>
      <c r="AB315" s="2"/>
      <c r="AC315" s="2"/>
      <c r="AD315" s="2"/>
      <c r="AE315" s="2"/>
      <c r="AF315" s="2"/>
      <c r="AG315" s="2"/>
      <c r="AH315" s="2"/>
      <c r="AI315" s="2"/>
      <c r="AJ315" s="2"/>
      <c r="AK315" s="2"/>
      <c r="AL315" s="2"/>
      <c r="AM315" s="2"/>
    </row>
    <row r="316" spans="1:39"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2"/>
      <c r="Y316" s="2"/>
      <c r="Z316" s="2"/>
      <c r="AA316" s="2"/>
      <c r="AB316" s="2"/>
      <c r="AC316" s="2"/>
      <c r="AD316" s="2"/>
      <c r="AE316" s="2"/>
      <c r="AF316" s="2"/>
      <c r="AG316" s="2"/>
      <c r="AH316" s="2"/>
      <c r="AI316" s="2"/>
      <c r="AJ316" s="2"/>
      <c r="AK316" s="2"/>
      <c r="AL316" s="2"/>
      <c r="AM316" s="2"/>
    </row>
    <row r="317" spans="1:39"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2"/>
      <c r="Y317" s="2"/>
      <c r="Z317" s="2"/>
      <c r="AA317" s="2"/>
      <c r="AB317" s="2"/>
      <c r="AC317" s="2"/>
      <c r="AD317" s="2"/>
      <c r="AE317" s="2"/>
      <c r="AF317" s="2"/>
      <c r="AG317" s="2"/>
      <c r="AH317" s="2"/>
      <c r="AI317" s="2"/>
      <c r="AJ317" s="2"/>
      <c r="AK317" s="2"/>
      <c r="AL317" s="2"/>
      <c r="AM317" s="2"/>
    </row>
    <row r="318" spans="1:39"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2"/>
      <c r="Y318" s="2"/>
      <c r="Z318" s="2"/>
      <c r="AA318" s="2"/>
      <c r="AB318" s="2"/>
      <c r="AC318" s="2"/>
      <c r="AD318" s="2"/>
      <c r="AE318" s="2"/>
      <c r="AF318" s="2"/>
      <c r="AG318" s="2"/>
      <c r="AH318" s="2"/>
      <c r="AI318" s="2"/>
      <c r="AJ318" s="2"/>
      <c r="AK318" s="2"/>
      <c r="AL318" s="2"/>
      <c r="AM318" s="2"/>
    </row>
    <row r="319" spans="1:39"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2"/>
      <c r="Y319" s="2"/>
      <c r="Z319" s="2"/>
      <c r="AA319" s="2"/>
      <c r="AB319" s="2"/>
      <c r="AC319" s="2"/>
      <c r="AD319" s="2"/>
      <c r="AE319" s="2"/>
      <c r="AF319" s="2"/>
      <c r="AG319" s="2"/>
      <c r="AH319" s="2"/>
      <c r="AI319" s="2"/>
      <c r="AJ319" s="2"/>
      <c r="AK319" s="2"/>
      <c r="AL319" s="2"/>
      <c r="AM319" s="2"/>
    </row>
    <row r="320" spans="1:39"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2"/>
      <c r="Y320" s="2"/>
      <c r="Z320" s="2"/>
      <c r="AA320" s="2"/>
      <c r="AB320" s="2"/>
      <c r="AC320" s="2"/>
      <c r="AD320" s="2"/>
      <c r="AE320" s="2"/>
      <c r="AF320" s="2"/>
      <c r="AG320" s="2"/>
      <c r="AH320" s="2"/>
      <c r="AI320" s="2"/>
      <c r="AJ320" s="2"/>
      <c r="AK320" s="2"/>
      <c r="AL320" s="2"/>
      <c r="AM320" s="2"/>
    </row>
    <row r="321" spans="1:39"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2"/>
      <c r="Y321" s="2"/>
      <c r="Z321" s="2"/>
      <c r="AA321" s="2"/>
      <c r="AB321" s="2"/>
      <c r="AC321" s="2"/>
      <c r="AD321" s="2"/>
      <c r="AE321" s="2"/>
      <c r="AF321" s="2"/>
      <c r="AG321" s="2"/>
      <c r="AH321" s="2"/>
      <c r="AI321" s="2"/>
      <c r="AJ321" s="2"/>
      <c r="AK321" s="2"/>
      <c r="AL321" s="2"/>
      <c r="AM321" s="2"/>
    </row>
    <row r="322" spans="1:39"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2"/>
      <c r="Y322" s="2"/>
      <c r="Z322" s="2"/>
      <c r="AA322" s="2"/>
      <c r="AB322" s="2"/>
      <c r="AC322" s="2"/>
      <c r="AD322" s="2"/>
      <c r="AE322" s="2"/>
      <c r="AF322" s="2"/>
      <c r="AG322" s="2"/>
      <c r="AH322" s="2"/>
      <c r="AI322" s="2"/>
      <c r="AJ322" s="2"/>
      <c r="AK322" s="2"/>
      <c r="AL322" s="2"/>
      <c r="AM322" s="2"/>
    </row>
    <row r="323" spans="1:39"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2"/>
      <c r="Y323" s="2"/>
      <c r="Z323" s="2"/>
      <c r="AA323" s="2"/>
      <c r="AB323" s="2"/>
      <c r="AC323" s="2"/>
      <c r="AD323" s="2"/>
      <c r="AE323" s="2"/>
      <c r="AF323" s="2"/>
      <c r="AG323" s="2"/>
      <c r="AH323" s="2"/>
      <c r="AI323" s="2"/>
      <c r="AJ323" s="2"/>
      <c r="AK323" s="2"/>
      <c r="AL323" s="2"/>
      <c r="AM323" s="2"/>
    </row>
    <row r="324" spans="1:39"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2"/>
      <c r="Y324" s="2"/>
      <c r="Z324" s="2"/>
      <c r="AA324" s="2"/>
      <c r="AB324" s="2"/>
      <c r="AC324" s="2"/>
      <c r="AD324" s="2"/>
      <c r="AE324" s="2"/>
      <c r="AF324" s="2"/>
      <c r="AG324" s="2"/>
      <c r="AH324" s="2"/>
      <c r="AI324" s="2"/>
      <c r="AJ324" s="2"/>
      <c r="AK324" s="2"/>
      <c r="AL324" s="2"/>
      <c r="AM324" s="2"/>
    </row>
    <row r="325" spans="1:39"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2"/>
      <c r="Y325" s="2"/>
      <c r="Z325" s="2"/>
      <c r="AA325" s="2"/>
      <c r="AB325" s="2"/>
      <c r="AC325" s="2"/>
      <c r="AD325" s="2"/>
      <c r="AE325" s="2"/>
      <c r="AF325" s="2"/>
      <c r="AG325" s="2"/>
      <c r="AH325" s="2"/>
      <c r="AI325" s="2"/>
      <c r="AJ325" s="2"/>
      <c r="AK325" s="2"/>
      <c r="AL325" s="2"/>
      <c r="AM325" s="2"/>
    </row>
    <row r="326" spans="1:39"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2"/>
      <c r="Y326" s="2"/>
      <c r="Z326" s="2"/>
      <c r="AA326" s="2"/>
      <c r="AB326" s="2"/>
      <c r="AC326" s="2"/>
      <c r="AD326" s="2"/>
      <c r="AE326" s="2"/>
      <c r="AF326" s="2"/>
      <c r="AG326" s="2"/>
      <c r="AH326" s="2"/>
      <c r="AI326" s="2"/>
      <c r="AJ326" s="2"/>
      <c r="AK326" s="2"/>
      <c r="AL326" s="2"/>
      <c r="AM326" s="2"/>
    </row>
    <row r="327" spans="1:39"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2"/>
      <c r="Y327" s="2"/>
      <c r="Z327" s="2"/>
      <c r="AA327" s="2"/>
      <c r="AB327" s="2"/>
      <c r="AC327" s="2"/>
      <c r="AD327" s="2"/>
      <c r="AE327" s="2"/>
      <c r="AF327" s="2"/>
      <c r="AG327" s="2"/>
      <c r="AH327" s="2"/>
      <c r="AI327" s="2"/>
      <c r="AJ327" s="2"/>
      <c r="AK327" s="2"/>
      <c r="AL327" s="2"/>
      <c r="AM327" s="2"/>
    </row>
    <row r="328" spans="1:39"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2"/>
      <c r="Y328" s="2"/>
      <c r="Z328" s="2"/>
      <c r="AA328" s="2"/>
      <c r="AB328" s="2"/>
      <c r="AC328" s="2"/>
      <c r="AD328" s="2"/>
      <c r="AE328" s="2"/>
      <c r="AF328" s="2"/>
      <c r="AG328" s="2"/>
      <c r="AH328" s="2"/>
      <c r="AI328" s="2"/>
      <c r="AJ328" s="2"/>
      <c r="AK328" s="2"/>
      <c r="AL328" s="2"/>
      <c r="AM328" s="2"/>
    </row>
    <row r="329" spans="1:39"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2"/>
      <c r="Y329" s="2"/>
      <c r="Z329" s="2"/>
      <c r="AA329" s="2"/>
      <c r="AB329" s="2"/>
      <c r="AC329" s="2"/>
      <c r="AD329" s="2"/>
      <c r="AE329" s="2"/>
      <c r="AF329" s="2"/>
      <c r="AG329" s="2"/>
      <c r="AH329" s="2"/>
      <c r="AI329" s="2"/>
      <c r="AJ329" s="2"/>
      <c r="AK329" s="2"/>
      <c r="AL329" s="2"/>
      <c r="AM329" s="2"/>
    </row>
    <row r="330" spans="1:39"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2"/>
      <c r="Y330" s="2"/>
      <c r="Z330" s="2"/>
      <c r="AA330" s="2"/>
      <c r="AB330" s="2"/>
      <c r="AC330" s="2"/>
      <c r="AD330" s="2"/>
      <c r="AE330" s="2"/>
      <c r="AF330" s="2"/>
      <c r="AG330" s="2"/>
      <c r="AH330" s="2"/>
      <c r="AI330" s="2"/>
      <c r="AJ330" s="2"/>
      <c r="AK330" s="2"/>
      <c r="AL330" s="2"/>
      <c r="AM330" s="2"/>
    </row>
    <row r="331" spans="1:39"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2"/>
      <c r="Y331" s="2"/>
      <c r="Z331" s="2"/>
      <c r="AA331" s="2"/>
      <c r="AB331" s="2"/>
      <c r="AC331" s="2"/>
      <c r="AD331" s="2"/>
      <c r="AE331" s="2"/>
      <c r="AF331" s="2"/>
      <c r="AG331" s="2"/>
      <c r="AH331" s="2"/>
      <c r="AI331" s="2"/>
      <c r="AJ331" s="2"/>
      <c r="AK331" s="2"/>
      <c r="AL331" s="2"/>
      <c r="AM331" s="2"/>
    </row>
    <row r="332" spans="1:39"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2"/>
      <c r="Y332" s="2"/>
      <c r="Z332" s="2"/>
      <c r="AA332" s="2"/>
      <c r="AB332" s="2"/>
      <c r="AC332" s="2"/>
      <c r="AD332" s="2"/>
      <c r="AE332" s="2"/>
      <c r="AF332" s="2"/>
      <c r="AG332" s="2"/>
      <c r="AH332" s="2"/>
      <c r="AI332" s="2"/>
      <c r="AJ332" s="2"/>
      <c r="AK332" s="2"/>
      <c r="AL332" s="2"/>
      <c r="AM332" s="2"/>
    </row>
    <row r="333" spans="1:39"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2"/>
      <c r="Y333" s="2"/>
      <c r="Z333" s="2"/>
      <c r="AA333" s="2"/>
      <c r="AB333" s="2"/>
      <c r="AC333" s="2"/>
      <c r="AD333" s="2"/>
      <c r="AE333" s="2"/>
      <c r="AF333" s="2"/>
      <c r="AG333" s="2"/>
      <c r="AH333" s="2"/>
      <c r="AI333" s="2"/>
      <c r="AJ333" s="2"/>
      <c r="AK333" s="2"/>
      <c r="AL333" s="2"/>
      <c r="AM333" s="2"/>
    </row>
    <row r="334" spans="1:39"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2"/>
      <c r="Y334" s="2"/>
      <c r="Z334" s="2"/>
      <c r="AA334" s="2"/>
      <c r="AB334" s="2"/>
      <c r="AC334" s="2"/>
      <c r="AD334" s="2"/>
      <c r="AE334" s="2"/>
      <c r="AF334" s="2"/>
      <c r="AG334" s="2"/>
      <c r="AH334" s="2"/>
      <c r="AI334" s="2"/>
      <c r="AJ334" s="2"/>
      <c r="AK334" s="2"/>
      <c r="AL334" s="2"/>
      <c r="AM334" s="2"/>
    </row>
    <row r="335" spans="1:39"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2"/>
      <c r="Y335" s="2"/>
      <c r="Z335" s="2"/>
      <c r="AA335" s="2"/>
      <c r="AB335" s="2"/>
      <c r="AC335" s="2"/>
      <c r="AD335" s="2"/>
      <c r="AE335" s="2"/>
      <c r="AF335" s="2"/>
      <c r="AG335" s="2"/>
      <c r="AH335" s="2"/>
      <c r="AI335" s="2"/>
      <c r="AJ335" s="2"/>
      <c r="AK335" s="2"/>
      <c r="AL335" s="2"/>
      <c r="AM335" s="2"/>
    </row>
    <row r="336" spans="1:39"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2"/>
      <c r="Y336" s="2"/>
      <c r="Z336" s="2"/>
      <c r="AA336" s="2"/>
      <c r="AB336" s="2"/>
      <c r="AC336" s="2"/>
      <c r="AD336" s="2"/>
      <c r="AE336" s="2"/>
      <c r="AF336" s="2"/>
      <c r="AG336" s="2"/>
      <c r="AH336" s="2"/>
      <c r="AI336" s="2"/>
      <c r="AJ336" s="2"/>
      <c r="AK336" s="2"/>
      <c r="AL336" s="2"/>
      <c r="AM336" s="2"/>
    </row>
    <row r="337" spans="1:39"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2"/>
      <c r="Y337" s="2"/>
      <c r="Z337" s="2"/>
      <c r="AA337" s="2"/>
      <c r="AB337" s="2"/>
      <c r="AC337" s="2"/>
      <c r="AD337" s="2"/>
      <c r="AE337" s="2"/>
      <c r="AF337" s="2"/>
      <c r="AG337" s="2"/>
      <c r="AH337" s="2"/>
      <c r="AI337" s="2"/>
      <c r="AJ337" s="2"/>
      <c r="AK337" s="2"/>
      <c r="AL337" s="2"/>
      <c r="AM337" s="2"/>
    </row>
    <row r="338" spans="1:39"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2"/>
      <c r="Y338" s="2"/>
      <c r="Z338" s="2"/>
      <c r="AA338" s="2"/>
      <c r="AB338" s="2"/>
      <c r="AC338" s="2"/>
      <c r="AD338" s="2"/>
      <c r="AE338" s="2"/>
      <c r="AF338" s="2"/>
      <c r="AG338" s="2"/>
      <c r="AH338" s="2"/>
      <c r="AI338" s="2"/>
      <c r="AJ338" s="2"/>
      <c r="AK338" s="2"/>
      <c r="AL338" s="2"/>
      <c r="AM338" s="2"/>
    </row>
    <row r="339" spans="1:39"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2"/>
      <c r="Y339" s="2"/>
      <c r="Z339" s="2"/>
      <c r="AA339" s="2"/>
      <c r="AB339" s="2"/>
      <c r="AC339" s="2"/>
      <c r="AD339" s="2"/>
      <c r="AE339" s="2"/>
      <c r="AF339" s="2"/>
      <c r="AG339" s="2"/>
      <c r="AH339" s="2"/>
      <c r="AI339" s="2"/>
      <c r="AJ339" s="2"/>
      <c r="AK339" s="2"/>
      <c r="AL339" s="2"/>
      <c r="AM339" s="2"/>
    </row>
    <row r="340" spans="1:39"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2"/>
      <c r="Y340" s="2"/>
      <c r="Z340" s="2"/>
      <c r="AA340" s="2"/>
      <c r="AB340" s="2"/>
      <c r="AC340" s="2"/>
      <c r="AD340" s="2"/>
      <c r="AE340" s="2"/>
      <c r="AF340" s="2"/>
      <c r="AG340" s="2"/>
      <c r="AH340" s="2"/>
      <c r="AI340" s="2"/>
      <c r="AJ340" s="2"/>
      <c r="AK340" s="2"/>
      <c r="AL340" s="2"/>
      <c r="AM340" s="2"/>
    </row>
    <row r="341" spans="1:39"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2"/>
      <c r="Y341" s="2"/>
      <c r="Z341" s="2"/>
      <c r="AA341" s="2"/>
      <c r="AB341" s="2"/>
      <c r="AC341" s="2"/>
      <c r="AD341" s="2"/>
      <c r="AE341" s="2"/>
      <c r="AF341" s="2"/>
      <c r="AG341" s="2"/>
      <c r="AH341" s="2"/>
      <c r="AI341" s="2"/>
      <c r="AJ341" s="2"/>
      <c r="AK341" s="2"/>
      <c r="AL341" s="2"/>
      <c r="AM341" s="2"/>
    </row>
    <row r="342" spans="1:39"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2"/>
      <c r="Y342" s="2"/>
      <c r="Z342" s="2"/>
      <c r="AA342" s="2"/>
      <c r="AB342" s="2"/>
      <c r="AC342" s="2"/>
      <c r="AD342" s="2"/>
      <c r="AE342" s="2"/>
      <c r="AF342" s="2"/>
      <c r="AG342" s="2"/>
      <c r="AH342" s="2"/>
      <c r="AI342" s="2"/>
      <c r="AJ342" s="2"/>
      <c r="AK342" s="2"/>
      <c r="AL342" s="2"/>
      <c r="AM342" s="2"/>
    </row>
    <row r="343" spans="1:39"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2"/>
      <c r="Y343" s="2"/>
      <c r="Z343" s="2"/>
      <c r="AA343" s="2"/>
      <c r="AB343" s="2"/>
      <c r="AC343" s="2"/>
      <c r="AD343" s="2"/>
      <c r="AE343" s="2"/>
      <c r="AF343" s="2"/>
      <c r="AG343" s="2"/>
      <c r="AH343" s="2"/>
      <c r="AI343" s="2"/>
      <c r="AJ343" s="2"/>
      <c r="AK343" s="2"/>
      <c r="AL343" s="2"/>
      <c r="AM343" s="2"/>
    </row>
    <row r="344" spans="1:39"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2"/>
      <c r="Y344" s="2"/>
      <c r="Z344" s="2"/>
      <c r="AA344" s="2"/>
      <c r="AB344" s="2"/>
      <c r="AC344" s="2"/>
      <c r="AD344" s="2"/>
      <c r="AE344" s="2"/>
      <c r="AF344" s="2"/>
      <c r="AG344" s="2"/>
      <c r="AH344" s="2"/>
      <c r="AI344" s="2"/>
      <c r="AJ344" s="2"/>
      <c r="AK344" s="2"/>
      <c r="AL344" s="2"/>
      <c r="AM344" s="2"/>
    </row>
    <row r="345" spans="1:39"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2"/>
      <c r="Y345" s="2"/>
      <c r="Z345" s="2"/>
      <c r="AA345" s="2"/>
      <c r="AB345" s="2"/>
      <c r="AC345" s="2"/>
      <c r="AD345" s="2"/>
      <c r="AE345" s="2"/>
      <c r="AF345" s="2"/>
      <c r="AG345" s="2"/>
      <c r="AH345" s="2"/>
      <c r="AI345" s="2"/>
      <c r="AJ345" s="2"/>
      <c r="AK345" s="2"/>
      <c r="AL345" s="2"/>
      <c r="AM345" s="2"/>
    </row>
    <row r="346" spans="1:39"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2"/>
      <c r="Y346" s="2"/>
      <c r="Z346" s="2"/>
      <c r="AA346" s="2"/>
      <c r="AB346" s="2"/>
      <c r="AC346" s="2"/>
      <c r="AD346" s="2"/>
      <c r="AE346" s="2"/>
      <c r="AF346" s="2"/>
      <c r="AG346" s="2"/>
      <c r="AH346" s="2"/>
      <c r="AI346" s="2"/>
      <c r="AJ346" s="2"/>
      <c r="AK346" s="2"/>
      <c r="AL346" s="2"/>
      <c r="AM346" s="2"/>
    </row>
    <row r="347" spans="1:39"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2"/>
      <c r="Y347" s="2"/>
      <c r="Z347" s="2"/>
      <c r="AA347" s="2"/>
      <c r="AB347" s="2"/>
      <c r="AC347" s="2"/>
      <c r="AD347" s="2"/>
      <c r="AE347" s="2"/>
      <c r="AF347" s="2"/>
      <c r="AG347" s="2"/>
      <c r="AH347" s="2"/>
      <c r="AI347" s="2"/>
      <c r="AJ347" s="2"/>
      <c r="AK347" s="2"/>
      <c r="AL347" s="2"/>
      <c r="AM347" s="2"/>
    </row>
    <row r="348" spans="1:39"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2"/>
      <c r="Y348" s="2"/>
      <c r="Z348" s="2"/>
      <c r="AA348" s="2"/>
      <c r="AB348" s="2"/>
      <c r="AC348" s="2"/>
      <c r="AD348" s="2"/>
      <c r="AE348" s="2"/>
      <c r="AF348" s="2"/>
      <c r="AG348" s="2"/>
      <c r="AH348" s="2"/>
      <c r="AI348" s="2"/>
      <c r="AJ348" s="2"/>
      <c r="AK348" s="2"/>
      <c r="AL348" s="2"/>
      <c r="AM348" s="2"/>
    </row>
    <row r="349" spans="1:39"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2"/>
      <c r="Y349" s="2"/>
      <c r="Z349" s="2"/>
      <c r="AA349" s="2"/>
      <c r="AB349" s="2"/>
      <c r="AC349" s="2"/>
      <c r="AD349" s="2"/>
      <c r="AE349" s="2"/>
      <c r="AF349" s="2"/>
      <c r="AG349" s="2"/>
      <c r="AH349" s="2"/>
      <c r="AI349" s="2"/>
      <c r="AJ349" s="2"/>
      <c r="AK349" s="2"/>
      <c r="AL349" s="2"/>
      <c r="AM349" s="2"/>
    </row>
    <row r="350" spans="1:39"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2"/>
      <c r="Y350" s="2"/>
      <c r="Z350" s="2"/>
      <c r="AA350" s="2"/>
      <c r="AB350" s="2"/>
      <c r="AC350" s="2"/>
      <c r="AD350" s="2"/>
      <c r="AE350" s="2"/>
      <c r="AF350" s="2"/>
      <c r="AG350" s="2"/>
      <c r="AH350" s="2"/>
      <c r="AI350" s="2"/>
      <c r="AJ350" s="2"/>
      <c r="AK350" s="2"/>
      <c r="AL350" s="2"/>
      <c r="AM350" s="2"/>
    </row>
    <row r="351" spans="1:39"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2"/>
      <c r="Y351" s="2"/>
      <c r="Z351" s="2"/>
      <c r="AA351" s="2"/>
      <c r="AB351" s="2"/>
      <c r="AC351" s="2"/>
      <c r="AD351" s="2"/>
      <c r="AE351" s="2"/>
      <c r="AF351" s="2"/>
      <c r="AG351" s="2"/>
      <c r="AH351" s="2"/>
      <c r="AI351" s="2"/>
      <c r="AJ351" s="2"/>
      <c r="AK351" s="2"/>
      <c r="AL351" s="2"/>
      <c r="AM351" s="2"/>
    </row>
    <row r="352" spans="1:39"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2"/>
      <c r="Y352" s="2"/>
      <c r="Z352" s="2"/>
      <c r="AA352" s="2"/>
      <c r="AB352" s="2"/>
      <c r="AC352" s="2"/>
      <c r="AD352" s="2"/>
      <c r="AE352" s="2"/>
      <c r="AF352" s="2"/>
      <c r="AG352" s="2"/>
      <c r="AH352" s="2"/>
      <c r="AI352" s="2"/>
      <c r="AJ352" s="2"/>
      <c r="AK352" s="2"/>
      <c r="AL352" s="2"/>
      <c r="AM352" s="2"/>
    </row>
    <row r="353" spans="1:39"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2"/>
      <c r="Y353" s="2"/>
      <c r="Z353" s="2"/>
      <c r="AA353" s="2"/>
      <c r="AB353" s="2"/>
      <c r="AC353" s="2"/>
      <c r="AD353" s="2"/>
      <c r="AE353" s="2"/>
      <c r="AF353" s="2"/>
      <c r="AG353" s="2"/>
      <c r="AH353" s="2"/>
      <c r="AI353" s="2"/>
      <c r="AJ353" s="2"/>
      <c r="AK353" s="2"/>
      <c r="AL353" s="2"/>
      <c r="AM353" s="2"/>
    </row>
    <row r="354" spans="1:39"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2"/>
      <c r="Y354" s="2"/>
      <c r="Z354" s="2"/>
      <c r="AA354" s="2"/>
      <c r="AB354" s="2"/>
      <c r="AC354" s="2"/>
      <c r="AD354" s="2"/>
      <c r="AE354" s="2"/>
      <c r="AF354" s="2"/>
      <c r="AG354" s="2"/>
      <c r="AH354" s="2"/>
      <c r="AI354" s="2"/>
      <c r="AJ354" s="2"/>
      <c r="AK354" s="2"/>
      <c r="AL354" s="2"/>
      <c r="AM354" s="2"/>
    </row>
    <row r="355" spans="1:39"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2"/>
      <c r="Y355" s="2"/>
      <c r="Z355" s="2"/>
      <c r="AA355" s="2"/>
      <c r="AB355" s="2"/>
      <c r="AC355" s="2"/>
      <c r="AD355" s="2"/>
      <c r="AE355" s="2"/>
      <c r="AF355" s="2"/>
      <c r="AG355" s="2"/>
      <c r="AH355" s="2"/>
      <c r="AI355" s="2"/>
      <c r="AJ355" s="2"/>
      <c r="AK355" s="2"/>
      <c r="AL355" s="2"/>
      <c r="AM355" s="2"/>
    </row>
    <row r="356" spans="1:39"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2"/>
      <c r="Y356" s="2"/>
      <c r="Z356" s="2"/>
      <c r="AA356" s="2"/>
      <c r="AB356" s="2"/>
      <c r="AC356" s="2"/>
      <c r="AD356" s="2"/>
      <c r="AE356" s="2"/>
      <c r="AF356" s="2"/>
      <c r="AG356" s="2"/>
      <c r="AH356" s="2"/>
      <c r="AI356" s="2"/>
      <c r="AJ356" s="2"/>
      <c r="AK356" s="2"/>
      <c r="AL356" s="2"/>
      <c r="AM356" s="2"/>
    </row>
    <row r="357" spans="1:39"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2"/>
      <c r="Y357" s="2"/>
      <c r="Z357" s="2"/>
      <c r="AA357" s="2"/>
      <c r="AB357" s="2"/>
      <c r="AC357" s="2"/>
      <c r="AD357" s="2"/>
      <c r="AE357" s="2"/>
      <c r="AF357" s="2"/>
      <c r="AG357" s="2"/>
      <c r="AH357" s="2"/>
      <c r="AI357" s="2"/>
      <c r="AJ357" s="2"/>
      <c r="AK357" s="2"/>
      <c r="AL357" s="2"/>
      <c r="AM357" s="2"/>
    </row>
    <row r="358" spans="1:39"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2"/>
      <c r="Y358" s="2"/>
      <c r="Z358" s="2"/>
      <c r="AA358" s="2"/>
      <c r="AB358" s="2"/>
      <c r="AC358" s="2"/>
      <c r="AD358" s="2"/>
      <c r="AE358" s="2"/>
      <c r="AF358" s="2"/>
      <c r="AG358" s="2"/>
      <c r="AH358" s="2"/>
      <c r="AI358" s="2"/>
      <c r="AJ358" s="2"/>
      <c r="AK358" s="2"/>
      <c r="AL358" s="2"/>
      <c r="AM358" s="2"/>
    </row>
    <row r="359" spans="1:39"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2"/>
      <c r="Y359" s="2"/>
      <c r="Z359" s="2"/>
      <c r="AA359" s="2"/>
      <c r="AB359" s="2"/>
      <c r="AC359" s="2"/>
      <c r="AD359" s="2"/>
      <c r="AE359" s="2"/>
      <c r="AF359" s="2"/>
      <c r="AG359" s="2"/>
      <c r="AH359" s="2"/>
      <c r="AI359" s="2"/>
      <c r="AJ359" s="2"/>
      <c r="AK359" s="2"/>
      <c r="AL359" s="2"/>
      <c r="AM359" s="2"/>
    </row>
    <row r="360" spans="1:39"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2"/>
      <c r="Y360" s="2"/>
      <c r="Z360" s="2"/>
      <c r="AA360" s="2"/>
      <c r="AB360" s="2"/>
      <c r="AC360" s="2"/>
      <c r="AD360" s="2"/>
      <c r="AE360" s="2"/>
      <c r="AF360" s="2"/>
      <c r="AG360" s="2"/>
      <c r="AH360" s="2"/>
      <c r="AI360" s="2"/>
      <c r="AJ360" s="2"/>
      <c r="AK360" s="2"/>
      <c r="AL360" s="2"/>
      <c r="AM360" s="2"/>
    </row>
    <row r="361" spans="1:39"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2"/>
      <c r="Y361" s="2"/>
      <c r="Z361" s="2"/>
      <c r="AA361" s="2"/>
      <c r="AB361" s="2"/>
      <c r="AC361" s="2"/>
      <c r="AD361" s="2"/>
      <c r="AE361" s="2"/>
      <c r="AF361" s="2"/>
      <c r="AG361" s="2"/>
      <c r="AH361" s="2"/>
      <c r="AI361" s="2"/>
      <c r="AJ361" s="2"/>
      <c r="AK361" s="2"/>
      <c r="AL361" s="2"/>
      <c r="AM361" s="2"/>
    </row>
    <row r="362" spans="1:39"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2"/>
      <c r="Y362" s="2"/>
      <c r="Z362" s="2"/>
      <c r="AA362" s="2"/>
      <c r="AB362" s="2"/>
      <c r="AC362" s="2"/>
      <c r="AD362" s="2"/>
      <c r="AE362" s="2"/>
      <c r="AF362" s="2"/>
      <c r="AG362" s="2"/>
      <c r="AH362" s="2"/>
      <c r="AI362" s="2"/>
      <c r="AJ362" s="2"/>
      <c r="AK362" s="2"/>
      <c r="AL362" s="2"/>
      <c r="AM362" s="2"/>
    </row>
    <row r="363" spans="1:39"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2"/>
      <c r="Y363" s="2"/>
      <c r="Z363" s="2"/>
      <c r="AA363" s="2"/>
      <c r="AB363" s="2"/>
      <c r="AC363" s="2"/>
      <c r="AD363" s="2"/>
      <c r="AE363" s="2"/>
      <c r="AF363" s="2"/>
      <c r="AG363" s="2"/>
      <c r="AH363" s="2"/>
      <c r="AI363" s="2"/>
      <c r="AJ363" s="2"/>
      <c r="AK363" s="2"/>
      <c r="AL363" s="2"/>
      <c r="AM363" s="2"/>
    </row>
    <row r="364" spans="1:39"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2"/>
      <c r="Y364" s="2"/>
      <c r="Z364" s="2"/>
      <c r="AA364" s="2"/>
      <c r="AB364" s="2"/>
      <c r="AC364" s="2"/>
      <c r="AD364" s="2"/>
      <c r="AE364" s="2"/>
      <c r="AF364" s="2"/>
      <c r="AG364" s="2"/>
      <c r="AH364" s="2"/>
      <c r="AI364" s="2"/>
      <c r="AJ364" s="2"/>
      <c r="AK364" s="2"/>
      <c r="AL364" s="2"/>
      <c r="AM364" s="2"/>
    </row>
    <row r="365" spans="1:39"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2"/>
      <c r="Y365" s="2"/>
      <c r="Z365" s="2"/>
      <c r="AA365" s="2"/>
      <c r="AB365" s="2"/>
      <c r="AC365" s="2"/>
      <c r="AD365" s="2"/>
      <c r="AE365" s="2"/>
      <c r="AF365" s="2"/>
      <c r="AG365" s="2"/>
      <c r="AH365" s="2"/>
      <c r="AI365" s="2"/>
      <c r="AJ365" s="2"/>
      <c r="AK365" s="2"/>
      <c r="AL365" s="2"/>
      <c r="AM365" s="2"/>
    </row>
    <row r="366" spans="1:39"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2"/>
      <c r="Y366" s="2"/>
      <c r="Z366" s="2"/>
      <c r="AA366" s="2"/>
      <c r="AB366" s="2"/>
      <c r="AC366" s="2"/>
      <c r="AD366" s="2"/>
      <c r="AE366" s="2"/>
      <c r="AF366" s="2"/>
      <c r="AG366" s="2"/>
      <c r="AH366" s="2"/>
      <c r="AI366" s="2"/>
      <c r="AJ366" s="2"/>
      <c r="AK366" s="2"/>
      <c r="AL366" s="2"/>
      <c r="AM366" s="2"/>
    </row>
    <row r="367" spans="1:39"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2"/>
      <c r="Y367" s="2"/>
      <c r="Z367" s="2"/>
      <c r="AA367" s="2"/>
      <c r="AB367" s="2"/>
      <c r="AC367" s="2"/>
      <c r="AD367" s="2"/>
      <c r="AE367" s="2"/>
      <c r="AF367" s="2"/>
      <c r="AG367" s="2"/>
      <c r="AH367" s="2"/>
      <c r="AI367" s="2"/>
      <c r="AJ367" s="2"/>
      <c r="AK367" s="2"/>
      <c r="AL367" s="2"/>
      <c r="AM367" s="2"/>
    </row>
    <row r="368" spans="1:39"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2"/>
      <c r="Y368" s="2"/>
      <c r="Z368" s="2"/>
      <c r="AA368" s="2"/>
      <c r="AB368" s="2"/>
      <c r="AC368" s="2"/>
      <c r="AD368" s="2"/>
      <c r="AE368" s="2"/>
      <c r="AF368" s="2"/>
      <c r="AG368" s="2"/>
      <c r="AH368" s="2"/>
      <c r="AI368" s="2"/>
      <c r="AJ368" s="2"/>
      <c r="AK368" s="2"/>
      <c r="AL368" s="2"/>
      <c r="AM368" s="2"/>
    </row>
    <row r="369" spans="1:39"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2"/>
      <c r="Y369" s="2"/>
      <c r="Z369" s="2"/>
      <c r="AA369" s="2"/>
      <c r="AB369" s="2"/>
      <c r="AC369" s="2"/>
      <c r="AD369" s="2"/>
      <c r="AE369" s="2"/>
      <c r="AF369" s="2"/>
      <c r="AG369" s="2"/>
      <c r="AH369" s="2"/>
      <c r="AI369" s="2"/>
      <c r="AJ369" s="2"/>
      <c r="AK369" s="2"/>
      <c r="AL369" s="2"/>
      <c r="AM369" s="2"/>
    </row>
    <row r="370" spans="1:39"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2"/>
      <c r="Y370" s="2"/>
      <c r="Z370" s="2"/>
      <c r="AA370" s="2"/>
      <c r="AB370" s="2"/>
      <c r="AC370" s="2"/>
      <c r="AD370" s="2"/>
      <c r="AE370" s="2"/>
      <c r="AF370" s="2"/>
      <c r="AG370" s="2"/>
      <c r="AH370" s="2"/>
      <c r="AI370" s="2"/>
      <c r="AJ370" s="2"/>
      <c r="AK370" s="2"/>
      <c r="AL370" s="2"/>
      <c r="AM370" s="2"/>
    </row>
    <row r="371" spans="1:39"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2"/>
      <c r="Y371" s="2"/>
      <c r="Z371" s="2"/>
      <c r="AA371" s="2"/>
      <c r="AB371" s="2"/>
      <c r="AC371" s="2"/>
      <c r="AD371" s="2"/>
      <c r="AE371" s="2"/>
      <c r="AF371" s="2"/>
      <c r="AG371" s="2"/>
      <c r="AH371" s="2"/>
      <c r="AI371" s="2"/>
      <c r="AJ371" s="2"/>
      <c r="AK371" s="2"/>
      <c r="AL371" s="2"/>
      <c r="AM371" s="2"/>
    </row>
    <row r="372" spans="1:39"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2"/>
      <c r="Y372" s="2"/>
      <c r="Z372" s="2"/>
      <c r="AA372" s="2"/>
      <c r="AB372" s="2"/>
      <c r="AC372" s="2"/>
      <c r="AD372" s="2"/>
      <c r="AE372" s="2"/>
      <c r="AF372" s="2"/>
      <c r="AG372" s="2"/>
      <c r="AH372" s="2"/>
      <c r="AI372" s="2"/>
      <c r="AJ372" s="2"/>
      <c r="AK372" s="2"/>
      <c r="AL372" s="2"/>
      <c r="AM372" s="2"/>
    </row>
    <row r="373" spans="1:39"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2"/>
      <c r="Y373" s="2"/>
      <c r="Z373" s="2"/>
      <c r="AA373" s="2"/>
      <c r="AB373" s="2"/>
      <c r="AC373" s="2"/>
      <c r="AD373" s="2"/>
      <c r="AE373" s="2"/>
      <c r="AF373" s="2"/>
      <c r="AG373" s="2"/>
      <c r="AH373" s="2"/>
      <c r="AI373" s="2"/>
      <c r="AJ373" s="2"/>
      <c r="AK373" s="2"/>
      <c r="AL373" s="2"/>
      <c r="AM373" s="2"/>
    </row>
    <row r="374" spans="1:39"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2"/>
      <c r="Y374" s="2"/>
      <c r="Z374" s="2"/>
      <c r="AA374" s="2"/>
      <c r="AB374" s="2"/>
      <c r="AC374" s="2"/>
      <c r="AD374" s="2"/>
      <c r="AE374" s="2"/>
      <c r="AF374" s="2"/>
      <c r="AG374" s="2"/>
      <c r="AH374" s="2"/>
      <c r="AI374" s="2"/>
      <c r="AJ374" s="2"/>
      <c r="AK374" s="2"/>
      <c r="AL374" s="2"/>
      <c r="AM374" s="2"/>
    </row>
    <row r="375" spans="1:39"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2"/>
      <c r="Y375" s="2"/>
      <c r="Z375" s="2"/>
      <c r="AA375" s="2"/>
      <c r="AB375" s="2"/>
      <c r="AC375" s="2"/>
      <c r="AD375" s="2"/>
      <c r="AE375" s="2"/>
      <c r="AF375" s="2"/>
      <c r="AG375" s="2"/>
      <c r="AH375" s="2"/>
      <c r="AI375" s="2"/>
      <c r="AJ375" s="2"/>
      <c r="AK375" s="2"/>
      <c r="AL375" s="2"/>
      <c r="AM375" s="2"/>
    </row>
    <row r="376" spans="1:39"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2"/>
      <c r="Y376" s="2"/>
      <c r="Z376" s="2"/>
      <c r="AA376" s="2"/>
      <c r="AB376" s="2"/>
      <c r="AC376" s="2"/>
      <c r="AD376" s="2"/>
      <c r="AE376" s="2"/>
      <c r="AF376" s="2"/>
      <c r="AG376" s="2"/>
      <c r="AH376" s="2"/>
      <c r="AI376" s="2"/>
      <c r="AJ376" s="2"/>
      <c r="AK376" s="2"/>
      <c r="AL376" s="2"/>
      <c r="AM376" s="2"/>
    </row>
    <row r="377" spans="1:39"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2"/>
      <c r="Y377" s="2"/>
      <c r="Z377" s="2"/>
      <c r="AA377" s="2"/>
      <c r="AB377" s="2"/>
      <c r="AC377" s="2"/>
      <c r="AD377" s="2"/>
      <c r="AE377" s="2"/>
      <c r="AF377" s="2"/>
      <c r="AG377" s="2"/>
      <c r="AH377" s="2"/>
      <c r="AI377" s="2"/>
      <c r="AJ377" s="2"/>
      <c r="AK377" s="2"/>
      <c r="AL377" s="2"/>
      <c r="AM377" s="2"/>
    </row>
    <row r="378" spans="1:39"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2"/>
      <c r="Y378" s="2"/>
      <c r="Z378" s="2"/>
      <c r="AA378" s="2"/>
      <c r="AB378" s="2"/>
      <c r="AC378" s="2"/>
      <c r="AD378" s="2"/>
      <c r="AE378" s="2"/>
      <c r="AF378" s="2"/>
      <c r="AG378" s="2"/>
      <c r="AH378" s="2"/>
      <c r="AI378" s="2"/>
      <c r="AJ378" s="2"/>
      <c r="AK378" s="2"/>
      <c r="AL378" s="2"/>
      <c r="AM378" s="2"/>
    </row>
    <row r="379" spans="1:39"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2"/>
      <c r="Y379" s="2"/>
      <c r="Z379" s="2"/>
      <c r="AA379" s="2"/>
      <c r="AB379" s="2"/>
      <c r="AC379" s="2"/>
      <c r="AD379" s="2"/>
      <c r="AE379" s="2"/>
      <c r="AF379" s="2"/>
      <c r="AG379" s="2"/>
      <c r="AH379" s="2"/>
      <c r="AI379" s="2"/>
      <c r="AJ379" s="2"/>
      <c r="AK379" s="2"/>
      <c r="AL379" s="2"/>
      <c r="AM379" s="2"/>
    </row>
    <row r="380" spans="1:39"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2"/>
      <c r="Y380" s="2"/>
      <c r="Z380" s="2"/>
      <c r="AA380" s="2"/>
      <c r="AB380" s="2"/>
      <c r="AC380" s="2"/>
      <c r="AD380" s="2"/>
      <c r="AE380" s="2"/>
      <c r="AF380" s="2"/>
      <c r="AG380" s="2"/>
      <c r="AH380" s="2"/>
      <c r="AI380" s="2"/>
      <c r="AJ380" s="2"/>
      <c r="AK380" s="2"/>
      <c r="AL380" s="2"/>
      <c r="AM380" s="2"/>
    </row>
    <row r="381" spans="1:39"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2"/>
      <c r="Y381" s="2"/>
      <c r="Z381" s="2"/>
      <c r="AA381" s="2"/>
      <c r="AB381" s="2"/>
      <c r="AC381" s="2"/>
      <c r="AD381" s="2"/>
      <c r="AE381" s="2"/>
      <c r="AF381" s="2"/>
      <c r="AG381" s="2"/>
      <c r="AH381" s="2"/>
      <c r="AI381" s="2"/>
      <c r="AJ381" s="2"/>
      <c r="AK381" s="2"/>
      <c r="AL381" s="2"/>
      <c r="AM381" s="2"/>
    </row>
    <row r="382" spans="1:39"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2"/>
      <c r="Y382" s="2"/>
      <c r="Z382" s="2"/>
      <c r="AA382" s="2"/>
      <c r="AB382" s="2"/>
      <c r="AC382" s="2"/>
      <c r="AD382" s="2"/>
      <c r="AE382" s="2"/>
      <c r="AF382" s="2"/>
      <c r="AG382" s="2"/>
      <c r="AH382" s="2"/>
      <c r="AI382" s="2"/>
      <c r="AJ382" s="2"/>
      <c r="AK382" s="2"/>
      <c r="AL382" s="2"/>
      <c r="AM382" s="2"/>
    </row>
    <row r="383" spans="1:39"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2"/>
      <c r="Y383" s="2"/>
      <c r="Z383" s="2"/>
      <c r="AA383" s="2"/>
      <c r="AB383" s="2"/>
      <c r="AC383" s="2"/>
      <c r="AD383" s="2"/>
      <c r="AE383" s="2"/>
      <c r="AF383" s="2"/>
      <c r="AG383" s="2"/>
      <c r="AH383" s="2"/>
      <c r="AI383" s="2"/>
      <c r="AJ383" s="2"/>
      <c r="AK383" s="2"/>
      <c r="AL383" s="2"/>
      <c r="AM383" s="2"/>
    </row>
    <row r="384" spans="1:39"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2"/>
      <c r="Y384" s="2"/>
      <c r="Z384" s="2"/>
      <c r="AA384" s="2"/>
      <c r="AB384" s="2"/>
      <c r="AC384" s="2"/>
      <c r="AD384" s="2"/>
      <c r="AE384" s="2"/>
      <c r="AF384" s="2"/>
      <c r="AG384" s="2"/>
      <c r="AH384" s="2"/>
      <c r="AI384" s="2"/>
      <c r="AJ384" s="2"/>
      <c r="AK384" s="2"/>
      <c r="AL384" s="2"/>
      <c r="AM384" s="2"/>
    </row>
    <row r="385" spans="1:39"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2"/>
      <c r="Y385" s="2"/>
      <c r="Z385" s="2"/>
      <c r="AA385" s="2"/>
      <c r="AB385" s="2"/>
      <c r="AC385" s="2"/>
      <c r="AD385" s="2"/>
      <c r="AE385" s="2"/>
      <c r="AF385" s="2"/>
      <c r="AG385" s="2"/>
      <c r="AH385" s="2"/>
      <c r="AI385" s="2"/>
      <c r="AJ385" s="2"/>
      <c r="AK385" s="2"/>
      <c r="AL385" s="2"/>
      <c r="AM385" s="2"/>
    </row>
    <row r="386" spans="1:39"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2"/>
      <c r="Y386" s="2"/>
      <c r="Z386" s="2"/>
      <c r="AA386" s="2"/>
      <c r="AB386" s="2"/>
      <c r="AC386" s="2"/>
      <c r="AD386" s="2"/>
      <c r="AE386" s="2"/>
      <c r="AF386" s="2"/>
      <c r="AG386" s="2"/>
      <c r="AH386" s="2"/>
      <c r="AI386" s="2"/>
      <c r="AJ386" s="2"/>
      <c r="AK386" s="2"/>
      <c r="AL386" s="2"/>
      <c r="AM386" s="2"/>
    </row>
    <row r="387" spans="1:39"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2"/>
      <c r="Y387" s="2"/>
      <c r="Z387" s="2"/>
      <c r="AA387" s="2"/>
      <c r="AB387" s="2"/>
      <c r="AC387" s="2"/>
      <c r="AD387" s="2"/>
      <c r="AE387" s="2"/>
      <c r="AF387" s="2"/>
      <c r="AG387" s="2"/>
      <c r="AH387" s="2"/>
      <c r="AI387" s="2"/>
      <c r="AJ387" s="2"/>
      <c r="AK387" s="2"/>
      <c r="AL387" s="2"/>
      <c r="AM387" s="2"/>
    </row>
    <row r="388" spans="1:39"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2"/>
      <c r="Y388" s="2"/>
      <c r="Z388" s="2"/>
      <c r="AA388" s="2"/>
      <c r="AB388" s="2"/>
      <c r="AC388" s="2"/>
      <c r="AD388" s="2"/>
      <c r="AE388" s="2"/>
      <c r="AF388" s="2"/>
      <c r="AG388" s="2"/>
      <c r="AH388" s="2"/>
      <c r="AI388" s="2"/>
      <c r="AJ388" s="2"/>
      <c r="AK388" s="2"/>
      <c r="AL388" s="2"/>
      <c r="AM388" s="2"/>
    </row>
    <row r="389" spans="1:39"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2"/>
      <c r="Y389" s="2"/>
      <c r="Z389" s="2"/>
      <c r="AA389" s="2"/>
      <c r="AB389" s="2"/>
      <c r="AC389" s="2"/>
      <c r="AD389" s="2"/>
      <c r="AE389" s="2"/>
      <c r="AF389" s="2"/>
      <c r="AG389" s="2"/>
      <c r="AH389" s="2"/>
      <c r="AI389" s="2"/>
      <c r="AJ389" s="2"/>
      <c r="AK389" s="2"/>
      <c r="AL389" s="2"/>
      <c r="AM389" s="2"/>
    </row>
    <row r="390" spans="1:39"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2"/>
      <c r="Y390" s="2"/>
      <c r="Z390" s="2"/>
      <c r="AA390" s="2"/>
      <c r="AB390" s="2"/>
      <c r="AC390" s="2"/>
      <c r="AD390" s="2"/>
      <c r="AE390" s="2"/>
      <c r="AF390" s="2"/>
      <c r="AG390" s="2"/>
      <c r="AH390" s="2"/>
      <c r="AI390" s="2"/>
      <c r="AJ390" s="2"/>
      <c r="AK390" s="2"/>
      <c r="AL390" s="2"/>
      <c r="AM390" s="2"/>
    </row>
    <row r="391" spans="1:39"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2"/>
      <c r="Y391" s="2"/>
      <c r="Z391" s="2"/>
      <c r="AA391" s="2"/>
      <c r="AB391" s="2"/>
      <c r="AC391" s="2"/>
      <c r="AD391" s="2"/>
      <c r="AE391" s="2"/>
      <c r="AF391" s="2"/>
      <c r="AG391" s="2"/>
      <c r="AH391" s="2"/>
      <c r="AI391" s="2"/>
      <c r="AJ391" s="2"/>
      <c r="AK391" s="2"/>
      <c r="AL391" s="2"/>
      <c r="AM391" s="2"/>
    </row>
    <row r="392" spans="1:39"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2"/>
      <c r="Y392" s="2"/>
      <c r="Z392" s="2"/>
      <c r="AA392" s="2"/>
      <c r="AB392" s="2"/>
      <c r="AC392" s="2"/>
      <c r="AD392" s="2"/>
      <c r="AE392" s="2"/>
      <c r="AF392" s="2"/>
      <c r="AG392" s="2"/>
      <c r="AH392" s="2"/>
      <c r="AI392" s="2"/>
      <c r="AJ392" s="2"/>
      <c r="AK392" s="2"/>
      <c r="AL392" s="2"/>
      <c r="AM392" s="2"/>
    </row>
    <row r="393" spans="1:39"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2"/>
      <c r="Y393" s="2"/>
      <c r="Z393" s="2"/>
      <c r="AA393" s="2"/>
      <c r="AB393" s="2"/>
      <c r="AC393" s="2"/>
      <c r="AD393" s="2"/>
      <c r="AE393" s="2"/>
      <c r="AF393" s="2"/>
      <c r="AG393" s="2"/>
      <c r="AH393" s="2"/>
      <c r="AI393" s="2"/>
      <c r="AJ393" s="2"/>
      <c r="AK393" s="2"/>
      <c r="AL393" s="2"/>
      <c r="AM393" s="2"/>
    </row>
    <row r="394" spans="1:39"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2"/>
      <c r="Y394" s="2"/>
      <c r="Z394" s="2"/>
      <c r="AA394" s="2"/>
      <c r="AB394" s="2"/>
      <c r="AC394" s="2"/>
      <c r="AD394" s="2"/>
      <c r="AE394" s="2"/>
      <c r="AF394" s="2"/>
      <c r="AG394" s="2"/>
      <c r="AH394" s="2"/>
      <c r="AI394" s="2"/>
      <c r="AJ394" s="2"/>
      <c r="AK394" s="2"/>
      <c r="AL394" s="2"/>
      <c r="AM394" s="2"/>
    </row>
    <row r="395" spans="1:39"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2"/>
      <c r="Y395" s="2"/>
      <c r="Z395" s="2"/>
      <c r="AA395" s="2"/>
      <c r="AB395" s="2"/>
      <c r="AC395" s="2"/>
      <c r="AD395" s="2"/>
      <c r="AE395" s="2"/>
      <c r="AF395" s="2"/>
      <c r="AG395" s="2"/>
      <c r="AH395" s="2"/>
      <c r="AI395" s="2"/>
      <c r="AJ395" s="2"/>
      <c r="AK395" s="2"/>
      <c r="AL395" s="2"/>
      <c r="AM395" s="2"/>
    </row>
    <row r="396" spans="1:39"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2"/>
      <c r="Y396" s="2"/>
      <c r="Z396" s="2"/>
      <c r="AA396" s="2"/>
      <c r="AB396" s="2"/>
      <c r="AC396" s="2"/>
      <c r="AD396" s="2"/>
      <c r="AE396" s="2"/>
      <c r="AF396" s="2"/>
      <c r="AG396" s="2"/>
      <c r="AH396" s="2"/>
      <c r="AI396" s="2"/>
      <c r="AJ396" s="2"/>
      <c r="AK396" s="2"/>
      <c r="AL396" s="2"/>
      <c r="AM396" s="2"/>
    </row>
    <row r="397" spans="1:39"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2"/>
      <c r="Y397" s="2"/>
      <c r="Z397" s="2"/>
      <c r="AA397" s="2"/>
      <c r="AB397" s="2"/>
      <c r="AC397" s="2"/>
      <c r="AD397" s="2"/>
      <c r="AE397" s="2"/>
      <c r="AF397" s="2"/>
      <c r="AG397" s="2"/>
      <c r="AH397" s="2"/>
      <c r="AI397" s="2"/>
      <c r="AJ397" s="2"/>
      <c r="AK397" s="2"/>
      <c r="AL397" s="2"/>
      <c r="AM397" s="2"/>
    </row>
    <row r="398" spans="1:39"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2"/>
      <c r="Y398" s="2"/>
      <c r="Z398" s="2"/>
      <c r="AA398" s="2"/>
      <c r="AB398" s="2"/>
      <c r="AC398" s="2"/>
      <c r="AD398" s="2"/>
      <c r="AE398" s="2"/>
      <c r="AF398" s="2"/>
      <c r="AG398" s="2"/>
      <c r="AH398" s="2"/>
      <c r="AI398" s="2"/>
      <c r="AJ398" s="2"/>
      <c r="AK398" s="2"/>
      <c r="AL398" s="2"/>
      <c r="AM398" s="2"/>
    </row>
    <row r="399" spans="1:39"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2"/>
      <c r="Y399" s="2"/>
      <c r="Z399" s="2"/>
      <c r="AA399" s="2"/>
      <c r="AB399" s="2"/>
      <c r="AC399" s="2"/>
      <c r="AD399" s="2"/>
      <c r="AE399" s="2"/>
      <c r="AF399" s="2"/>
      <c r="AG399" s="2"/>
      <c r="AH399" s="2"/>
      <c r="AI399" s="2"/>
      <c r="AJ399" s="2"/>
      <c r="AK399" s="2"/>
      <c r="AL399" s="2"/>
      <c r="AM399" s="2"/>
    </row>
    <row r="400" spans="1:39"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2"/>
      <c r="Y400" s="2"/>
      <c r="Z400" s="2"/>
      <c r="AA400" s="2"/>
      <c r="AB400" s="2"/>
      <c r="AC400" s="2"/>
      <c r="AD400" s="2"/>
      <c r="AE400" s="2"/>
      <c r="AF400" s="2"/>
      <c r="AG400" s="2"/>
      <c r="AH400" s="2"/>
      <c r="AI400" s="2"/>
      <c r="AJ400" s="2"/>
      <c r="AK400" s="2"/>
      <c r="AL400" s="2"/>
      <c r="AM400" s="2"/>
    </row>
    <row r="401" spans="1:39"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2"/>
      <c r="Y401" s="2"/>
      <c r="Z401" s="2"/>
      <c r="AA401" s="2"/>
      <c r="AB401" s="2"/>
      <c r="AC401" s="2"/>
      <c r="AD401" s="2"/>
      <c r="AE401" s="2"/>
      <c r="AF401" s="2"/>
      <c r="AG401" s="2"/>
      <c r="AH401" s="2"/>
      <c r="AI401" s="2"/>
      <c r="AJ401" s="2"/>
      <c r="AK401" s="2"/>
      <c r="AL401" s="2"/>
      <c r="AM401" s="2"/>
    </row>
    <row r="402" spans="1:39"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2"/>
      <c r="Y402" s="2"/>
      <c r="Z402" s="2"/>
      <c r="AA402" s="2"/>
      <c r="AB402" s="2"/>
      <c r="AC402" s="2"/>
      <c r="AD402" s="2"/>
      <c r="AE402" s="2"/>
      <c r="AF402" s="2"/>
      <c r="AG402" s="2"/>
      <c r="AH402" s="2"/>
      <c r="AI402" s="2"/>
      <c r="AJ402" s="2"/>
      <c r="AK402" s="2"/>
      <c r="AL402" s="2"/>
      <c r="AM402" s="2"/>
    </row>
    <row r="403" spans="1:39"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2"/>
      <c r="Y403" s="2"/>
      <c r="Z403" s="2"/>
      <c r="AA403" s="2"/>
      <c r="AB403" s="2"/>
      <c r="AC403" s="2"/>
      <c r="AD403" s="2"/>
      <c r="AE403" s="2"/>
      <c r="AF403" s="2"/>
      <c r="AG403" s="2"/>
      <c r="AH403" s="2"/>
      <c r="AI403" s="2"/>
      <c r="AJ403" s="2"/>
      <c r="AK403" s="2"/>
      <c r="AL403" s="2"/>
      <c r="AM403" s="2"/>
    </row>
    <row r="404" spans="1:39"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2"/>
      <c r="Y404" s="2"/>
      <c r="Z404" s="2"/>
      <c r="AA404" s="2"/>
      <c r="AB404" s="2"/>
      <c r="AC404" s="2"/>
      <c r="AD404" s="2"/>
      <c r="AE404" s="2"/>
      <c r="AF404" s="2"/>
      <c r="AG404" s="2"/>
      <c r="AH404" s="2"/>
      <c r="AI404" s="2"/>
      <c r="AJ404" s="2"/>
      <c r="AK404" s="2"/>
      <c r="AL404" s="2"/>
      <c r="AM404" s="2"/>
    </row>
    <row r="405" spans="1:39"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2"/>
      <c r="Y405" s="2"/>
      <c r="Z405" s="2"/>
      <c r="AA405" s="2"/>
      <c r="AB405" s="2"/>
      <c r="AC405" s="2"/>
      <c r="AD405" s="2"/>
      <c r="AE405" s="2"/>
      <c r="AF405" s="2"/>
      <c r="AG405" s="2"/>
      <c r="AH405" s="2"/>
      <c r="AI405" s="2"/>
      <c r="AJ405" s="2"/>
      <c r="AK405" s="2"/>
      <c r="AL405" s="2"/>
      <c r="AM405" s="2"/>
    </row>
    <row r="406" spans="1:39"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2"/>
      <c r="Y406" s="2"/>
      <c r="Z406" s="2"/>
      <c r="AA406" s="2"/>
      <c r="AB406" s="2"/>
      <c r="AC406" s="2"/>
      <c r="AD406" s="2"/>
      <c r="AE406" s="2"/>
      <c r="AF406" s="2"/>
      <c r="AG406" s="2"/>
      <c r="AH406" s="2"/>
      <c r="AI406" s="2"/>
      <c r="AJ406" s="2"/>
      <c r="AK406" s="2"/>
      <c r="AL406" s="2"/>
      <c r="AM406" s="2"/>
    </row>
    <row r="407" spans="1:39"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2"/>
      <c r="Y407" s="2"/>
      <c r="Z407" s="2"/>
      <c r="AA407" s="2"/>
      <c r="AB407" s="2"/>
      <c r="AC407" s="2"/>
      <c r="AD407" s="2"/>
      <c r="AE407" s="2"/>
      <c r="AF407" s="2"/>
      <c r="AG407" s="2"/>
      <c r="AH407" s="2"/>
      <c r="AI407" s="2"/>
      <c r="AJ407" s="2"/>
      <c r="AK407" s="2"/>
      <c r="AL407" s="2"/>
      <c r="AM407" s="2"/>
    </row>
    <row r="408" spans="1:39"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2"/>
      <c r="Y408" s="2"/>
      <c r="Z408" s="2"/>
      <c r="AA408" s="2"/>
      <c r="AB408" s="2"/>
      <c r="AC408" s="2"/>
      <c r="AD408" s="2"/>
      <c r="AE408" s="2"/>
      <c r="AF408" s="2"/>
      <c r="AG408" s="2"/>
      <c r="AH408" s="2"/>
      <c r="AI408" s="2"/>
      <c r="AJ408" s="2"/>
      <c r="AK408" s="2"/>
      <c r="AL408" s="2"/>
      <c r="AM408" s="2"/>
    </row>
    <row r="409" spans="1:39"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2"/>
      <c r="Y409" s="2"/>
      <c r="Z409" s="2"/>
      <c r="AA409" s="2"/>
      <c r="AB409" s="2"/>
      <c r="AC409" s="2"/>
      <c r="AD409" s="2"/>
      <c r="AE409" s="2"/>
      <c r="AF409" s="2"/>
      <c r="AG409" s="2"/>
      <c r="AH409" s="2"/>
      <c r="AI409" s="2"/>
      <c r="AJ409" s="2"/>
      <c r="AK409" s="2"/>
      <c r="AL409" s="2"/>
      <c r="AM409" s="2"/>
    </row>
    <row r="410" spans="1:39"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2"/>
      <c r="Y410" s="2"/>
      <c r="Z410" s="2"/>
      <c r="AA410" s="2"/>
      <c r="AB410" s="2"/>
      <c r="AC410" s="2"/>
      <c r="AD410" s="2"/>
      <c r="AE410" s="2"/>
      <c r="AF410" s="2"/>
      <c r="AG410" s="2"/>
      <c r="AH410" s="2"/>
      <c r="AI410" s="2"/>
      <c r="AJ410" s="2"/>
      <c r="AK410" s="2"/>
      <c r="AL410" s="2"/>
      <c r="AM410" s="2"/>
    </row>
    <row r="411" spans="1:39"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2"/>
      <c r="Y411" s="2"/>
      <c r="Z411" s="2"/>
      <c r="AA411" s="2"/>
      <c r="AB411" s="2"/>
      <c r="AC411" s="2"/>
      <c r="AD411" s="2"/>
      <c r="AE411" s="2"/>
      <c r="AF411" s="2"/>
      <c r="AG411" s="2"/>
      <c r="AH411" s="2"/>
      <c r="AI411" s="2"/>
      <c r="AJ411" s="2"/>
      <c r="AK411" s="2"/>
      <c r="AL411" s="2"/>
      <c r="AM411" s="2"/>
    </row>
    <row r="412" spans="1:39"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2"/>
      <c r="Y412" s="2"/>
      <c r="Z412" s="2"/>
      <c r="AA412" s="2"/>
      <c r="AB412" s="2"/>
      <c r="AC412" s="2"/>
      <c r="AD412" s="2"/>
      <c r="AE412" s="2"/>
      <c r="AF412" s="2"/>
      <c r="AG412" s="2"/>
      <c r="AH412" s="2"/>
      <c r="AI412" s="2"/>
      <c r="AJ412" s="2"/>
      <c r="AK412" s="2"/>
      <c r="AL412" s="2"/>
      <c r="AM412" s="2"/>
    </row>
    <row r="413" spans="1:39"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2"/>
      <c r="Y413" s="2"/>
      <c r="Z413" s="2"/>
      <c r="AA413" s="2"/>
      <c r="AB413" s="2"/>
      <c r="AC413" s="2"/>
      <c r="AD413" s="2"/>
      <c r="AE413" s="2"/>
      <c r="AF413" s="2"/>
      <c r="AG413" s="2"/>
      <c r="AH413" s="2"/>
      <c r="AI413" s="2"/>
      <c r="AJ413" s="2"/>
      <c r="AK413" s="2"/>
      <c r="AL413" s="2"/>
      <c r="AM413" s="2"/>
    </row>
    <row r="414" spans="1:39"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2"/>
      <c r="Y414" s="2"/>
      <c r="Z414" s="2"/>
      <c r="AA414" s="2"/>
      <c r="AB414" s="2"/>
      <c r="AC414" s="2"/>
      <c r="AD414" s="2"/>
      <c r="AE414" s="2"/>
      <c r="AF414" s="2"/>
      <c r="AG414" s="2"/>
      <c r="AH414" s="2"/>
      <c r="AI414" s="2"/>
      <c r="AJ414" s="2"/>
      <c r="AK414" s="2"/>
      <c r="AL414" s="2"/>
      <c r="AM414" s="2"/>
    </row>
    <row r="415" spans="1:39"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2"/>
      <c r="Y415" s="2"/>
      <c r="Z415" s="2"/>
      <c r="AA415" s="2"/>
      <c r="AB415" s="2"/>
      <c r="AC415" s="2"/>
      <c r="AD415" s="2"/>
      <c r="AE415" s="2"/>
      <c r="AF415" s="2"/>
      <c r="AG415" s="2"/>
      <c r="AH415" s="2"/>
      <c r="AI415" s="2"/>
      <c r="AJ415" s="2"/>
      <c r="AK415" s="2"/>
      <c r="AL415" s="2"/>
      <c r="AM415" s="2"/>
    </row>
    <row r="416" spans="1:39"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2"/>
      <c r="Y416" s="2"/>
      <c r="Z416" s="2"/>
      <c r="AA416" s="2"/>
      <c r="AB416" s="2"/>
      <c r="AC416" s="2"/>
      <c r="AD416" s="2"/>
      <c r="AE416" s="2"/>
      <c r="AF416" s="2"/>
      <c r="AG416" s="2"/>
      <c r="AH416" s="2"/>
      <c r="AI416" s="2"/>
      <c r="AJ416" s="2"/>
      <c r="AK416" s="2"/>
      <c r="AL416" s="2"/>
      <c r="AM416" s="2"/>
    </row>
    <row r="417" spans="1:39"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2"/>
      <c r="Y417" s="2"/>
      <c r="Z417" s="2"/>
      <c r="AA417" s="2"/>
      <c r="AB417" s="2"/>
      <c r="AC417" s="2"/>
      <c r="AD417" s="2"/>
      <c r="AE417" s="2"/>
      <c r="AF417" s="2"/>
      <c r="AG417" s="2"/>
      <c r="AH417" s="2"/>
      <c r="AI417" s="2"/>
      <c r="AJ417" s="2"/>
      <c r="AK417" s="2"/>
      <c r="AL417" s="2"/>
      <c r="AM417" s="2"/>
    </row>
    <row r="418" spans="1:39"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2"/>
      <c r="Y418" s="2"/>
      <c r="Z418" s="2"/>
      <c r="AA418" s="2"/>
      <c r="AB418" s="2"/>
      <c r="AC418" s="2"/>
      <c r="AD418" s="2"/>
      <c r="AE418" s="2"/>
      <c r="AF418" s="2"/>
      <c r="AG418" s="2"/>
      <c r="AH418" s="2"/>
      <c r="AI418" s="2"/>
      <c r="AJ418" s="2"/>
      <c r="AK418" s="2"/>
      <c r="AL418" s="2"/>
      <c r="AM418" s="2"/>
    </row>
    <row r="419" spans="1:39"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2"/>
      <c r="Y419" s="2"/>
      <c r="Z419" s="2"/>
      <c r="AA419" s="2"/>
      <c r="AB419" s="2"/>
      <c r="AC419" s="2"/>
      <c r="AD419" s="2"/>
      <c r="AE419" s="2"/>
      <c r="AF419" s="2"/>
      <c r="AG419" s="2"/>
      <c r="AH419" s="2"/>
      <c r="AI419" s="2"/>
      <c r="AJ419" s="2"/>
      <c r="AK419" s="2"/>
      <c r="AL419" s="2"/>
      <c r="AM419" s="2"/>
    </row>
    <row r="420" spans="1:39"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2"/>
      <c r="Y420" s="2"/>
      <c r="Z420" s="2"/>
      <c r="AA420" s="2"/>
      <c r="AB420" s="2"/>
      <c r="AC420" s="2"/>
      <c r="AD420" s="2"/>
      <c r="AE420" s="2"/>
      <c r="AF420" s="2"/>
      <c r="AG420" s="2"/>
      <c r="AH420" s="2"/>
      <c r="AI420" s="2"/>
      <c r="AJ420" s="2"/>
      <c r="AK420" s="2"/>
      <c r="AL420" s="2"/>
      <c r="AM420" s="2"/>
    </row>
    <row r="421" spans="1:39"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2"/>
      <c r="Y421" s="2"/>
      <c r="Z421" s="2"/>
      <c r="AA421" s="2"/>
      <c r="AB421" s="2"/>
      <c r="AC421" s="2"/>
      <c r="AD421" s="2"/>
      <c r="AE421" s="2"/>
      <c r="AF421" s="2"/>
      <c r="AG421" s="2"/>
      <c r="AH421" s="2"/>
      <c r="AI421" s="2"/>
      <c r="AJ421" s="2"/>
      <c r="AK421" s="2"/>
      <c r="AL421" s="2"/>
      <c r="AM421" s="2"/>
    </row>
    <row r="422" spans="1:39"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2"/>
      <c r="Y422" s="2"/>
      <c r="Z422" s="2"/>
      <c r="AA422" s="2"/>
      <c r="AB422" s="2"/>
      <c r="AC422" s="2"/>
      <c r="AD422" s="2"/>
      <c r="AE422" s="2"/>
      <c r="AF422" s="2"/>
      <c r="AG422" s="2"/>
      <c r="AH422" s="2"/>
      <c r="AI422" s="2"/>
      <c r="AJ422" s="2"/>
      <c r="AK422" s="2"/>
      <c r="AL422" s="2"/>
      <c r="AM422" s="2"/>
    </row>
    <row r="423" spans="1:39"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2"/>
      <c r="Y423" s="2"/>
      <c r="Z423" s="2"/>
      <c r="AA423" s="2"/>
      <c r="AB423" s="2"/>
      <c r="AC423" s="2"/>
      <c r="AD423" s="2"/>
      <c r="AE423" s="2"/>
      <c r="AF423" s="2"/>
      <c r="AG423" s="2"/>
      <c r="AH423" s="2"/>
      <c r="AI423" s="2"/>
      <c r="AJ423" s="2"/>
      <c r="AK423" s="2"/>
      <c r="AL423" s="2"/>
      <c r="AM423" s="2"/>
    </row>
    <row r="424" spans="1:39"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2"/>
      <c r="Y424" s="2"/>
      <c r="Z424" s="2"/>
      <c r="AA424" s="2"/>
      <c r="AB424" s="2"/>
      <c r="AC424" s="2"/>
      <c r="AD424" s="2"/>
      <c r="AE424" s="2"/>
      <c r="AF424" s="2"/>
      <c r="AG424" s="2"/>
      <c r="AH424" s="2"/>
      <c r="AI424" s="2"/>
      <c r="AJ424" s="2"/>
      <c r="AK424" s="2"/>
      <c r="AL424" s="2"/>
      <c r="AM424" s="2"/>
    </row>
    <row r="425" spans="1:39"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2"/>
      <c r="Y425" s="2"/>
      <c r="Z425" s="2"/>
      <c r="AA425" s="2"/>
      <c r="AB425" s="2"/>
      <c r="AC425" s="2"/>
      <c r="AD425" s="2"/>
      <c r="AE425" s="2"/>
      <c r="AF425" s="2"/>
      <c r="AG425" s="2"/>
      <c r="AH425" s="2"/>
      <c r="AI425" s="2"/>
      <c r="AJ425" s="2"/>
      <c r="AK425" s="2"/>
      <c r="AL425" s="2"/>
      <c r="AM425" s="2"/>
    </row>
    <row r="426" spans="1:39"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2"/>
      <c r="Y426" s="2"/>
      <c r="Z426" s="2"/>
      <c r="AA426" s="2"/>
      <c r="AB426" s="2"/>
      <c r="AC426" s="2"/>
      <c r="AD426" s="2"/>
      <c r="AE426" s="2"/>
      <c r="AF426" s="2"/>
      <c r="AG426" s="2"/>
      <c r="AH426" s="2"/>
      <c r="AI426" s="2"/>
      <c r="AJ426" s="2"/>
      <c r="AK426" s="2"/>
      <c r="AL426" s="2"/>
      <c r="AM426" s="2"/>
    </row>
    <row r="427" spans="1:39"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2"/>
      <c r="Y427" s="2"/>
      <c r="Z427" s="2"/>
      <c r="AA427" s="2"/>
      <c r="AB427" s="2"/>
      <c r="AC427" s="2"/>
      <c r="AD427" s="2"/>
      <c r="AE427" s="2"/>
      <c r="AF427" s="2"/>
      <c r="AG427" s="2"/>
      <c r="AH427" s="2"/>
      <c r="AI427" s="2"/>
      <c r="AJ427" s="2"/>
      <c r="AK427" s="2"/>
      <c r="AL427" s="2"/>
      <c r="AM427" s="2"/>
    </row>
    <row r="428" spans="1:39"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2"/>
      <c r="Y428" s="2"/>
      <c r="Z428" s="2"/>
      <c r="AA428" s="2"/>
      <c r="AB428" s="2"/>
      <c r="AC428" s="2"/>
      <c r="AD428" s="2"/>
      <c r="AE428" s="2"/>
      <c r="AF428" s="2"/>
      <c r="AG428" s="2"/>
      <c r="AH428" s="2"/>
      <c r="AI428" s="2"/>
      <c r="AJ428" s="2"/>
      <c r="AK428" s="2"/>
      <c r="AL428" s="2"/>
      <c r="AM428" s="2"/>
    </row>
    <row r="429" spans="1:39"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2"/>
      <c r="Y429" s="2"/>
      <c r="Z429" s="2"/>
      <c r="AA429" s="2"/>
      <c r="AB429" s="2"/>
      <c r="AC429" s="2"/>
      <c r="AD429" s="2"/>
      <c r="AE429" s="2"/>
      <c r="AF429" s="2"/>
      <c r="AG429" s="2"/>
      <c r="AH429" s="2"/>
      <c r="AI429" s="2"/>
      <c r="AJ429" s="2"/>
      <c r="AK429" s="2"/>
      <c r="AL429" s="2"/>
      <c r="AM429" s="2"/>
    </row>
    <row r="430" spans="1:39"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2"/>
      <c r="Y430" s="2"/>
      <c r="Z430" s="2"/>
      <c r="AA430" s="2"/>
      <c r="AB430" s="2"/>
      <c r="AC430" s="2"/>
      <c r="AD430" s="2"/>
      <c r="AE430" s="2"/>
      <c r="AF430" s="2"/>
      <c r="AG430" s="2"/>
      <c r="AH430" s="2"/>
      <c r="AI430" s="2"/>
      <c r="AJ430" s="2"/>
      <c r="AK430" s="2"/>
      <c r="AL430" s="2"/>
      <c r="AM430" s="2"/>
    </row>
    <row r="431" spans="1:39"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2"/>
      <c r="Y431" s="2"/>
      <c r="Z431" s="2"/>
      <c r="AA431" s="2"/>
      <c r="AB431" s="2"/>
      <c r="AC431" s="2"/>
      <c r="AD431" s="2"/>
      <c r="AE431" s="2"/>
      <c r="AF431" s="2"/>
      <c r="AG431" s="2"/>
      <c r="AH431" s="2"/>
      <c r="AI431" s="2"/>
      <c r="AJ431" s="2"/>
      <c r="AK431" s="2"/>
      <c r="AL431" s="2"/>
      <c r="AM431" s="2"/>
    </row>
    <row r="432" spans="1:39"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2"/>
      <c r="Y432" s="2"/>
      <c r="Z432" s="2"/>
      <c r="AA432" s="2"/>
      <c r="AB432" s="2"/>
      <c r="AC432" s="2"/>
      <c r="AD432" s="2"/>
      <c r="AE432" s="2"/>
      <c r="AF432" s="2"/>
      <c r="AG432" s="2"/>
      <c r="AH432" s="2"/>
      <c r="AI432" s="2"/>
      <c r="AJ432" s="2"/>
      <c r="AK432" s="2"/>
      <c r="AL432" s="2"/>
      <c r="AM432" s="2"/>
    </row>
    <row r="433" spans="1:39"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2"/>
      <c r="Y433" s="2"/>
      <c r="Z433" s="2"/>
      <c r="AA433" s="2"/>
      <c r="AB433" s="2"/>
      <c r="AC433" s="2"/>
      <c r="AD433" s="2"/>
      <c r="AE433" s="2"/>
      <c r="AF433" s="2"/>
      <c r="AG433" s="2"/>
      <c r="AH433" s="2"/>
      <c r="AI433" s="2"/>
      <c r="AJ433" s="2"/>
      <c r="AK433" s="2"/>
      <c r="AL433" s="2"/>
      <c r="AM433" s="2"/>
    </row>
    <row r="434" spans="1:39"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2"/>
      <c r="Y434" s="2"/>
      <c r="Z434" s="2"/>
      <c r="AA434" s="2"/>
      <c r="AB434" s="2"/>
      <c r="AC434" s="2"/>
      <c r="AD434" s="2"/>
      <c r="AE434" s="2"/>
      <c r="AF434" s="2"/>
      <c r="AG434" s="2"/>
      <c r="AH434" s="2"/>
      <c r="AI434" s="2"/>
      <c r="AJ434" s="2"/>
      <c r="AK434" s="2"/>
      <c r="AL434" s="2"/>
      <c r="AM434" s="2"/>
    </row>
    <row r="435" spans="1:39"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2"/>
      <c r="Y435" s="2"/>
      <c r="Z435" s="2"/>
      <c r="AA435" s="2"/>
      <c r="AB435" s="2"/>
      <c r="AC435" s="2"/>
      <c r="AD435" s="2"/>
      <c r="AE435" s="2"/>
      <c r="AF435" s="2"/>
      <c r="AG435" s="2"/>
      <c r="AH435" s="2"/>
      <c r="AI435" s="2"/>
      <c r="AJ435" s="2"/>
      <c r="AK435" s="2"/>
      <c r="AL435" s="2"/>
      <c r="AM435" s="2"/>
    </row>
    <row r="436" spans="1:39"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2"/>
      <c r="Y436" s="2"/>
      <c r="Z436" s="2"/>
      <c r="AA436" s="2"/>
      <c r="AB436" s="2"/>
      <c r="AC436" s="2"/>
      <c r="AD436" s="2"/>
      <c r="AE436" s="2"/>
      <c r="AF436" s="2"/>
      <c r="AG436" s="2"/>
      <c r="AH436" s="2"/>
      <c r="AI436" s="2"/>
      <c r="AJ436" s="2"/>
      <c r="AK436" s="2"/>
      <c r="AL436" s="2"/>
      <c r="AM436" s="2"/>
    </row>
    <row r="437" spans="1:39"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2"/>
      <c r="Y437" s="2"/>
      <c r="Z437" s="2"/>
      <c r="AA437" s="2"/>
      <c r="AB437" s="2"/>
      <c r="AC437" s="2"/>
      <c r="AD437" s="2"/>
      <c r="AE437" s="2"/>
      <c r="AF437" s="2"/>
      <c r="AG437" s="2"/>
      <c r="AH437" s="2"/>
      <c r="AI437" s="2"/>
      <c r="AJ437" s="2"/>
      <c r="AK437" s="2"/>
      <c r="AL437" s="2"/>
      <c r="AM437" s="2"/>
    </row>
    <row r="438" spans="1:39"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2"/>
      <c r="Y438" s="2"/>
      <c r="Z438" s="2"/>
      <c r="AA438" s="2"/>
      <c r="AB438" s="2"/>
      <c r="AC438" s="2"/>
      <c r="AD438" s="2"/>
      <c r="AE438" s="2"/>
      <c r="AF438" s="2"/>
      <c r="AG438" s="2"/>
      <c r="AH438" s="2"/>
      <c r="AI438" s="2"/>
      <c r="AJ438" s="2"/>
      <c r="AK438" s="2"/>
      <c r="AL438" s="2"/>
      <c r="AM438" s="2"/>
    </row>
    <row r="439" spans="1:39"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2"/>
      <c r="Y439" s="2"/>
      <c r="Z439" s="2"/>
      <c r="AA439" s="2"/>
      <c r="AB439" s="2"/>
      <c r="AC439" s="2"/>
      <c r="AD439" s="2"/>
      <c r="AE439" s="2"/>
      <c r="AF439" s="2"/>
      <c r="AG439" s="2"/>
      <c r="AH439" s="2"/>
      <c r="AI439" s="2"/>
      <c r="AJ439" s="2"/>
      <c r="AK439" s="2"/>
      <c r="AL439" s="2"/>
      <c r="AM439" s="2"/>
    </row>
    <row r="440" spans="1:39"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2"/>
      <c r="Y440" s="2"/>
      <c r="Z440" s="2"/>
      <c r="AA440" s="2"/>
      <c r="AB440" s="2"/>
      <c r="AC440" s="2"/>
      <c r="AD440" s="2"/>
      <c r="AE440" s="2"/>
      <c r="AF440" s="2"/>
      <c r="AG440" s="2"/>
      <c r="AH440" s="2"/>
      <c r="AI440" s="2"/>
      <c r="AJ440" s="2"/>
      <c r="AK440" s="2"/>
      <c r="AL440" s="2"/>
      <c r="AM440" s="2"/>
    </row>
    <row r="441" spans="1:39"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2"/>
      <c r="Y441" s="2"/>
      <c r="Z441" s="2"/>
      <c r="AA441" s="2"/>
      <c r="AB441" s="2"/>
      <c r="AC441" s="2"/>
      <c r="AD441" s="2"/>
      <c r="AE441" s="2"/>
      <c r="AF441" s="2"/>
      <c r="AG441" s="2"/>
      <c r="AH441" s="2"/>
      <c r="AI441" s="2"/>
      <c r="AJ441" s="2"/>
      <c r="AK441" s="2"/>
      <c r="AL441" s="2"/>
      <c r="AM441" s="2"/>
    </row>
    <row r="442" spans="1:39"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2"/>
      <c r="Y442" s="2"/>
      <c r="Z442" s="2"/>
      <c r="AA442" s="2"/>
      <c r="AB442" s="2"/>
      <c r="AC442" s="2"/>
      <c r="AD442" s="2"/>
      <c r="AE442" s="2"/>
      <c r="AF442" s="2"/>
      <c r="AG442" s="2"/>
      <c r="AH442" s="2"/>
      <c r="AI442" s="2"/>
      <c r="AJ442" s="2"/>
      <c r="AK442" s="2"/>
      <c r="AL442" s="2"/>
      <c r="AM442" s="2"/>
    </row>
    <row r="443" spans="1:39"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2"/>
      <c r="Y443" s="2"/>
      <c r="Z443" s="2"/>
      <c r="AA443" s="2"/>
      <c r="AB443" s="2"/>
      <c r="AC443" s="2"/>
      <c r="AD443" s="2"/>
      <c r="AE443" s="2"/>
      <c r="AF443" s="2"/>
      <c r="AG443" s="2"/>
      <c r="AH443" s="2"/>
      <c r="AI443" s="2"/>
      <c r="AJ443" s="2"/>
      <c r="AK443" s="2"/>
      <c r="AL443" s="2"/>
      <c r="AM443" s="2"/>
    </row>
    <row r="444" spans="1:39"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2"/>
      <c r="Y444" s="2"/>
      <c r="Z444" s="2"/>
      <c r="AA444" s="2"/>
      <c r="AB444" s="2"/>
      <c r="AC444" s="2"/>
      <c r="AD444" s="2"/>
      <c r="AE444" s="2"/>
      <c r="AF444" s="2"/>
      <c r="AG444" s="2"/>
      <c r="AH444" s="2"/>
      <c r="AI444" s="2"/>
      <c r="AJ444" s="2"/>
      <c r="AK444" s="2"/>
      <c r="AL444" s="2"/>
      <c r="AM444" s="2"/>
    </row>
    <row r="445" spans="1:39"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2"/>
      <c r="Y445" s="2"/>
      <c r="Z445" s="2"/>
      <c r="AA445" s="2"/>
      <c r="AB445" s="2"/>
      <c r="AC445" s="2"/>
      <c r="AD445" s="2"/>
      <c r="AE445" s="2"/>
      <c r="AF445" s="2"/>
      <c r="AG445" s="2"/>
      <c r="AH445" s="2"/>
      <c r="AI445" s="2"/>
      <c r="AJ445" s="2"/>
      <c r="AK445" s="2"/>
      <c r="AL445" s="2"/>
      <c r="AM445" s="2"/>
    </row>
    <row r="446" spans="1:39"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2"/>
      <c r="Y446" s="2"/>
      <c r="Z446" s="2"/>
      <c r="AA446" s="2"/>
      <c r="AB446" s="2"/>
      <c r="AC446" s="2"/>
      <c r="AD446" s="2"/>
      <c r="AE446" s="2"/>
      <c r="AF446" s="2"/>
      <c r="AG446" s="2"/>
      <c r="AH446" s="2"/>
      <c r="AI446" s="2"/>
      <c r="AJ446" s="2"/>
      <c r="AK446" s="2"/>
      <c r="AL446" s="2"/>
      <c r="AM446" s="2"/>
    </row>
    <row r="447" spans="1:39"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2"/>
      <c r="Y447" s="2"/>
      <c r="Z447" s="2"/>
      <c r="AA447" s="2"/>
      <c r="AB447" s="2"/>
      <c r="AC447" s="2"/>
      <c r="AD447" s="2"/>
      <c r="AE447" s="2"/>
      <c r="AF447" s="2"/>
      <c r="AG447" s="2"/>
      <c r="AH447" s="2"/>
      <c r="AI447" s="2"/>
      <c r="AJ447" s="2"/>
      <c r="AK447" s="2"/>
      <c r="AL447" s="2"/>
      <c r="AM447" s="2"/>
    </row>
    <row r="448" spans="1:39"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2"/>
      <c r="Y448" s="2"/>
      <c r="Z448" s="2"/>
      <c r="AA448" s="2"/>
      <c r="AB448" s="2"/>
      <c r="AC448" s="2"/>
      <c r="AD448" s="2"/>
      <c r="AE448" s="2"/>
      <c r="AF448" s="2"/>
      <c r="AG448" s="2"/>
      <c r="AH448" s="2"/>
      <c r="AI448" s="2"/>
      <c r="AJ448" s="2"/>
      <c r="AK448" s="2"/>
      <c r="AL448" s="2"/>
      <c r="AM448" s="2"/>
    </row>
    <row r="449" spans="1:39"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2"/>
      <c r="Y449" s="2"/>
      <c r="Z449" s="2"/>
      <c r="AA449" s="2"/>
      <c r="AB449" s="2"/>
      <c r="AC449" s="2"/>
      <c r="AD449" s="2"/>
      <c r="AE449" s="2"/>
      <c r="AF449" s="2"/>
      <c r="AG449" s="2"/>
      <c r="AH449" s="2"/>
      <c r="AI449" s="2"/>
      <c r="AJ449" s="2"/>
      <c r="AK449" s="2"/>
      <c r="AL449" s="2"/>
      <c r="AM449" s="2"/>
    </row>
    <row r="450" spans="1:39"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2"/>
      <c r="Y450" s="2"/>
      <c r="Z450" s="2"/>
      <c r="AA450" s="2"/>
      <c r="AB450" s="2"/>
      <c r="AC450" s="2"/>
      <c r="AD450" s="2"/>
      <c r="AE450" s="2"/>
      <c r="AF450" s="2"/>
      <c r="AG450" s="2"/>
      <c r="AH450" s="2"/>
      <c r="AI450" s="2"/>
      <c r="AJ450" s="2"/>
      <c r="AK450" s="2"/>
      <c r="AL450" s="2"/>
      <c r="AM450" s="2"/>
    </row>
    <row r="451" spans="1:39"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2"/>
      <c r="Y451" s="2"/>
      <c r="Z451" s="2"/>
      <c r="AA451" s="2"/>
      <c r="AB451" s="2"/>
      <c r="AC451" s="2"/>
      <c r="AD451" s="2"/>
      <c r="AE451" s="2"/>
      <c r="AF451" s="2"/>
      <c r="AG451" s="2"/>
      <c r="AH451" s="2"/>
      <c r="AI451" s="2"/>
      <c r="AJ451" s="2"/>
      <c r="AK451" s="2"/>
      <c r="AL451" s="2"/>
      <c r="AM451" s="2"/>
    </row>
    <row r="452" spans="1:39"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2"/>
      <c r="Y452" s="2"/>
      <c r="Z452" s="2"/>
      <c r="AA452" s="2"/>
      <c r="AB452" s="2"/>
      <c r="AC452" s="2"/>
      <c r="AD452" s="2"/>
      <c r="AE452" s="2"/>
      <c r="AF452" s="2"/>
      <c r="AG452" s="2"/>
      <c r="AH452" s="2"/>
      <c r="AI452" s="2"/>
      <c r="AJ452" s="2"/>
      <c r="AK452" s="2"/>
      <c r="AL452" s="2"/>
      <c r="AM452" s="2"/>
    </row>
    <row r="453" spans="1:39"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2"/>
      <c r="Y453" s="2"/>
      <c r="Z453" s="2"/>
      <c r="AA453" s="2"/>
      <c r="AB453" s="2"/>
      <c r="AC453" s="2"/>
      <c r="AD453" s="2"/>
      <c r="AE453" s="2"/>
      <c r="AF453" s="2"/>
      <c r="AG453" s="2"/>
      <c r="AH453" s="2"/>
      <c r="AI453" s="2"/>
      <c r="AJ453" s="2"/>
      <c r="AK453" s="2"/>
      <c r="AL453" s="2"/>
      <c r="AM453" s="2"/>
    </row>
    <row r="454" spans="1:39"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2"/>
      <c r="Y454" s="2"/>
      <c r="Z454" s="2"/>
      <c r="AA454" s="2"/>
      <c r="AB454" s="2"/>
      <c r="AC454" s="2"/>
      <c r="AD454" s="2"/>
      <c r="AE454" s="2"/>
      <c r="AF454" s="2"/>
      <c r="AG454" s="2"/>
      <c r="AH454" s="2"/>
      <c r="AI454" s="2"/>
      <c r="AJ454" s="2"/>
      <c r="AK454" s="2"/>
      <c r="AL454" s="2"/>
      <c r="AM454" s="2"/>
    </row>
    <row r="455" spans="1:39"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2"/>
      <c r="Y455" s="2"/>
      <c r="Z455" s="2"/>
      <c r="AA455" s="2"/>
      <c r="AB455" s="2"/>
      <c r="AC455" s="2"/>
      <c r="AD455" s="2"/>
      <c r="AE455" s="2"/>
      <c r="AF455" s="2"/>
      <c r="AG455" s="2"/>
      <c r="AH455" s="2"/>
      <c r="AI455" s="2"/>
      <c r="AJ455" s="2"/>
      <c r="AK455" s="2"/>
      <c r="AL455" s="2"/>
      <c r="AM455" s="2"/>
    </row>
    <row r="456" spans="1:39"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2"/>
      <c r="Y456" s="2"/>
      <c r="Z456" s="2"/>
      <c r="AA456" s="2"/>
      <c r="AB456" s="2"/>
      <c r="AC456" s="2"/>
      <c r="AD456" s="2"/>
      <c r="AE456" s="2"/>
      <c r="AF456" s="2"/>
      <c r="AG456" s="2"/>
      <c r="AH456" s="2"/>
      <c r="AI456" s="2"/>
      <c r="AJ456" s="2"/>
      <c r="AK456" s="2"/>
      <c r="AL456" s="2"/>
      <c r="AM456" s="2"/>
    </row>
    <row r="457" spans="1:39"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2"/>
      <c r="Y457" s="2"/>
      <c r="Z457" s="2"/>
      <c r="AA457" s="2"/>
      <c r="AB457" s="2"/>
      <c r="AC457" s="2"/>
      <c r="AD457" s="2"/>
      <c r="AE457" s="2"/>
      <c r="AF457" s="2"/>
      <c r="AG457" s="2"/>
      <c r="AH457" s="2"/>
      <c r="AI457" s="2"/>
      <c r="AJ457" s="2"/>
      <c r="AK457" s="2"/>
      <c r="AL457" s="2"/>
      <c r="AM457" s="2"/>
    </row>
    <row r="458" spans="1:39"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2"/>
      <c r="Y458" s="2"/>
      <c r="Z458" s="2"/>
      <c r="AA458" s="2"/>
      <c r="AB458" s="2"/>
      <c r="AC458" s="2"/>
      <c r="AD458" s="2"/>
      <c r="AE458" s="2"/>
      <c r="AF458" s="2"/>
      <c r="AG458" s="2"/>
      <c r="AH458" s="2"/>
      <c r="AI458" s="2"/>
      <c r="AJ458" s="2"/>
      <c r="AK458" s="2"/>
      <c r="AL458" s="2"/>
      <c r="AM458" s="2"/>
    </row>
    <row r="459" spans="1:39"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2"/>
      <c r="Y459" s="2"/>
      <c r="Z459" s="2"/>
      <c r="AA459" s="2"/>
      <c r="AB459" s="2"/>
      <c r="AC459" s="2"/>
      <c r="AD459" s="2"/>
      <c r="AE459" s="2"/>
      <c r="AF459" s="2"/>
      <c r="AG459" s="2"/>
      <c r="AH459" s="2"/>
      <c r="AI459" s="2"/>
      <c r="AJ459" s="2"/>
      <c r="AK459" s="2"/>
      <c r="AL459" s="2"/>
      <c r="AM459" s="2"/>
    </row>
    <row r="460" spans="1:39"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2"/>
      <c r="Y460" s="2"/>
      <c r="Z460" s="2"/>
      <c r="AA460" s="2"/>
      <c r="AB460" s="2"/>
      <c r="AC460" s="2"/>
      <c r="AD460" s="2"/>
      <c r="AE460" s="2"/>
      <c r="AF460" s="2"/>
      <c r="AG460" s="2"/>
      <c r="AH460" s="2"/>
      <c r="AI460" s="2"/>
      <c r="AJ460" s="2"/>
      <c r="AK460" s="2"/>
      <c r="AL460" s="2"/>
      <c r="AM460" s="2"/>
    </row>
    <row r="461" spans="1:39"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2"/>
      <c r="Y461" s="2"/>
      <c r="Z461" s="2"/>
      <c r="AA461" s="2"/>
      <c r="AB461" s="2"/>
      <c r="AC461" s="2"/>
      <c r="AD461" s="2"/>
      <c r="AE461" s="2"/>
      <c r="AF461" s="2"/>
      <c r="AG461" s="2"/>
      <c r="AH461" s="2"/>
      <c r="AI461" s="2"/>
      <c r="AJ461" s="2"/>
      <c r="AK461" s="2"/>
      <c r="AL461" s="2"/>
      <c r="AM461" s="2"/>
    </row>
    <row r="462" spans="1:39"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2"/>
      <c r="Y462" s="2"/>
      <c r="Z462" s="2"/>
      <c r="AA462" s="2"/>
      <c r="AB462" s="2"/>
      <c r="AC462" s="2"/>
      <c r="AD462" s="2"/>
      <c r="AE462" s="2"/>
      <c r="AF462" s="2"/>
      <c r="AG462" s="2"/>
      <c r="AH462" s="2"/>
      <c r="AI462" s="2"/>
      <c r="AJ462" s="2"/>
      <c r="AK462" s="2"/>
      <c r="AL462" s="2"/>
      <c r="AM462" s="2"/>
    </row>
    <row r="463" spans="1:39"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2"/>
      <c r="Y463" s="2"/>
      <c r="Z463" s="2"/>
      <c r="AA463" s="2"/>
      <c r="AB463" s="2"/>
      <c r="AC463" s="2"/>
      <c r="AD463" s="2"/>
      <c r="AE463" s="2"/>
      <c r="AF463" s="2"/>
      <c r="AG463" s="2"/>
      <c r="AH463" s="2"/>
      <c r="AI463" s="2"/>
      <c r="AJ463" s="2"/>
      <c r="AK463" s="2"/>
      <c r="AL463" s="2"/>
      <c r="AM463" s="2"/>
    </row>
    <row r="464" spans="1:39"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2"/>
      <c r="Y464" s="2"/>
      <c r="Z464" s="2"/>
      <c r="AA464" s="2"/>
      <c r="AB464" s="2"/>
      <c r="AC464" s="2"/>
      <c r="AD464" s="2"/>
      <c r="AE464" s="2"/>
      <c r="AF464" s="2"/>
      <c r="AG464" s="2"/>
      <c r="AH464" s="2"/>
      <c r="AI464" s="2"/>
      <c r="AJ464" s="2"/>
      <c r="AK464" s="2"/>
      <c r="AL464" s="2"/>
      <c r="AM464" s="2"/>
    </row>
    <row r="465" spans="1:39"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2"/>
      <c r="Y465" s="2"/>
      <c r="Z465" s="2"/>
      <c r="AA465" s="2"/>
      <c r="AB465" s="2"/>
      <c r="AC465" s="2"/>
      <c r="AD465" s="2"/>
      <c r="AE465" s="2"/>
      <c r="AF465" s="2"/>
      <c r="AG465" s="2"/>
      <c r="AH465" s="2"/>
      <c r="AI465" s="2"/>
      <c r="AJ465" s="2"/>
      <c r="AK465" s="2"/>
      <c r="AL465" s="2"/>
      <c r="AM465" s="2"/>
    </row>
    <row r="466" spans="1:39"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2"/>
      <c r="Y466" s="2"/>
      <c r="Z466" s="2"/>
      <c r="AA466" s="2"/>
      <c r="AB466" s="2"/>
      <c r="AC466" s="2"/>
      <c r="AD466" s="2"/>
      <c r="AE466" s="2"/>
      <c r="AF466" s="2"/>
      <c r="AG466" s="2"/>
      <c r="AH466" s="2"/>
      <c r="AI466" s="2"/>
      <c r="AJ466" s="2"/>
      <c r="AK466" s="2"/>
      <c r="AL466" s="2"/>
      <c r="AM466" s="2"/>
    </row>
    <row r="467" spans="1:39"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2"/>
      <c r="Y467" s="2"/>
      <c r="Z467" s="2"/>
      <c r="AA467" s="2"/>
      <c r="AB467" s="2"/>
      <c r="AC467" s="2"/>
      <c r="AD467" s="2"/>
      <c r="AE467" s="2"/>
      <c r="AF467" s="2"/>
      <c r="AG467" s="2"/>
      <c r="AH467" s="2"/>
      <c r="AI467" s="2"/>
      <c r="AJ467" s="2"/>
      <c r="AK467" s="2"/>
      <c r="AL467" s="2"/>
      <c r="AM467" s="2"/>
    </row>
    <row r="468" spans="1:39"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2"/>
      <c r="Y468" s="2"/>
      <c r="Z468" s="2"/>
      <c r="AA468" s="2"/>
      <c r="AB468" s="2"/>
      <c r="AC468" s="2"/>
      <c r="AD468" s="2"/>
      <c r="AE468" s="2"/>
      <c r="AF468" s="2"/>
      <c r="AG468" s="2"/>
      <c r="AH468" s="2"/>
      <c r="AI468" s="2"/>
      <c r="AJ468" s="2"/>
      <c r="AK468" s="2"/>
      <c r="AL468" s="2"/>
      <c r="AM468" s="2"/>
    </row>
    <row r="469" spans="1:39"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2"/>
      <c r="Y469" s="2"/>
      <c r="Z469" s="2"/>
      <c r="AA469" s="2"/>
      <c r="AB469" s="2"/>
      <c r="AC469" s="2"/>
      <c r="AD469" s="2"/>
      <c r="AE469" s="2"/>
      <c r="AF469" s="2"/>
      <c r="AG469" s="2"/>
      <c r="AH469" s="2"/>
      <c r="AI469" s="2"/>
      <c r="AJ469" s="2"/>
      <c r="AK469" s="2"/>
      <c r="AL469" s="2"/>
      <c r="AM469" s="2"/>
    </row>
    <row r="470" spans="1:39"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2"/>
      <c r="Y470" s="2"/>
      <c r="Z470" s="2"/>
      <c r="AA470" s="2"/>
      <c r="AB470" s="2"/>
      <c r="AC470" s="2"/>
      <c r="AD470" s="2"/>
      <c r="AE470" s="2"/>
      <c r="AF470" s="2"/>
      <c r="AG470" s="2"/>
      <c r="AH470" s="2"/>
      <c r="AI470" s="2"/>
      <c r="AJ470" s="2"/>
      <c r="AK470" s="2"/>
      <c r="AL470" s="2"/>
      <c r="AM470" s="2"/>
    </row>
    <row r="471" spans="1:39"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2"/>
      <c r="Y471" s="2"/>
      <c r="Z471" s="2"/>
      <c r="AA471" s="2"/>
      <c r="AB471" s="2"/>
      <c r="AC471" s="2"/>
      <c r="AD471" s="2"/>
      <c r="AE471" s="2"/>
      <c r="AF471" s="2"/>
      <c r="AG471" s="2"/>
      <c r="AH471" s="2"/>
      <c r="AI471" s="2"/>
      <c r="AJ471" s="2"/>
      <c r="AK471" s="2"/>
      <c r="AL471" s="2"/>
      <c r="AM471" s="2"/>
    </row>
    <row r="472" spans="1:39"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2"/>
      <c r="Y472" s="2"/>
      <c r="Z472" s="2"/>
      <c r="AA472" s="2"/>
      <c r="AB472" s="2"/>
      <c r="AC472" s="2"/>
      <c r="AD472" s="2"/>
      <c r="AE472" s="2"/>
      <c r="AF472" s="2"/>
      <c r="AG472" s="2"/>
      <c r="AH472" s="2"/>
      <c r="AI472" s="2"/>
      <c r="AJ472" s="2"/>
      <c r="AK472" s="2"/>
      <c r="AL472" s="2"/>
      <c r="AM472" s="2"/>
    </row>
    <row r="473" spans="1:39"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2"/>
      <c r="Y473" s="2"/>
      <c r="Z473" s="2"/>
      <c r="AA473" s="2"/>
      <c r="AB473" s="2"/>
      <c r="AC473" s="2"/>
      <c r="AD473" s="2"/>
      <c r="AE473" s="2"/>
      <c r="AF473" s="2"/>
      <c r="AG473" s="2"/>
      <c r="AH473" s="2"/>
      <c r="AI473" s="2"/>
      <c r="AJ473" s="2"/>
      <c r="AK473" s="2"/>
      <c r="AL473" s="2"/>
      <c r="AM473" s="2"/>
    </row>
    <row r="474" spans="1:39"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2"/>
      <c r="Y474" s="2"/>
      <c r="Z474" s="2"/>
      <c r="AA474" s="2"/>
      <c r="AB474" s="2"/>
      <c r="AC474" s="2"/>
      <c r="AD474" s="2"/>
      <c r="AE474" s="2"/>
      <c r="AF474" s="2"/>
      <c r="AG474" s="2"/>
      <c r="AH474" s="2"/>
      <c r="AI474" s="2"/>
      <c r="AJ474" s="2"/>
      <c r="AK474" s="2"/>
      <c r="AL474" s="2"/>
      <c r="AM474" s="2"/>
    </row>
    <row r="475" spans="1:39"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2"/>
      <c r="Y475" s="2"/>
      <c r="Z475" s="2"/>
      <c r="AA475" s="2"/>
      <c r="AB475" s="2"/>
      <c r="AC475" s="2"/>
      <c r="AD475" s="2"/>
      <c r="AE475" s="2"/>
      <c r="AF475" s="2"/>
      <c r="AG475" s="2"/>
      <c r="AH475" s="2"/>
      <c r="AI475" s="2"/>
      <c r="AJ475" s="2"/>
      <c r="AK475" s="2"/>
      <c r="AL475" s="2"/>
      <c r="AM475" s="2"/>
    </row>
    <row r="476" spans="1:39"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2"/>
      <c r="Y476" s="2"/>
      <c r="Z476" s="2"/>
      <c r="AA476" s="2"/>
      <c r="AB476" s="2"/>
      <c r="AC476" s="2"/>
      <c r="AD476" s="2"/>
      <c r="AE476" s="2"/>
      <c r="AF476" s="2"/>
      <c r="AG476" s="2"/>
      <c r="AH476" s="2"/>
      <c r="AI476" s="2"/>
      <c r="AJ476" s="2"/>
      <c r="AK476" s="2"/>
      <c r="AL476" s="2"/>
      <c r="AM476" s="2"/>
    </row>
    <row r="477" spans="1:39"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2"/>
      <c r="Y477" s="2"/>
      <c r="Z477" s="2"/>
      <c r="AA477" s="2"/>
      <c r="AB477" s="2"/>
      <c r="AC477" s="2"/>
      <c r="AD477" s="2"/>
      <c r="AE477" s="2"/>
      <c r="AF477" s="2"/>
      <c r="AG477" s="2"/>
      <c r="AH477" s="2"/>
      <c r="AI477" s="2"/>
      <c r="AJ477" s="2"/>
      <c r="AK477" s="2"/>
      <c r="AL477" s="2"/>
      <c r="AM477" s="2"/>
    </row>
    <row r="478" spans="1:39"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2"/>
      <c r="Y478" s="2"/>
      <c r="Z478" s="2"/>
      <c r="AA478" s="2"/>
      <c r="AB478" s="2"/>
      <c r="AC478" s="2"/>
      <c r="AD478" s="2"/>
      <c r="AE478" s="2"/>
      <c r="AF478" s="2"/>
      <c r="AG478" s="2"/>
      <c r="AH478" s="2"/>
      <c r="AI478" s="2"/>
      <c r="AJ478" s="2"/>
      <c r="AK478" s="2"/>
      <c r="AL478" s="2"/>
      <c r="AM478" s="2"/>
    </row>
    <row r="479" spans="1:39"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2"/>
      <c r="Y479" s="2"/>
      <c r="Z479" s="2"/>
      <c r="AA479" s="2"/>
      <c r="AB479" s="2"/>
      <c r="AC479" s="2"/>
      <c r="AD479" s="2"/>
      <c r="AE479" s="2"/>
      <c r="AF479" s="2"/>
      <c r="AG479" s="2"/>
      <c r="AH479" s="2"/>
      <c r="AI479" s="2"/>
      <c r="AJ479" s="2"/>
      <c r="AK479" s="2"/>
      <c r="AL479" s="2"/>
      <c r="AM479" s="2"/>
    </row>
    <row r="480" spans="1:39"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2"/>
      <c r="Y480" s="2"/>
      <c r="Z480" s="2"/>
      <c r="AA480" s="2"/>
      <c r="AB480" s="2"/>
      <c r="AC480" s="2"/>
      <c r="AD480" s="2"/>
      <c r="AE480" s="2"/>
      <c r="AF480" s="2"/>
      <c r="AG480" s="2"/>
      <c r="AH480" s="2"/>
      <c r="AI480" s="2"/>
      <c r="AJ480" s="2"/>
      <c r="AK480" s="2"/>
      <c r="AL480" s="2"/>
      <c r="AM480" s="2"/>
    </row>
    <row r="481" spans="1:39"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2"/>
      <c r="Y481" s="2"/>
      <c r="Z481" s="2"/>
      <c r="AA481" s="2"/>
      <c r="AB481" s="2"/>
      <c r="AC481" s="2"/>
      <c r="AD481" s="2"/>
      <c r="AE481" s="2"/>
      <c r="AF481" s="2"/>
      <c r="AG481" s="2"/>
      <c r="AH481" s="2"/>
      <c r="AI481" s="2"/>
      <c r="AJ481" s="2"/>
      <c r="AK481" s="2"/>
      <c r="AL481" s="2"/>
      <c r="AM481" s="2"/>
    </row>
    <row r="482" spans="1:39"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2"/>
      <c r="Y482" s="2"/>
      <c r="Z482" s="2"/>
      <c r="AA482" s="2"/>
      <c r="AB482" s="2"/>
      <c r="AC482" s="2"/>
      <c r="AD482" s="2"/>
      <c r="AE482" s="2"/>
      <c r="AF482" s="2"/>
      <c r="AG482" s="2"/>
      <c r="AH482" s="2"/>
      <c r="AI482" s="2"/>
      <c r="AJ482" s="2"/>
      <c r="AK482" s="2"/>
      <c r="AL482" s="2"/>
      <c r="AM482" s="2"/>
    </row>
    <row r="483" spans="1:39"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2"/>
      <c r="Y483" s="2"/>
      <c r="Z483" s="2"/>
      <c r="AA483" s="2"/>
      <c r="AB483" s="2"/>
      <c r="AC483" s="2"/>
      <c r="AD483" s="2"/>
      <c r="AE483" s="2"/>
      <c r="AF483" s="2"/>
      <c r="AG483" s="2"/>
      <c r="AH483" s="2"/>
      <c r="AI483" s="2"/>
      <c r="AJ483" s="2"/>
      <c r="AK483" s="2"/>
      <c r="AL483" s="2"/>
      <c r="AM483" s="2"/>
    </row>
    <row r="484" spans="1:39"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2"/>
      <c r="Y484" s="2"/>
      <c r="Z484" s="2"/>
      <c r="AA484" s="2"/>
      <c r="AB484" s="2"/>
      <c r="AC484" s="2"/>
      <c r="AD484" s="2"/>
      <c r="AE484" s="2"/>
      <c r="AF484" s="2"/>
      <c r="AG484" s="2"/>
      <c r="AH484" s="2"/>
      <c r="AI484" s="2"/>
      <c r="AJ484" s="2"/>
      <c r="AK484" s="2"/>
      <c r="AL484" s="2"/>
      <c r="AM484" s="2"/>
    </row>
    <row r="485" spans="1:39"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2"/>
      <c r="Y485" s="2"/>
      <c r="Z485" s="2"/>
      <c r="AA485" s="2"/>
      <c r="AB485" s="2"/>
      <c r="AC485" s="2"/>
      <c r="AD485" s="2"/>
      <c r="AE485" s="2"/>
      <c r="AF485" s="2"/>
      <c r="AG485" s="2"/>
      <c r="AH485" s="2"/>
      <c r="AI485" s="2"/>
      <c r="AJ485" s="2"/>
      <c r="AK485" s="2"/>
      <c r="AL485" s="2"/>
      <c r="AM485" s="2"/>
    </row>
    <row r="486" spans="1:39"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2"/>
      <c r="Y486" s="2"/>
      <c r="Z486" s="2"/>
      <c r="AA486" s="2"/>
      <c r="AB486" s="2"/>
      <c r="AC486" s="2"/>
      <c r="AD486" s="2"/>
      <c r="AE486" s="2"/>
      <c r="AF486" s="2"/>
      <c r="AG486" s="2"/>
      <c r="AH486" s="2"/>
      <c r="AI486" s="2"/>
      <c r="AJ486" s="2"/>
      <c r="AK486" s="2"/>
      <c r="AL486" s="2"/>
      <c r="AM486" s="2"/>
    </row>
    <row r="487" spans="1:39"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2"/>
      <c r="Y487" s="2"/>
      <c r="Z487" s="2"/>
      <c r="AA487" s="2"/>
      <c r="AB487" s="2"/>
      <c r="AC487" s="2"/>
      <c r="AD487" s="2"/>
      <c r="AE487" s="2"/>
      <c r="AF487" s="2"/>
      <c r="AG487" s="2"/>
      <c r="AH487" s="2"/>
      <c r="AI487" s="2"/>
      <c r="AJ487" s="2"/>
      <c r="AK487" s="2"/>
      <c r="AL487" s="2"/>
      <c r="AM487" s="2"/>
    </row>
    <row r="488" spans="1:39"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2"/>
      <c r="Y488" s="2"/>
      <c r="Z488" s="2"/>
      <c r="AA488" s="2"/>
      <c r="AB488" s="2"/>
      <c r="AC488" s="2"/>
      <c r="AD488" s="2"/>
      <c r="AE488" s="2"/>
      <c r="AF488" s="2"/>
      <c r="AG488" s="2"/>
      <c r="AH488" s="2"/>
      <c r="AI488" s="2"/>
      <c r="AJ488" s="2"/>
      <c r="AK488" s="2"/>
      <c r="AL488" s="2"/>
      <c r="AM488" s="2"/>
    </row>
    <row r="489" spans="1:39"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2"/>
      <c r="Y489" s="2"/>
      <c r="Z489" s="2"/>
      <c r="AA489" s="2"/>
      <c r="AB489" s="2"/>
      <c r="AC489" s="2"/>
      <c r="AD489" s="2"/>
      <c r="AE489" s="2"/>
      <c r="AF489" s="2"/>
      <c r="AG489" s="2"/>
      <c r="AH489" s="2"/>
      <c r="AI489" s="2"/>
      <c r="AJ489" s="2"/>
      <c r="AK489" s="2"/>
      <c r="AL489" s="2"/>
      <c r="AM489" s="2"/>
    </row>
    <row r="490" spans="1:39"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2"/>
      <c r="Y490" s="2"/>
      <c r="Z490" s="2"/>
      <c r="AA490" s="2"/>
      <c r="AB490" s="2"/>
      <c r="AC490" s="2"/>
      <c r="AD490" s="2"/>
      <c r="AE490" s="2"/>
      <c r="AF490" s="2"/>
      <c r="AG490" s="2"/>
      <c r="AH490" s="2"/>
      <c r="AI490" s="2"/>
      <c r="AJ490" s="2"/>
      <c r="AK490" s="2"/>
      <c r="AL490" s="2"/>
      <c r="AM490" s="2"/>
    </row>
    <row r="491" spans="1:39"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2"/>
      <c r="Y491" s="2"/>
      <c r="Z491" s="2"/>
      <c r="AA491" s="2"/>
      <c r="AB491" s="2"/>
      <c r="AC491" s="2"/>
      <c r="AD491" s="2"/>
      <c r="AE491" s="2"/>
      <c r="AF491" s="2"/>
      <c r="AG491" s="2"/>
      <c r="AH491" s="2"/>
      <c r="AI491" s="2"/>
      <c r="AJ491" s="2"/>
      <c r="AK491" s="2"/>
      <c r="AL491" s="2"/>
      <c r="AM491" s="2"/>
    </row>
    <row r="492" spans="1:39"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2"/>
      <c r="Y492" s="2"/>
      <c r="Z492" s="2"/>
      <c r="AA492" s="2"/>
      <c r="AB492" s="2"/>
      <c r="AC492" s="2"/>
      <c r="AD492" s="2"/>
      <c r="AE492" s="2"/>
      <c r="AF492" s="2"/>
      <c r="AG492" s="2"/>
      <c r="AH492" s="2"/>
      <c r="AI492" s="2"/>
      <c r="AJ492" s="2"/>
      <c r="AK492" s="2"/>
      <c r="AL492" s="2"/>
      <c r="AM492" s="2"/>
    </row>
    <row r="493" spans="1:39"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2"/>
      <c r="Y493" s="2"/>
      <c r="Z493" s="2"/>
      <c r="AA493" s="2"/>
      <c r="AB493" s="2"/>
      <c r="AC493" s="2"/>
      <c r="AD493" s="2"/>
      <c r="AE493" s="2"/>
      <c r="AF493" s="2"/>
      <c r="AG493" s="2"/>
      <c r="AH493" s="2"/>
      <c r="AI493" s="2"/>
      <c r="AJ493" s="2"/>
      <c r="AK493" s="2"/>
      <c r="AL493" s="2"/>
      <c r="AM493" s="2"/>
    </row>
    <row r="494" spans="1:39"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2"/>
      <c r="Y494" s="2"/>
      <c r="Z494" s="2"/>
      <c r="AA494" s="2"/>
      <c r="AB494" s="2"/>
      <c r="AC494" s="2"/>
      <c r="AD494" s="2"/>
      <c r="AE494" s="2"/>
      <c r="AF494" s="2"/>
      <c r="AG494" s="2"/>
      <c r="AH494" s="2"/>
      <c r="AI494" s="2"/>
      <c r="AJ494" s="2"/>
      <c r="AK494" s="2"/>
      <c r="AL494" s="2"/>
      <c r="AM494" s="2"/>
    </row>
    <row r="495" spans="1:39"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2"/>
      <c r="Y495" s="2"/>
      <c r="Z495" s="2"/>
      <c r="AA495" s="2"/>
      <c r="AB495" s="2"/>
      <c r="AC495" s="2"/>
      <c r="AD495" s="2"/>
      <c r="AE495" s="2"/>
      <c r="AF495" s="2"/>
      <c r="AG495" s="2"/>
      <c r="AH495" s="2"/>
      <c r="AI495" s="2"/>
      <c r="AJ495" s="2"/>
      <c r="AK495" s="2"/>
      <c r="AL495" s="2"/>
      <c r="AM495" s="2"/>
    </row>
    <row r="496" spans="1:39"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2"/>
      <c r="Y496" s="2"/>
      <c r="Z496" s="2"/>
      <c r="AA496" s="2"/>
      <c r="AB496" s="2"/>
      <c r="AC496" s="2"/>
      <c r="AD496" s="2"/>
      <c r="AE496" s="2"/>
      <c r="AF496" s="2"/>
      <c r="AG496" s="2"/>
      <c r="AH496" s="2"/>
      <c r="AI496" s="2"/>
      <c r="AJ496" s="2"/>
      <c r="AK496" s="2"/>
      <c r="AL496" s="2"/>
      <c r="AM496" s="2"/>
    </row>
    <row r="497" spans="1:39"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2"/>
      <c r="Y497" s="2"/>
      <c r="Z497" s="2"/>
      <c r="AA497" s="2"/>
      <c r="AB497" s="2"/>
      <c r="AC497" s="2"/>
      <c r="AD497" s="2"/>
      <c r="AE497" s="2"/>
      <c r="AF497" s="2"/>
      <c r="AG497" s="2"/>
      <c r="AH497" s="2"/>
      <c r="AI497" s="2"/>
      <c r="AJ497" s="2"/>
      <c r="AK497" s="2"/>
      <c r="AL497" s="2"/>
      <c r="AM497" s="2"/>
    </row>
    <row r="498" spans="1:39"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2"/>
      <c r="Y498" s="2"/>
      <c r="Z498" s="2"/>
      <c r="AA498" s="2"/>
      <c r="AB498" s="2"/>
      <c r="AC498" s="2"/>
      <c r="AD498" s="2"/>
      <c r="AE498" s="2"/>
      <c r="AF498" s="2"/>
      <c r="AG498" s="2"/>
      <c r="AH498" s="2"/>
      <c r="AI498" s="2"/>
      <c r="AJ498" s="2"/>
      <c r="AK498" s="2"/>
      <c r="AL498" s="2"/>
      <c r="AM498" s="2"/>
    </row>
    <row r="499" spans="1:39"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2"/>
      <c r="Y499" s="2"/>
      <c r="Z499" s="2"/>
      <c r="AA499" s="2"/>
      <c r="AB499" s="2"/>
      <c r="AC499" s="2"/>
      <c r="AD499" s="2"/>
      <c r="AE499" s="2"/>
      <c r="AF499" s="2"/>
      <c r="AG499" s="2"/>
      <c r="AH499" s="2"/>
      <c r="AI499" s="2"/>
      <c r="AJ499" s="2"/>
      <c r="AK499" s="2"/>
      <c r="AL499" s="2"/>
      <c r="AM499" s="2"/>
    </row>
    <row r="500" spans="1:39"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2"/>
      <c r="Y500" s="2"/>
      <c r="Z500" s="2"/>
      <c r="AA500" s="2"/>
      <c r="AB500" s="2"/>
      <c r="AC500" s="2"/>
      <c r="AD500" s="2"/>
      <c r="AE500" s="2"/>
      <c r="AF500" s="2"/>
      <c r="AG500" s="2"/>
      <c r="AH500" s="2"/>
      <c r="AI500" s="2"/>
      <c r="AJ500" s="2"/>
      <c r="AK500" s="2"/>
      <c r="AL500" s="2"/>
      <c r="AM500" s="2"/>
    </row>
    <row r="501" spans="1:39"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2"/>
      <c r="Y501" s="2"/>
      <c r="Z501" s="2"/>
      <c r="AA501" s="2"/>
      <c r="AB501" s="2"/>
      <c r="AC501" s="2"/>
      <c r="AD501" s="2"/>
      <c r="AE501" s="2"/>
      <c r="AF501" s="2"/>
      <c r="AG501" s="2"/>
      <c r="AH501" s="2"/>
      <c r="AI501" s="2"/>
      <c r="AJ501" s="2"/>
      <c r="AK501" s="2"/>
      <c r="AL501" s="2"/>
      <c r="AM501" s="2"/>
    </row>
    <row r="502" spans="1:39"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2"/>
      <c r="Y502" s="2"/>
      <c r="Z502" s="2"/>
      <c r="AA502" s="2"/>
      <c r="AB502" s="2"/>
      <c r="AC502" s="2"/>
      <c r="AD502" s="2"/>
      <c r="AE502" s="2"/>
      <c r="AF502" s="2"/>
      <c r="AG502" s="2"/>
      <c r="AH502" s="2"/>
      <c r="AI502" s="2"/>
      <c r="AJ502" s="2"/>
      <c r="AK502" s="2"/>
      <c r="AL502" s="2"/>
      <c r="AM502" s="2"/>
    </row>
    <row r="503" spans="1:39"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2"/>
      <c r="Y503" s="2"/>
      <c r="Z503" s="2"/>
      <c r="AA503" s="2"/>
      <c r="AB503" s="2"/>
      <c r="AC503" s="2"/>
      <c r="AD503" s="2"/>
      <c r="AE503" s="2"/>
      <c r="AF503" s="2"/>
      <c r="AG503" s="2"/>
      <c r="AH503" s="2"/>
      <c r="AI503" s="2"/>
      <c r="AJ503" s="2"/>
      <c r="AK503" s="2"/>
      <c r="AL503" s="2"/>
      <c r="AM503" s="2"/>
    </row>
    <row r="504" spans="1:39"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2"/>
      <c r="Y504" s="2"/>
      <c r="Z504" s="2"/>
      <c r="AA504" s="2"/>
      <c r="AB504" s="2"/>
      <c r="AC504" s="2"/>
      <c r="AD504" s="2"/>
      <c r="AE504" s="2"/>
      <c r="AF504" s="2"/>
      <c r="AG504" s="2"/>
      <c r="AH504" s="2"/>
      <c r="AI504" s="2"/>
      <c r="AJ504" s="2"/>
      <c r="AK504" s="2"/>
      <c r="AL504" s="2"/>
      <c r="AM504" s="2"/>
    </row>
    <row r="505" spans="1:39"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2"/>
      <c r="Y505" s="2"/>
      <c r="Z505" s="2"/>
      <c r="AA505" s="2"/>
      <c r="AB505" s="2"/>
      <c r="AC505" s="2"/>
      <c r="AD505" s="2"/>
      <c r="AE505" s="2"/>
      <c r="AF505" s="2"/>
      <c r="AG505" s="2"/>
      <c r="AH505" s="2"/>
      <c r="AI505" s="2"/>
      <c r="AJ505" s="2"/>
      <c r="AK505" s="2"/>
      <c r="AL505" s="2"/>
      <c r="AM505" s="2"/>
    </row>
    <row r="506" spans="1:39"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2"/>
      <c r="Y506" s="2"/>
      <c r="Z506" s="2"/>
      <c r="AA506" s="2"/>
      <c r="AB506" s="2"/>
      <c r="AC506" s="2"/>
      <c r="AD506" s="2"/>
      <c r="AE506" s="2"/>
      <c r="AF506" s="2"/>
      <c r="AG506" s="2"/>
      <c r="AH506" s="2"/>
      <c r="AI506" s="2"/>
      <c r="AJ506" s="2"/>
      <c r="AK506" s="2"/>
      <c r="AL506" s="2"/>
      <c r="AM506" s="2"/>
    </row>
    <row r="507" spans="1:39"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2"/>
      <c r="Y507" s="2"/>
      <c r="Z507" s="2"/>
      <c r="AA507" s="2"/>
      <c r="AB507" s="2"/>
      <c r="AC507" s="2"/>
      <c r="AD507" s="2"/>
      <c r="AE507" s="2"/>
      <c r="AF507" s="2"/>
      <c r="AG507" s="2"/>
      <c r="AH507" s="2"/>
      <c r="AI507" s="2"/>
      <c r="AJ507" s="2"/>
      <c r="AK507" s="2"/>
      <c r="AL507" s="2"/>
      <c r="AM507" s="2"/>
    </row>
    <row r="508" spans="1:39"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2"/>
      <c r="Y508" s="2"/>
      <c r="Z508" s="2"/>
      <c r="AA508" s="2"/>
      <c r="AB508" s="2"/>
      <c r="AC508" s="2"/>
      <c r="AD508" s="2"/>
      <c r="AE508" s="2"/>
      <c r="AF508" s="2"/>
      <c r="AG508" s="2"/>
      <c r="AH508" s="2"/>
      <c r="AI508" s="2"/>
      <c r="AJ508" s="2"/>
      <c r="AK508" s="2"/>
      <c r="AL508" s="2"/>
      <c r="AM508" s="2"/>
    </row>
    <row r="509" spans="1:39"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2"/>
      <c r="Y509" s="2"/>
      <c r="Z509" s="2"/>
      <c r="AA509" s="2"/>
      <c r="AB509" s="2"/>
      <c r="AC509" s="2"/>
      <c r="AD509" s="2"/>
      <c r="AE509" s="2"/>
      <c r="AF509" s="2"/>
      <c r="AG509" s="2"/>
      <c r="AH509" s="2"/>
      <c r="AI509" s="2"/>
      <c r="AJ509" s="2"/>
      <c r="AK509" s="2"/>
      <c r="AL509" s="2"/>
      <c r="AM509" s="2"/>
    </row>
    <row r="510" spans="1:39"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2"/>
      <c r="Y510" s="2"/>
      <c r="Z510" s="2"/>
      <c r="AA510" s="2"/>
      <c r="AB510" s="2"/>
      <c r="AC510" s="2"/>
      <c r="AD510" s="2"/>
      <c r="AE510" s="2"/>
      <c r="AF510" s="2"/>
      <c r="AG510" s="2"/>
      <c r="AH510" s="2"/>
      <c r="AI510" s="2"/>
      <c r="AJ510" s="2"/>
      <c r="AK510" s="2"/>
      <c r="AL510" s="2"/>
      <c r="AM510" s="2"/>
    </row>
    <row r="511" spans="1:39"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2"/>
      <c r="Y511" s="2"/>
      <c r="Z511" s="2"/>
      <c r="AA511" s="2"/>
      <c r="AB511" s="2"/>
      <c r="AC511" s="2"/>
      <c r="AD511" s="2"/>
      <c r="AE511" s="2"/>
      <c r="AF511" s="2"/>
      <c r="AG511" s="2"/>
      <c r="AH511" s="2"/>
      <c r="AI511" s="2"/>
      <c r="AJ511" s="2"/>
      <c r="AK511" s="2"/>
      <c r="AL511" s="2"/>
      <c r="AM511" s="2"/>
    </row>
    <row r="512" spans="1:39"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2"/>
      <c r="Y512" s="2"/>
      <c r="Z512" s="2"/>
      <c r="AA512" s="2"/>
      <c r="AB512" s="2"/>
      <c r="AC512" s="2"/>
      <c r="AD512" s="2"/>
      <c r="AE512" s="2"/>
      <c r="AF512" s="2"/>
      <c r="AG512" s="2"/>
      <c r="AH512" s="2"/>
      <c r="AI512" s="2"/>
      <c r="AJ512" s="2"/>
      <c r="AK512" s="2"/>
      <c r="AL512" s="2"/>
      <c r="AM512" s="2"/>
    </row>
    <row r="513" spans="1:39"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2"/>
      <c r="Y513" s="2"/>
      <c r="Z513" s="2"/>
      <c r="AA513" s="2"/>
      <c r="AB513" s="2"/>
      <c r="AC513" s="2"/>
      <c r="AD513" s="2"/>
      <c r="AE513" s="2"/>
      <c r="AF513" s="2"/>
      <c r="AG513" s="2"/>
      <c r="AH513" s="2"/>
      <c r="AI513" s="2"/>
      <c r="AJ513" s="2"/>
      <c r="AK513" s="2"/>
      <c r="AL513" s="2"/>
      <c r="AM513" s="2"/>
    </row>
    <row r="514" spans="1:39"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2"/>
      <c r="Y514" s="2"/>
      <c r="Z514" s="2"/>
      <c r="AA514" s="2"/>
      <c r="AB514" s="2"/>
      <c r="AC514" s="2"/>
      <c r="AD514" s="2"/>
      <c r="AE514" s="2"/>
      <c r="AF514" s="2"/>
      <c r="AG514" s="2"/>
      <c r="AH514" s="2"/>
      <c r="AI514" s="2"/>
      <c r="AJ514" s="2"/>
      <c r="AK514" s="2"/>
      <c r="AL514" s="2"/>
      <c r="AM514" s="2"/>
    </row>
    <row r="515" spans="1:39"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2"/>
      <c r="Y515" s="2"/>
      <c r="Z515" s="2"/>
      <c r="AA515" s="2"/>
      <c r="AB515" s="2"/>
      <c r="AC515" s="2"/>
      <c r="AD515" s="2"/>
      <c r="AE515" s="2"/>
      <c r="AF515" s="2"/>
      <c r="AG515" s="2"/>
      <c r="AH515" s="2"/>
      <c r="AI515" s="2"/>
      <c r="AJ515" s="2"/>
      <c r="AK515" s="2"/>
      <c r="AL515" s="2"/>
      <c r="AM515" s="2"/>
    </row>
    <row r="516" spans="1:39"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2"/>
      <c r="Y516" s="2"/>
      <c r="Z516" s="2"/>
      <c r="AA516" s="2"/>
      <c r="AB516" s="2"/>
      <c r="AC516" s="2"/>
      <c r="AD516" s="2"/>
      <c r="AE516" s="2"/>
      <c r="AF516" s="2"/>
      <c r="AG516" s="2"/>
      <c r="AH516" s="2"/>
      <c r="AI516" s="2"/>
      <c r="AJ516" s="2"/>
      <c r="AK516" s="2"/>
      <c r="AL516" s="2"/>
      <c r="AM516" s="2"/>
    </row>
    <row r="517" spans="1:39"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2"/>
      <c r="Y517" s="2"/>
      <c r="Z517" s="2"/>
      <c r="AA517" s="2"/>
      <c r="AB517" s="2"/>
      <c r="AC517" s="2"/>
      <c r="AD517" s="2"/>
      <c r="AE517" s="2"/>
      <c r="AF517" s="2"/>
      <c r="AG517" s="2"/>
      <c r="AH517" s="2"/>
      <c r="AI517" s="2"/>
      <c r="AJ517" s="2"/>
      <c r="AK517" s="2"/>
      <c r="AL517" s="2"/>
      <c r="AM517" s="2"/>
    </row>
    <row r="518" spans="1:39"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2"/>
      <c r="Y518" s="2"/>
      <c r="Z518" s="2"/>
      <c r="AA518" s="2"/>
      <c r="AB518" s="2"/>
      <c r="AC518" s="2"/>
      <c r="AD518" s="2"/>
      <c r="AE518" s="2"/>
      <c r="AF518" s="2"/>
      <c r="AG518" s="2"/>
      <c r="AH518" s="2"/>
      <c r="AI518" s="2"/>
      <c r="AJ518" s="2"/>
      <c r="AK518" s="2"/>
      <c r="AL518" s="2"/>
      <c r="AM518" s="2"/>
    </row>
    <row r="519" spans="1:39"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2"/>
      <c r="Y519" s="2"/>
      <c r="Z519" s="2"/>
      <c r="AA519" s="2"/>
      <c r="AB519" s="2"/>
      <c r="AC519" s="2"/>
      <c r="AD519" s="2"/>
      <c r="AE519" s="2"/>
      <c r="AF519" s="2"/>
      <c r="AG519" s="2"/>
      <c r="AH519" s="2"/>
      <c r="AI519" s="2"/>
      <c r="AJ519" s="2"/>
      <c r="AK519" s="2"/>
      <c r="AL519" s="2"/>
      <c r="AM519" s="2"/>
    </row>
    <row r="520" spans="1:39"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2"/>
      <c r="Y520" s="2"/>
      <c r="Z520" s="2"/>
      <c r="AA520" s="2"/>
      <c r="AB520" s="2"/>
      <c r="AC520" s="2"/>
      <c r="AD520" s="2"/>
      <c r="AE520" s="2"/>
      <c r="AF520" s="2"/>
      <c r="AG520" s="2"/>
      <c r="AH520" s="2"/>
      <c r="AI520" s="2"/>
      <c r="AJ520" s="2"/>
      <c r="AK520" s="2"/>
      <c r="AL520" s="2"/>
      <c r="AM520" s="2"/>
    </row>
    <row r="521" spans="1:39"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2"/>
      <c r="Y521" s="2"/>
      <c r="Z521" s="2"/>
      <c r="AA521" s="2"/>
      <c r="AB521" s="2"/>
      <c r="AC521" s="2"/>
      <c r="AD521" s="2"/>
      <c r="AE521" s="2"/>
      <c r="AF521" s="2"/>
      <c r="AG521" s="2"/>
      <c r="AH521" s="2"/>
      <c r="AI521" s="2"/>
      <c r="AJ521" s="2"/>
      <c r="AK521" s="2"/>
      <c r="AL521" s="2"/>
      <c r="AM521" s="2"/>
    </row>
    <row r="522" spans="1:39"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2"/>
      <c r="Y522" s="2"/>
      <c r="Z522" s="2"/>
      <c r="AA522" s="2"/>
      <c r="AB522" s="2"/>
      <c r="AC522" s="2"/>
      <c r="AD522" s="2"/>
      <c r="AE522" s="2"/>
      <c r="AF522" s="2"/>
      <c r="AG522" s="2"/>
      <c r="AH522" s="2"/>
      <c r="AI522" s="2"/>
      <c r="AJ522" s="2"/>
      <c r="AK522" s="2"/>
      <c r="AL522" s="2"/>
      <c r="AM522" s="2"/>
    </row>
    <row r="523" spans="1:39"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2"/>
      <c r="Y523" s="2"/>
      <c r="Z523" s="2"/>
      <c r="AA523" s="2"/>
      <c r="AB523" s="2"/>
      <c r="AC523" s="2"/>
      <c r="AD523" s="2"/>
      <c r="AE523" s="2"/>
      <c r="AF523" s="2"/>
      <c r="AG523" s="2"/>
      <c r="AH523" s="2"/>
      <c r="AI523" s="2"/>
      <c r="AJ523" s="2"/>
      <c r="AK523" s="2"/>
      <c r="AL523" s="2"/>
      <c r="AM523" s="2"/>
    </row>
    <row r="524" spans="1:39"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2"/>
      <c r="Y524" s="2"/>
      <c r="Z524" s="2"/>
      <c r="AA524" s="2"/>
      <c r="AB524" s="2"/>
      <c r="AC524" s="2"/>
      <c r="AD524" s="2"/>
      <c r="AE524" s="2"/>
      <c r="AF524" s="2"/>
      <c r="AG524" s="2"/>
      <c r="AH524" s="2"/>
      <c r="AI524" s="2"/>
      <c r="AJ524" s="2"/>
      <c r="AK524" s="2"/>
      <c r="AL524" s="2"/>
      <c r="AM524" s="2"/>
    </row>
    <row r="525" spans="1:39"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2"/>
      <c r="Y525" s="2"/>
      <c r="Z525" s="2"/>
      <c r="AA525" s="2"/>
      <c r="AB525" s="2"/>
      <c r="AC525" s="2"/>
      <c r="AD525" s="2"/>
      <c r="AE525" s="2"/>
      <c r="AF525" s="2"/>
      <c r="AG525" s="2"/>
      <c r="AH525" s="2"/>
      <c r="AI525" s="2"/>
      <c r="AJ525" s="2"/>
      <c r="AK525" s="2"/>
      <c r="AL525" s="2"/>
      <c r="AM525" s="2"/>
    </row>
    <row r="526" spans="1:39"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2"/>
      <c r="Y526" s="2"/>
      <c r="Z526" s="2"/>
      <c r="AA526" s="2"/>
      <c r="AB526" s="2"/>
      <c r="AC526" s="2"/>
      <c r="AD526" s="2"/>
      <c r="AE526" s="2"/>
      <c r="AF526" s="2"/>
      <c r="AG526" s="2"/>
      <c r="AH526" s="2"/>
      <c r="AI526" s="2"/>
      <c r="AJ526" s="2"/>
      <c r="AK526" s="2"/>
      <c r="AL526" s="2"/>
      <c r="AM526" s="2"/>
    </row>
    <row r="527" spans="1:39"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2"/>
      <c r="Y527" s="2"/>
      <c r="Z527" s="2"/>
      <c r="AA527" s="2"/>
      <c r="AB527" s="2"/>
      <c r="AC527" s="2"/>
      <c r="AD527" s="2"/>
      <c r="AE527" s="2"/>
      <c r="AF527" s="2"/>
      <c r="AG527" s="2"/>
      <c r="AH527" s="2"/>
      <c r="AI527" s="2"/>
      <c r="AJ527" s="2"/>
      <c r="AK527" s="2"/>
      <c r="AL527" s="2"/>
      <c r="AM527" s="2"/>
    </row>
    <row r="528" spans="1:39"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2"/>
      <c r="Y528" s="2"/>
      <c r="Z528" s="2"/>
      <c r="AA528" s="2"/>
      <c r="AB528" s="2"/>
      <c r="AC528" s="2"/>
      <c r="AD528" s="2"/>
      <c r="AE528" s="2"/>
      <c r="AF528" s="2"/>
      <c r="AG528" s="2"/>
      <c r="AH528" s="2"/>
      <c r="AI528" s="2"/>
      <c r="AJ528" s="2"/>
      <c r="AK528" s="2"/>
      <c r="AL528" s="2"/>
      <c r="AM528" s="2"/>
    </row>
    <row r="529" spans="1:39"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2"/>
      <c r="Y529" s="2"/>
      <c r="Z529" s="2"/>
      <c r="AA529" s="2"/>
      <c r="AB529" s="2"/>
      <c r="AC529" s="2"/>
      <c r="AD529" s="2"/>
      <c r="AE529" s="2"/>
      <c r="AF529" s="2"/>
      <c r="AG529" s="2"/>
      <c r="AH529" s="2"/>
      <c r="AI529" s="2"/>
      <c r="AJ529" s="2"/>
      <c r="AK529" s="2"/>
      <c r="AL529" s="2"/>
      <c r="AM529" s="2"/>
    </row>
    <row r="530" spans="1:39"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2"/>
      <c r="Y530" s="2"/>
      <c r="Z530" s="2"/>
      <c r="AA530" s="2"/>
      <c r="AB530" s="2"/>
      <c r="AC530" s="2"/>
      <c r="AD530" s="2"/>
      <c r="AE530" s="2"/>
      <c r="AF530" s="2"/>
      <c r="AG530" s="2"/>
      <c r="AH530" s="2"/>
      <c r="AI530" s="2"/>
      <c r="AJ530" s="2"/>
      <c r="AK530" s="2"/>
      <c r="AL530" s="2"/>
      <c r="AM530" s="2"/>
    </row>
    <row r="531" spans="1:39"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2"/>
      <c r="Y531" s="2"/>
      <c r="Z531" s="2"/>
      <c r="AA531" s="2"/>
      <c r="AB531" s="2"/>
      <c r="AC531" s="2"/>
      <c r="AD531" s="2"/>
      <c r="AE531" s="2"/>
      <c r="AF531" s="2"/>
      <c r="AG531" s="2"/>
      <c r="AH531" s="2"/>
      <c r="AI531" s="2"/>
      <c r="AJ531" s="2"/>
      <c r="AK531" s="2"/>
      <c r="AL531" s="2"/>
      <c r="AM531" s="2"/>
    </row>
    <row r="532" spans="1:39"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2"/>
      <c r="Y532" s="2"/>
      <c r="Z532" s="2"/>
      <c r="AA532" s="2"/>
      <c r="AB532" s="2"/>
      <c r="AC532" s="2"/>
      <c r="AD532" s="2"/>
      <c r="AE532" s="2"/>
      <c r="AF532" s="2"/>
      <c r="AG532" s="2"/>
      <c r="AH532" s="2"/>
      <c r="AI532" s="2"/>
      <c r="AJ532" s="2"/>
      <c r="AK532" s="2"/>
      <c r="AL532" s="2"/>
      <c r="AM532" s="2"/>
    </row>
    <row r="533" spans="1:39"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2"/>
      <c r="Y533" s="2"/>
      <c r="Z533" s="2"/>
      <c r="AA533" s="2"/>
      <c r="AB533" s="2"/>
      <c r="AC533" s="2"/>
      <c r="AD533" s="2"/>
      <c r="AE533" s="2"/>
      <c r="AF533" s="2"/>
      <c r="AG533" s="2"/>
      <c r="AH533" s="2"/>
      <c r="AI533" s="2"/>
      <c r="AJ533" s="2"/>
      <c r="AK533" s="2"/>
      <c r="AL533" s="2"/>
      <c r="AM533" s="2"/>
    </row>
    <row r="534" spans="1:39"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2"/>
      <c r="Y534" s="2"/>
      <c r="Z534" s="2"/>
      <c r="AA534" s="2"/>
      <c r="AB534" s="2"/>
      <c r="AC534" s="2"/>
      <c r="AD534" s="2"/>
      <c r="AE534" s="2"/>
      <c r="AF534" s="2"/>
      <c r="AG534" s="2"/>
      <c r="AH534" s="2"/>
      <c r="AI534" s="2"/>
      <c r="AJ534" s="2"/>
      <c r="AK534" s="2"/>
      <c r="AL534" s="2"/>
      <c r="AM534" s="2"/>
    </row>
    <row r="535" spans="1:39"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2"/>
      <c r="Y535" s="2"/>
      <c r="Z535" s="2"/>
      <c r="AA535" s="2"/>
      <c r="AB535" s="2"/>
      <c r="AC535" s="2"/>
      <c r="AD535" s="2"/>
      <c r="AE535" s="2"/>
      <c r="AF535" s="2"/>
      <c r="AG535" s="2"/>
      <c r="AH535" s="2"/>
      <c r="AI535" s="2"/>
      <c r="AJ535" s="2"/>
      <c r="AK535" s="2"/>
      <c r="AL535" s="2"/>
      <c r="AM535" s="2"/>
    </row>
    <row r="536" spans="1:39"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2"/>
      <c r="Y536" s="2"/>
      <c r="Z536" s="2"/>
      <c r="AA536" s="2"/>
      <c r="AB536" s="2"/>
      <c r="AC536" s="2"/>
      <c r="AD536" s="2"/>
      <c r="AE536" s="2"/>
      <c r="AF536" s="2"/>
      <c r="AG536" s="2"/>
      <c r="AH536" s="2"/>
      <c r="AI536" s="2"/>
      <c r="AJ536" s="2"/>
      <c r="AK536" s="2"/>
      <c r="AL536" s="2"/>
      <c r="AM536" s="2"/>
    </row>
    <row r="537" spans="1:39"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2"/>
      <c r="Y537" s="2"/>
      <c r="Z537" s="2"/>
      <c r="AA537" s="2"/>
      <c r="AB537" s="2"/>
      <c r="AC537" s="2"/>
      <c r="AD537" s="2"/>
      <c r="AE537" s="2"/>
      <c r="AF537" s="2"/>
      <c r="AG537" s="2"/>
      <c r="AH537" s="2"/>
      <c r="AI537" s="2"/>
      <c r="AJ537" s="2"/>
      <c r="AK537" s="2"/>
      <c r="AL537" s="2"/>
      <c r="AM537" s="2"/>
    </row>
    <row r="538" spans="1:39"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2"/>
      <c r="Y538" s="2"/>
      <c r="Z538" s="2"/>
      <c r="AA538" s="2"/>
      <c r="AB538" s="2"/>
      <c r="AC538" s="2"/>
      <c r="AD538" s="2"/>
      <c r="AE538" s="2"/>
      <c r="AF538" s="2"/>
      <c r="AG538" s="2"/>
      <c r="AH538" s="2"/>
      <c r="AI538" s="2"/>
      <c r="AJ538" s="2"/>
      <c r="AK538" s="2"/>
      <c r="AL538" s="2"/>
      <c r="AM538" s="2"/>
    </row>
    <row r="539" spans="1:39"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2"/>
      <c r="Y539" s="2"/>
      <c r="Z539" s="2"/>
      <c r="AA539" s="2"/>
      <c r="AB539" s="2"/>
      <c r="AC539" s="2"/>
      <c r="AD539" s="2"/>
      <c r="AE539" s="2"/>
      <c r="AF539" s="2"/>
      <c r="AG539" s="2"/>
      <c r="AH539" s="2"/>
      <c r="AI539" s="2"/>
      <c r="AJ539" s="2"/>
      <c r="AK539" s="2"/>
      <c r="AL539" s="2"/>
      <c r="AM539" s="2"/>
    </row>
    <row r="540" spans="1:39"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2"/>
      <c r="Y540" s="2"/>
      <c r="Z540" s="2"/>
      <c r="AA540" s="2"/>
      <c r="AB540" s="2"/>
      <c r="AC540" s="2"/>
      <c r="AD540" s="2"/>
      <c r="AE540" s="2"/>
      <c r="AF540" s="2"/>
      <c r="AG540" s="2"/>
      <c r="AH540" s="2"/>
      <c r="AI540" s="2"/>
      <c r="AJ540" s="2"/>
      <c r="AK540" s="2"/>
      <c r="AL540" s="2"/>
      <c r="AM540" s="2"/>
    </row>
    <row r="541" spans="1:39"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2"/>
      <c r="Y541" s="2"/>
      <c r="Z541" s="2"/>
      <c r="AA541" s="2"/>
      <c r="AB541" s="2"/>
      <c r="AC541" s="2"/>
      <c r="AD541" s="2"/>
      <c r="AE541" s="2"/>
      <c r="AF541" s="2"/>
      <c r="AG541" s="2"/>
      <c r="AH541" s="2"/>
      <c r="AI541" s="2"/>
      <c r="AJ541" s="2"/>
      <c r="AK541" s="2"/>
      <c r="AL541" s="2"/>
      <c r="AM541" s="2"/>
    </row>
    <row r="542" spans="1:39"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2"/>
      <c r="Y542" s="2"/>
      <c r="Z542" s="2"/>
      <c r="AA542" s="2"/>
      <c r="AB542" s="2"/>
      <c r="AC542" s="2"/>
      <c r="AD542" s="2"/>
      <c r="AE542" s="2"/>
      <c r="AF542" s="2"/>
      <c r="AG542" s="2"/>
      <c r="AH542" s="2"/>
      <c r="AI542" s="2"/>
      <c r="AJ542" s="2"/>
      <c r="AK542" s="2"/>
      <c r="AL542" s="2"/>
      <c r="AM542" s="2"/>
    </row>
    <row r="543" spans="1:39"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2"/>
      <c r="Y543" s="2"/>
      <c r="Z543" s="2"/>
      <c r="AA543" s="2"/>
      <c r="AB543" s="2"/>
      <c r="AC543" s="2"/>
      <c r="AD543" s="2"/>
      <c r="AE543" s="2"/>
      <c r="AF543" s="2"/>
      <c r="AG543" s="2"/>
      <c r="AH543" s="2"/>
      <c r="AI543" s="2"/>
      <c r="AJ543" s="2"/>
      <c r="AK543" s="2"/>
      <c r="AL543" s="2"/>
      <c r="AM543" s="2"/>
    </row>
    <row r="544" spans="1:39"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2"/>
      <c r="Y544" s="2"/>
      <c r="Z544" s="2"/>
      <c r="AA544" s="2"/>
      <c r="AB544" s="2"/>
      <c r="AC544" s="2"/>
      <c r="AD544" s="2"/>
      <c r="AE544" s="2"/>
      <c r="AF544" s="2"/>
      <c r="AG544" s="2"/>
      <c r="AH544" s="2"/>
      <c r="AI544" s="2"/>
      <c r="AJ544" s="2"/>
      <c r="AK544" s="2"/>
      <c r="AL544" s="2"/>
      <c r="AM544" s="2"/>
    </row>
    <row r="545" spans="1:39"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2"/>
      <c r="Y545" s="2"/>
      <c r="Z545" s="2"/>
      <c r="AA545" s="2"/>
      <c r="AB545" s="2"/>
      <c r="AC545" s="2"/>
      <c r="AD545" s="2"/>
      <c r="AE545" s="2"/>
      <c r="AF545" s="2"/>
      <c r="AG545" s="2"/>
      <c r="AH545" s="2"/>
      <c r="AI545" s="2"/>
      <c r="AJ545" s="2"/>
      <c r="AK545" s="2"/>
      <c r="AL545" s="2"/>
      <c r="AM545" s="2"/>
    </row>
    <row r="546" spans="1:39"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2"/>
      <c r="Y546" s="2"/>
      <c r="Z546" s="2"/>
      <c r="AA546" s="2"/>
      <c r="AB546" s="2"/>
      <c r="AC546" s="2"/>
      <c r="AD546" s="2"/>
      <c r="AE546" s="2"/>
      <c r="AF546" s="2"/>
      <c r="AG546" s="2"/>
      <c r="AH546" s="2"/>
      <c r="AI546" s="2"/>
      <c r="AJ546" s="2"/>
      <c r="AK546" s="2"/>
      <c r="AL546" s="2"/>
      <c r="AM546" s="2"/>
    </row>
    <row r="547" spans="1:39"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2"/>
      <c r="Y547" s="2"/>
      <c r="Z547" s="2"/>
      <c r="AA547" s="2"/>
      <c r="AB547" s="2"/>
      <c r="AC547" s="2"/>
      <c r="AD547" s="2"/>
      <c r="AE547" s="2"/>
      <c r="AF547" s="2"/>
      <c r="AG547" s="2"/>
      <c r="AH547" s="2"/>
      <c r="AI547" s="2"/>
      <c r="AJ547" s="2"/>
      <c r="AK547" s="2"/>
      <c r="AL547" s="2"/>
      <c r="AM547" s="2"/>
    </row>
    <row r="548" spans="1:39"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2"/>
      <c r="Y548" s="2"/>
      <c r="Z548" s="2"/>
      <c r="AA548" s="2"/>
      <c r="AB548" s="2"/>
      <c r="AC548" s="2"/>
      <c r="AD548" s="2"/>
      <c r="AE548" s="2"/>
      <c r="AF548" s="2"/>
      <c r="AG548" s="2"/>
      <c r="AH548" s="2"/>
      <c r="AI548" s="2"/>
      <c r="AJ548" s="2"/>
      <c r="AK548" s="2"/>
      <c r="AL548" s="2"/>
      <c r="AM548" s="2"/>
    </row>
    <row r="549" spans="1:39"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2"/>
      <c r="Y549" s="2"/>
      <c r="Z549" s="2"/>
      <c r="AA549" s="2"/>
      <c r="AB549" s="2"/>
      <c r="AC549" s="2"/>
      <c r="AD549" s="2"/>
      <c r="AE549" s="2"/>
      <c r="AF549" s="2"/>
      <c r="AG549" s="2"/>
      <c r="AH549" s="2"/>
      <c r="AI549" s="2"/>
      <c r="AJ549" s="2"/>
      <c r="AK549" s="2"/>
      <c r="AL549" s="2"/>
      <c r="AM549" s="2"/>
    </row>
    <row r="550" spans="1:39"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2"/>
      <c r="Y550" s="2"/>
      <c r="Z550" s="2"/>
      <c r="AA550" s="2"/>
      <c r="AB550" s="2"/>
      <c r="AC550" s="2"/>
      <c r="AD550" s="2"/>
      <c r="AE550" s="2"/>
      <c r="AF550" s="2"/>
      <c r="AG550" s="2"/>
      <c r="AH550" s="2"/>
      <c r="AI550" s="2"/>
      <c r="AJ550" s="2"/>
      <c r="AK550" s="2"/>
      <c r="AL550" s="2"/>
      <c r="AM550" s="2"/>
    </row>
    <row r="551" spans="1:39"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2"/>
      <c r="Y551" s="2"/>
      <c r="Z551" s="2"/>
      <c r="AA551" s="2"/>
      <c r="AB551" s="2"/>
      <c r="AC551" s="2"/>
      <c r="AD551" s="2"/>
      <c r="AE551" s="2"/>
      <c r="AF551" s="2"/>
      <c r="AG551" s="2"/>
      <c r="AH551" s="2"/>
      <c r="AI551" s="2"/>
      <c r="AJ551" s="2"/>
      <c r="AK551" s="2"/>
      <c r="AL551" s="2"/>
      <c r="AM551" s="2"/>
    </row>
    <row r="552" spans="1:39"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2"/>
      <c r="Y552" s="2"/>
      <c r="Z552" s="2"/>
      <c r="AA552" s="2"/>
      <c r="AB552" s="2"/>
      <c r="AC552" s="2"/>
      <c r="AD552" s="2"/>
      <c r="AE552" s="2"/>
      <c r="AF552" s="2"/>
      <c r="AG552" s="2"/>
      <c r="AH552" s="2"/>
      <c r="AI552" s="2"/>
      <c r="AJ552" s="2"/>
      <c r="AK552" s="2"/>
      <c r="AL552" s="2"/>
      <c r="AM552" s="2"/>
    </row>
    <row r="553" spans="1:39"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2"/>
      <c r="Y553" s="2"/>
      <c r="Z553" s="2"/>
      <c r="AA553" s="2"/>
      <c r="AB553" s="2"/>
      <c r="AC553" s="2"/>
      <c r="AD553" s="2"/>
      <c r="AE553" s="2"/>
      <c r="AF553" s="2"/>
      <c r="AG553" s="2"/>
      <c r="AH553" s="2"/>
      <c r="AI553" s="2"/>
      <c r="AJ553" s="2"/>
      <c r="AK553" s="2"/>
      <c r="AL553" s="2"/>
      <c r="AM553" s="2"/>
    </row>
    <row r="554" spans="1:39"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2"/>
      <c r="Y554" s="2"/>
      <c r="Z554" s="2"/>
      <c r="AA554" s="2"/>
      <c r="AB554" s="2"/>
      <c r="AC554" s="2"/>
      <c r="AD554" s="2"/>
      <c r="AE554" s="2"/>
      <c r="AF554" s="2"/>
      <c r="AG554" s="2"/>
      <c r="AH554" s="2"/>
      <c r="AI554" s="2"/>
      <c r="AJ554" s="2"/>
      <c r="AK554" s="2"/>
      <c r="AL554" s="2"/>
      <c r="AM554" s="2"/>
    </row>
    <row r="555" spans="1:39"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2"/>
      <c r="Y555" s="2"/>
      <c r="Z555" s="2"/>
      <c r="AA555" s="2"/>
      <c r="AB555" s="2"/>
      <c r="AC555" s="2"/>
      <c r="AD555" s="2"/>
      <c r="AE555" s="2"/>
      <c r="AF555" s="2"/>
      <c r="AG555" s="2"/>
      <c r="AH555" s="2"/>
      <c r="AI555" s="2"/>
      <c r="AJ555" s="2"/>
      <c r="AK555" s="2"/>
      <c r="AL555" s="2"/>
      <c r="AM555" s="2"/>
    </row>
    <row r="556" spans="1:39"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2"/>
      <c r="Y556" s="2"/>
      <c r="Z556" s="2"/>
      <c r="AA556" s="2"/>
      <c r="AB556" s="2"/>
      <c r="AC556" s="2"/>
      <c r="AD556" s="2"/>
      <c r="AE556" s="2"/>
      <c r="AF556" s="2"/>
      <c r="AG556" s="2"/>
      <c r="AH556" s="2"/>
      <c r="AI556" s="2"/>
      <c r="AJ556" s="2"/>
      <c r="AK556" s="2"/>
      <c r="AL556" s="2"/>
      <c r="AM556" s="2"/>
    </row>
    <row r="557" spans="1:39"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2"/>
      <c r="Y557" s="2"/>
      <c r="Z557" s="2"/>
      <c r="AA557" s="2"/>
      <c r="AB557" s="2"/>
      <c r="AC557" s="2"/>
      <c r="AD557" s="2"/>
      <c r="AE557" s="2"/>
      <c r="AF557" s="2"/>
      <c r="AG557" s="2"/>
      <c r="AH557" s="2"/>
      <c r="AI557" s="2"/>
      <c r="AJ557" s="2"/>
      <c r="AK557" s="2"/>
      <c r="AL557" s="2"/>
      <c r="AM557" s="2"/>
    </row>
    <row r="558" spans="1:39"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2"/>
      <c r="Y558" s="2"/>
      <c r="Z558" s="2"/>
      <c r="AA558" s="2"/>
      <c r="AB558" s="2"/>
      <c r="AC558" s="2"/>
      <c r="AD558" s="2"/>
      <c r="AE558" s="2"/>
      <c r="AF558" s="2"/>
      <c r="AG558" s="2"/>
      <c r="AH558" s="2"/>
      <c r="AI558" s="2"/>
      <c r="AJ558" s="2"/>
      <c r="AK558" s="2"/>
      <c r="AL558" s="2"/>
      <c r="AM558" s="2"/>
    </row>
    <row r="559" spans="1:39"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2"/>
      <c r="Y559" s="2"/>
      <c r="Z559" s="2"/>
      <c r="AA559" s="2"/>
      <c r="AB559" s="2"/>
      <c r="AC559" s="2"/>
      <c r="AD559" s="2"/>
      <c r="AE559" s="2"/>
      <c r="AF559" s="2"/>
      <c r="AG559" s="2"/>
      <c r="AH559" s="2"/>
      <c r="AI559" s="2"/>
      <c r="AJ559" s="2"/>
      <c r="AK559" s="2"/>
      <c r="AL559" s="2"/>
      <c r="AM559" s="2"/>
    </row>
    <row r="560" spans="1:39"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2"/>
      <c r="Y560" s="2"/>
      <c r="Z560" s="2"/>
      <c r="AA560" s="2"/>
      <c r="AB560" s="2"/>
      <c r="AC560" s="2"/>
      <c r="AD560" s="2"/>
      <c r="AE560" s="2"/>
      <c r="AF560" s="2"/>
      <c r="AG560" s="2"/>
      <c r="AH560" s="2"/>
      <c r="AI560" s="2"/>
      <c r="AJ560" s="2"/>
      <c r="AK560" s="2"/>
      <c r="AL560" s="2"/>
      <c r="AM560" s="2"/>
    </row>
    <row r="561" spans="1:39"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2"/>
      <c r="Y561" s="2"/>
      <c r="Z561" s="2"/>
      <c r="AA561" s="2"/>
      <c r="AB561" s="2"/>
      <c r="AC561" s="2"/>
      <c r="AD561" s="2"/>
      <c r="AE561" s="2"/>
      <c r="AF561" s="2"/>
      <c r="AG561" s="2"/>
      <c r="AH561" s="2"/>
      <c r="AI561" s="2"/>
      <c r="AJ561" s="2"/>
      <c r="AK561" s="2"/>
      <c r="AL561" s="2"/>
      <c r="AM561" s="2"/>
    </row>
    <row r="562" spans="1:39"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2"/>
      <c r="Y562" s="2"/>
      <c r="Z562" s="2"/>
      <c r="AA562" s="2"/>
      <c r="AB562" s="2"/>
      <c r="AC562" s="2"/>
      <c r="AD562" s="2"/>
      <c r="AE562" s="2"/>
      <c r="AF562" s="2"/>
      <c r="AG562" s="2"/>
      <c r="AH562" s="2"/>
      <c r="AI562" s="2"/>
      <c r="AJ562" s="2"/>
      <c r="AK562" s="2"/>
      <c r="AL562" s="2"/>
      <c r="AM562" s="2"/>
    </row>
    <row r="563" spans="1:39"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2"/>
      <c r="Y563" s="2"/>
      <c r="Z563" s="2"/>
      <c r="AA563" s="2"/>
      <c r="AB563" s="2"/>
      <c r="AC563" s="2"/>
      <c r="AD563" s="2"/>
      <c r="AE563" s="2"/>
      <c r="AF563" s="2"/>
      <c r="AG563" s="2"/>
      <c r="AH563" s="2"/>
      <c r="AI563" s="2"/>
      <c r="AJ563" s="2"/>
      <c r="AK563" s="2"/>
      <c r="AL563" s="2"/>
      <c r="AM563" s="2"/>
    </row>
    <row r="564" spans="1:39"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2"/>
      <c r="Y564" s="2"/>
      <c r="Z564" s="2"/>
      <c r="AA564" s="2"/>
      <c r="AB564" s="2"/>
      <c r="AC564" s="2"/>
      <c r="AD564" s="2"/>
      <c r="AE564" s="2"/>
      <c r="AF564" s="2"/>
      <c r="AG564" s="2"/>
      <c r="AH564" s="2"/>
      <c r="AI564" s="2"/>
      <c r="AJ564" s="2"/>
      <c r="AK564" s="2"/>
      <c r="AL564" s="2"/>
      <c r="AM564" s="2"/>
    </row>
    <row r="565" spans="1:39"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2"/>
      <c r="Y565" s="2"/>
      <c r="Z565" s="2"/>
      <c r="AA565" s="2"/>
      <c r="AB565" s="2"/>
      <c r="AC565" s="2"/>
      <c r="AD565" s="2"/>
      <c r="AE565" s="2"/>
      <c r="AF565" s="2"/>
      <c r="AG565" s="2"/>
      <c r="AH565" s="2"/>
      <c r="AI565" s="2"/>
      <c r="AJ565" s="2"/>
      <c r="AK565" s="2"/>
      <c r="AL565" s="2"/>
      <c r="AM565" s="2"/>
    </row>
    <row r="566" spans="1:39"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2"/>
      <c r="Y566" s="2"/>
      <c r="Z566" s="2"/>
      <c r="AA566" s="2"/>
      <c r="AB566" s="2"/>
      <c r="AC566" s="2"/>
      <c r="AD566" s="2"/>
      <c r="AE566" s="2"/>
      <c r="AF566" s="2"/>
      <c r="AG566" s="2"/>
      <c r="AH566" s="2"/>
      <c r="AI566" s="2"/>
      <c r="AJ566" s="2"/>
      <c r="AK566" s="2"/>
      <c r="AL566" s="2"/>
      <c r="AM566" s="2"/>
    </row>
    <row r="567" spans="1:39"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2"/>
      <c r="Y567" s="2"/>
      <c r="Z567" s="2"/>
      <c r="AA567" s="2"/>
      <c r="AB567" s="2"/>
      <c r="AC567" s="2"/>
      <c r="AD567" s="2"/>
      <c r="AE567" s="2"/>
      <c r="AF567" s="2"/>
      <c r="AG567" s="2"/>
      <c r="AH567" s="2"/>
      <c r="AI567" s="2"/>
      <c r="AJ567" s="2"/>
      <c r="AK567" s="2"/>
      <c r="AL567" s="2"/>
      <c r="AM567" s="2"/>
    </row>
    <row r="568" spans="1:39"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2"/>
      <c r="Y568" s="2"/>
      <c r="Z568" s="2"/>
      <c r="AA568" s="2"/>
      <c r="AB568" s="2"/>
      <c r="AC568" s="2"/>
      <c r="AD568" s="2"/>
      <c r="AE568" s="2"/>
      <c r="AF568" s="2"/>
      <c r="AG568" s="2"/>
      <c r="AH568" s="2"/>
      <c r="AI568" s="2"/>
      <c r="AJ568" s="2"/>
      <c r="AK568" s="2"/>
      <c r="AL568" s="2"/>
      <c r="AM568" s="2"/>
    </row>
    <row r="569" spans="1:39"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2"/>
      <c r="Y569" s="2"/>
      <c r="Z569" s="2"/>
      <c r="AA569" s="2"/>
      <c r="AB569" s="2"/>
      <c r="AC569" s="2"/>
      <c r="AD569" s="2"/>
      <c r="AE569" s="2"/>
      <c r="AF569" s="2"/>
      <c r="AG569" s="2"/>
      <c r="AH569" s="2"/>
      <c r="AI569" s="2"/>
      <c r="AJ569" s="2"/>
      <c r="AK569" s="2"/>
      <c r="AL569" s="2"/>
      <c r="AM569" s="2"/>
    </row>
    <row r="570" spans="1:39"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2"/>
      <c r="Y570" s="2"/>
      <c r="Z570" s="2"/>
      <c r="AA570" s="2"/>
      <c r="AB570" s="2"/>
      <c r="AC570" s="2"/>
      <c r="AD570" s="2"/>
      <c r="AE570" s="2"/>
      <c r="AF570" s="2"/>
      <c r="AG570" s="2"/>
      <c r="AH570" s="2"/>
      <c r="AI570" s="2"/>
      <c r="AJ570" s="2"/>
      <c r="AK570" s="2"/>
      <c r="AL570" s="2"/>
      <c r="AM570" s="2"/>
    </row>
    <row r="571" spans="1:39"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2"/>
      <c r="Y571" s="2"/>
      <c r="Z571" s="2"/>
      <c r="AA571" s="2"/>
      <c r="AB571" s="2"/>
      <c r="AC571" s="2"/>
      <c r="AD571" s="2"/>
      <c r="AE571" s="2"/>
      <c r="AF571" s="2"/>
      <c r="AG571" s="2"/>
      <c r="AH571" s="2"/>
      <c r="AI571" s="2"/>
      <c r="AJ571" s="2"/>
      <c r="AK571" s="2"/>
      <c r="AL571" s="2"/>
      <c r="AM571" s="2"/>
    </row>
    <row r="572" spans="1:39"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2"/>
      <c r="Y572" s="2"/>
      <c r="Z572" s="2"/>
      <c r="AA572" s="2"/>
      <c r="AB572" s="2"/>
      <c r="AC572" s="2"/>
      <c r="AD572" s="2"/>
      <c r="AE572" s="2"/>
      <c r="AF572" s="2"/>
      <c r="AG572" s="2"/>
      <c r="AH572" s="2"/>
      <c r="AI572" s="2"/>
      <c r="AJ572" s="2"/>
      <c r="AK572" s="2"/>
      <c r="AL572" s="2"/>
      <c r="AM572" s="2"/>
    </row>
    <row r="573" spans="1:39"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2"/>
      <c r="Y573" s="2"/>
      <c r="Z573" s="2"/>
      <c r="AA573" s="2"/>
      <c r="AB573" s="2"/>
      <c r="AC573" s="2"/>
      <c r="AD573" s="2"/>
      <c r="AE573" s="2"/>
      <c r="AF573" s="2"/>
      <c r="AG573" s="2"/>
      <c r="AH573" s="2"/>
      <c r="AI573" s="2"/>
      <c r="AJ573" s="2"/>
      <c r="AK573" s="2"/>
      <c r="AL573" s="2"/>
      <c r="AM573" s="2"/>
    </row>
    <row r="574" spans="1:39"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2"/>
      <c r="Y574" s="2"/>
      <c r="Z574" s="2"/>
      <c r="AA574" s="2"/>
      <c r="AB574" s="2"/>
      <c r="AC574" s="2"/>
      <c r="AD574" s="2"/>
      <c r="AE574" s="2"/>
      <c r="AF574" s="2"/>
      <c r="AG574" s="2"/>
      <c r="AH574" s="2"/>
      <c r="AI574" s="2"/>
      <c r="AJ574" s="2"/>
      <c r="AK574" s="2"/>
      <c r="AL574" s="2"/>
      <c r="AM574" s="2"/>
    </row>
    <row r="575" spans="1:39"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2"/>
      <c r="Y575" s="2"/>
      <c r="Z575" s="2"/>
      <c r="AA575" s="2"/>
      <c r="AB575" s="2"/>
      <c r="AC575" s="2"/>
      <c r="AD575" s="2"/>
      <c r="AE575" s="2"/>
      <c r="AF575" s="2"/>
      <c r="AG575" s="2"/>
      <c r="AH575" s="2"/>
      <c r="AI575" s="2"/>
      <c r="AJ575" s="2"/>
      <c r="AK575" s="2"/>
      <c r="AL575" s="2"/>
      <c r="AM575" s="2"/>
    </row>
    <row r="576" spans="1:39"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2"/>
      <c r="Y576" s="2"/>
      <c r="Z576" s="2"/>
      <c r="AA576" s="2"/>
      <c r="AB576" s="2"/>
      <c r="AC576" s="2"/>
      <c r="AD576" s="2"/>
      <c r="AE576" s="2"/>
      <c r="AF576" s="2"/>
      <c r="AG576" s="2"/>
      <c r="AH576" s="2"/>
      <c r="AI576" s="2"/>
      <c r="AJ576" s="2"/>
      <c r="AK576" s="2"/>
      <c r="AL576" s="2"/>
      <c r="AM576" s="2"/>
    </row>
    <row r="577" spans="1:39"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2"/>
      <c r="Y577" s="2"/>
      <c r="Z577" s="2"/>
      <c r="AA577" s="2"/>
      <c r="AB577" s="2"/>
      <c r="AC577" s="2"/>
      <c r="AD577" s="2"/>
      <c r="AE577" s="2"/>
      <c r="AF577" s="2"/>
      <c r="AG577" s="2"/>
      <c r="AH577" s="2"/>
      <c r="AI577" s="2"/>
      <c r="AJ577" s="2"/>
      <c r="AK577" s="2"/>
      <c r="AL577" s="2"/>
      <c r="AM577" s="2"/>
    </row>
    <row r="578" spans="1:39"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2"/>
      <c r="Y578" s="2"/>
      <c r="Z578" s="2"/>
      <c r="AA578" s="2"/>
      <c r="AB578" s="2"/>
      <c r="AC578" s="2"/>
      <c r="AD578" s="2"/>
      <c r="AE578" s="2"/>
      <c r="AF578" s="2"/>
      <c r="AG578" s="2"/>
      <c r="AH578" s="2"/>
      <c r="AI578" s="2"/>
      <c r="AJ578" s="2"/>
      <c r="AK578" s="2"/>
      <c r="AL578" s="2"/>
      <c r="AM578" s="2"/>
    </row>
    <row r="579" spans="1:39"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2"/>
      <c r="Y579" s="2"/>
      <c r="Z579" s="2"/>
      <c r="AA579" s="2"/>
      <c r="AB579" s="2"/>
      <c r="AC579" s="2"/>
      <c r="AD579" s="2"/>
      <c r="AE579" s="2"/>
      <c r="AF579" s="2"/>
      <c r="AG579" s="2"/>
      <c r="AH579" s="2"/>
      <c r="AI579" s="2"/>
      <c r="AJ579" s="2"/>
      <c r="AK579" s="2"/>
      <c r="AL579" s="2"/>
      <c r="AM579" s="2"/>
    </row>
    <row r="580" spans="1:39"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2"/>
      <c r="Y580" s="2"/>
      <c r="Z580" s="2"/>
      <c r="AA580" s="2"/>
      <c r="AB580" s="2"/>
      <c r="AC580" s="2"/>
      <c r="AD580" s="2"/>
      <c r="AE580" s="2"/>
      <c r="AF580" s="2"/>
      <c r="AG580" s="2"/>
      <c r="AH580" s="2"/>
      <c r="AI580" s="2"/>
      <c r="AJ580" s="2"/>
      <c r="AK580" s="2"/>
      <c r="AL580" s="2"/>
      <c r="AM580" s="2"/>
    </row>
    <row r="581" spans="1:39"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2"/>
      <c r="Y581" s="2"/>
      <c r="Z581" s="2"/>
      <c r="AA581" s="2"/>
      <c r="AB581" s="2"/>
      <c r="AC581" s="2"/>
      <c r="AD581" s="2"/>
      <c r="AE581" s="2"/>
      <c r="AF581" s="2"/>
      <c r="AG581" s="2"/>
      <c r="AH581" s="2"/>
      <c r="AI581" s="2"/>
      <c r="AJ581" s="2"/>
      <c r="AK581" s="2"/>
      <c r="AL581" s="2"/>
      <c r="AM581" s="2"/>
    </row>
    <row r="582" spans="1:39"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2"/>
      <c r="Y582" s="2"/>
      <c r="Z582" s="2"/>
      <c r="AA582" s="2"/>
      <c r="AB582" s="2"/>
      <c r="AC582" s="2"/>
      <c r="AD582" s="2"/>
      <c r="AE582" s="2"/>
      <c r="AF582" s="2"/>
      <c r="AG582" s="2"/>
      <c r="AH582" s="2"/>
      <c r="AI582" s="2"/>
      <c r="AJ582" s="2"/>
      <c r="AK582" s="2"/>
      <c r="AL582" s="2"/>
      <c r="AM582" s="2"/>
    </row>
    <row r="583" spans="1:39"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2"/>
      <c r="Y583" s="2"/>
      <c r="Z583" s="2"/>
      <c r="AA583" s="2"/>
      <c r="AB583" s="2"/>
      <c r="AC583" s="2"/>
      <c r="AD583" s="2"/>
      <c r="AE583" s="2"/>
      <c r="AF583" s="2"/>
      <c r="AG583" s="2"/>
      <c r="AH583" s="2"/>
      <c r="AI583" s="2"/>
      <c r="AJ583" s="2"/>
      <c r="AK583" s="2"/>
      <c r="AL583" s="2"/>
      <c r="AM583" s="2"/>
    </row>
    <row r="584" spans="1:39"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2"/>
      <c r="Y584" s="2"/>
      <c r="Z584" s="2"/>
      <c r="AA584" s="2"/>
      <c r="AB584" s="2"/>
      <c r="AC584" s="2"/>
      <c r="AD584" s="2"/>
      <c r="AE584" s="2"/>
      <c r="AF584" s="2"/>
      <c r="AG584" s="2"/>
      <c r="AH584" s="2"/>
      <c r="AI584" s="2"/>
      <c r="AJ584" s="2"/>
      <c r="AK584" s="2"/>
      <c r="AL584" s="2"/>
      <c r="AM584" s="2"/>
    </row>
    <row r="585" spans="1:39"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2"/>
      <c r="Y585" s="2"/>
      <c r="Z585" s="2"/>
      <c r="AA585" s="2"/>
      <c r="AB585" s="2"/>
      <c r="AC585" s="2"/>
      <c r="AD585" s="2"/>
      <c r="AE585" s="2"/>
      <c r="AF585" s="2"/>
      <c r="AG585" s="2"/>
      <c r="AH585" s="2"/>
      <c r="AI585" s="2"/>
      <c r="AJ585" s="2"/>
      <c r="AK585" s="2"/>
      <c r="AL585" s="2"/>
      <c r="AM585" s="2"/>
    </row>
    <row r="586" spans="1:39"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2"/>
      <c r="Y586" s="2"/>
      <c r="Z586" s="2"/>
      <c r="AA586" s="2"/>
      <c r="AB586" s="2"/>
      <c r="AC586" s="2"/>
      <c r="AD586" s="2"/>
      <c r="AE586" s="2"/>
      <c r="AF586" s="2"/>
      <c r="AG586" s="2"/>
      <c r="AH586" s="2"/>
      <c r="AI586" s="2"/>
      <c r="AJ586" s="2"/>
      <c r="AK586" s="2"/>
      <c r="AL586" s="2"/>
      <c r="AM586" s="2"/>
    </row>
    <row r="587" spans="1:39"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2"/>
      <c r="Y587" s="2"/>
      <c r="Z587" s="2"/>
      <c r="AA587" s="2"/>
      <c r="AB587" s="2"/>
      <c r="AC587" s="2"/>
      <c r="AD587" s="2"/>
      <c r="AE587" s="2"/>
      <c r="AF587" s="2"/>
      <c r="AG587" s="2"/>
      <c r="AH587" s="2"/>
      <c r="AI587" s="2"/>
      <c r="AJ587" s="2"/>
      <c r="AK587" s="2"/>
      <c r="AL587" s="2"/>
      <c r="AM587" s="2"/>
    </row>
    <row r="588" spans="1:39"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2"/>
      <c r="Y588" s="2"/>
      <c r="Z588" s="2"/>
      <c r="AA588" s="2"/>
      <c r="AB588" s="2"/>
      <c r="AC588" s="2"/>
      <c r="AD588" s="2"/>
      <c r="AE588" s="2"/>
      <c r="AF588" s="2"/>
      <c r="AG588" s="2"/>
      <c r="AH588" s="2"/>
      <c r="AI588" s="2"/>
      <c r="AJ588" s="2"/>
      <c r="AK588" s="2"/>
      <c r="AL588" s="2"/>
      <c r="AM588" s="2"/>
    </row>
    <row r="589" spans="1:39"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2"/>
      <c r="Y589" s="2"/>
      <c r="Z589" s="2"/>
      <c r="AA589" s="2"/>
      <c r="AB589" s="2"/>
      <c r="AC589" s="2"/>
      <c r="AD589" s="2"/>
      <c r="AE589" s="2"/>
      <c r="AF589" s="2"/>
      <c r="AG589" s="2"/>
      <c r="AH589" s="2"/>
      <c r="AI589" s="2"/>
      <c r="AJ589" s="2"/>
      <c r="AK589" s="2"/>
      <c r="AL589" s="2"/>
      <c r="AM589" s="2"/>
    </row>
    <row r="590" spans="1:39"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2"/>
      <c r="Y590" s="2"/>
      <c r="Z590" s="2"/>
      <c r="AA590" s="2"/>
      <c r="AB590" s="2"/>
      <c r="AC590" s="2"/>
      <c r="AD590" s="2"/>
      <c r="AE590" s="2"/>
      <c r="AF590" s="2"/>
      <c r="AG590" s="2"/>
      <c r="AH590" s="2"/>
      <c r="AI590" s="2"/>
      <c r="AJ590" s="2"/>
      <c r="AK590" s="2"/>
      <c r="AL590" s="2"/>
      <c r="AM590" s="2"/>
    </row>
    <row r="591" spans="1:39"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2"/>
      <c r="Y591" s="2"/>
      <c r="Z591" s="2"/>
      <c r="AA591" s="2"/>
      <c r="AB591" s="2"/>
      <c r="AC591" s="2"/>
      <c r="AD591" s="2"/>
      <c r="AE591" s="2"/>
      <c r="AF591" s="2"/>
      <c r="AG591" s="2"/>
      <c r="AH591" s="2"/>
      <c r="AI591" s="2"/>
      <c r="AJ591" s="2"/>
      <c r="AK591" s="2"/>
      <c r="AL591" s="2"/>
      <c r="AM591" s="2"/>
    </row>
    <row r="592" spans="1:39"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2"/>
      <c r="Y592" s="2"/>
      <c r="Z592" s="2"/>
      <c r="AA592" s="2"/>
      <c r="AB592" s="2"/>
      <c r="AC592" s="2"/>
      <c r="AD592" s="2"/>
      <c r="AE592" s="2"/>
      <c r="AF592" s="2"/>
      <c r="AG592" s="2"/>
      <c r="AH592" s="2"/>
      <c r="AI592" s="2"/>
      <c r="AJ592" s="2"/>
      <c r="AK592" s="2"/>
      <c r="AL592" s="2"/>
      <c r="AM592" s="2"/>
    </row>
    <row r="593" spans="1:39"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2"/>
      <c r="Y593" s="2"/>
      <c r="Z593" s="2"/>
      <c r="AA593" s="2"/>
      <c r="AB593" s="2"/>
      <c r="AC593" s="2"/>
      <c r="AD593" s="2"/>
      <c r="AE593" s="2"/>
      <c r="AF593" s="2"/>
      <c r="AG593" s="2"/>
      <c r="AH593" s="2"/>
      <c r="AI593" s="2"/>
      <c r="AJ593" s="2"/>
      <c r="AK593" s="2"/>
      <c r="AL593" s="2"/>
      <c r="AM593" s="2"/>
    </row>
    <row r="594" spans="1:39"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2"/>
      <c r="Y594" s="2"/>
      <c r="Z594" s="2"/>
      <c r="AA594" s="2"/>
      <c r="AB594" s="2"/>
      <c r="AC594" s="2"/>
      <c r="AD594" s="2"/>
      <c r="AE594" s="2"/>
      <c r="AF594" s="2"/>
      <c r="AG594" s="2"/>
      <c r="AH594" s="2"/>
      <c r="AI594" s="2"/>
      <c r="AJ594" s="2"/>
      <c r="AK594" s="2"/>
      <c r="AL594" s="2"/>
      <c r="AM594" s="2"/>
    </row>
    <row r="595" spans="1:39"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2"/>
      <c r="Y595" s="2"/>
      <c r="Z595" s="2"/>
      <c r="AA595" s="2"/>
      <c r="AB595" s="2"/>
      <c r="AC595" s="2"/>
      <c r="AD595" s="2"/>
      <c r="AE595" s="2"/>
      <c r="AF595" s="2"/>
      <c r="AG595" s="2"/>
      <c r="AH595" s="2"/>
      <c r="AI595" s="2"/>
      <c r="AJ595" s="2"/>
      <c r="AK595" s="2"/>
      <c r="AL595" s="2"/>
      <c r="AM595" s="2"/>
    </row>
    <row r="596" spans="1:39"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2"/>
      <c r="Y596" s="2"/>
      <c r="Z596" s="2"/>
      <c r="AA596" s="2"/>
      <c r="AB596" s="2"/>
      <c r="AC596" s="2"/>
      <c r="AD596" s="2"/>
      <c r="AE596" s="2"/>
      <c r="AF596" s="2"/>
      <c r="AG596" s="2"/>
      <c r="AH596" s="2"/>
      <c r="AI596" s="2"/>
      <c r="AJ596" s="2"/>
      <c r="AK596" s="2"/>
      <c r="AL596" s="2"/>
      <c r="AM596" s="2"/>
    </row>
    <row r="597" spans="1:39"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2"/>
      <c r="Y597" s="2"/>
      <c r="Z597" s="2"/>
      <c r="AA597" s="2"/>
      <c r="AB597" s="2"/>
      <c r="AC597" s="2"/>
      <c r="AD597" s="2"/>
      <c r="AE597" s="2"/>
      <c r="AF597" s="2"/>
      <c r="AG597" s="2"/>
      <c r="AH597" s="2"/>
      <c r="AI597" s="2"/>
      <c r="AJ597" s="2"/>
      <c r="AK597" s="2"/>
      <c r="AL597" s="2"/>
      <c r="AM597" s="2"/>
    </row>
    <row r="598" spans="1:39"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2"/>
      <c r="Y598" s="2"/>
      <c r="Z598" s="2"/>
      <c r="AA598" s="2"/>
      <c r="AB598" s="2"/>
      <c r="AC598" s="2"/>
      <c r="AD598" s="2"/>
      <c r="AE598" s="2"/>
      <c r="AF598" s="2"/>
      <c r="AG598" s="2"/>
      <c r="AH598" s="2"/>
      <c r="AI598" s="2"/>
      <c r="AJ598" s="2"/>
      <c r="AK598" s="2"/>
      <c r="AL598" s="2"/>
      <c r="AM598" s="2"/>
    </row>
    <row r="599" spans="1:39"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2"/>
      <c r="Y599" s="2"/>
      <c r="Z599" s="2"/>
      <c r="AA599" s="2"/>
      <c r="AB599" s="2"/>
      <c r="AC599" s="2"/>
      <c r="AD599" s="2"/>
      <c r="AE599" s="2"/>
      <c r="AF599" s="2"/>
      <c r="AG599" s="2"/>
      <c r="AH599" s="2"/>
      <c r="AI599" s="2"/>
      <c r="AJ599" s="2"/>
      <c r="AK599" s="2"/>
      <c r="AL599" s="2"/>
      <c r="AM599" s="2"/>
    </row>
    <row r="600" spans="1:39"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2"/>
      <c r="Y600" s="2"/>
      <c r="Z600" s="2"/>
      <c r="AA600" s="2"/>
      <c r="AB600" s="2"/>
      <c r="AC600" s="2"/>
      <c r="AD600" s="2"/>
      <c r="AE600" s="2"/>
      <c r="AF600" s="2"/>
      <c r="AG600" s="2"/>
      <c r="AH600" s="2"/>
      <c r="AI600" s="2"/>
      <c r="AJ600" s="2"/>
      <c r="AK600" s="2"/>
      <c r="AL600" s="2"/>
      <c r="AM600" s="2"/>
    </row>
    <row r="601" spans="1:39"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2"/>
      <c r="Y601" s="2"/>
      <c r="Z601" s="2"/>
      <c r="AA601" s="2"/>
      <c r="AB601" s="2"/>
      <c r="AC601" s="2"/>
      <c r="AD601" s="2"/>
      <c r="AE601" s="2"/>
      <c r="AF601" s="2"/>
      <c r="AG601" s="2"/>
      <c r="AH601" s="2"/>
      <c r="AI601" s="2"/>
      <c r="AJ601" s="2"/>
      <c r="AK601" s="2"/>
      <c r="AL601" s="2"/>
      <c r="AM601" s="2"/>
    </row>
    <row r="602" spans="1:39"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2"/>
      <c r="Y602" s="2"/>
      <c r="Z602" s="2"/>
      <c r="AA602" s="2"/>
      <c r="AB602" s="2"/>
      <c r="AC602" s="2"/>
      <c r="AD602" s="2"/>
      <c r="AE602" s="2"/>
      <c r="AF602" s="2"/>
      <c r="AG602" s="2"/>
      <c r="AH602" s="2"/>
      <c r="AI602" s="2"/>
      <c r="AJ602" s="2"/>
      <c r="AK602" s="2"/>
      <c r="AL602" s="2"/>
      <c r="AM602" s="2"/>
    </row>
    <row r="603" spans="1:39"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2"/>
      <c r="Y603" s="2"/>
      <c r="Z603" s="2"/>
      <c r="AA603" s="2"/>
      <c r="AB603" s="2"/>
      <c r="AC603" s="2"/>
      <c r="AD603" s="2"/>
      <c r="AE603" s="2"/>
      <c r="AF603" s="2"/>
      <c r="AG603" s="2"/>
      <c r="AH603" s="2"/>
      <c r="AI603" s="2"/>
      <c r="AJ603" s="2"/>
      <c r="AK603" s="2"/>
      <c r="AL603" s="2"/>
      <c r="AM603" s="2"/>
    </row>
    <row r="604" spans="1:39"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2"/>
      <c r="Y604" s="2"/>
      <c r="Z604" s="2"/>
      <c r="AA604" s="2"/>
      <c r="AB604" s="2"/>
      <c r="AC604" s="2"/>
      <c r="AD604" s="2"/>
      <c r="AE604" s="2"/>
      <c r="AF604" s="2"/>
      <c r="AG604" s="2"/>
      <c r="AH604" s="2"/>
      <c r="AI604" s="2"/>
      <c r="AJ604" s="2"/>
      <c r="AK604" s="2"/>
      <c r="AL604" s="2"/>
      <c r="AM604" s="2"/>
    </row>
    <row r="605" spans="1:39"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2"/>
      <c r="Y605" s="2"/>
      <c r="Z605" s="2"/>
      <c r="AA605" s="2"/>
      <c r="AB605" s="2"/>
      <c r="AC605" s="2"/>
      <c r="AD605" s="2"/>
      <c r="AE605" s="2"/>
      <c r="AF605" s="2"/>
      <c r="AG605" s="2"/>
      <c r="AH605" s="2"/>
      <c r="AI605" s="2"/>
      <c r="AJ605" s="2"/>
      <c r="AK605" s="2"/>
      <c r="AL605" s="2"/>
      <c r="AM605" s="2"/>
    </row>
    <row r="606" spans="1:39"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2"/>
      <c r="Y606" s="2"/>
      <c r="Z606" s="2"/>
      <c r="AA606" s="2"/>
      <c r="AB606" s="2"/>
      <c r="AC606" s="2"/>
      <c r="AD606" s="2"/>
      <c r="AE606" s="2"/>
      <c r="AF606" s="2"/>
      <c r="AG606" s="2"/>
      <c r="AH606" s="2"/>
      <c r="AI606" s="2"/>
      <c r="AJ606" s="2"/>
      <c r="AK606" s="2"/>
      <c r="AL606" s="2"/>
      <c r="AM606" s="2"/>
    </row>
    <row r="607" spans="1:39"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2"/>
      <c r="Y607" s="2"/>
      <c r="Z607" s="2"/>
      <c r="AA607" s="2"/>
      <c r="AB607" s="2"/>
      <c r="AC607" s="2"/>
      <c r="AD607" s="2"/>
      <c r="AE607" s="2"/>
      <c r="AF607" s="2"/>
      <c r="AG607" s="2"/>
      <c r="AH607" s="2"/>
      <c r="AI607" s="2"/>
      <c r="AJ607" s="2"/>
      <c r="AK607" s="2"/>
      <c r="AL607" s="2"/>
      <c r="AM607" s="2"/>
    </row>
    <row r="608" spans="1:39"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2"/>
      <c r="Y608" s="2"/>
      <c r="Z608" s="2"/>
      <c r="AA608" s="2"/>
      <c r="AB608" s="2"/>
      <c r="AC608" s="2"/>
      <c r="AD608" s="2"/>
      <c r="AE608" s="2"/>
      <c r="AF608" s="2"/>
      <c r="AG608" s="2"/>
      <c r="AH608" s="2"/>
      <c r="AI608" s="2"/>
      <c r="AJ608" s="2"/>
      <c r="AK608" s="2"/>
      <c r="AL608" s="2"/>
      <c r="AM608" s="2"/>
    </row>
    <row r="609" spans="1:39"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2"/>
      <c r="Y609" s="2"/>
      <c r="Z609" s="2"/>
      <c r="AA609" s="2"/>
      <c r="AB609" s="2"/>
      <c r="AC609" s="2"/>
      <c r="AD609" s="2"/>
      <c r="AE609" s="2"/>
      <c r="AF609" s="2"/>
      <c r="AG609" s="2"/>
      <c r="AH609" s="2"/>
      <c r="AI609" s="2"/>
      <c r="AJ609" s="2"/>
      <c r="AK609" s="2"/>
      <c r="AL609" s="2"/>
      <c r="AM609" s="2"/>
    </row>
    <row r="610" spans="1:39"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2"/>
      <c r="Y610" s="2"/>
      <c r="Z610" s="2"/>
      <c r="AA610" s="2"/>
      <c r="AB610" s="2"/>
      <c r="AC610" s="2"/>
      <c r="AD610" s="2"/>
      <c r="AE610" s="2"/>
      <c r="AF610" s="2"/>
      <c r="AG610" s="2"/>
      <c r="AH610" s="2"/>
      <c r="AI610" s="2"/>
      <c r="AJ610" s="2"/>
      <c r="AK610" s="2"/>
      <c r="AL610" s="2"/>
      <c r="AM610" s="2"/>
    </row>
    <row r="611" spans="1:39"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2"/>
      <c r="Y611" s="2"/>
      <c r="Z611" s="2"/>
      <c r="AA611" s="2"/>
      <c r="AB611" s="2"/>
      <c r="AC611" s="2"/>
      <c r="AD611" s="2"/>
      <c r="AE611" s="2"/>
      <c r="AF611" s="2"/>
      <c r="AG611" s="2"/>
      <c r="AH611" s="2"/>
      <c r="AI611" s="2"/>
      <c r="AJ611" s="2"/>
      <c r="AK611" s="2"/>
      <c r="AL611" s="2"/>
      <c r="AM611" s="2"/>
    </row>
    <row r="612" spans="1:39"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2"/>
      <c r="Y612" s="2"/>
      <c r="Z612" s="2"/>
      <c r="AA612" s="2"/>
      <c r="AB612" s="2"/>
      <c r="AC612" s="2"/>
      <c r="AD612" s="2"/>
      <c r="AE612" s="2"/>
      <c r="AF612" s="2"/>
      <c r="AG612" s="2"/>
      <c r="AH612" s="2"/>
      <c r="AI612" s="2"/>
      <c r="AJ612" s="2"/>
      <c r="AK612" s="2"/>
      <c r="AL612" s="2"/>
      <c r="AM612" s="2"/>
    </row>
    <row r="613" spans="1:39"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2"/>
      <c r="Y613" s="2"/>
      <c r="Z613" s="2"/>
      <c r="AA613" s="2"/>
      <c r="AB613" s="2"/>
      <c r="AC613" s="2"/>
      <c r="AD613" s="2"/>
      <c r="AE613" s="2"/>
      <c r="AF613" s="2"/>
      <c r="AG613" s="2"/>
      <c r="AH613" s="2"/>
      <c r="AI613" s="2"/>
      <c r="AJ613" s="2"/>
      <c r="AK613" s="2"/>
      <c r="AL613" s="2"/>
      <c r="AM613" s="2"/>
    </row>
    <row r="614" spans="1:39"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2"/>
      <c r="Y614" s="2"/>
      <c r="Z614" s="2"/>
      <c r="AA614" s="2"/>
      <c r="AB614" s="2"/>
      <c r="AC614" s="2"/>
      <c r="AD614" s="2"/>
      <c r="AE614" s="2"/>
      <c r="AF614" s="2"/>
      <c r="AG614" s="2"/>
      <c r="AH614" s="2"/>
      <c r="AI614" s="2"/>
      <c r="AJ614" s="2"/>
      <c r="AK614" s="2"/>
      <c r="AL614" s="2"/>
      <c r="AM614" s="2"/>
    </row>
    <row r="615" spans="1:39"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2"/>
      <c r="Y615" s="2"/>
      <c r="Z615" s="2"/>
      <c r="AA615" s="2"/>
      <c r="AB615" s="2"/>
      <c r="AC615" s="2"/>
      <c r="AD615" s="2"/>
      <c r="AE615" s="2"/>
      <c r="AF615" s="2"/>
      <c r="AG615" s="2"/>
      <c r="AH615" s="2"/>
      <c r="AI615" s="2"/>
      <c r="AJ615" s="2"/>
      <c r="AK615" s="2"/>
      <c r="AL615" s="2"/>
      <c r="AM615" s="2"/>
    </row>
    <row r="616" spans="1:39"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2"/>
      <c r="Y616" s="2"/>
      <c r="Z616" s="2"/>
      <c r="AA616" s="2"/>
      <c r="AB616" s="2"/>
      <c r="AC616" s="2"/>
      <c r="AD616" s="2"/>
      <c r="AE616" s="2"/>
      <c r="AF616" s="2"/>
      <c r="AG616" s="2"/>
      <c r="AH616" s="2"/>
      <c r="AI616" s="2"/>
      <c r="AJ616" s="2"/>
      <c r="AK616" s="2"/>
      <c r="AL616" s="2"/>
      <c r="AM616" s="2"/>
    </row>
    <row r="617" spans="1:39"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2"/>
      <c r="Y617" s="2"/>
      <c r="Z617" s="2"/>
      <c r="AA617" s="2"/>
      <c r="AB617" s="2"/>
      <c r="AC617" s="2"/>
      <c r="AD617" s="2"/>
      <c r="AE617" s="2"/>
      <c r="AF617" s="2"/>
      <c r="AG617" s="2"/>
      <c r="AH617" s="2"/>
      <c r="AI617" s="2"/>
      <c r="AJ617" s="2"/>
      <c r="AK617" s="2"/>
      <c r="AL617" s="2"/>
      <c r="AM617" s="2"/>
    </row>
    <row r="618" spans="1:39"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2"/>
      <c r="Y618" s="2"/>
      <c r="Z618" s="2"/>
      <c r="AA618" s="2"/>
      <c r="AB618" s="2"/>
      <c r="AC618" s="2"/>
      <c r="AD618" s="2"/>
      <c r="AE618" s="2"/>
      <c r="AF618" s="2"/>
      <c r="AG618" s="2"/>
      <c r="AH618" s="2"/>
      <c r="AI618" s="2"/>
      <c r="AJ618" s="2"/>
      <c r="AK618" s="2"/>
      <c r="AL618" s="2"/>
      <c r="AM618" s="2"/>
    </row>
    <row r="619" spans="1:39"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2"/>
      <c r="Y619" s="2"/>
      <c r="Z619" s="2"/>
      <c r="AA619" s="2"/>
      <c r="AB619" s="2"/>
      <c r="AC619" s="2"/>
      <c r="AD619" s="2"/>
      <c r="AE619" s="2"/>
      <c r="AF619" s="2"/>
      <c r="AG619" s="2"/>
      <c r="AH619" s="2"/>
      <c r="AI619" s="2"/>
      <c r="AJ619" s="2"/>
      <c r="AK619" s="2"/>
      <c r="AL619" s="2"/>
      <c r="AM619" s="2"/>
    </row>
    <row r="620" spans="1:39"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2"/>
      <c r="Y620" s="2"/>
      <c r="Z620" s="2"/>
      <c r="AA620" s="2"/>
      <c r="AB620" s="2"/>
      <c r="AC620" s="2"/>
      <c r="AD620" s="2"/>
      <c r="AE620" s="2"/>
      <c r="AF620" s="2"/>
      <c r="AG620" s="2"/>
      <c r="AH620" s="2"/>
      <c r="AI620" s="2"/>
      <c r="AJ620" s="2"/>
      <c r="AK620" s="2"/>
      <c r="AL620" s="2"/>
      <c r="AM620" s="2"/>
    </row>
    <row r="621" spans="1:39"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2"/>
      <c r="Y621" s="2"/>
      <c r="Z621" s="2"/>
      <c r="AA621" s="2"/>
      <c r="AB621" s="2"/>
      <c r="AC621" s="2"/>
      <c r="AD621" s="2"/>
      <c r="AE621" s="2"/>
      <c r="AF621" s="2"/>
      <c r="AG621" s="2"/>
      <c r="AH621" s="2"/>
      <c r="AI621" s="2"/>
      <c r="AJ621" s="2"/>
      <c r="AK621" s="2"/>
      <c r="AL621" s="2"/>
      <c r="AM621" s="2"/>
    </row>
    <row r="622" spans="1:39"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2"/>
      <c r="Y622" s="2"/>
      <c r="Z622" s="2"/>
      <c r="AA622" s="2"/>
      <c r="AB622" s="2"/>
      <c r="AC622" s="2"/>
      <c r="AD622" s="2"/>
      <c r="AE622" s="2"/>
      <c r="AF622" s="2"/>
      <c r="AG622" s="2"/>
      <c r="AH622" s="2"/>
      <c r="AI622" s="2"/>
      <c r="AJ622" s="2"/>
      <c r="AK622" s="2"/>
      <c r="AL622" s="2"/>
      <c r="AM622" s="2"/>
    </row>
    <row r="623" spans="1:39"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2"/>
      <c r="Y623" s="2"/>
      <c r="Z623" s="2"/>
      <c r="AA623" s="2"/>
      <c r="AB623" s="2"/>
      <c r="AC623" s="2"/>
      <c r="AD623" s="2"/>
      <c r="AE623" s="2"/>
      <c r="AF623" s="2"/>
      <c r="AG623" s="2"/>
      <c r="AH623" s="2"/>
      <c r="AI623" s="2"/>
      <c r="AJ623" s="2"/>
      <c r="AK623" s="2"/>
      <c r="AL623" s="2"/>
      <c r="AM623" s="2"/>
    </row>
    <row r="624" spans="1:39"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2"/>
      <c r="Y624" s="2"/>
      <c r="Z624" s="2"/>
      <c r="AA624" s="2"/>
      <c r="AB624" s="2"/>
      <c r="AC624" s="2"/>
      <c r="AD624" s="2"/>
      <c r="AE624" s="2"/>
      <c r="AF624" s="2"/>
      <c r="AG624" s="2"/>
      <c r="AH624" s="2"/>
      <c r="AI624" s="2"/>
      <c r="AJ624" s="2"/>
      <c r="AK624" s="2"/>
      <c r="AL624" s="2"/>
      <c r="AM624" s="2"/>
    </row>
    <row r="625" spans="1:39"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2"/>
      <c r="Y625" s="2"/>
      <c r="Z625" s="2"/>
      <c r="AA625" s="2"/>
      <c r="AB625" s="2"/>
      <c r="AC625" s="2"/>
      <c r="AD625" s="2"/>
      <c r="AE625" s="2"/>
      <c r="AF625" s="2"/>
      <c r="AG625" s="2"/>
      <c r="AH625" s="2"/>
      <c r="AI625" s="2"/>
      <c r="AJ625" s="2"/>
      <c r="AK625" s="2"/>
      <c r="AL625" s="2"/>
      <c r="AM625" s="2"/>
    </row>
    <row r="626" spans="1:39"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2"/>
      <c r="Y626" s="2"/>
      <c r="Z626" s="2"/>
      <c r="AA626" s="2"/>
      <c r="AB626" s="2"/>
      <c r="AC626" s="2"/>
      <c r="AD626" s="2"/>
      <c r="AE626" s="2"/>
      <c r="AF626" s="2"/>
      <c r="AG626" s="2"/>
      <c r="AH626" s="2"/>
      <c r="AI626" s="2"/>
      <c r="AJ626" s="2"/>
      <c r="AK626" s="2"/>
      <c r="AL626" s="2"/>
      <c r="AM626" s="2"/>
    </row>
    <row r="627" spans="1:39"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2"/>
      <c r="Y627" s="2"/>
      <c r="Z627" s="2"/>
      <c r="AA627" s="2"/>
      <c r="AB627" s="2"/>
      <c r="AC627" s="2"/>
      <c r="AD627" s="2"/>
      <c r="AE627" s="2"/>
      <c r="AF627" s="2"/>
      <c r="AG627" s="2"/>
      <c r="AH627" s="2"/>
      <c r="AI627" s="2"/>
      <c r="AJ627" s="2"/>
      <c r="AK627" s="2"/>
      <c r="AL627" s="2"/>
      <c r="AM627" s="2"/>
    </row>
    <row r="628" spans="1:39"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2"/>
      <c r="Y628" s="2"/>
      <c r="Z628" s="2"/>
      <c r="AA628" s="2"/>
      <c r="AB628" s="2"/>
      <c r="AC628" s="2"/>
      <c r="AD628" s="2"/>
      <c r="AE628" s="2"/>
      <c r="AF628" s="2"/>
      <c r="AG628" s="2"/>
      <c r="AH628" s="2"/>
      <c r="AI628" s="2"/>
      <c r="AJ628" s="2"/>
      <c r="AK628" s="2"/>
      <c r="AL628" s="2"/>
      <c r="AM628" s="2"/>
    </row>
    <row r="629" spans="1:39"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2"/>
      <c r="Y629" s="2"/>
      <c r="Z629" s="2"/>
      <c r="AA629" s="2"/>
      <c r="AB629" s="2"/>
      <c r="AC629" s="2"/>
      <c r="AD629" s="2"/>
      <c r="AE629" s="2"/>
      <c r="AF629" s="2"/>
      <c r="AG629" s="2"/>
      <c r="AH629" s="2"/>
      <c r="AI629" s="2"/>
      <c r="AJ629" s="2"/>
      <c r="AK629" s="2"/>
      <c r="AL629" s="2"/>
      <c r="AM629" s="2"/>
    </row>
    <row r="630" spans="1:39"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2"/>
      <c r="Y630" s="2"/>
      <c r="Z630" s="2"/>
      <c r="AA630" s="2"/>
      <c r="AB630" s="2"/>
      <c r="AC630" s="2"/>
      <c r="AD630" s="2"/>
      <c r="AE630" s="2"/>
      <c r="AF630" s="2"/>
      <c r="AG630" s="2"/>
      <c r="AH630" s="2"/>
      <c r="AI630" s="2"/>
      <c r="AJ630" s="2"/>
      <c r="AK630" s="2"/>
      <c r="AL630" s="2"/>
      <c r="AM630" s="2"/>
    </row>
    <row r="631" spans="1:39"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2"/>
      <c r="Y631" s="2"/>
      <c r="Z631" s="2"/>
      <c r="AA631" s="2"/>
      <c r="AB631" s="2"/>
      <c r="AC631" s="2"/>
      <c r="AD631" s="2"/>
      <c r="AE631" s="2"/>
      <c r="AF631" s="2"/>
      <c r="AG631" s="2"/>
      <c r="AH631" s="2"/>
      <c r="AI631" s="2"/>
      <c r="AJ631" s="2"/>
      <c r="AK631" s="2"/>
      <c r="AL631" s="2"/>
      <c r="AM631" s="2"/>
    </row>
    <row r="632" spans="1:39"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2"/>
      <c r="Y632" s="2"/>
      <c r="Z632" s="2"/>
      <c r="AA632" s="2"/>
      <c r="AB632" s="2"/>
      <c r="AC632" s="2"/>
      <c r="AD632" s="2"/>
      <c r="AE632" s="2"/>
      <c r="AF632" s="2"/>
      <c r="AG632" s="2"/>
      <c r="AH632" s="2"/>
      <c r="AI632" s="2"/>
      <c r="AJ632" s="2"/>
      <c r="AK632" s="2"/>
      <c r="AL632" s="2"/>
      <c r="AM632" s="2"/>
    </row>
    <row r="633" spans="1:39"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2"/>
      <c r="Y633" s="2"/>
      <c r="Z633" s="2"/>
      <c r="AA633" s="2"/>
      <c r="AB633" s="2"/>
      <c r="AC633" s="2"/>
      <c r="AD633" s="2"/>
      <c r="AE633" s="2"/>
      <c r="AF633" s="2"/>
      <c r="AG633" s="2"/>
      <c r="AH633" s="2"/>
      <c r="AI633" s="2"/>
      <c r="AJ633" s="2"/>
      <c r="AK633" s="2"/>
      <c r="AL633" s="2"/>
      <c r="AM633" s="2"/>
    </row>
    <row r="634" spans="1:39"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2"/>
      <c r="Y634" s="2"/>
      <c r="Z634" s="2"/>
      <c r="AA634" s="2"/>
      <c r="AB634" s="2"/>
      <c r="AC634" s="2"/>
      <c r="AD634" s="2"/>
      <c r="AE634" s="2"/>
      <c r="AF634" s="2"/>
      <c r="AG634" s="2"/>
      <c r="AH634" s="2"/>
      <c r="AI634" s="2"/>
      <c r="AJ634" s="2"/>
      <c r="AK634" s="2"/>
      <c r="AL634" s="2"/>
      <c r="AM634" s="2"/>
    </row>
    <row r="635" spans="1:39"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2"/>
      <c r="Y635" s="2"/>
      <c r="Z635" s="2"/>
      <c r="AA635" s="2"/>
      <c r="AB635" s="2"/>
      <c r="AC635" s="2"/>
      <c r="AD635" s="2"/>
      <c r="AE635" s="2"/>
      <c r="AF635" s="2"/>
      <c r="AG635" s="2"/>
      <c r="AH635" s="2"/>
      <c r="AI635" s="2"/>
      <c r="AJ635" s="2"/>
      <c r="AK635" s="2"/>
      <c r="AL635" s="2"/>
      <c r="AM635" s="2"/>
    </row>
    <row r="636" spans="1:39"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2"/>
      <c r="Y636" s="2"/>
      <c r="Z636" s="2"/>
      <c r="AA636" s="2"/>
      <c r="AB636" s="2"/>
      <c r="AC636" s="2"/>
      <c r="AD636" s="2"/>
      <c r="AE636" s="2"/>
      <c r="AF636" s="2"/>
      <c r="AG636" s="2"/>
      <c r="AH636" s="2"/>
      <c r="AI636" s="2"/>
      <c r="AJ636" s="2"/>
      <c r="AK636" s="2"/>
      <c r="AL636" s="2"/>
      <c r="AM636" s="2"/>
    </row>
    <row r="637" spans="1:39"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2"/>
      <c r="Y637" s="2"/>
      <c r="Z637" s="2"/>
      <c r="AA637" s="2"/>
      <c r="AB637" s="2"/>
      <c r="AC637" s="2"/>
      <c r="AD637" s="2"/>
      <c r="AE637" s="2"/>
      <c r="AF637" s="2"/>
      <c r="AG637" s="2"/>
      <c r="AH637" s="2"/>
      <c r="AI637" s="2"/>
      <c r="AJ637" s="2"/>
      <c r="AK637" s="2"/>
      <c r="AL637" s="2"/>
      <c r="AM637" s="2"/>
    </row>
    <row r="638" spans="1:39"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2"/>
      <c r="Y638" s="2"/>
      <c r="Z638" s="2"/>
      <c r="AA638" s="2"/>
      <c r="AB638" s="2"/>
      <c r="AC638" s="2"/>
      <c r="AD638" s="2"/>
      <c r="AE638" s="2"/>
      <c r="AF638" s="2"/>
      <c r="AG638" s="2"/>
      <c r="AH638" s="2"/>
      <c r="AI638" s="2"/>
      <c r="AJ638" s="2"/>
      <c r="AK638" s="2"/>
      <c r="AL638" s="2"/>
      <c r="AM638" s="2"/>
    </row>
    <row r="639" spans="1:39"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2"/>
      <c r="Y639" s="2"/>
      <c r="Z639" s="2"/>
      <c r="AA639" s="2"/>
      <c r="AB639" s="2"/>
      <c r="AC639" s="2"/>
      <c r="AD639" s="2"/>
      <c r="AE639" s="2"/>
      <c r="AF639" s="2"/>
      <c r="AG639" s="2"/>
      <c r="AH639" s="2"/>
      <c r="AI639" s="2"/>
      <c r="AJ639" s="2"/>
      <c r="AK639" s="2"/>
      <c r="AL639" s="2"/>
      <c r="AM639" s="2"/>
    </row>
    <row r="640" spans="1:39"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2"/>
      <c r="Y640" s="2"/>
      <c r="Z640" s="2"/>
      <c r="AA640" s="2"/>
      <c r="AB640" s="2"/>
      <c r="AC640" s="2"/>
      <c r="AD640" s="2"/>
      <c r="AE640" s="2"/>
      <c r="AF640" s="2"/>
      <c r="AG640" s="2"/>
      <c r="AH640" s="2"/>
      <c r="AI640" s="2"/>
      <c r="AJ640" s="2"/>
      <c r="AK640" s="2"/>
      <c r="AL640" s="2"/>
      <c r="AM640" s="2"/>
    </row>
    <row r="641" spans="1:39"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2"/>
      <c r="Y641" s="2"/>
      <c r="Z641" s="2"/>
      <c r="AA641" s="2"/>
      <c r="AB641" s="2"/>
      <c r="AC641" s="2"/>
      <c r="AD641" s="2"/>
      <c r="AE641" s="2"/>
      <c r="AF641" s="2"/>
      <c r="AG641" s="2"/>
      <c r="AH641" s="2"/>
      <c r="AI641" s="2"/>
      <c r="AJ641" s="2"/>
      <c r="AK641" s="2"/>
      <c r="AL641" s="2"/>
      <c r="AM641" s="2"/>
    </row>
    <row r="642" spans="1:39"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2"/>
      <c r="Y642" s="2"/>
      <c r="Z642" s="2"/>
      <c r="AA642" s="2"/>
      <c r="AB642" s="2"/>
      <c r="AC642" s="2"/>
      <c r="AD642" s="2"/>
      <c r="AE642" s="2"/>
      <c r="AF642" s="2"/>
      <c r="AG642" s="2"/>
      <c r="AH642" s="2"/>
      <c r="AI642" s="2"/>
      <c r="AJ642" s="2"/>
      <c r="AK642" s="2"/>
      <c r="AL642" s="2"/>
      <c r="AM642" s="2"/>
    </row>
    <row r="643" spans="1:39"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2"/>
      <c r="Y643" s="2"/>
      <c r="Z643" s="2"/>
      <c r="AA643" s="2"/>
      <c r="AB643" s="2"/>
      <c r="AC643" s="2"/>
      <c r="AD643" s="2"/>
      <c r="AE643" s="2"/>
      <c r="AF643" s="2"/>
      <c r="AG643" s="2"/>
      <c r="AH643" s="2"/>
      <c r="AI643" s="2"/>
      <c r="AJ643" s="2"/>
      <c r="AK643" s="2"/>
      <c r="AL643" s="2"/>
      <c r="AM643" s="2"/>
    </row>
    <row r="644" spans="1:39"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2"/>
      <c r="Y644" s="2"/>
      <c r="Z644" s="2"/>
      <c r="AA644" s="2"/>
      <c r="AB644" s="2"/>
      <c r="AC644" s="2"/>
      <c r="AD644" s="2"/>
      <c r="AE644" s="2"/>
      <c r="AF644" s="2"/>
      <c r="AG644" s="2"/>
      <c r="AH644" s="2"/>
      <c r="AI644" s="2"/>
      <c r="AJ644" s="2"/>
      <c r="AK644" s="2"/>
      <c r="AL644" s="2"/>
      <c r="AM644" s="2"/>
    </row>
    <row r="645" spans="1:39"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2"/>
      <c r="Y645" s="2"/>
      <c r="Z645" s="2"/>
      <c r="AA645" s="2"/>
      <c r="AB645" s="2"/>
      <c r="AC645" s="2"/>
      <c r="AD645" s="2"/>
      <c r="AE645" s="2"/>
      <c r="AF645" s="2"/>
      <c r="AG645" s="2"/>
      <c r="AH645" s="2"/>
      <c r="AI645" s="2"/>
      <c r="AJ645" s="2"/>
      <c r="AK645" s="2"/>
      <c r="AL645" s="2"/>
      <c r="AM645" s="2"/>
    </row>
    <row r="646" spans="1:39"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2"/>
      <c r="Y646" s="2"/>
      <c r="Z646" s="2"/>
      <c r="AA646" s="2"/>
      <c r="AB646" s="2"/>
      <c r="AC646" s="2"/>
      <c r="AD646" s="2"/>
      <c r="AE646" s="2"/>
      <c r="AF646" s="2"/>
      <c r="AG646" s="2"/>
      <c r="AH646" s="2"/>
      <c r="AI646" s="2"/>
      <c r="AJ646" s="2"/>
      <c r="AK646" s="2"/>
      <c r="AL646" s="2"/>
      <c r="AM646" s="2"/>
    </row>
    <row r="647" spans="1:39"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2"/>
      <c r="Y647" s="2"/>
      <c r="Z647" s="2"/>
      <c r="AA647" s="2"/>
      <c r="AB647" s="2"/>
      <c r="AC647" s="2"/>
      <c r="AD647" s="2"/>
      <c r="AE647" s="2"/>
      <c r="AF647" s="2"/>
      <c r="AG647" s="2"/>
      <c r="AH647" s="2"/>
      <c r="AI647" s="2"/>
      <c r="AJ647" s="2"/>
      <c r="AK647" s="2"/>
      <c r="AL647" s="2"/>
      <c r="AM647" s="2"/>
    </row>
    <row r="648" spans="1:39"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2"/>
      <c r="Y648" s="2"/>
      <c r="Z648" s="2"/>
      <c r="AA648" s="2"/>
      <c r="AB648" s="2"/>
      <c r="AC648" s="2"/>
      <c r="AD648" s="2"/>
      <c r="AE648" s="2"/>
      <c r="AF648" s="2"/>
      <c r="AG648" s="2"/>
      <c r="AH648" s="2"/>
      <c r="AI648" s="2"/>
      <c r="AJ648" s="2"/>
      <c r="AK648" s="2"/>
      <c r="AL648" s="2"/>
      <c r="AM648" s="2"/>
    </row>
    <row r="649" spans="1:39"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2"/>
      <c r="Y649" s="2"/>
      <c r="Z649" s="2"/>
      <c r="AA649" s="2"/>
      <c r="AB649" s="2"/>
      <c r="AC649" s="2"/>
      <c r="AD649" s="2"/>
      <c r="AE649" s="2"/>
      <c r="AF649" s="2"/>
      <c r="AG649" s="2"/>
      <c r="AH649" s="2"/>
      <c r="AI649" s="2"/>
      <c r="AJ649" s="2"/>
      <c r="AK649" s="2"/>
      <c r="AL649" s="2"/>
      <c r="AM649" s="2"/>
    </row>
    <row r="650" spans="1:39"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2"/>
      <c r="Y650" s="2"/>
      <c r="Z650" s="2"/>
      <c r="AA650" s="2"/>
      <c r="AB650" s="2"/>
      <c r="AC650" s="2"/>
      <c r="AD650" s="2"/>
      <c r="AE650" s="2"/>
      <c r="AF650" s="2"/>
      <c r="AG650" s="2"/>
      <c r="AH650" s="2"/>
      <c r="AI650" s="2"/>
      <c r="AJ650" s="2"/>
      <c r="AK650" s="2"/>
      <c r="AL650" s="2"/>
      <c r="AM650" s="2"/>
    </row>
    <row r="651" spans="1:39"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2"/>
      <c r="Y651" s="2"/>
      <c r="Z651" s="2"/>
      <c r="AA651" s="2"/>
      <c r="AB651" s="2"/>
      <c r="AC651" s="2"/>
      <c r="AD651" s="2"/>
      <c r="AE651" s="2"/>
      <c r="AF651" s="2"/>
      <c r="AG651" s="2"/>
      <c r="AH651" s="2"/>
      <c r="AI651" s="2"/>
      <c r="AJ651" s="2"/>
      <c r="AK651" s="2"/>
      <c r="AL651" s="2"/>
      <c r="AM651" s="2"/>
    </row>
    <row r="652" spans="1:39"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2"/>
      <c r="Y652" s="2"/>
      <c r="Z652" s="2"/>
      <c r="AA652" s="2"/>
      <c r="AB652" s="2"/>
      <c r="AC652" s="2"/>
      <c r="AD652" s="2"/>
      <c r="AE652" s="2"/>
      <c r="AF652" s="2"/>
      <c r="AG652" s="2"/>
      <c r="AH652" s="2"/>
      <c r="AI652" s="2"/>
      <c r="AJ652" s="2"/>
      <c r="AK652" s="2"/>
      <c r="AL652" s="2"/>
      <c r="AM652" s="2"/>
    </row>
    <row r="653" spans="1:39"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2"/>
      <c r="Y653" s="2"/>
      <c r="Z653" s="2"/>
      <c r="AA653" s="2"/>
      <c r="AB653" s="2"/>
      <c r="AC653" s="2"/>
      <c r="AD653" s="2"/>
      <c r="AE653" s="2"/>
      <c r="AF653" s="2"/>
      <c r="AG653" s="2"/>
      <c r="AH653" s="2"/>
      <c r="AI653" s="2"/>
      <c r="AJ653" s="2"/>
      <c r="AK653" s="2"/>
      <c r="AL653" s="2"/>
      <c r="AM653" s="2"/>
    </row>
    <row r="654" spans="1:39"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2"/>
      <c r="Y654" s="2"/>
      <c r="Z654" s="2"/>
      <c r="AA654" s="2"/>
      <c r="AB654" s="2"/>
      <c r="AC654" s="2"/>
      <c r="AD654" s="2"/>
      <c r="AE654" s="2"/>
      <c r="AF654" s="2"/>
      <c r="AG654" s="2"/>
      <c r="AH654" s="2"/>
      <c r="AI654" s="2"/>
      <c r="AJ654" s="2"/>
      <c r="AK654" s="2"/>
      <c r="AL654" s="2"/>
      <c r="AM654" s="2"/>
    </row>
    <row r="655" spans="1:39"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2"/>
      <c r="Y655" s="2"/>
      <c r="Z655" s="2"/>
      <c r="AA655" s="2"/>
      <c r="AB655" s="2"/>
      <c r="AC655" s="2"/>
      <c r="AD655" s="2"/>
      <c r="AE655" s="2"/>
      <c r="AF655" s="2"/>
      <c r="AG655" s="2"/>
      <c r="AH655" s="2"/>
      <c r="AI655" s="2"/>
      <c r="AJ655" s="2"/>
      <c r="AK655" s="2"/>
      <c r="AL655" s="2"/>
      <c r="AM655" s="2"/>
    </row>
    <row r="656" spans="1:39"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2"/>
      <c r="Y656" s="2"/>
      <c r="Z656" s="2"/>
      <c r="AA656" s="2"/>
      <c r="AB656" s="2"/>
      <c r="AC656" s="2"/>
      <c r="AD656" s="2"/>
      <c r="AE656" s="2"/>
      <c r="AF656" s="2"/>
      <c r="AG656" s="2"/>
      <c r="AH656" s="2"/>
      <c r="AI656" s="2"/>
      <c r="AJ656" s="2"/>
      <c r="AK656" s="2"/>
      <c r="AL656" s="2"/>
      <c r="AM656" s="2"/>
    </row>
    <row r="657" spans="1:39"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2"/>
      <c r="Y657" s="2"/>
      <c r="Z657" s="2"/>
      <c r="AA657" s="2"/>
      <c r="AB657" s="2"/>
      <c r="AC657" s="2"/>
      <c r="AD657" s="2"/>
      <c r="AE657" s="2"/>
      <c r="AF657" s="2"/>
      <c r="AG657" s="2"/>
      <c r="AH657" s="2"/>
      <c r="AI657" s="2"/>
      <c r="AJ657" s="2"/>
      <c r="AK657" s="2"/>
      <c r="AL657" s="2"/>
      <c r="AM657" s="2"/>
    </row>
    <row r="658" spans="1:39"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2"/>
      <c r="Y658" s="2"/>
      <c r="Z658" s="2"/>
      <c r="AA658" s="2"/>
      <c r="AB658" s="2"/>
      <c r="AC658" s="2"/>
      <c r="AD658" s="2"/>
      <c r="AE658" s="2"/>
      <c r="AF658" s="2"/>
      <c r="AG658" s="2"/>
      <c r="AH658" s="2"/>
      <c r="AI658" s="2"/>
      <c r="AJ658" s="2"/>
      <c r="AK658" s="2"/>
      <c r="AL658" s="2"/>
      <c r="AM658" s="2"/>
    </row>
    <row r="659" spans="1:39"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2"/>
      <c r="Y659" s="2"/>
      <c r="Z659" s="2"/>
      <c r="AA659" s="2"/>
      <c r="AB659" s="2"/>
      <c r="AC659" s="2"/>
      <c r="AD659" s="2"/>
      <c r="AE659" s="2"/>
      <c r="AF659" s="2"/>
      <c r="AG659" s="2"/>
      <c r="AH659" s="2"/>
      <c r="AI659" s="2"/>
      <c r="AJ659" s="2"/>
      <c r="AK659" s="2"/>
      <c r="AL659" s="2"/>
      <c r="AM659" s="2"/>
    </row>
    <row r="660" spans="1:39"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2"/>
      <c r="Y660" s="2"/>
      <c r="Z660" s="2"/>
      <c r="AA660" s="2"/>
      <c r="AB660" s="2"/>
      <c r="AC660" s="2"/>
      <c r="AD660" s="2"/>
      <c r="AE660" s="2"/>
      <c r="AF660" s="2"/>
      <c r="AG660" s="2"/>
      <c r="AH660" s="2"/>
      <c r="AI660" s="2"/>
      <c r="AJ660" s="2"/>
      <c r="AK660" s="2"/>
      <c r="AL660" s="2"/>
      <c r="AM660" s="2"/>
    </row>
    <row r="661" spans="1:39"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2"/>
      <c r="Y661" s="2"/>
      <c r="Z661" s="2"/>
      <c r="AA661" s="2"/>
      <c r="AB661" s="2"/>
      <c r="AC661" s="2"/>
      <c r="AD661" s="2"/>
      <c r="AE661" s="2"/>
      <c r="AF661" s="2"/>
      <c r="AG661" s="2"/>
      <c r="AH661" s="2"/>
      <c r="AI661" s="2"/>
      <c r="AJ661" s="2"/>
      <c r="AK661" s="2"/>
      <c r="AL661" s="2"/>
      <c r="AM661" s="2"/>
    </row>
    <row r="662" spans="1:39"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2"/>
      <c r="Y662" s="2"/>
      <c r="Z662" s="2"/>
      <c r="AA662" s="2"/>
      <c r="AB662" s="2"/>
      <c r="AC662" s="2"/>
      <c r="AD662" s="2"/>
      <c r="AE662" s="2"/>
      <c r="AF662" s="2"/>
      <c r="AG662" s="2"/>
      <c r="AH662" s="2"/>
      <c r="AI662" s="2"/>
      <c r="AJ662" s="2"/>
      <c r="AK662" s="2"/>
      <c r="AL662" s="2"/>
      <c r="AM662" s="2"/>
    </row>
    <row r="663" spans="1:39"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2"/>
      <c r="Y663" s="2"/>
      <c r="Z663" s="2"/>
      <c r="AA663" s="2"/>
      <c r="AB663" s="2"/>
      <c r="AC663" s="2"/>
      <c r="AD663" s="2"/>
      <c r="AE663" s="2"/>
      <c r="AF663" s="2"/>
      <c r="AG663" s="2"/>
      <c r="AH663" s="2"/>
      <c r="AI663" s="2"/>
      <c r="AJ663" s="2"/>
      <c r="AK663" s="2"/>
      <c r="AL663" s="2"/>
      <c r="AM663" s="2"/>
    </row>
    <row r="664" spans="1:39"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2"/>
      <c r="Y664" s="2"/>
      <c r="Z664" s="2"/>
      <c r="AA664" s="2"/>
      <c r="AB664" s="2"/>
      <c r="AC664" s="2"/>
      <c r="AD664" s="2"/>
      <c r="AE664" s="2"/>
      <c r="AF664" s="2"/>
      <c r="AG664" s="2"/>
      <c r="AH664" s="2"/>
      <c r="AI664" s="2"/>
      <c r="AJ664" s="2"/>
      <c r="AK664" s="2"/>
      <c r="AL664" s="2"/>
      <c r="AM664" s="2"/>
    </row>
    <row r="665" spans="1:39"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2"/>
      <c r="Y665" s="2"/>
      <c r="Z665" s="2"/>
      <c r="AA665" s="2"/>
      <c r="AB665" s="2"/>
      <c r="AC665" s="2"/>
      <c r="AD665" s="2"/>
      <c r="AE665" s="2"/>
      <c r="AF665" s="2"/>
      <c r="AG665" s="2"/>
      <c r="AH665" s="2"/>
      <c r="AI665" s="2"/>
      <c r="AJ665" s="2"/>
      <c r="AK665" s="2"/>
      <c r="AL665" s="2"/>
      <c r="AM665" s="2"/>
    </row>
    <row r="666" spans="1:39"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2"/>
      <c r="Y666" s="2"/>
      <c r="Z666" s="2"/>
      <c r="AA666" s="2"/>
      <c r="AB666" s="2"/>
      <c r="AC666" s="2"/>
      <c r="AD666" s="2"/>
      <c r="AE666" s="2"/>
      <c r="AF666" s="2"/>
      <c r="AG666" s="2"/>
      <c r="AH666" s="2"/>
      <c r="AI666" s="2"/>
      <c r="AJ666" s="2"/>
      <c r="AK666" s="2"/>
      <c r="AL666" s="2"/>
      <c r="AM666" s="2"/>
    </row>
    <row r="667" spans="1:39"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2"/>
      <c r="Y667" s="2"/>
      <c r="Z667" s="2"/>
      <c r="AA667" s="2"/>
      <c r="AB667" s="2"/>
      <c r="AC667" s="2"/>
      <c r="AD667" s="2"/>
      <c r="AE667" s="2"/>
      <c r="AF667" s="2"/>
      <c r="AG667" s="2"/>
      <c r="AH667" s="2"/>
      <c r="AI667" s="2"/>
      <c r="AJ667" s="2"/>
      <c r="AK667" s="2"/>
      <c r="AL667" s="2"/>
      <c r="AM667" s="2"/>
    </row>
    <row r="668" spans="1:39"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2"/>
      <c r="Y668" s="2"/>
      <c r="Z668" s="2"/>
      <c r="AA668" s="2"/>
      <c r="AB668" s="2"/>
      <c r="AC668" s="2"/>
      <c r="AD668" s="2"/>
      <c r="AE668" s="2"/>
      <c r="AF668" s="2"/>
      <c r="AG668" s="2"/>
      <c r="AH668" s="2"/>
      <c r="AI668" s="2"/>
      <c r="AJ668" s="2"/>
      <c r="AK668" s="2"/>
      <c r="AL668" s="2"/>
      <c r="AM668" s="2"/>
    </row>
    <row r="669" spans="1:39"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2"/>
      <c r="Y669" s="2"/>
      <c r="Z669" s="2"/>
      <c r="AA669" s="2"/>
      <c r="AB669" s="2"/>
      <c r="AC669" s="2"/>
      <c r="AD669" s="2"/>
      <c r="AE669" s="2"/>
      <c r="AF669" s="2"/>
      <c r="AG669" s="2"/>
      <c r="AH669" s="2"/>
      <c r="AI669" s="2"/>
      <c r="AJ669" s="2"/>
      <c r="AK669" s="2"/>
      <c r="AL669" s="2"/>
      <c r="AM669" s="2"/>
    </row>
    <row r="670" spans="1:39"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2"/>
      <c r="Y670" s="2"/>
      <c r="Z670" s="2"/>
      <c r="AA670" s="2"/>
      <c r="AB670" s="2"/>
      <c r="AC670" s="2"/>
      <c r="AD670" s="2"/>
      <c r="AE670" s="2"/>
      <c r="AF670" s="2"/>
      <c r="AG670" s="2"/>
      <c r="AH670" s="2"/>
      <c r="AI670" s="2"/>
      <c r="AJ670" s="2"/>
      <c r="AK670" s="2"/>
      <c r="AL670" s="2"/>
      <c r="AM670" s="2"/>
    </row>
    <row r="671" spans="1:39"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2"/>
      <c r="Y671" s="2"/>
      <c r="Z671" s="2"/>
      <c r="AA671" s="2"/>
      <c r="AB671" s="2"/>
      <c r="AC671" s="2"/>
      <c r="AD671" s="2"/>
      <c r="AE671" s="2"/>
      <c r="AF671" s="2"/>
      <c r="AG671" s="2"/>
      <c r="AH671" s="2"/>
      <c r="AI671" s="2"/>
      <c r="AJ671" s="2"/>
      <c r="AK671" s="2"/>
      <c r="AL671" s="2"/>
      <c r="AM671" s="2"/>
    </row>
    <row r="672" spans="1:39"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2"/>
      <c r="Y672" s="2"/>
      <c r="Z672" s="2"/>
      <c r="AA672" s="2"/>
      <c r="AB672" s="2"/>
      <c r="AC672" s="2"/>
      <c r="AD672" s="2"/>
      <c r="AE672" s="2"/>
      <c r="AF672" s="2"/>
      <c r="AG672" s="2"/>
      <c r="AH672" s="2"/>
      <c r="AI672" s="2"/>
      <c r="AJ672" s="2"/>
      <c r="AK672" s="2"/>
      <c r="AL672" s="2"/>
      <c r="AM672" s="2"/>
    </row>
    <row r="673" spans="1:39"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2"/>
      <c r="Y673" s="2"/>
      <c r="Z673" s="2"/>
      <c r="AA673" s="2"/>
      <c r="AB673" s="2"/>
      <c r="AC673" s="2"/>
      <c r="AD673" s="2"/>
      <c r="AE673" s="2"/>
      <c r="AF673" s="2"/>
      <c r="AG673" s="2"/>
      <c r="AH673" s="2"/>
      <c r="AI673" s="2"/>
      <c r="AJ673" s="2"/>
      <c r="AK673" s="2"/>
      <c r="AL673" s="2"/>
      <c r="AM673" s="2"/>
    </row>
    <row r="674" spans="1:39"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2"/>
      <c r="Y674" s="2"/>
      <c r="Z674" s="2"/>
      <c r="AA674" s="2"/>
      <c r="AB674" s="2"/>
      <c r="AC674" s="2"/>
      <c r="AD674" s="2"/>
      <c r="AE674" s="2"/>
      <c r="AF674" s="2"/>
      <c r="AG674" s="2"/>
      <c r="AH674" s="2"/>
      <c r="AI674" s="2"/>
      <c r="AJ674" s="2"/>
      <c r="AK674" s="2"/>
      <c r="AL674" s="2"/>
      <c r="AM674" s="2"/>
    </row>
    <row r="675" spans="1:39"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2"/>
      <c r="Y675" s="2"/>
      <c r="Z675" s="2"/>
      <c r="AA675" s="2"/>
      <c r="AB675" s="2"/>
      <c r="AC675" s="2"/>
      <c r="AD675" s="2"/>
      <c r="AE675" s="2"/>
      <c r="AF675" s="2"/>
      <c r="AG675" s="2"/>
      <c r="AH675" s="2"/>
      <c r="AI675" s="2"/>
      <c r="AJ675" s="2"/>
      <c r="AK675" s="2"/>
      <c r="AL675" s="2"/>
      <c r="AM675" s="2"/>
    </row>
    <row r="676" spans="1:39"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2"/>
      <c r="Y676" s="2"/>
      <c r="Z676" s="2"/>
      <c r="AA676" s="2"/>
      <c r="AB676" s="2"/>
      <c r="AC676" s="2"/>
      <c r="AD676" s="2"/>
      <c r="AE676" s="2"/>
      <c r="AF676" s="2"/>
      <c r="AG676" s="2"/>
      <c r="AH676" s="2"/>
      <c r="AI676" s="2"/>
      <c r="AJ676" s="2"/>
      <c r="AK676" s="2"/>
      <c r="AL676" s="2"/>
      <c r="AM676" s="2"/>
    </row>
    <row r="677" spans="1:39"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2"/>
      <c r="Y677" s="2"/>
      <c r="Z677" s="2"/>
      <c r="AA677" s="2"/>
      <c r="AB677" s="2"/>
      <c r="AC677" s="2"/>
      <c r="AD677" s="2"/>
      <c r="AE677" s="2"/>
      <c r="AF677" s="2"/>
      <c r="AG677" s="2"/>
      <c r="AH677" s="2"/>
      <c r="AI677" s="2"/>
      <c r="AJ677" s="2"/>
      <c r="AK677" s="2"/>
      <c r="AL677" s="2"/>
      <c r="AM677" s="2"/>
    </row>
    <row r="678" spans="1:39"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2"/>
      <c r="Y678" s="2"/>
      <c r="Z678" s="2"/>
      <c r="AA678" s="2"/>
      <c r="AB678" s="2"/>
      <c r="AC678" s="2"/>
      <c r="AD678" s="2"/>
      <c r="AE678" s="2"/>
      <c r="AF678" s="2"/>
      <c r="AG678" s="2"/>
      <c r="AH678" s="2"/>
      <c r="AI678" s="2"/>
      <c r="AJ678" s="2"/>
      <c r="AK678" s="2"/>
      <c r="AL678" s="2"/>
      <c r="AM678" s="2"/>
    </row>
    <row r="679" spans="1:39"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2"/>
      <c r="Y679" s="2"/>
      <c r="Z679" s="2"/>
      <c r="AA679" s="2"/>
      <c r="AB679" s="2"/>
      <c r="AC679" s="2"/>
      <c r="AD679" s="2"/>
      <c r="AE679" s="2"/>
      <c r="AF679" s="2"/>
      <c r="AG679" s="2"/>
      <c r="AH679" s="2"/>
      <c r="AI679" s="2"/>
      <c r="AJ679" s="2"/>
      <c r="AK679" s="2"/>
      <c r="AL679" s="2"/>
      <c r="AM679" s="2"/>
    </row>
    <row r="680" spans="1:39"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2"/>
      <c r="Y680" s="2"/>
      <c r="Z680" s="2"/>
      <c r="AA680" s="2"/>
      <c r="AB680" s="2"/>
      <c r="AC680" s="2"/>
      <c r="AD680" s="2"/>
      <c r="AE680" s="2"/>
      <c r="AF680" s="2"/>
      <c r="AG680" s="2"/>
      <c r="AH680" s="2"/>
      <c r="AI680" s="2"/>
      <c r="AJ680" s="2"/>
      <c r="AK680" s="2"/>
      <c r="AL680" s="2"/>
      <c r="AM680" s="2"/>
    </row>
    <row r="681" spans="1:39"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2"/>
      <c r="Y681" s="2"/>
      <c r="Z681" s="2"/>
      <c r="AA681" s="2"/>
      <c r="AB681" s="2"/>
      <c r="AC681" s="2"/>
      <c r="AD681" s="2"/>
      <c r="AE681" s="2"/>
      <c r="AF681" s="2"/>
      <c r="AG681" s="2"/>
      <c r="AH681" s="2"/>
      <c r="AI681" s="2"/>
      <c r="AJ681" s="2"/>
      <c r="AK681" s="2"/>
      <c r="AL681" s="2"/>
      <c r="AM681" s="2"/>
    </row>
    <row r="682" spans="1:39"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2"/>
      <c r="Y682" s="2"/>
      <c r="Z682" s="2"/>
      <c r="AA682" s="2"/>
      <c r="AB682" s="2"/>
      <c r="AC682" s="2"/>
      <c r="AD682" s="2"/>
      <c r="AE682" s="2"/>
      <c r="AF682" s="2"/>
      <c r="AG682" s="2"/>
      <c r="AH682" s="2"/>
      <c r="AI682" s="2"/>
      <c r="AJ682" s="2"/>
      <c r="AK682" s="2"/>
      <c r="AL682" s="2"/>
      <c r="AM682" s="2"/>
    </row>
    <row r="683" spans="1:39"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2"/>
      <c r="Y683" s="2"/>
      <c r="Z683" s="2"/>
      <c r="AA683" s="2"/>
      <c r="AB683" s="2"/>
      <c r="AC683" s="2"/>
      <c r="AD683" s="2"/>
      <c r="AE683" s="2"/>
      <c r="AF683" s="2"/>
      <c r="AG683" s="2"/>
      <c r="AH683" s="2"/>
      <c r="AI683" s="2"/>
      <c r="AJ683" s="2"/>
      <c r="AK683" s="2"/>
      <c r="AL683" s="2"/>
      <c r="AM683" s="2"/>
    </row>
    <row r="684" spans="1:39"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2"/>
      <c r="Y684" s="2"/>
      <c r="Z684" s="2"/>
      <c r="AA684" s="2"/>
      <c r="AB684" s="2"/>
      <c r="AC684" s="2"/>
      <c r="AD684" s="2"/>
      <c r="AE684" s="2"/>
      <c r="AF684" s="2"/>
      <c r="AG684" s="2"/>
      <c r="AH684" s="2"/>
      <c r="AI684" s="2"/>
      <c r="AJ684" s="2"/>
      <c r="AK684" s="2"/>
      <c r="AL684" s="2"/>
      <c r="AM684" s="2"/>
    </row>
    <row r="685" spans="1:39"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2"/>
      <c r="Y685" s="2"/>
      <c r="Z685" s="2"/>
      <c r="AA685" s="2"/>
      <c r="AB685" s="2"/>
      <c r="AC685" s="2"/>
      <c r="AD685" s="2"/>
      <c r="AE685" s="2"/>
      <c r="AF685" s="2"/>
      <c r="AG685" s="2"/>
      <c r="AH685" s="2"/>
      <c r="AI685" s="2"/>
      <c r="AJ685" s="2"/>
      <c r="AK685" s="2"/>
      <c r="AL685" s="2"/>
      <c r="AM685" s="2"/>
    </row>
    <row r="686" spans="1:39"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2"/>
      <c r="Y686" s="2"/>
      <c r="Z686" s="2"/>
      <c r="AA686" s="2"/>
      <c r="AB686" s="2"/>
      <c r="AC686" s="2"/>
      <c r="AD686" s="2"/>
      <c r="AE686" s="2"/>
      <c r="AF686" s="2"/>
      <c r="AG686" s="2"/>
      <c r="AH686" s="2"/>
      <c r="AI686" s="2"/>
      <c r="AJ686" s="2"/>
      <c r="AK686" s="2"/>
      <c r="AL686" s="2"/>
      <c r="AM686" s="2"/>
    </row>
    <row r="687" spans="1:39"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2"/>
      <c r="Y687" s="2"/>
      <c r="Z687" s="2"/>
      <c r="AA687" s="2"/>
      <c r="AB687" s="2"/>
      <c r="AC687" s="2"/>
      <c r="AD687" s="2"/>
      <c r="AE687" s="2"/>
      <c r="AF687" s="2"/>
      <c r="AG687" s="2"/>
      <c r="AH687" s="2"/>
      <c r="AI687" s="2"/>
      <c r="AJ687" s="2"/>
      <c r="AK687" s="2"/>
      <c r="AL687" s="2"/>
      <c r="AM687" s="2"/>
    </row>
    <row r="688" spans="1:39"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2"/>
      <c r="Y688" s="2"/>
      <c r="Z688" s="2"/>
      <c r="AA688" s="2"/>
      <c r="AB688" s="2"/>
      <c r="AC688" s="2"/>
      <c r="AD688" s="2"/>
      <c r="AE688" s="2"/>
      <c r="AF688" s="2"/>
      <c r="AG688" s="2"/>
      <c r="AH688" s="2"/>
      <c r="AI688" s="2"/>
      <c r="AJ688" s="2"/>
      <c r="AK688" s="2"/>
      <c r="AL688" s="2"/>
      <c r="AM688" s="2"/>
    </row>
    <row r="689" spans="1:39"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2"/>
      <c r="Y689" s="2"/>
      <c r="Z689" s="2"/>
      <c r="AA689" s="2"/>
      <c r="AB689" s="2"/>
      <c r="AC689" s="2"/>
      <c r="AD689" s="2"/>
      <c r="AE689" s="2"/>
      <c r="AF689" s="2"/>
      <c r="AG689" s="2"/>
      <c r="AH689" s="2"/>
      <c r="AI689" s="2"/>
      <c r="AJ689" s="2"/>
      <c r="AK689" s="2"/>
      <c r="AL689" s="2"/>
      <c r="AM689" s="2"/>
    </row>
    <row r="690" spans="1:39"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2"/>
      <c r="Y690" s="2"/>
      <c r="Z690" s="2"/>
      <c r="AA690" s="2"/>
      <c r="AB690" s="2"/>
      <c r="AC690" s="2"/>
      <c r="AD690" s="2"/>
      <c r="AE690" s="2"/>
      <c r="AF690" s="2"/>
      <c r="AG690" s="2"/>
      <c r="AH690" s="2"/>
      <c r="AI690" s="2"/>
      <c r="AJ690" s="2"/>
      <c r="AK690" s="2"/>
      <c r="AL690" s="2"/>
      <c r="AM690" s="2"/>
    </row>
    <row r="691" spans="1:39"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2"/>
      <c r="Y691" s="2"/>
      <c r="Z691" s="2"/>
      <c r="AA691" s="2"/>
      <c r="AB691" s="2"/>
      <c r="AC691" s="2"/>
      <c r="AD691" s="2"/>
      <c r="AE691" s="2"/>
      <c r="AF691" s="2"/>
      <c r="AG691" s="2"/>
      <c r="AH691" s="2"/>
      <c r="AI691" s="2"/>
      <c r="AJ691" s="2"/>
      <c r="AK691" s="2"/>
      <c r="AL691" s="2"/>
      <c r="AM691" s="2"/>
    </row>
    <row r="692" spans="1:39"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2"/>
      <c r="Y692" s="2"/>
      <c r="Z692" s="2"/>
      <c r="AA692" s="2"/>
      <c r="AB692" s="2"/>
      <c r="AC692" s="2"/>
      <c r="AD692" s="2"/>
      <c r="AE692" s="2"/>
      <c r="AF692" s="2"/>
      <c r="AG692" s="2"/>
      <c r="AH692" s="2"/>
      <c r="AI692" s="2"/>
      <c r="AJ692" s="2"/>
      <c r="AK692" s="2"/>
      <c r="AL692" s="2"/>
      <c r="AM692" s="2"/>
    </row>
    <row r="693" spans="1:39"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2"/>
      <c r="Y693" s="2"/>
      <c r="Z693" s="2"/>
      <c r="AA693" s="2"/>
      <c r="AB693" s="2"/>
      <c r="AC693" s="2"/>
      <c r="AD693" s="2"/>
      <c r="AE693" s="2"/>
      <c r="AF693" s="2"/>
      <c r="AG693" s="2"/>
      <c r="AH693" s="2"/>
      <c r="AI693" s="2"/>
      <c r="AJ693" s="2"/>
      <c r="AK693" s="2"/>
      <c r="AL693" s="2"/>
      <c r="AM693" s="2"/>
    </row>
    <row r="694" spans="1:39"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2"/>
      <c r="Y694" s="2"/>
      <c r="Z694" s="2"/>
      <c r="AA694" s="2"/>
      <c r="AB694" s="2"/>
      <c r="AC694" s="2"/>
      <c r="AD694" s="2"/>
      <c r="AE694" s="2"/>
      <c r="AF694" s="2"/>
      <c r="AG694" s="2"/>
      <c r="AH694" s="2"/>
      <c r="AI694" s="2"/>
      <c r="AJ694" s="2"/>
      <c r="AK694" s="2"/>
      <c r="AL694" s="2"/>
      <c r="AM694" s="2"/>
    </row>
    <row r="695" spans="1:39"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2"/>
      <c r="Y695" s="2"/>
      <c r="Z695" s="2"/>
      <c r="AA695" s="2"/>
      <c r="AB695" s="2"/>
      <c r="AC695" s="2"/>
      <c r="AD695" s="2"/>
      <c r="AE695" s="2"/>
      <c r="AF695" s="2"/>
      <c r="AG695" s="2"/>
      <c r="AH695" s="2"/>
      <c r="AI695" s="2"/>
      <c r="AJ695" s="2"/>
      <c r="AK695" s="2"/>
      <c r="AL695" s="2"/>
      <c r="AM695" s="2"/>
    </row>
    <row r="696" spans="1:39"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2"/>
      <c r="Y696" s="2"/>
      <c r="Z696" s="2"/>
      <c r="AA696" s="2"/>
      <c r="AB696" s="2"/>
      <c r="AC696" s="2"/>
      <c r="AD696" s="2"/>
      <c r="AE696" s="2"/>
      <c r="AF696" s="2"/>
      <c r="AG696" s="2"/>
      <c r="AH696" s="2"/>
      <c r="AI696" s="2"/>
      <c r="AJ696" s="2"/>
      <c r="AK696" s="2"/>
      <c r="AL696" s="2"/>
      <c r="AM696" s="2"/>
    </row>
    <row r="697" spans="1:39"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2"/>
      <c r="Y697" s="2"/>
      <c r="Z697" s="2"/>
      <c r="AA697" s="2"/>
      <c r="AB697" s="2"/>
      <c r="AC697" s="2"/>
      <c r="AD697" s="2"/>
      <c r="AE697" s="2"/>
      <c r="AF697" s="2"/>
      <c r="AG697" s="2"/>
      <c r="AH697" s="2"/>
      <c r="AI697" s="2"/>
      <c r="AJ697" s="2"/>
      <c r="AK697" s="2"/>
      <c r="AL697" s="2"/>
      <c r="AM697" s="2"/>
    </row>
    <row r="698" spans="1:39"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2"/>
      <c r="Y698" s="2"/>
      <c r="Z698" s="2"/>
      <c r="AA698" s="2"/>
      <c r="AB698" s="2"/>
      <c r="AC698" s="2"/>
      <c r="AD698" s="2"/>
      <c r="AE698" s="2"/>
      <c r="AF698" s="2"/>
      <c r="AG698" s="2"/>
      <c r="AH698" s="2"/>
      <c r="AI698" s="2"/>
      <c r="AJ698" s="2"/>
      <c r="AK698" s="2"/>
      <c r="AL698" s="2"/>
      <c r="AM698" s="2"/>
    </row>
    <row r="699" spans="1:39"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2"/>
      <c r="Y699" s="2"/>
      <c r="Z699" s="2"/>
      <c r="AA699" s="2"/>
      <c r="AB699" s="2"/>
      <c r="AC699" s="2"/>
      <c r="AD699" s="2"/>
      <c r="AE699" s="2"/>
      <c r="AF699" s="2"/>
      <c r="AG699" s="2"/>
      <c r="AH699" s="2"/>
      <c r="AI699" s="2"/>
      <c r="AJ699" s="2"/>
      <c r="AK699" s="2"/>
      <c r="AL699" s="2"/>
      <c r="AM699" s="2"/>
    </row>
    <row r="700" spans="1:39"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2"/>
      <c r="Y700" s="2"/>
      <c r="Z700" s="2"/>
      <c r="AA700" s="2"/>
      <c r="AB700" s="2"/>
      <c r="AC700" s="2"/>
      <c r="AD700" s="2"/>
      <c r="AE700" s="2"/>
      <c r="AF700" s="2"/>
      <c r="AG700" s="2"/>
      <c r="AH700" s="2"/>
      <c r="AI700" s="2"/>
      <c r="AJ700" s="2"/>
      <c r="AK700" s="2"/>
      <c r="AL700" s="2"/>
      <c r="AM700" s="2"/>
    </row>
    <row r="701" spans="1:39"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2"/>
      <c r="Y701" s="2"/>
      <c r="Z701" s="2"/>
      <c r="AA701" s="2"/>
      <c r="AB701" s="2"/>
      <c r="AC701" s="2"/>
      <c r="AD701" s="2"/>
      <c r="AE701" s="2"/>
      <c r="AF701" s="2"/>
      <c r="AG701" s="2"/>
      <c r="AH701" s="2"/>
      <c r="AI701" s="2"/>
      <c r="AJ701" s="2"/>
      <c r="AK701" s="2"/>
      <c r="AL701" s="2"/>
      <c r="AM701" s="2"/>
    </row>
    <row r="702" spans="1:39"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2"/>
      <c r="Y702" s="2"/>
      <c r="Z702" s="2"/>
      <c r="AA702" s="2"/>
      <c r="AB702" s="2"/>
      <c r="AC702" s="2"/>
      <c r="AD702" s="2"/>
      <c r="AE702" s="2"/>
      <c r="AF702" s="2"/>
      <c r="AG702" s="2"/>
      <c r="AH702" s="2"/>
      <c r="AI702" s="2"/>
      <c r="AJ702" s="2"/>
      <c r="AK702" s="2"/>
      <c r="AL702" s="2"/>
      <c r="AM702" s="2"/>
    </row>
    <row r="703" spans="1:39"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2"/>
      <c r="Y703" s="2"/>
      <c r="Z703" s="2"/>
      <c r="AA703" s="2"/>
      <c r="AB703" s="2"/>
      <c r="AC703" s="2"/>
      <c r="AD703" s="2"/>
      <c r="AE703" s="2"/>
      <c r="AF703" s="2"/>
      <c r="AG703" s="2"/>
      <c r="AH703" s="2"/>
      <c r="AI703" s="2"/>
      <c r="AJ703" s="2"/>
      <c r="AK703" s="2"/>
      <c r="AL703" s="2"/>
      <c r="AM703" s="2"/>
    </row>
    <row r="704" spans="1:39"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2"/>
      <c r="Y704" s="2"/>
      <c r="Z704" s="2"/>
      <c r="AA704" s="2"/>
      <c r="AB704" s="2"/>
      <c r="AC704" s="2"/>
      <c r="AD704" s="2"/>
      <c r="AE704" s="2"/>
      <c r="AF704" s="2"/>
      <c r="AG704" s="2"/>
      <c r="AH704" s="2"/>
      <c r="AI704" s="2"/>
      <c r="AJ704" s="2"/>
      <c r="AK704" s="2"/>
      <c r="AL704" s="2"/>
      <c r="AM704" s="2"/>
    </row>
    <row r="705" spans="1:39"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2"/>
      <c r="Y705" s="2"/>
      <c r="Z705" s="2"/>
      <c r="AA705" s="2"/>
      <c r="AB705" s="2"/>
      <c r="AC705" s="2"/>
      <c r="AD705" s="2"/>
      <c r="AE705" s="2"/>
      <c r="AF705" s="2"/>
      <c r="AG705" s="2"/>
      <c r="AH705" s="2"/>
      <c r="AI705" s="2"/>
      <c r="AJ705" s="2"/>
      <c r="AK705" s="2"/>
      <c r="AL705" s="2"/>
      <c r="AM705" s="2"/>
    </row>
    <row r="706" spans="1:39"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2"/>
      <c r="Y706" s="2"/>
      <c r="Z706" s="2"/>
      <c r="AA706" s="2"/>
      <c r="AB706" s="2"/>
      <c r="AC706" s="2"/>
      <c r="AD706" s="2"/>
      <c r="AE706" s="2"/>
      <c r="AF706" s="2"/>
      <c r="AG706" s="2"/>
      <c r="AH706" s="2"/>
      <c r="AI706" s="2"/>
      <c r="AJ706" s="2"/>
      <c r="AK706" s="2"/>
      <c r="AL706" s="2"/>
      <c r="AM706" s="2"/>
    </row>
    <row r="707" spans="1:39"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2"/>
      <c r="Y707" s="2"/>
      <c r="Z707" s="2"/>
      <c r="AA707" s="2"/>
      <c r="AB707" s="2"/>
      <c r="AC707" s="2"/>
      <c r="AD707" s="2"/>
      <c r="AE707" s="2"/>
      <c r="AF707" s="2"/>
      <c r="AG707" s="2"/>
      <c r="AH707" s="2"/>
      <c r="AI707" s="2"/>
      <c r="AJ707" s="2"/>
      <c r="AK707" s="2"/>
      <c r="AL707" s="2"/>
      <c r="AM707" s="2"/>
    </row>
    <row r="708" spans="1:39"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2"/>
      <c r="Y708" s="2"/>
      <c r="Z708" s="2"/>
      <c r="AA708" s="2"/>
      <c r="AB708" s="2"/>
      <c r="AC708" s="2"/>
      <c r="AD708" s="2"/>
      <c r="AE708" s="2"/>
      <c r="AF708" s="2"/>
      <c r="AG708" s="2"/>
      <c r="AH708" s="2"/>
      <c r="AI708" s="2"/>
      <c r="AJ708" s="2"/>
      <c r="AK708" s="2"/>
      <c r="AL708" s="2"/>
      <c r="AM708" s="2"/>
    </row>
    <row r="709" spans="1:39"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2"/>
      <c r="Y709" s="2"/>
      <c r="Z709" s="2"/>
      <c r="AA709" s="2"/>
      <c r="AB709" s="2"/>
      <c r="AC709" s="2"/>
      <c r="AD709" s="2"/>
      <c r="AE709" s="2"/>
      <c r="AF709" s="2"/>
      <c r="AG709" s="2"/>
      <c r="AH709" s="2"/>
      <c r="AI709" s="2"/>
      <c r="AJ709" s="2"/>
      <c r="AK709" s="2"/>
      <c r="AL709" s="2"/>
      <c r="AM709" s="2"/>
    </row>
    <row r="710" spans="1:39"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2"/>
      <c r="Y710" s="2"/>
      <c r="Z710" s="2"/>
      <c r="AA710" s="2"/>
      <c r="AB710" s="2"/>
      <c r="AC710" s="2"/>
      <c r="AD710" s="2"/>
      <c r="AE710" s="2"/>
      <c r="AF710" s="2"/>
      <c r="AG710" s="2"/>
      <c r="AH710" s="2"/>
      <c r="AI710" s="2"/>
      <c r="AJ710" s="2"/>
      <c r="AK710" s="2"/>
      <c r="AL710" s="2"/>
      <c r="AM710" s="2"/>
    </row>
    <row r="711" spans="1:39"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2"/>
      <c r="Y711" s="2"/>
      <c r="Z711" s="2"/>
      <c r="AA711" s="2"/>
      <c r="AB711" s="2"/>
      <c r="AC711" s="2"/>
      <c r="AD711" s="2"/>
      <c r="AE711" s="2"/>
      <c r="AF711" s="2"/>
      <c r="AG711" s="2"/>
      <c r="AH711" s="2"/>
      <c r="AI711" s="2"/>
      <c r="AJ711" s="2"/>
      <c r="AK711" s="2"/>
      <c r="AL711" s="2"/>
      <c r="AM711" s="2"/>
    </row>
    <row r="712" spans="1:39"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2"/>
      <c r="Y712" s="2"/>
      <c r="Z712" s="2"/>
      <c r="AA712" s="2"/>
      <c r="AB712" s="2"/>
      <c r="AC712" s="2"/>
      <c r="AD712" s="2"/>
      <c r="AE712" s="2"/>
      <c r="AF712" s="2"/>
      <c r="AG712" s="2"/>
      <c r="AH712" s="2"/>
      <c r="AI712" s="2"/>
      <c r="AJ712" s="2"/>
      <c r="AK712" s="2"/>
      <c r="AL712" s="2"/>
      <c r="AM712" s="2"/>
    </row>
    <row r="713" spans="1:39"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2"/>
      <c r="Y713" s="2"/>
      <c r="Z713" s="2"/>
      <c r="AA713" s="2"/>
      <c r="AB713" s="2"/>
      <c r="AC713" s="2"/>
      <c r="AD713" s="2"/>
      <c r="AE713" s="2"/>
      <c r="AF713" s="2"/>
      <c r="AG713" s="2"/>
      <c r="AH713" s="2"/>
      <c r="AI713" s="2"/>
      <c r="AJ713" s="2"/>
      <c r="AK713" s="2"/>
      <c r="AL713" s="2"/>
      <c r="AM713" s="2"/>
    </row>
    <row r="714" spans="1:39"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2"/>
      <c r="Y714" s="2"/>
      <c r="Z714" s="2"/>
      <c r="AA714" s="2"/>
      <c r="AB714" s="2"/>
      <c r="AC714" s="2"/>
      <c r="AD714" s="2"/>
      <c r="AE714" s="2"/>
      <c r="AF714" s="2"/>
      <c r="AG714" s="2"/>
      <c r="AH714" s="2"/>
      <c r="AI714" s="2"/>
      <c r="AJ714" s="2"/>
      <c r="AK714" s="2"/>
      <c r="AL714" s="2"/>
      <c r="AM714" s="2"/>
    </row>
    <row r="715" spans="1:39"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2"/>
      <c r="Y715" s="2"/>
      <c r="Z715" s="2"/>
      <c r="AA715" s="2"/>
      <c r="AB715" s="2"/>
      <c r="AC715" s="2"/>
      <c r="AD715" s="2"/>
      <c r="AE715" s="2"/>
      <c r="AF715" s="2"/>
      <c r="AG715" s="2"/>
      <c r="AH715" s="2"/>
      <c r="AI715" s="2"/>
      <c r="AJ715" s="2"/>
      <c r="AK715" s="2"/>
      <c r="AL715" s="2"/>
      <c r="AM715" s="2"/>
    </row>
    <row r="716" spans="1:39"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2"/>
      <c r="Y716" s="2"/>
      <c r="Z716" s="2"/>
      <c r="AA716" s="2"/>
      <c r="AB716" s="2"/>
      <c r="AC716" s="2"/>
      <c r="AD716" s="2"/>
      <c r="AE716" s="2"/>
      <c r="AF716" s="2"/>
      <c r="AG716" s="2"/>
      <c r="AH716" s="2"/>
      <c r="AI716" s="2"/>
      <c r="AJ716" s="2"/>
      <c r="AK716" s="2"/>
      <c r="AL716" s="2"/>
      <c r="AM716" s="2"/>
    </row>
    <row r="717" spans="1:39"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2"/>
      <c r="Y717" s="2"/>
      <c r="Z717" s="2"/>
      <c r="AA717" s="2"/>
      <c r="AB717" s="2"/>
      <c r="AC717" s="2"/>
      <c r="AD717" s="2"/>
      <c r="AE717" s="2"/>
      <c r="AF717" s="2"/>
      <c r="AG717" s="2"/>
      <c r="AH717" s="2"/>
      <c r="AI717" s="2"/>
      <c r="AJ717" s="2"/>
      <c r="AK717" s="2"/>
      <c r="AL717" s="2"/>
      <c r="AM717" s="2"/>
    </row>
    <row r="718" spans="1:39"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2"/>
      <c r="Y718" s="2"/>
      <c r="Z718" s="2"/>
      <c r="AA718" s="2"/>
      <c r="AB718" s="2"/>
      <c r="AC718" s="2"/>
      <c r="AD718" s="2"/>
      <c r="AE718" s="2"/>
      <c r="AF718" s="2"/>
      <c r="AG718" s="2"/>
      <c r="AH718" s="2"/>
      <c r="AI718" s="2"/>
      <c r="AJ718" s="2"/>
      <c r="AK718" s="2"/>
      <c r="AL718" s="2"/>
      <c r="AM718" s="2"/>
    </row>
    <row r="719" spans="1:39"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2"/>
      <c r="Y719" s="2"/>
      <c r="Z719" s="2"/>
      <c r="AA719" s="2"/>
      <c r="AB719" s="2"/>
      <c r="AC719" s="2"/>
      <c r="AD719" s="2"/>
      <c r="AE719" s="2"/>
      <c r="AF719" s="2"/>
      <c r="AG719" s="2"/>
      <c r="AH719" s="2"/>
      <c r="AI719" s="2"/>
      <c r="AJ719" s="2"/>
      <c r="AK719" s="2"/>
      <c r="AL719" s="2"/>
      <c r="AM719" s="2"/>
    </row>
    <row r="720" spans="1:39"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2"/>
      <c r="Y720" s="2"/>
      <c r="Z720" s="2"/>
      <c r="AA720" s="2"/>
      <c r="AB720" s="2"/>
      <c r="AC720" s="2"/>
      <c r="AD720" s="2"/>
      <c r="AE720" s="2"/>
      <c r="AF720" s="2"/>
      <c r="AG720" s="2"/>
      <c r="AH720" s="2"/>
      <c r="AI720" s="2"/>
      <c r="AJ720" s="2"/>
      <c r="AK720" s="2"/>
      <c r="AL720" s="2"/>
      <c r="AM720" s="2"/>
    </row>
    <row r="721" spans="1:39"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2"/>
      <c r="Y721" s="2"/>
      <c r="Z721" s="2"/>
      <c r="AA721" s="2"/>
      <c r="AB721" s="2"/>
      <c r="AC721" s="2"/>
      <c r="AD721" s="2"/>
      <c r="AE721" s="2"/>
      <c r="AF721" s="2"/>
      <c r="AG721" s="2"/>
      <c r="AH721" s="2"/>
      <c r="AI721" s="2"/>
      <c r="AJ721" s="2"/>
      <c r="AK721" s="2"/>
      <c r="AL721" s="2"/>
      <c r="AM721" s="2"/>
    </row>
    <row r="722" spans="1:39"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2"/>
      <c r="Y722" s="2"/>
      <c r="Z722" s="2"/>
      <c r="AA722" s="2"/>
      <c r="AB722" s="2"/>
      <c r="AC722" s="2"/>
      <c r="AD722" s="2"/>
      <c r="AE722" s="2"/>
      <c r="AF722" s="2"/>
      <c r="AG722" s="2"/>
      <c r="AH722" s="2"/>
      <c r="AI722" s="2"/>
      <c r="AJ722" s="2"/>
      <c r="AK722" s="2"/>
      <c r="AL722" s="2"/>
      <c r="AM722" s="2"/>
    </row>
    <row r="723" spans="1:39"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2"/>
      <c r="Y723" s="2"/>
      <c r="Z723" s="2"/>
      <c r="AA723" s="2"/>
      <c r="AB723" s="2"/>
      <c r="AC723" s="2"/>
      <c r="AD723" s="2"/>
      <c r="AE723" s="2"/>
      <c r="AF723" s="2"/>
      <c r="AG723" s="2"/>
      <c r="AH723" s="2"/>
      <c r="AI723" s="2"/>
      <c r="AJ723" s="2"/>
      <c r="AK723" s="2"/>
      <c r="AL723" s="2"/>
      <c r="AM723" s="2"/>
    </row>
    <row r="724" spans="1:39"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2"/>
      <c r="Y724" s="2"/>
      <c r="Z724" s="2"/>
      <c r="AA724" s="2"/>
      <c r="AB724" s="2"/>
      <c r="AC724" s="2"/>
      <c r="AD724" s="2"/>
      <c r="AE724" s="2"/>
      <c r="AF724" s="2"/>
      <c r="AG724" s="2"/>
      <c r="AH724" s="2"/>
      <c r="AI724" s="2"/>
      <c r="AJ724" s="2"/>
      <c r="AK724" s="2"/>
      <c r="AL724" s="2"/>
      <c r="AM724" s="2"/>
    </row>
    <row r="725" spans="1:39"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2"/>
      <c r="Y725" s="2"/>
      <c r="Z725" s="2"/>
      <c r="AA725" s="2"/>
      <c r="AB725" s="2"/>
      <c r="AC725" s="2"/>
      <c r="AD725" s="2"/>
      <c r="AE725" s="2"/>
      <c r="AF725" s="2"/>
      <c r="AG725" s="2"/>
      <c r="AH725" s="2"/>
      <c r="AI725" s="2"/>
      <c r="AJ725" s="2"/>
      <c r="AK725" s="2"/>
      <c r="AL725" s="2"/>
      <c r="AM725" s="2"/>
    </row>
    <row r="726" spans="1:39"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2"/>
      <c r="Y726" s="2"/>
      <c r="Z726" s="2"/>
      <c r="AA726" s="2"/>
      <c r="AB726" s="2"/>
      <c r="AC726" s="2"/>
      <c r="AD726" s="2"/>
      <c r="AE726" s="2"/>
      <c r="AF726" s="2"/>
      <c r="AG726" s="2"/>
      <c r="AH726" s="2"/>
      <c r="AI726" s="2"/>
      <c r="AJ726" s="2"/>
      <c r="AK726" s="2"/>
      <c r="AL726" s="2"/>
      <c r="AM726" s="2"/>
    </row>
    <row r="727" spans="1:39"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2"/>
      <c r="Y727" s="2"/>
      <c r="Z727" s="2"/>
      <c r="AA727" s="2"/>
      <c r="AB727" s="2"/>
      <c r="AC727" s="2"/>
      <c r="AD727" s="2"/>
      <c r="AE727" s="2"/>
      <c r="AF727" s="2"/>
      <c r="AG727" s="2"/>
      <c r="AH727" s="2"/>
      <c r="AI727" s="2"/>
      <c r="AJ727" s="2"/>
      <c r="AK727" s="2"/>
      <c r="AL727" s="2"/>
      <c r="AM727" s="2"/>
    </row>
    <row r="728" spans="1:39"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2"/>
      <c r="Y728" s="2"/>
      <c r="Z728" s="2"/>
      <c r="AA728" s="2"/>
      <c r="AB728" s="2"/>
      <c r="AC728" s="2"/>
      <c r="AD728" s="2"/>
      <c r="AE728" s="2"/>
      <c r="AF728" s="2"/>
      <c r="AG728" s="2"/>
      <c r="AH728" s="2"/>
      <c r="AI728" s="2"/>
      <c r="AJ728" s="2"/>
      <c r="AK728" s="2"/>
      <c r="AL728" s="2"/>
      <c r="AM728" s="2"/>
    </row>
    <row r="729" spans="1:39"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2"/>
      <c r="Y729" s="2"/>
      <c r="Z729" s="2"/>
      <c r="AA729" s="2"/>
      <c r="AB729" s="2"/>
      <c r="AC729" s="2"/>
      <c r="AD729" s="2"/>
      <c r="AE729" s="2"/>
      <c r="AF729" s="2"/>
      <c r="AG729" s="2"/>
      <c r="AH729" s="2"/>
      <c r="AI729" s="2"/>
      <c r="AJ729" s="2"/>
      <c r="AK729" s="2"/>
      <c r="AL729" s="2"/>
      <c r="AM729" s="2"/>
    </row>
    <row r="730" spans="1:39"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2"/>
      <c r="Y730" s="2"/>
      <c r="Z730" s="2"/>
      <c r="AA730" s="2"/>
      <c r="AB730" s="2"/>
      <c r="AC730" s="2"/>
      <c r="AD730" s="2"/>
      <c r="AE730" s="2"/>
      <c r="AF730" s="2"/>
      <c r="AG730" s="2"/>
      <c r="AH730" s="2"/>
      <c r="AI730" s="2"/>
      <c r="AJ730" s="2"/>
      <c r="AK730" s="2"/>
      <c r="AL730" s="2"/>
      <c r="AM730" s="2"/>
    </row>
    <row r="731" spans="1:39"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2"/>
      <c r="Y731" s="2"/>
      <c r="Z731" s="2"/>
      <c r="AA731" s="2"/>
      <c r="AB731" s="2"/>
      <c r="AC731" s="2"/>
      <c r="AD731" s="2"/>
      <c r="AE731" s="2"/>
      <c r="AF731" s="2"/>
      <c r="AG731" s="2"/>
      <c r="AH731" s="2"/>
      <c r="AI731" s="2"/>
      <c r="AJ731" s="2"/>
      <c r="AK731" s="2"/>
      <c r="AL731" s="2"/>
      <c r="AM731" s="2"/>
    </row>
    <row r="732" spans="1:39"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2"/>
      <c r="Y732" s="2"/>
      <c r="Z732" s="2"/>
      <c r="AA732" s="2"/>
      <c r="AB732" s="2"/>
      <c r="AC732" s="2"/>
      <c r="AD732" s="2"/>
      <c r="AE732" s="2"/>
      <c r="AF732" s="2"/>
      <c r="AG732" s="2"/>
      <c r="AH732" s="2"/>
      <c r="AI732" s="2"/>
      <c r="AJ732" s="2"/>
      <c r="AK732" s="2"/>
      <c r="AL732" s="2"/>
      <c r="AM732" s="2"/>
    </row>
    <row r="733" spans="1:39"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2"/>
      <c r="Y733" s="2"/>
      <c r="Z733" s="2"/>
      <c r="AA733" s="2"/>
      <c r="AB733" s="2"/>
      <c r="AC733" s="2"/>
      <c r="AD733" s="2"/>
      <c r="AE733" s="2"/>
      <c r="AF733" s="2"/>
      <c r="AG733" s="2"/>
      <c r="AH733" s="2"/>
      <c r="AI733" s="2"/>
      <c r="AJ733" s="2"/>
      <c r="AK733" s="2"/>
      <c r="AL733" s="2"/>
      <c r="AM733" s="2"/>
    </row>
    <row r="734" spans="1:39"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2"/>
      <c r="Y734" s="2"/>
      <c r="Z734" s="2"/>
      <c r="AA734" s="2"/>
      <c r="AB734" s="2"/>
      <c r="AC734" s="2"/>
      <c r="AD734" s="2"/>
      <c r="AE734" s="2"/>
      <c r="AF734" s="2"/>
      <c r="AG734" s="2"/>
      <c r="AH734" s="2"/>
      <c r="AI734" s="2"/>
      <c r="AJ734" s="2"/>
      <c r="AK734" s="2"/>
      <c r="AL734" s="2"/>
      <c r="AM734" s="2"/>
    </row>
    <row r="735" spans="1:39"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2"/>
      <c r="Y735" s="2"/>
      <c r="Z735" s="2"/>
      <c r="AA735" s="2"/>
      <c r="AB735" s="2"/>
      <c r="AC735" s="2"/>
      <c r="AD735" s="2"/>
      <c r="AE735" s="2"/>
      <c r="AF735" s="2"/>
      <c r="AG735" s="2"/>
      <c r="AH735" s="2"/>
      <c r="AI735" s="2"/>
      <c r="AJ735" s="2"/>
      <c r="AK735" s="2"/>
      <c r="AL735" s="2"/>
      <c r="AM735" s="2"/>
    </row>
    <row r="736" spans="1:39"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2"/>
      <c r="Y736" s="2"/>
      <c r="Z736" s="2"/>
      <c r="AA736" s="2"/>
      <c r="AB736" s="2"/>
      <c r="AC736" s="2"/>
      <c r="AD736" s="2"/>
      <c r="AE736" s="2"/>
      <c r="AF736" s="2"/>
      <c r="AG736" s="2"/>
      <c r="AH736" s="2"/>
      <c r="AI736" s="2"/>
      <c r="AJ736" s="2"/>
      <c r="AK736" s="2"/>
      <c r="AL736" s="2"/>
      <c r="AM736" s="2"/>
    </row>
    <row r="737" spans="1:39"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2"/>
      <c r="Y737" s="2"/>
      <c r="Z737" s="2"/>
      <c r="AA737" s="2"/>
      <c r="AB737" s="2"/>
      <c r="AC737" s="2"/>
      <c r="AD737" s="2"/>
      <c r="AE737" s="2"/>
      <c r="AF737" s="2"/>
      <c r="AG737" s="2"/>
      <c r="AH737" s="2"/>
      <c r="AI737" s="2"/>
      <c r="AJ737" s="2"/>
      <c r="AK737" s="2"/>
      <c r="AL737" s="2"/>
      <c r="AM737" s="2"/>
    </row>
    <row r="738" spans="1:39"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2"/>
      <c r="Y738" s="2"/>
      <c r="Z738" s="2"/>
      <c r="AA738" s="2"/>
      <c r="AB738" s="2"/>
      <c r="AC738" s="2"/>
      <c r="AD738" s="2"/>
      <c r="AE738" s="2"/>
      <c r="AF738" s="2"/>
      <c r="AG738" s="2"/>
      <c r="AH738" s="2"/>
      <c r="AI738" s="2"/>
      <c r="AJ738" s="2"/>
      <c r="AK738" s="2"/>
      <c r="AL738" s="2"/>
      <c r="AM738" s="2"/>
    </row>
    <row r="739" spans="1:39"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2"/>
      <c r="Y739" s="2"/>
      <c r="Z739" s="2"/>
      <c r="AA739" s="2"/>
      <c r="AB739" s="2"/>
      <c r="AC739" s="2"/>
      <c r="AD739" s="2"/>
      <c r="AE739" s="2"/>
      <c r="AF739" s="2"/>
      <c r="AG739" s="2"/>
      <c r="AH739" s="2"/>
      <c r="AI739" s="2"/>
      <c r="AJ739" s="2"/>
      <c r="AK739" s="2"/>
      <c r="AL739" s="2"/>
      <c r="AM739" s="2"/>
    </row>
    <row r="740" spans="1:39"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2"/>
      <c r="Y740" s="2"/>
      <c r="Z740" s="2"/>
      <c r="AA740" s="2"/>
      <c r="AB740" s="2"/>
      <c r="AC740" s="2"/>
      <c r="AD740" s="2"/>
      <c r="AE740" s="2"/>
      <c r="AF740" s="2"/>
      <c r="AG740" s="2"/>
      <c r="AH740" s="2"/>
      <c r="AI740" s="2"/>
      <c r="AJ740" s="2"/>
      <c r="AK740" s="2"/>
      <c r="AL740" s="2"/>
      <c r="AM740" s="2"/>
    </row>
    <row r="741" spans="1:39"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2"/>
      <c r="Y741" s="2"/>
      <c r="Z741" s="2"/>
      <c r="AA741" s="2"/>
      <c r="AB741" s="2"/>
      <c r="AC741" s="2"/>
      <c r="AD741" s="2"/>
      <c r="AE741" s="2"/>
      <c r="AF741" s="2"/>
      <c r="AG741" s="2"/>
      <c r="AH741" s="2"/>
      <c r="AI741" s="2"/>
      <c r="AJ741" s="2"/>
      <c r="AK741" s="2"/>
      <c r="AL741" s="2"/>
      <c r="AM741" s="2"/>
    </row>
    <row r="742" spans="1:39"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2"/>
      <c r="Y742" s="2"/>
      <c r="Z742" s="2"/>
      <c r="AA742" s="2"/>
      <c r="AB742" s="2"/>
      <c r="AC742" s="2"/>
      <c r="AD742" s="2"/>
      <c r="AE742" s="2"/>
      <c r="AF742" s="2"/>
      <c r="AG742" s="2"/>
      <c r="AH742" s="2"/>
      <c r="AI742" s="2"/>
      <c r="AJ742" s="2"/>
      <c r="AK742" s="2"/>
      <c r="AL742" s="2"/>
      <c r="AM742" s="2"/>
    </row>
    <row r="743" spans="1:39"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2"/>
      <c r="Y743" s="2"/>
      <c r="Z743" s="2"/>
      <c r="AA743" s="2"/>
      <c r="AB743" s="2"/>
      <c r="AC743" s="2"/>
      <c r="AD743" s="2"/>
      <c r="AE743" s="2"/>
      <c r="AF743" s="2"/>
      <c r="AG743" s="2"/>
      <c r="AH743" s="2"/>
      <c r="AI743" s="2"/>
      <c r="AJ743" s="2"/>
      <c r="AK743" s="2"/>
      <c r="AL743" s="2"/>
      <c r="AM743" s="2"/>
    </row>
    <row r="744" spans="1:39"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2"/>
      <c r="Y744" s="2"/>
      <c r="Z744" s="2"/>
      <c r="AA744" s="2"/>
      <c r="AB744" s="2"/>
      <c r="AC744" s="2"/>
      <c r="AD744" s="2"/>
      <c r="AE744" s="2"/>
      <c r="AF744" s="2"/>
      <c r="AG744" s="2"/>
      <c r="AH744" s="2"/>
      <c r="AI744" s="2"/>
      <c r="AJ744" s="2"/>
      <c r="AK744" s="2"/>
      <c r="AL744" s="2"/>
      <c r="AM744" s="2"/>
    </row>
    <row r="745" spans="1:39"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2"/>
      <c r="Y745" s="2"/>
      <c r="Z745" s="2"/>
      <c r="AA745" s="2"/>
      <c r="AB745" s="2"/>
      <c r="AC745" s="2"/>
      <c r="AD745" s="2"/>
      <c r="AE745" s="2"/>
      <c r="AF745" s="2"/>
      <c r="AG745" s="2"/>
      <c r="AH745" s="2"/>
      <c r="AI745" s="2"/>
      <c r="AJ745" s="2"/>
      <c r="AK745" s="2"/>
      <c r="AL745" s="2"/>
      <c r="AM745" s="2"/>
    </row>
    <row r="746" spans="1:39"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2"/>
      <c r="Y746" s="2"/>
      <c r="Z746" s="2"/>
      <c r="AA746" s="2"/>
      <c r="AB746" s="2"/>
      <c r="AC746" s="2"/>
      <c r="AD746" s="2"/>
      <c r="AE746" s="2"/>
      <c r="AF746" s="2"/>
      <c r="AG746" s="2"/>
      <c r="AH746" s="2"/>
      <c r="AI746" s="2"/>
      <c r="AJ746" s="2"/>
      <c r="AK746" s="2"/>
      <c r="AL746" s="2"/>
      <c r="AM746" s="2"/>
    </row>
    <row r="747" spans="1:39"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2"/>
      <c r="Y747" s="2"/>
      <c r="Z747" s="2"/>
      <c r="AA747" s="2"/>
      <c r="AB747" s="2"/>
      <c r="AC747" s="2"/>
      <c r="AD747" s="2"/>
      <c r="AE747" s="2"/>
      <c r="AF747" s="2"/>
      <c r="AG747" s="2"/>
      <c r="AH747" s="2"/>
      <c r="AI747" s="2"/>
      <c r="AJ747" s="2"/>
      <c r="AK747" s="2"/>
      <c r="AL747" s="2"/>
      <c r="AM747" s="2"/>
    </row>
    <row r="748" spans="1:39"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2"/>
      <c r="Y748" s="2"/>
      <c r="Z748" s="2"/>
      <c r="AA748" s="2"/>
      <c r="AB748" s="2"/>
      <c r="AC748" s="2"/>
      <c r="AD748" s="2"/>
      <c r="AE748" s="2"/>
      <c r="AF748" s="2"/>
      <c r="AG748" s="2"/>
      <c r="AH748" s="2"/>
      <c r="AI748" s="2"/>
      <c r="AJ748" s="2"/>
      <c r="AK748" s="2"/>
      <c r="AL748" s="2"/>
      <c r="AM748" s="2"/>
    </row>
    <row r="749" spans="1:39"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2"/>
      <c r="Y749" s="2"/>
      <c r="Z749" s="2"/>
      <c r="AA749" s="2"/>
      <c r="AB749" s="2"/>
      <c r="AC749" s="2"/>
      <c r="AD749" s="2"/>
      <c r="AE749" s="2"/>
      <c r="AF749" s="2"/>
      <c r="AG749" s="2"/>
      <c r="AH749" s="2"/>
      <c r="AI749" s="2"/>
      <c r="AJ749" s="2"/>
      <c r="AK749" s="2"/>
      <c r="AL749" s="2"/>
      <c r="AM749" s="2"/>
    </row>
    <row r="750" spans="1:39"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2"/>
      <c r="Y750" s="2"/>
      <c r="Z750" s="2"/>
      <c r="AA750" s="2"/>
      <c r="AB750" s="2"/>
      <c r="AC750" s="2"/>
      <c r="AD750" s="2"/>
      <c r="AE750" s="2"/>
      <c r="AF750" s="2"/>
      <c r="AG750" s="2"/>
      <c r="AH750" s="2"/>
      <c r="AI750" s="2"/>
      <c r="AJ750" s="2"/>
      <c r="AK750" s="2"/>
      <c r="AL750" s="2"/>
      <c r="AM750" s="2"/>
    </row>
    <row r="751" spans="1:39"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2"/>
      <c r="Y751" s="2"/>
      <c r="Z751" s="2"/>
      <c r="AA751" s="2"/>
      <c r="AB751" s="2"/>
      <c r="AC751" s="2"/>
      <c r="AD751" s="2"/>
      <c r="AE751" s="2"/>
      <c r="AF751" s="2"/>
      <c r="AG751" s="2"/>
      <c r="AH751" s="2"/>
      <c r="AI751" s="2"/>
      <c r="AJ751" s="2"/>
      <c r="AK751" s="2"/>
      <c r="AL751" s="2"/>
      <c r="AM751" s="2"/>
    </row>
    <row r="752" spans="1:39"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2"/>
      <c r="Y752" s="2"/>
      <c r="Z752" s="2"/>
      <c r="AA752" s="2"/>
      <c r="AB752" s="2"/>
      <c r="AC752" s="2"/>
      <c r="AD752" s="2"/>
      <c r="AE752" s="2"/>
      <c r="AF752" s="2"/>
      <c r="AG752" s="2"/>
      <c r="AH752" s="2"/>
      <c r="AI752" s="2"/>
      <c r="AJ752" s="2"/>
      <c r="AK752" s="2"/>
      <c r="AL752" s="2"/>
      <c r="AM752" s="2"/>
    </row>
    <row r="753" spans="1:39"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2"/>
      <c r="Y753" s="2"/>
      <c r="Z753" s="2"/>
      <c r="AA753" s="2"/>
      <c r="AB753" s="2"/>
      <c r="AC753" s="2"/>
      <c r="AD753" s="2"/>
      <c r="AE753" s="2"/>
      <c r="AF753" s="2"/>
      <c r="AG753" s="2"/>
      <c r="AH753" s="2"/>
      <c r="AI753" s="2"/>
      <c r="AJ753" s="2"/>
      <c r="AK753" s="2"/>
      <c r="AL753" s="2"/>
      <c r="AM753" s="2"/>
    </row>
    <row r="754" spans="1:39"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2"/>
      <c r="Y754" s="2"/>
      <c r="Z754" s="2"/>
      <c r="AA754" s="2"/>
      <c r="AB754" s="2"/>
      <c r="AC754" s="2"/>
      <c r="AD754" s="2"/>
      <c r="AE754" s="2"/>
      <c r="AF754" s="2"/>
      <c r="AG754" s="2"/>
      <c r="AH754" s="2"/>
      <c r="AI754" s="2"/>
      <c r="AJ754" s="2"/>
      <c r="AK754" s="2"/>
      <c r="AL754" s="2"/>
      <c r="AM754" s="2"/>
    </row>
    <row r="755" spans="1:39"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2"/>
      <c r="Y755" s="2"/>
      <c r="Z755" s="2"/>
      <c r="AA755" s="2"/>
      <c r="AB755" s="2"/>
      <c r="AC755" s="2"/>
      <c r="AD755" s="2"/>
      <c r="AE755" s="2"/>
      <c r="AF755" s="2"/>
      <c r="AG755" s="2"/>
      <c r="AH755" s="2"/>
      <c r="AI755" s="2"/>
      <c r="AJ755" s="2"/>
      <c r="AK755" s="2"/>
      <c r="AL755" s="2"/>
      <c r="AM755" s="2"/>
    </row>
    <row r="756" spans="1:39"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2"/>
      <c r="Y756" s="2"/>
      <c r="Z756" s="2"/>
      <c r="AA756" s="2"/>
      <c r="AB756" s="2"/>
      <c r="AC756" s="2"/>
      <c r="AD756" s="2"/>
      <c r="AE756" s="2"/>
      <c r="AF756" s="2"/>
      <c r="AG756" s="2"/>
      <c r="AH756" s="2"/>
      <c r="AI756" s="2"/>
      <c r="AJ756" s="2"/>
      <c r="AK756" s="2"/>
      <c r="AL756" s="2"/>
      <c r="AM756" s="2"/>
    </row>
    <row r="757" spans="1:39"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2"/>
      <c r="Y757" s="2"/>
      <c r="Z757" s="2"/>
      <c r="AA757" s="2"/>
      <c r="AB757" s="2"/>
      <c r="AC757" s="2"/>
      <c r="AD757" s="2"/>
      <c r="AE757" s="2"/>
      <c r="AF757" s="2"/>
      <c r="AG757" s="2"/>
      <c r="AH757" s="2"/>
      <c r="AI757" s="2"/>
      <c r="AJ757" s="2"/>
      <c r="AK757" s="2"/>
      <c r="AL757" s="2"/>
      <c r="AM757" s="2"/>
    </row>
    <row r="758" spans="1:39"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2"/>
      <c r="Y758" s="2"/>
      <c r="Z758" s="2"/>
      <c r="AA758" s="2"/>
      <c r="AB758" s="2"/>
      <c r="AC758" s="2"/>
      <c r="AD758" s="2"/>
      <c r="AE758" s="2"/>
      <c r="AF758" s="2"/>
      <c r="AG758" s="2"/>
      <c r="AH758" s="2"/>
      <c r="AI758" s="2"/>
      <c r="AJ758" s="2"/>
      <c r="AK758" s="2"/>
      <c r="AL758" s="2"/>
      <c r="AM758" s="2"/>
    </row>
    <row r="759" spans="1:39"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2"/>
      <c r="Y759" s="2"/>
      <c r="Z759" s="2"/>
      <c r="AA759" s="2"/>
      <c r="AB759" s="2"/>
      <c r="AC759" s="2"/>
      <c r="AD759" s="2"/>
      <c r="AE759" s="2"/>
      <c r="AF759" s="2"/>
      <c r="AG759" s="2"/>
      <c r="AH759" s="2"/>
      <c r="AI759" s="2"/>
      <c r="AJ759" s="2"/>
      <c r="AK759" s="2"/>
      <c r="AL759" s="2"/>
      <c r="AM759" s="2"/>
    </row>
    <row r="760" spans="1:39"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2"/>
      <c r="Y760" s="2"/>
      <c r="Z760" s="2"/>
      <c r="AA760" s="2"/>
      <c r="AB760" s="2"/>
      <c r="AC760" s="2"/>
      <c r="AD760" s="2"/>
      <c r="AE760" s="2"/>
      <c r="AF760" s="2"/>
      <c r="AG760" s="2"/>
      <c r="AH760" s="2"/>
      <c r="AI760" s="2"/>
      <c r="AJ760" s="2"/>
      <c r="AK760" s="2"/>
      <c r="AL760" s="2"/>
      <c r="AM760" s="2"/>
    </row>
    <row r="761" spans="1:39"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2"/>
      <c r="Y761" s="2"/>
      <c r="Z761" s="2"/>
      <c r="AA761" s="2"/>
      <c r="AB761" s="2"/>
      <c r="AC761" s="2"/>
      <c r="AD761" s="2"/>
      <c r="AE761" s="2"/>
      <c r="AF761" s="2"/>
      <c r="AG761" s="2"/>
      <c r="AH761" s="2"/>
      <c r="AI761" s="2"/>
      <c r="AJ761" s="2"/>
      <c r="AK761" s="2"/>
      <c r="AL761" s="2"/>
      <c r="AM761" s="2"/>
    </row>
    <row r="762" spans="1:39"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2"/>
      <c r="Y762" s="2"/>
      <c r="Z762" s="2"/>
      <c r="AA762" s="2"/>
      <c r="AB762" s="2"/>
      <c r="AC762" s="2"/>
      <c r="AD762" s="2"/>
      <c r="AE762" s="2"/>
      <c r="AF762" s="2"/>
      <c r="AG762" s="2"/>
      <c r="AH762" s="2"/>
      <c r="AI762" s="2"/>
      <c r="AJ762" s="2"/>
      <c r="AK762" s="2"/>
      <c r="AL762" s="2"/>
      <c r="AM762" s="2"/>
    </row>
    <row r="763" spans="1:39"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2"/>
      <c r="Y763" s="2"/>
      <c r="Z763" s="2"/>
      <c r="AA763" s="2"/>
      <c r="AB763" s="2"/>
      <c r="AC763" s="2"/>
      <c r="AD763" s="2"/>
      <c r="AE763" s="2"/>
      <c r="AF763" s="2"/>
      <c r="AG763" s="2"/>
      <c r="AH763" s="2"/>
      <c r="AI763" s="2"/>
      <c r="AJ763" s="2"/>
      <c r="AK763" s="2"/>
      <c r="AL763" s="2"/>
      <c r="AM763" s="2"/>
    </row>
    <row r="764" spans="1:39"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2"/>
      <c r="Y764" s="2"/>
      <c r="Z764" s="2"/>
      <c r="AA764" s="2"/>
      <c r="AB764" s="2"/>
      <c r="AC764" s="2"/>
      <c r="AD764" s="2"/>
      <c r="AE764" s="2"/>
      <c r="AF764" s="2"/>
      <c r="AG764" s="2"/>
      <c r="AH764" s="2"/>
      <c r="AI764" s="2"/>
      <c r="AJ764" s="2"/>
      <c r="AK764" s="2"/>
      <c r="AL764" s="2"/>
      <c r="AM764" s="2"/>
    </row>
    <row r="765" spans="1:39"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2"/>
      <c r="Y765" s="2"/>
      <c r="Z765" s="2"/>
      <c r="AA765" s="2"/>
      <c r="AB765" s="2"/>
      <c r="AC765" s="2"/>
      <c r="AD765" s="2"/>
      <c r="AE765" s="2"/>
      <c r="AF765" s="2"/>
      <c r="AG765" s="2"/>
      <c r="AH765" s="2"/>
      <c r="AI765" s="2"/>
      <c r="AJ765" s="2"/>
      <c r="AK765" s="2"/>
      <c r="AL765" s="2"/>
      <c r="AM765" s="2"/>
    </row>
    <row r="766" spans="1:39"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2"/>
      <c r="Y766" s="2"/>
      <c r="Z766" s="2"/>
      <c r="AA766" s="2"/>
      <c r="AB766" s="2"/>
      <c r="AC766" s="2"/>
      <c r="AD766" s="2"/>
      <c r="AE766" s="2"/>
      <c r="AF766" s="2"/>
      <c r="AG766" s="2"/>
      <c r="AH766" s="2"/>
      <c r="AI766" s="2"/>
      <c r="AJ766" s="2"/>
      <c r="AK766" s="2"/>
      <c r="AL766" s="2"/>
      <c r="AM766" s="2"/>
    </row>
    <row r="767" spans="1:39"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2"/>
      <c r="Y767" s="2"/>
      <c r="Z767" s="2"/>
      <c r="AA767" s="2"/>
      <c r="AB767" s="2"/>
      <c r="AC767" s="2"/>
      <c r="AD767" s="2"/>
      <c r="AE767" s="2"/>
      <c r="AF767" s="2"/>
      <c r="AG767" s="2"/>
      <c r="AH767" s="2"/>
      <c r="AI767" s="2"/>
      <c r="AJ767" s="2"/>
      <c r="AK767" s="2"/>
      <c r="AL767" s="2"/>
      <c r="AM767" s="2"/>
    </row>
    <row r="768" spans="1:39"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2"/>
      <c r="Y768" s="2"/>
      <c r="Z768" s="2"/>
      <c r="AA768" s="2"/>
      <c r="AB768" s="2"/>
      <c r="AC768" s="2"/>
      <c r="AD768" s="2"/>
      <c r="AE768" s="2"/>
      <c r="AF768" s="2"/>
      <c r="AG768" s="2"/>
      <c r="AH768" s="2"/>
      <c r="AI768" s="2"/>
      <c r="AJ768" s="2"/>
      <c r="AK768" s="2"/>
      <c r="AL768" s="2"/>
      <c r="AM768" s="2"/>
    </row>
    <row r="769" spans="1:39"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2"/>
      <c r="Y769" s="2"/>
      <c r="Z769" s="2"/>
      <c r="AA769" s="2"/>
      <c r="AB769" s="2"/>
      <c r="AC769" s="2"/>
      <c r="AD769" s="2"/>
      <c r="AE769" s="2"/>
      <c r="AF769" s="2"/>
      <c r="AG769" s="2"/>
      <c r="AH769" s="2"/>
      <c r="AI769" s="2"/>
      <c r="AJ769" s="2"/>
      <c r="AK769" s="2"/>
      <c r="AL769" s="2"/>
      <c r="AM769" s="2"/>
    </row>
    <row r="770" spans="1:39"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2"/>
      <c r="Y770" s="2"/>
      <c r="Z770" s="2"/>
      <c r="AA770" s="2"/>
      <c r="AB770" s="2"/>
      <c r="AC770" s="2"/>
      <c r="AD770" s="2"/>
      <c r="AE770" s="2"/>
      <c r="AF770" s="2"/>
      <c r="AG770" s="2"/>
      <c r="AH770" s="2"/>
      <c r="AI770" s="2"/>
      <c r="AJ770" s="2"/>
      <c r="AK770" s="2"/>
      <c r="AL770" s="2"/>
      <c r="AM770" s="2"/>
    </row>
    <row r="771" spans="1:39"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2"/>
      <c r="Y771" s="2"/>
      <c r="Z771" s="2"/>
      <c r="AA771" s="2"/>
      <c r="AB771" s="2"/>
      <c r="AC771" s="2"/>
      <c r="AD771" s="2"/>
      <c r="AE771" s="2"/>
      <c r="AF771" s="2"/>
      <c r="AG771" s="2"/>
      <c r="AH771" s="2"/>
      <c r="AI771" s="2"/>
      <c r="AJ771" s="2"/>
      <c r="AK771" s="2"/>
      <c r="AL771" s="2"/>
      <c r="AM771" s="2"/>
    </row>
    <row r="772" spans="1:39"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2"/>
      <c r="Y772" s="2"/>
      <c r="Z772" s="2"/>
      <c r="AA772" s="2"/>
      <c r="AB772" s="2"/>
      <c r="AC772" s="2"/>
      <c r="AD772" s="2"/>
      <c r="AE772" s="2"/>
      <c r="AF772" s="2"/>
      <c r="AG772" s="2"/>
      <c r="AH772" s="2"/>
      <c r="AI772" s="2"/>
      <c r="AJ772" s="2"/>
      <c r="AK772" s="2"/>
      <c r="AL772" s="2"/>
      <c r="AM772" s="2"/>
    </row>
    <row r="773" spans="1:39"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2"/>
      <c r="Y773" s="2"/>
      <c r="Z773" s="2"/>
      <c r="AA773" s="2"/>
      <c r="AB773" s="2"/>
      <c r="AC773" s="2"/>
      <c r="AD773" s="2"/>
      <c r="AE773" s="2"/>
      <c r="AF773" s="2"/>
      <c r="AG773" s="2"/>
      <c r="AH773" s="2"/>
      <c r="AI773" s="2"/>
      <c r="AJ773" s="2"/>
      <c r="AK773" s="2"/>
      <c r="AL773" s="2"/>
      <c r="AM773" s="2"/>
    </row>
    <row r="774" spans="1:39"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2"/>
      <c r="Y774" s="2"/>
      <c r="Z774" s="2"/>
      <c r="AA774" s="2"/>
      <c r="AB774" s="2"/>
      <c r="AC774" s="2"/>
      <c r="AD774" s="2"/>
      <c r="AE774" s="2"/>
      <c r="AF774" s="2"/>
      <c r="AG774" s="2"/>
      <c r="AH774" s="2"/>
      <c r="AI774" s="2"/>
      <c r="AJ774" s="2"/>
      <c r="AK774" s="2"/>
      <c r="AL774" s="2"/>
      <c r="AM774" s="2"/>
    </row>
    <row r="775" spans="1:39"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2"/>
      <c r="Y775" s="2"/>
      <c r="Z775" s="2"/>
      <c r="AA775" s="2"/>
      <c r="AB775" s="2"/>
      <c r="AC775" s="2"/>
      <c r="AD775" s="2"/>
      <c r="AE775" s="2"/>
      <c r="AF775" s="2"/>
      <c r="AG775" s="2"/>
      <c r="AH775" s="2"/>
      <c r="AI775" s="2"/>
      <c r="AJ775" s="2"/>
      <c r="AK775" s="2"/>
      <c r="AL775" s="2"/>
      <c r="AM775" s="2"/>
    </row>
    <row r="776" spans="1:39"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2"/>
      <c r="Y776" s="2"/>
      <c r="Z776" s="2"/>
      <c r="AA776" s="2"/>
      <c r="AB776" s="2"/>
      <c r="AC776" s="2"/>
      <c r="AD776" s="2"/>
      <c r="AE776" s="2"/>
      <c r="AF776" s="2"/>
      <c r="AG776" s="2"/>
      <c r="AH776" s="2"/>
      <c r="AI776" s="2"/>
      <c r="AJ776" s="2"/>
      <c r="AK776" s="2"/>
      <c r="AL776" s="2"/>
      <c r="AM776" s="2"/>
    </row>
    <row r="777" spans="1:39"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2"/>
      <c r="Y777" s="2"/>
      <c r="Z777" s="2"/>
      <c r="AA777" s="2"/>
      <c r="AB777" s="2"/>
      <c r="AC777" s="2"/>
      <c r="AD777" s="2"/>
      <c r="AE777" s="2"/>
      <c r="AF777" s="2"/>
      <c r="AG777" s="2"/>
      <c r="AH777" s="2"/>
      <c r="AI777" s="2"/>
      <c r="AJ777" s="2"/>
      <c r="AK777" s="2"/>
      <c r="AL777" s="2"/>
      <c r="AM777" s="2"/>
    </row>
    <row r="778" spans="1:39"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2"/>
      <c r="Y778" s="2"/>
      <c r="Z778" s="2"/>
      <c r="AA778" s="2"/>
      <c r="AB778" s="2"/>
      <c r="AC778" s="2"/>
      <c r="AD778" s="2"/>
      <c r="AE778" s="2"/>
      <c r="AF778" s="2"/>
      <c r="AG778" s="2"/>
      <c r="AH778" s="2"/>
      <c r="AI778" s="2"/>
      <c r="AJ778" s="2"/>
      <c r="AK778" s="2"/>
      <c r="AL778" s="2"/>
      <c r="AM778" s="2"/>
    </row>
    <row r="779" spans="1:39"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2"/>
      <c r="Y779" s="2"/>
      <c r="Z779" s="2"/>
      <c r="AA779" s="2"/>
      <c r="AB779" s="2"/>
      <c r="AC779" s="2"/>
      <c r="AD779" s="2"/>
      <c r="AE779" s="2"/>
      <c r="AF779" s="2"/>
      <c r="AG779" s="2"/>
      <c r="AH779" s="2"/>
      <c r="AI779" s="2"/>
      <c r="AJ779" s="2"/>
      <c r="AK779" s="2"/>
      <c r="AL779" s="2"/>
      <c r="AM779" s="2"/>
    </row>
    <row r="780" spans="1:39"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2"/>
      <c r="Y780" s="2"/>
      <c r="Z780" s="2"/>
      <c r="AA780" s="2"/>
      <c r="AB780" s="2"/>
      <c r="AC780" s="2"/>
      <c r="AD780" s="2"/>
      <c r="AE780" s="2"/>
      <c r="AF780" s="2"/>
      <c r="AG780" s="2"/>
      <c r="AH780" s="2"/>
      <c r="AI780" s="2"/>
      <c r="AJ780" s="2"/>
      <c r="AK780" s="2"/>
      <c r="AL780" s="2"/>
      <c r="AM780" s="2"/>
    </row>
    <row r="781" spans="1:39"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2"/>
      <c r="Y781" s="2"/>
      <c r="Z781" s="2"/>
      <c r="AA781" s="2"/>
      <c r="AB781" s="2"/>
      <c r="AC781" s="2"/>
      <c r="AD781" s="2"/>
      <c r="AE781" s="2"/>
      <c r="AF781" s="2"/>
      <c r="AG781" s="2"/>
      <c r="AH781" s="2"/>
      <c r="AI781" s="2"/>
      <c r="AJ781" s="2"/>
      <c r="AK781" s="2"/>
      <c r="AL781" s="2"/>
      <c r="AM781" s="2"/>
    </row>
    <row r="782" spans="1:39"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2"/>
      <c r="Y782" s="2"/>
      <c r="Z782" s="2"/>
      <c r="AA782" s="2"/>
      <c r="AB782" s="2"/>
      <c r="AC782" s="2"/>
      <c r="AD782" s="2"/>
      <c r="AE782" s="2"/>
      <c r="AF782" s="2"/>
      <c r="AG782" s="2"/>
      <c r="AH782" s="2"/>
      <c r="AI782" s="2"/>
      <c r="AJ782" s="2"/>
      <c r="AK782" s="2"/>
      <c r="AL782" s="2"/>
      <c r="AM782" s="2"/>
    </row>
    <row r="783" spans="1:39"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2"/>
      <c r="Y783" s="2"/>
      <c r="Z783" s="2"/>
      <c r="AA783" s="2"/>
      <c r="AB783" s="2"/>
      <c r="AC783" s="2"/>
      <c r="AD783" s="2"/>
      <c r="AE783" s="2"/>
      <c r="AF783" s="2"/>
      <c r="AG783" s="2"/>
      <c r="AH783" s="2"/>
      <c r="AI783" s="2"/>
      <c r="AJ783" s="2"/>
      <c r="AK783" s="2"/>
      <c r="AL783" s="2"/>
      <c r="AM783" s="2"/>
    </row>
    <row r="784" spans="1:39"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2"/>
      <c r="Y784" s="2"/>
      <c r="Z784" s="2"/>
      <c r="AA784" s="2"/>
      <c r="AB784" s="2"/>
      <c r="AC784" s="2"/>
      <c r="AD784" s="2"/>
      <c r="AE784" s="2"/>
      <c r="AF784" s="2"/>
      <c r="AG784" s="2"/>
      <c r="AH784" s="2"/>
      <c r="AI784" s="2"/>
      <c r="AJ784" s="2"/>
      <c r="AK784" s="2"/>
      <c r="AL784" s="2"/>
      <c r="AM784" s="2"/>
    </row>
    <row r="785" spans="1:39"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2"/>
      <c r="Y785" s="2"/>
      <c r="Z785" s="2"/>
      <c r="AA785" s="2"/>
      <c r="AB785" s="2"/>
      <c r="AC785" s="2"/>
      <c r="AD785" s="2"/>
      <c r="AE785" s="2"/>
      <c r="AF785" s="2"/>
      <c r="AG785" s="2"/>
      <c r="AH785" s="2"/>
      <c r="AI785" s="2"/>
      <c r="AJ785" s="2"/>
      <c r="AK785" s="2"/>
      <c r="AL785" s="2"/>
      <c r="AM785" s="2"/>
    </row>
    <row r="786" spans="1:39"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2"/>
      <c r="Y786" s="2"/>
      <c r="Z786" s="2"/>
      <c r="AA786" s="2"/>
      <c r="AB786" s="2"/>
      <c r="AC786" s="2"/>
      <c r="AD786" s="2"/>
      <c r="AE786" s="2"/>
      <c r="AF786" s="2"/>
      <c r="AG786" s="2"/>
      <c r="AH786" s="2"/>
      <c r="AI786" s="2"/>
      <c r="AJ786" s="2"/>
      <c r="AK786" s="2"/>
      <c r="AL786" s="2"/>
      <c r="AM786" s="2"/>
    </row>
    <row r="787" spans="1:39"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2"/>
      <c r="Y787" s="2"/>
      <c r="Z787" s="2"/>
      <c r="AA787" s="2"/>
      <c r="AB787" s="2"/>
      <c r="AC787" s="2"/>
      <c r="AD787" s="2"/>
      <c r="AE787" s="2"/>
      <c r="AF787" s="2"/>
      <c r="AG787" s="2"/>
      <c r="AH787" s="2"/>
      <c r="AI787" s="2"/>
      <c r="AJ787" s="2"/>
      <c r="AK787" s="2"/>
      <c r="AL787" s="2"/>
      <c r="AM787" s="2"/>
    </row>
    <row r="788" spans="1:39"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2"/>
      <c r="Y788" s="2"/>
      <c r="Z788" s="2"/>
      <c r="AA788" s="2"/>
      <c r="AB788" s="2"/>
      <c r="AC788" s="2"/>
      <c r="AD788" s="2"/>
      <c r="AE788" s="2"/>
      <c r="AF788" s="2"/>
      <c r="AG788" s="2"/>
      <c r="AH788" s="2"/>
      <c r="AI788" s="2"/>
      <c r="AJ788" s="2"/>
      <c r="AK788" s="2"/>
      <c r="AL788" s="2"/>
      <c r="AM788" s="2"/>
    </row>
    <row r="789" spans="1:39"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2"/>
      <c r="Y789" s="2"/>
      <c r="Z789" s="2"/>
      <c r="AA789" s="2"/>
      <c r="AB789" s="2"/>
      <c r="AC789" s="2"/>
      <c r="AD789" s="2"/>
      <c r="AE789" s="2"/>
      <c r="AF789" s="2"/>
      <c r="AG789" s="2"/>
      <c r="AH789" s="2"/>
      <c r="AI789" s="2"/>
      <c r="AJ789" s="2"/>
      <c r="AK789" s="2"/>
      <c r="AL789" s="2"/>
      <c r="AM789" s="2"/>
    </row>
    <row r="790" spans="1:39"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2"/>
      <c r="Y790" s="2"/>
      <c r="Z790" s="2"/>
      <c r="AA790" s="2"/>
      <c r="AB790" s="2"/>
      <c r="AC790" s="2"/>
      <c r="AD790" s="2"/>
      <c r="AE790" s="2"/>
      <c r="AF790" s="2"/>
      <c r="AG790" s="2"/>
      <c r="AH790" s="2"/>
      <c r="AI790" s="2"/>
      <c r="AJ790" s="2"/>
      <c r="AK790" s="2"/>
      <c r="AL790" s="2"/>
      <c r="AM790" s="2"/>
    </row>
    <row r="791" spans="1:39"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2"/>
      <c r="Y791" s="2"/>
      <c r="Z791" s="2"/>
      <c r="AA791" s="2"/>
      <c r="AB791" s="2"/>
      <c r="AC791" s="2"/>
      <c r="AD791" s="2"/>
      <c r="AE791" s="2"/>
      <c r="AF791" s="2"/>
      <c r="AG791" s="2"/>
      <c r="AH791" s="2"/>
      <c r="AI791" s="2"/>
      <c r="AJ791" s="2"/>
      <c r="AK791" s="2"/>
      <c r="AL791" s="2"/>
      <c r="AM791" s="2"/>
    </row>
    <row r="792" spans="1:39"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2"/>
      <c r="Y792" s="2"/>
      <c r="Z792" s="2"/>
      <c r="AA792" s="2"/>
      <c r="AB792" s="2"/>
      <c r="AC792" s="2"/>
      <c r="AD792" s="2"/>
      <c r="AE792" s="2"/>
      <c r="AF792" s="2"/>
      <c r="AG792" s="2"/>
      <c r="AH792" s="2"/>
      <c r="AI792" s="2"/>
      <c r="AJ792" s="2"/>
      <c r="AK792" s="2"/>
      <c r="AL792" s="2"/>
      <c r="AM792" s="2"/>
    </row>
    <row r="793" spans="1:39"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2"/>
      <c r="Y793" s="2"/>
      <c r="Z793" s="2"/>
      <c r="AA793" s="2"/>
      <c r="AB793" s="2"/>
      <c r="AC793" s="2"/>
      <c r="AD793" s="2"/>
      <c r="AE793" s="2"/>
      <c r="AF793" s="2"/>
      <c r="AG793" s="2"/>
      <c r="AH793" s="2"/>
      <c r="AI793" s="2"/>
      <c r="AJ793" s="2"/>
      <c r="AK793" s="2"/>
      <c r="AL793" s="2"/>
      <c r="AM793" s="2"/>
    </row>
    <row r="794" spans="1:39"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2"/>
      <c r="Y794" s="2"/>
      <c r="Z794" s="2"/>
      <c r="AA794" s="2"/>
      <c r="AB794" s="2"/>
      <c r="AC794" s="2"/>
      <c r="AD794" s="2"/>
      <c r="AE794" s="2"/>
      <c r="AF794" s="2"/>
      <c r="AG794" s="2"/>
      <c r="AH794" s="2"/>
      <c r="AI794" s="2"/>
      <c r="AJ794" s="2"/>
      <c r="AK794" s="2"/>
      <c r="AL794" s="2"/>
      <c r="AM794" s="2"/>
    </row>
    <row r="795" spans="1:39"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2"/>
      <c r="Y795" s="2"/>
      <c r="Z795" s="2"/>
      <c r="AA795" s="2"/>
      <c r="AB795" s="2"/>
      <c r="AC795" s="2"/>
      <c r="AD795" s="2"/>
      <c r="AE795" s="2"/>
      <c r="AF795" s="2"/>
      <c r="AG795" s="2"/>
      <c r="AH795" s="2"/>
      <c r="AI795" s="2"/>
      <c r="AJ795" s="2"/>
      <c r="AK795" s="2"/>
      <c r="AL795" s="2"/>
      <c r="AM795" s="2"/>
    </row>
    <row r="796" spans="1:39"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2"/>
      <c r="Y796" s="2"/>
      <c r="Z796" s="2"/>
      <c r="AA796" s="2"/>
      <c r="AB796" s="2"/>
      <c r="AC796" s="2"/>
      <c r="AD796" s="2"/>
      <c r="AE796" s="2"/>
      <c r="AF796" s="2"/>
      <c r="AG796" s="2"/>
      <c r="AH796" s="2"/>
      <c r="AI796" s="2"/>
      <c r="AJ796" s="2"/>
      <c r="AK796" s="2"/>
      <c r="AL796" s="2"/>
      <c r="AM796" s="2"/>
    </row>
    <row r="797" spans="1:39"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2"/>
      <c r="Y797" s="2"/>
      <c r="Z797" s="2"/>
      <c r="AA797" s="2"/>
      <c r="AB797" s="2"/>
      <c r="AC797" s="2"/>
      <c r="AD797" s="2"/>
      <c r="AE797" s="2"/>
      <c r="AF797" s="2"/>
      <c r="AG797" s="2"/>
      <c r="AH797" s="2"/>
      <c r="AI797" s="2"/>
      <c r="AJ797" s="2"/>
      <c r="AK797" s="2"/>
      <c r="AL797" s="2"/>
      <c r="AM797" s="2"/>
    </row>
    <row r="798" spans="1:39"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2"/>
      <c r="Y798" s="2"/>
      <c r="Z798" s="2"/>
      <c r="AA798" s="2"/>
      <c r="AB798" s="2"/>
      <c r="AC798" s="2"/>
      <c r="AD798" s="2"/>
      <c r="AE798" s="2"/>
      <c r="AF798" s="2"/>
      <c r="AG798" s="2"/>
      <c r="AH798" s="2"/>
      <c r="AI798" s="2"/>
      <c r="AJ798" s="2"/>
      <c r="AK798" s="2"/>
      <c r="AL798" s="2"/>
      <c r="AM798" s="2"/>
    </row>
    <row r="799" spans="1:39"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2"/>
      <c r="Y799" s="2"/>
      <c r="Z799" s="2"/>
      <c r="AA799" s="2"/>
      <c r="AB799" s="2"/>
      <c r="AC799" s="2"/>
      <c r="AD799" s="2"/>
      <c r="AE799" s="2"/>
      <c r="AF799" s="2"/>
      <c r="AG799" s="2"/>
      <c r="AH799" s="2"/>
      <c r="AI799" s="2"/>
      <c r="AJ799" s="2"/>
      <c r="AK799" s="2"/>
      <c r="AL799" s="2"/>
      <c r="AM799" s="2"/>
    </row>
    <row r="800" spans="1:39"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2"/>
      <c r="Y800" s="2"/>
      <c r="Z800" s="2"/>
      <c r="AA800" s="2"/>
      <c r="AB800" s="2"/>
      <c r="AC800" s="2"/>
      <c r="AD800" s="2"/>
      <c r="AE800" s="2"/>
      <c r="AF800" s="2"/>
      <c r="AG800" s="2"/>
      <c r="AH800" s="2"/>
      <c r="AI800" s="2"/>
      <c r="AJ800" s="2"/>
      <c r="AK800" s="2"/>
      <c r="AL800" s="2"/>
      <c r="AM800" s="2"/>
    </row>
    <row r="801" spans="1:39"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2"/>
      <c r="Y801" s="2"/>
      <c r="Z801" s="2"/>
      <c r="AA801" s="2"/>
      <c r="AB801" s="2"/>
      <c r="AC801" s="2"/>
      <c r="AD801" s="2"/>
      <c r="AE801" s="2"/>
      <c r="AF801" s="2"/>
      <c r="AG801" s="2"/>
      <c r="AH801" s="2"/>
      <c r="AI801" s="2"/>
      <c r="AJ801" s="2"/>
      <c r="AK801" s="2"/>
      <c r="AL801" s="2"/>
      <c r="AM801" s="2"/>
    </row>
    <row r="802" spans="1:39"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2"/>
      <c r="Y802" s="2"/>
      <c r="Z802" s="2"/>
      <c r="AA802" s="2"/>
      <c r="AB802" s="2"/>
      <c r="AC802" s="2"/>
      <c r="AD802" s="2"/>
      <c r="AE802" s="2"/>
      <c r="AF802" s="2"/>
      <c r="AG802" s="2"/>
      <c r="AH802" s="2"/>
      <c r="AI802" s="2"/>
      <c r="AJ802" s="2"/>
      <c r="AK802" s="2"/>
      <c r="AL802" s="2"/>
      <c r="AM802" s="2"/>
    </row>
    <row r="803" spans="1:39"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2"/>
      <c r="Y803" s="2"/>
      <c r="Z803" s="2"/>
      <c r="AA803" s="2"/>
      <c r="AB803" s="2"/>
      <c r="AC803" s="2"/>
      <c r="AD803" s="2"/>
      <c r="AE803" s="2"/>
      <c r="AF803" s="2"/>
      <c r="AG803" s="2"/>
      <c r="AH803" s="2"/>
      <c r="AI803" s="2"/>
      <c r="AJ803" s="2"/>
      <c r="AK803" s="2"/>
      <c r="AL803" s="2"/>
      <c r="AM803" s="2"/>
    </row>
    <row r="804" spans="1:39"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2"/>
      <c r="Y804" s="2"/>
      <c r="Z804" s="2"/>
      <c r="AA804" s="2"/>
      <c r="AB804" s="2"/>
      <c r="AC804" s="2"/>
      <c r="AD804" s="2"/>
      <c r="AE804" s="2"/>
      <c r="AF804" s="2"/>
      <c r="AG804" s="2"/>
      <c r="AH804" s="2"/>
      <c r="AI804" s="2"/>
      <c r="AJ804" s="2"/>
      <c r="AK804" s="2"/>
      <c r="AL804" s="2"/>
      <c r="AM804" s="2"/>
    </row>
    <row r="805" spans="1:39"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2"/>
      <c r="Y805" s="2"/>
      <c r="Z805" s="2"/>
      <c r="AA805" s="2"/>
      <c r="AB805" s="2"/>
      <c r="AC805" s="2"/>
      <c r="AD805" s="2"/>
      <c r="AE805" s="2"/>
      <c r="AF805" s="2"/>
      <c r="AG805" s="2"/>
      <c r="AH805" s="2"/>
      <c r="AI805" s="2"/>
      <c r="AJ805" s="2"/>
      <c r="AK805" s="2"/>
      <c r="AL805" s="2"/>
      <c r="AM805" s="2"/>
    </row>
    <row r="806" spans="1:39"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2"/>
      <c r="Y806" s="2"/>
      <c r="Z806" s="2"/>
      <c r="AA806" s="2"/>
      <c r="AB806" s="2"/>
      <c r="AC806" s="2"/>
      <c r="AD806" s="2"/>
      <c r="AE806" s="2"/>
      <c r="AF806" s="2"/>
      <c r="AG806" s="2"/>
      <c r="AH806" s="2"/>
      <c r="AI806" s="2"/>
      <c r="AJ806" s="2"/>
      <c r="AK806" s="2"/>
      <c r="AL806" s="2"/>
      <c r="AM806" s="2"/>
    </row>
    <row r="807" spans="1:39"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2"/>
      <c r="Y807" s="2"/>
      <c r="Z807" s="2"/>
      <c r="AA807" s="2"/>
      <c r="AB807" s="2"/>
      <c r="AC807" s="2"/>
      <c r="AD807" s="2"/>
      <c r="AE807" s="2"/>
      <c r="AF807" s="2"/>
      <c r="AG807" s="2"/>
      <c r="AH807" s="2"/>
      <c r="AI807" s="2"/>
      <c r="AJ807" s="2"/>
      <c r="AK807" s="2"/>
      <c r="AL807" s="2"/>
      <c r="AM807" s="2"/>
    </row>
    <row r="808" spans="1:39"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2"/>
      <c r="Y808" s="2"/>
      <c r="Z808" s="2"/>
      <c r="AA808" s="2"/>
      <c r="AB808" s="2"/>
      <c r="AC808" s="2"/>
      <c r="AD808" s="2"/>
      <c r="AE808" s="2"/>
      <c r="AF808" s="2"/>
      <c r="AG808" s="2"/>
      <c r="AH808" s="2"/>
      <c r="AI808" s="2"/>
      <c r="AJ808" s="2"/>
      <c r="AK808" s="2"/>
      <c r="AL808" s="2"/>
      <c r="AM808" s="2"/>
    </row>
    <row r="809" spans="1:39"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2"/>
      <c r="Y809" s="2"/>
      <c r="Z809" s="2"/>
      <c r="AA809" s="2"/>
      <c r="AB809" s="2"/>
      <c r="AC809" s="2"/>
      <c r="AD809" s="2"/>
      <c r="AE809" s="2"/>
      <c r="AF809" s="2"/>
      <c r="AG809" s="2"/>
      <c r="AH809" s="2"/>
      <c r="AI809" s="2"/>
      <c r="AJ809" s="2"/>
      <c r="AK809" s="2"/>
      <c r="AL809" s="2"/>
      <c r="AM809" s="2"/>
    </row>
    <row r="810" spans="1:39"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2"/>
      <c r="Y810" s="2"/>
      <c r="Z810" s="2"/>
      <c r="AA810" s="2"/>
      <c r="AB810" s="2"/>
      <c r="AC810" s="2"/>
      <c r="AD810" s="2"/>
      <c r="AE810" s="2"/>
      <c r="AF810" s="2"/>
      <c r="AG810" s="2"/>
      <c r="AH810" s="2"/>
      <c r="AI810" s="2"/>
      <c r="AJ810" s="2"/>
      <c r="AK810" s="2"/>
      <c r="AL810" s="2"/>
      <c r="AM810" s="2"/>
    </row>
    <row r="811" spans="1:39"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2"/>
      <c r="Y811" s="2"/>
      <c r="Z811" s="2"/>
      <c r="AA811" s="2"/>
      <c r="AB811" s="2"/>
      <c r="AC811" s="2"/>
      <c r="AD811" s="2"/>
      <c r="AE811" s="2"/>
      <c r="AF811" s="2"/>
      <c r="AG811" s="2"/>
      <c r="AH811" s="2"/>
      <c r="AI811" s="2"/>
      <c r="AJ811" s="2"/>
      <c r="AK811" s="2"/>
      <c r="AL811" s="2"/>
      <c r="AM811" s="2"/>
    </row>
    <row r="812" spans="1:39"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2"/>
      <c r="Y812" s="2"/>
      <c r="Z812" s="2"/>
      <c r="AA812" s="2"/>
      <c r="AB812" s="2"/>
      <c r="AC812" s="2"/>
      <c r="AD812" s="2"/>
      <c r="AE812" s="2"/>
      <c r="AF812" s="2"/>
      <c r="AG812" s="2"/>
      <c r="AH812" s="2"/>
      <c r="AI812" s="2"/>
      <c r="AJ812" s="2"/>
      <c r="AK812" s="2"/>
      <c r="AL812" s="2"/>
      <c r="AM812" s="2"/>
    </row>
    <row r="813" spans="1:39"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2"/>
      <c r="Y813" s="2"/>
      <c r="Z813" s="2"/>
      <c r="AA813" s="2"/>
      <c r="AB813" s="2"/>
      <c r="AC813" s="2"/>
      <c r="AD813" s="2"/>
      <c r="AE813" s="2"/>
      <c r="AF813" s="2"/>
      <c r="AG813" s="2"/>
      <c r="AH813" s="2"/>
      <c r="AI813" s="2"/>
      <c r="AJ813" s="2"/>
      <c r="AK813" s="2"/>
      <c r="AL813" s="2"/>
      <c r="AM813" s="2"/>
    </row>
    <row r="814" spans="1:39"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2"/>
      <c r="Y814" s="2"/>
      <c r="Z814" s="2"/>
      <c r="AA814" s="2"/>
      <c r="AB814" s="2"/>
      <c r="AC814" s="2"/>
      <c r="AD814" s="2"/>
      <c r="AE814" s="2"/>
      <c r="AF814" s="2"/>
      <c r="AG814" s="2"/>
      <c r="AH814" s="2"/>
      <c r="AI814" s="2"/>
      <c r="AJ814" s="2"/>
      <c r="AK814" s="2"/>
      <c r="AL814" s="2"/>
      <c r="AM814" s="2"/>
    </row>
    <row r="815" spans="1:39"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2"/>
      <c r="Y815" s="2"/>
      <c r="Z815" s="2"/>
      <c r="AA815" s="2"/>
      <c r="AB815" s="2"/>
      <c r="AC815" s="2"/>
      <c r="AD815" s="2"/>
      <c r="AE815" s="2"/>
      <c r="AF815" s="2"/>
      <c r="AG815" s="2"/>
      <c r="AH815" s="2"/>
      <c r="AI815" s="2"/>
      <c r="AJ815" s="2"/>
      <c r="AK815" s="2"/>
      <c r="AL815" s="2"/>
      <c r="AM815" s="2"/>
    </row>
    <row r="816" spans="1:39"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2"/>
      <c r="Y816" s="2"/>
      <c r="Z816" s="2"/>
      <c r="AA816" s="2"/>
      <c r="AB816" s="2"/>
      <c r="AC816" s="2"/>
      <c r="AD816" s="2"/>
      <c r="AE816" s="2"/>
      <c r="AF816" s="2"/>
      <c r="AG816" s="2"/>
      <c r="AH816" s="2"/>
      <c r="AI816" s="2"/>
      <c r="AJ816" s="2"/>
      <c r="AK816" s="2"/>
      <c r="AL816" s="2"/>
      <c r="AM816" s="2"/>
    </row>
    <row r="817" spans="1:39"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2"/>
      <c r="Y817" s="2"/>
      <c r="Z817" s="2"/>
      <c r="AA817" s="2"/>
      <c r="AB817" s="2"/>
      <c r="AC817" s="2"/>
      <c r="AD817" s="2"/>
      <c r="AE817" s="2"/>
      <c r="AF817" s="2"/>
      <c r="AG817" s="2"/>
      <c r="AH817" s="2"/>
      <c r="AI817" s="2"/>
      <c r="AJ817" s="2"/>
      <c r="AK817" s="2"/>
      <c r="AL817" s="2"/>
      <c r="AM817" s="2"/>
    </row>
    <row r="818" spans="1:39"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2"/>
      <c r="Y818" s="2"/>
      <c r="Z818" s="2"/>
      <c r="AA818" s="2"/>
      <c r="AB818" s="2"/>
      <c r="AC818" s="2"/>
      <c r="AD818" s="2"/>
      <c r="AE818" s="2"/>
      <c r="AF818" s="2"/>
      <c r="AG818" s="2"/>
      <c r="AH818" s="2"/>
      <c r="AI818" s="2"/>
      <c r="AJ818" s="2"/>
      <c r="AK818" s="2"/>
      <c r="AL818" s="2"/>
      <c r="AM818" s="2"/>
    </row>
    <row r="819" spans="1:39"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2"/>
      <c r="Y819" s="2"/>
      <c r="Z819" s="2"/>
      <c r="AA819" s="2"/>
      <c r="AB819" s="2"/>
      <c r="AC819" s="2"/>
      <c r="AD819" s="2"/>
      <c r="AE819" s="2"/>
      <c r="AF819" s="2"/>
      <c r="AG819" s="2"/>
      <c r="AH819" s="2"/>
      <c r="AI819" s="2"/>
      <c r="AJ819" s="2"/>
      <c r="AK819" s="2"/>
      <c r="AL819" s="2"/>
      <c r="AM819" s="2"/>
    </row>
    <row r="820" spans="1:39"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2"/>
      <c r="Y820" s="2"/>
      <c r="Z820" s="2"/>
      <c r="AA820" s="2"/>
      <c r="AB820" s="2"/>
      <c r="AC820" s="2"/>
      <c r="AD820" s="2"/>
      <c r="AE820" s="2"/>
      <c r="AF820" s="2"/>
      <c r="AG820" s="2"/>
      <c r="AH820" s="2"/>
      <c r="AI820" s="2"/>
      <c r="AJ820" s="2"/>
      <c r="AK820" s="2"/>
      <c r="AL820" s="2"/>
      <c r="AM820" s="2"/>
    </row>
    <row r="821" spans="1:39"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2"/>
      <c r="Y821" s="2"/>
      <c r="Z821" s="2"/>
      <c r="AA821" s="2"/>
      <c r="AB821" s="2"/>
      <c r="AC821" s="2"/>
      <c r="AD821" s="2"/>
      <c r="AE821" s="2"/>
      <c r="AF821" s="2"/>
      <c r="AG821" s="2"/>
      <c r="AH821" s="2"/>
      <c r="AI821" s="2"/>
      <c r="AJ821" s="2"/>
      <c r="AK821" s="2"/>
      <c r="AL821" s="2"/>
      <c r="AM821" s="2"/>
    </row>
    <row r="822" spans="1:39"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2"/>
      <c r="Y822" s="2"/>
      <c r="Z822" s="2"/>
      <c r="AA822" s="2"/>
      <c r="AB822" s="2"/>
      <c r="AC822" s="2"/>
      <c r="AD822" s="2"/>
      <c r="AE822" s="2"/>
      <c r="AF822" s="2"/>
      <c r="AG822" s="2"/>
      <c r="AH822" s="2"/>
      <c r="AI822" s="2"/>
      <c r="AJ822" s="2"/>
      <c r="AK822" s="2"/>
      <c r="AL822" s="2"/>
      <c r="AM822" s="2"/>
    </row>
    <row r="823" spans="1:39"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2"/>
      <c r="Y823" s="2"/>
      <c r="Z823" s="2"/>
      <c r="AA823" s="2"/>
      <c r="AB823" s="2"/>
      <c r="AC823" s="2"/>
      <c r="AD823" s="2"/>
      <c r="AE823" s="2"/>
      <c r="AF823" s="2"/>
      <c r="AG823" s="2"/>
      <c r="AH823" s="2"/>
      <c r="AI823" s="2"/>
      <c r="AJ823" s="2"/>
      <c r="AK823" s="2"/>
      <c r="AL823" s="2"/>
      <c r="AM823" s="2"/>
    </row>
    <row r="824" spans="1:39"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2"/>
      <c r="Y824" s="2"/>
      <c r="Z824" s="2"/>
      <c r="AA824" s="2"/>
      <c r="AB824" s="2"/>
      <c r="AC824" s="2"/>
      <c r="AD824" s="2"/>
      <c r="AE824" s="2"/>
      <c r="AF824" s="2"/>
      <c r="AG824" s="2"/>
      <c r="AH824" s="2"/>
      <c r="AI824" s="2"/>
      <c r="AJ824" s="2"/>
      <c r="AK824" s="2"/>
      <c r="AL824" s="2"/>
      <c r="AM824" s="2"/>
    </row>
    <row r="825" spans="1:39"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2"/>
      <c r="Y825" s="2"/>
      <c r="Z825" s="2"/>
      <c r="AA825" s="2"/>
      <c r="AB825" s="2"/>
      <c r="AC825" s="2"/>
      <c r="AD825" s="2"/>
      <c r="AE825" s="2"/>
      <c r="AF825" s="2"/>
      <c r="AG825" s="2"/>
      <c r="AH825" s="2"/>
      <c r="AI825" s="2"/>
      <c r="AJ825" s="2"/>
      <c r="AK825" s="2"/>
      <c r="AL825" s="2"/>
      <c r="AM825" s="2"/>
    </row>
    <row r="826" spans="1:39"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2"/>
      <c r="Y826" s="2"/>
      <c r="Z826" s="2"/>
      <c r="AA826" s="2"/>
      <c r="AB826" s="2"/>
      <c r="AC826" s="2"/>
      <c r="AD826" s="2"/>
      <c r="AE826" s="2"/>
      <c r="AF826" s="2"/>
      <c r="AG826" s="2"/>
      <c r="AH826" s="2"/>
      <c r="AI826" s="2"/>
      <c r="AJ826" s="2"/>
      <c r="AK826" s="2"/>
      <c r="AL826" s="2"/>
      <c r="AM826" s="2"/>
    </row>
    <row r="827" spans="1:39"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2"/>
      <c r="Y827" s="2"/>
      <c r="Z827" s="2"/>
      <c r="AA827" s="2"/>
      <c r="AB827" s="2"/>
      <c r="AC827" s="2"/>
      <c r="AD827" s="2"/>
      <c r="AE827" s="2"/>
      <c r="AF827" s="2"/>
      <c r="AG827" s="2"/>
      <c r="AH827" s="2"/>
      <c r="AI827" s="2"/>
      <c r="AJ827" s="2"/>
      <c r="AK827" s="2"/>
      <c r="AL827" s="2"/>
      <c r="AM827" s="2"/>
    </row>
    <row r="828" spans="1:39"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2"/>
      <c r="Y828" s="2"/>
      <c r="Z828" s="2"/>
      <c r="AA828" s="2"/>
      <c r="AB828" s="2"/>
      <c r="AC828" s="2"/>
      <c r="AD828" s="2"/>
      <c r="AE828" s="2"/>
      <c r="AF828" s="2"/>
      <c r="AG828" s="2"/>
      <c r="AH828" s="2"/>
      <c r="AI828" s="2"/>
      <c r="AJ828" s="2"/>
      <c r="AK828" s="2"/>
      <c r="AL828" s="2"/>
      <c r="AM828" s="2"/>
    </row>
    <row r="829" spans="1:39"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2"/>
      <c r="Y829" s="2"/>
      <c r="Z829" s="2"/>
      <c r="AA829" s="2"/>
      <c r="AB829" s="2"/>
      <c r="AC829" s="2"/>
      <c r="AD829" s="2"/>
      <c r="AE829" s="2"/>
      <c r="AF829" s="2"/>
      <c r="AG829" s="2"/>
      <c r="AH829" s="2"/>
      <c r="AI829" s="2"/>
      <c r="AJ829" s="2"/>
      <c r="AK829" s="2"/>
      <c r="AL829" s="2"/>
      <c r="AM829" s="2"/>
    </row>
    <row r="830" spans="1:39"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2"/>
      <c r="Y830" s="2"/>
      <c r="Z830" s="2"/>
      <c r="AA830" s="2"/>
      <c r="AB830" s="2"/>
      <c r="AC830" s="2"/>
      <c r="AD830" s="2"/>
      <c r="AE830" s="2"/>
      <c r="AF830" s="2"/>
      <c r="AG830" s="2"/>
      <c r="AH830" s="2"/>
      <c r="AI830" s="2"/>
      <c r="AJ830" s="2"/>
      <c r="AK830" s="2"/>
      <c r="AL830" s="2"/>
      <c r="AM830" s="2"/>
    </row>
    <row r="831" spans="1:39"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2"/>
      <c r="Y831" s="2"/>
      <c r="Z831" s="2"/>
      <c r="AA831" s="2"/>
      <c r="AB831" s="2"/>
      <c r="AC831" s="2"/>
      <c r="AD831" s="2"/>
      <c r="AE831" s="2"/>
      <c r="AF831" s="2"/>
      <c r="AG831" s="2"/>
      <c r="AH831" s="2"/>
      <c r="AI831" s="2"/>
      <c r="AJ831" s="2"/>
      <c r="AK831" s="2"/>
      <c r="AL831" s="2"/>
      <c r="AM831" s="2"/>
    </row>
    <row r="832" spans="1:39"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2"/>
      <c r="Y832" s="2"/>
      <c r="Z832" s="2"/>
      <c r="AA832" s="2"/>
      <c r="AB832" s="2"/>
      <c r="AC832" s="2"/>
      <c r="AD832" s="2"/>
      <c r="AE832" s="2"/>
      <c r="AF832" s="2"/>
      <c r="AG832" s="2"/>
      <c r="AH832" s="2"/>
      <c r="AI832" s="2"/>
      <c r="AJ832" s="2"/>
      <c r="AK832" s="2"/>
      <c r="AL832" s="2"/>
      <c r="AM832" s="2"/>
    </row>
    <row r="833" spans="1:39"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2"/>
      <c r="Y833" s="2"/>
      <c r="Z833" s="2"/>
      <c r="AA833" s="2"/>
      <c r="AB833" s="2"/>
      <c r="AC833" s="2"/>
      <c r="AD833" s="2"/>
      <c r="AE833" s="2"/>
      <c r="AF833" s="2"/>
      <c r="AG833" s="2"/>
      <c r="AH833" s="2"/>
      <c r="AI833" s="2"/>
      <c r="AJ833" s="2"/>
      <c r="AK833" s="2"/>
      <c r="AL833" s="2"/>
      <c r="AM833" s="2"/>
    </row>
    <row r="834" spans="1:39"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2"/>
      <c r="Y834" s="2"/>
      <c r="Z834" s="2"/>
      <c r="AA834" s="2"/>
      <c r="AB834" s="2"/>
      <c r="AC834" s="2"/>
      <c r="AD834" s="2"/>
      <c r="AE834" s="2"/>
      <c r="AF834" s="2"/>
      <c r="AG834" s="2"/>
      <c r="AH834" s="2"/>
      <c r="AI834" s="2"/>
      <c r="AJ834" s="2"/>
      <c r="AK834" s="2"/>
      <c r="AL834" s="2"/>
      <c r="AM834" s="2"/>
    </row>
    <row r="835" spans="1:39"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2"/>
      <c r="Y835" s="2"/>
      <c r="Z835" s="2"/>
      <c r="AA835" s="2"/>
      <c r="AB835" s="2"/>
      <c r="AC835" s="2"/>
      <c r="AD835" s="2"/>
      <c r="AE835" s="2"/>
      <c r="AF835" s="2"/>
      <c r="AG835" s="2"/>
      <c r="AH835" s="2"/>
      <c r="AI835" s="2"/>
      <c r="AJ835" s="2"/>
      <c r="AK835" s="2"/>
      <c r="AL835" s="2"/>
      <c r="AM835" s="2"/>
    </row>
    <row r="836" spans="1:39"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2"/>
      <c r="Y836" s="2"/>
      <c r="Z836" s="2"/>
      <c r="AA836" s="2"/>
      <c r="AB836" s="2"/>
      <c r="AC836" s="2"/>
      <c r="AD836" s="2"/>
      <c r="AE836" s="2"/>
      <c r="AF836" s="2"/>
      <c r="AG836" s="2"/>
      <c r="AH836" s="2"/>
      <c r="AI836" s="2"/>
      <c r="AJ836" s="2"/>
      <c r="AK836" s="2"/>
      <c r="AL836" s="2"/>
      <c r="AM836" s="2"/>
    </row>
    <row r="837" spans="1:39"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2"/>
      <c r="Y837" s="2"/>
      <c r="Z837" s="2"/>
      <c r="AA837" s="2"/>
      <c r="AB837" s="2"/>
      <c r="AC837" s="2"/>
      <c r="AD837" s="2"/>
      <c r="AE837" s="2"/>
      <c r="AF837" s="2"/>
      <c r="AG837" s="2"/>
      <c r="AH837" s="2"/>
      <c r="AI837" s="2"/>
      <c r="AJ837" s="2"/>
      <c r="AK837" s="2"/>
      <c r="AL837" s="2"/>
      <c r="AM837" s="2"/>
    </row>
    <row r="838" spans="1:39"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2"/>
      <c r="Y838" s="2"/>
      <c r="Z838" s="2"/>
      <c r="AA838" s="2"/>
      <c r="AB838" s="2"/>
      <c r="AC838" s="2"/>
      <c r="AD838" s="2"/>
      <c r="AE838" s="2"/>
      <c r="AF838" s="2"/>
      <c r="AG838" s="2"/>
      <c r="AH838" s="2"/>
      <c r="AI838" s="2"/>
      <c r="AJ838" s="2"/>
      <c r="AK838" s="2"/>
      <c r="AL838" s="2"/>
      <c r="AM838" s="2"/>
    </row>
    <row r="839" spans="1:39"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2"/>
      <c r="Y839" s="2"/>
      <c r="Z839" s="2"/>
      <c r="AA839" s="2"/>
      <c r="AB839" s="2"/>
      <c r="AC839" s="2"/>
      <c r="AD839" s="2"/>
      <c r="AE839" s="2"/>
      <c r="AF839" s="2"/>
      <c r="AG839" s="2"/>
      <c r="AH839" s="2"/>
      <c r="AI839" s="2"/>
      <c r="AJ839" s="2"/>
      <c r="AK839" s="2"/>
      <c r="AL839" s="2"/>
      <c r="AM839" s="2"/>
    </row>
    <row r="840" spans="1:39"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2"/>
      <c r="Y840" s="2"/>
      <c r="Z840" s="2"/>
      <c r="AA840" s="2"/>
      <c r="AB840" s="2"/>
      <c r="AC840" s="2"/>
      <c r="AD840" s="2"/>
      <c r="AE840" s="2"/>
      <c r="AF840" s="2"/>
      <c r="AG840" s="2"/>
      <c r="AH840" s="2"/>
      <c r="AI840" s="2"/>
      <c r="AJ840" s="2"/>
      <c r="AK840" s="2"/>
      <c r="AL840" s="2"/>
      <c r="AM840" s="2"/>
    </row>
    <row r="841" spans="1:39"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2"/>
      <c r="Y841" s="2"/>
      <c r="Z841" s="2"/>
      <c r="AA841" s="2"/>
      <c r="AB841" s="2"/>
      <c r="AC841" s="2"/>
      <c r="AD841" s="2"/>
      <c r="AE841" s="2"/>
      <c r="AF841" s="2"/>
      <c r="AG841" s="2"/>
      <c r="AH841" s="2"/>
      <c r="AI841" s="2"/>
      <c r="AJ841" s="2"/>
      <c r="AK841" s="2"/>
      <c r="AL841" s="2"/>
      <c r="AM841" s="2"/>
    </row>
    <row r="842" spans="1:39"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2"/>
      <c r="Y842" s="2"/>
      <c r="Z842" s="2"/>
      <c r="AA842" s="2"/>
      <c r="AB842" s="2"/>
      <c r="AC842" s="2"/>
      <c r="AD842" s="2"/>
      <c r="AE842" s="2"/>
      <c r="AF842" s="2"/>
      <c r="AG842" s="2"/>
      <c r="AH842" s="2"/>
      <c r="AI842" s="2"/>
      <c r="AJ842" s="2"/>
      <c r="AK842" s="2"/>
      <c r="AL842" s="2"/>
      <c r="AM842" s="2"/>
    </row>
    <row r="843" spans="1:39"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2"/>
      <c r="Y843" s="2"/>
      <c r="Z843" s="2"/>
      <c r="AA843" s="2"/>
      <c r="AB843" s="2"/>
      <c r="AC843" s="2"/>
      <c r="AD843" s="2"/>
      <c r="AE843" s="2"/>
      <c r="AF843" s="2"/>
      <c r="AG843" s="2"/>
      <c r="AH843" s="2"/>
      <c r="AI843" s="2"/>
      <c r="AJ843" s="2"/>
      <c r="AK843" s="2"/>
      <c r="AL843" s="2"/>
      <c r="AM843" s="2"/>
    </row>
    <row r="844" spans="1:39"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2"/>
      <c r="Y844" s="2"/>
      <c r="Z844" s="2"/>
      <c r="AA844" s="2"/>
      <c r="AB844" s="2"/>
      <c r="AC844" s="2"/>
      <c r="AD844" s="2"/>
      <c r="AE844" s="2"/>
      <c r="AF844" s="2"/>
      <c r="AG844" s="2"/>
      <c r="AH844" s="2"/>
      <c r="AI844" s="2"/>
      <c r="AJ844" s="2"/>
      <c r="AK844" s="2"/>
      <c r="AL844" s="2"/>
      <c r="AM844" s="2"/>
    </row>
    <row r="845" spans="1:39"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2"/>
      <c r="Y845" s="2"/>
      <c r="Z845" s="2"/>
      <c r="AA845" s="2"/>
      <c r="AB845" s="2"/>
      <c r="AC845" s="2"/>
      <c r="AD845" s="2"/>
      <c r="AE845" s="2"/>
      <c r="AF845" s="2"/>
      <c r="AG845" s="2"/>
      <c r="AH845" s="2"/>
      <c r="AI845" s="2"/>
      <c r="AJ845" s="2"/>
      <c r="AK845" s="2"/>
      <c r="AL845" s="2"/>
      <c r="AM845" s="2"/>
    </row>
    <row r="846" spans="1:39"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2"/>
      <c r="Y846" s="2"/>
      <c r="Z846" s="2"/>
      <c r="AA846" s="2"/>
      <c r="AB846" s="2"/>
      <c r="AC846" s="2"/>
      <c r="AD846" s="2"/>
      <c r="AE846" s="2"/>
      <c r="AF846" s="2"/>
      <c r="AG846" s="2"/>
      <c r="AH846" s="2"/>
      <c r="AI846" s="2"/>
      <c r="AJ846" s="2"/>
      <c r="AK846" s="2"/>
      <c r="AL846" s="2"/>
      <c r="AM846" s="2"/>
    </row>
    <row r="847" spans="1:39"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2"/>
      <c r="Y847" s="2"/>
      <c r="Z847" s="2"/>
      <c r="AA847" s="2"/>
      <c r="AB847" s="2"/>
      <c r="AC847" s="2"/>
      <c r="AD847" s="2"/>
      <c r="AE847" s="2"/>
      <c r="AF847" s="2"/>
      <c r="AG847" s="2"/>
      <c r="AH847" s="2"/>
      <c r="AI847" s="2"/>
      <c r="AJ847" s="2"/>
      <c r="AK847" s="2"/>
      <c r="AL847" s="2"/>
      <c r="AM847" s="2"/>
    </row>
    <row r="848" spans="1:39"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2"/>
      <c r="Y848" s="2"/>
      <c r="Z848" s="2"/>
      <c r="AA848" s="2"/>
      <c r="AB848" s="2"/>
      <c r="AC848" s="2"/>
      <c r="AD848" s="2"/>
      <c r="AE848" s="2"/>
      <c r="AF848" s="2"/>
      <c r="AG848" s="2"/>
      <c r="AH848" s="2"/>
      <c r="AI848" s="2"/>
      <c r="AJ848" s="2"/>
      <c r="AK848" s="2"/>
      <c r="AL848" s="2"/>
      <c r="AM848" s="2"/>
    </row>
    <row r="849" spans="1:39"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2"/>
      <c r="Y849" s="2"/>
      <c r="Z849" s="2"/>
      <c r="AA849" s="2"/>
      <c r="AB849" s="2"/>
      <c r="AC849" s="2"/>
      <c r="AD849" s="2"/>
      <c r="AE849" s="2"/>
      <c r="AF849" s="2"/>
      <c r="AG849" s="2"/>
      <c r="AH849" s="2"/>
      <c r="AI849" s="2"/>
      <c r="AJ849" s="2"/>
      <c r="AK849" s="2"/>
      <c r="AL849" s="2"/>
      <c r="AM849" s="2"/>
    </row>
    <row r="850" spans="1:39"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2"/>
      <c r="Y850" s="2"/>
      <c r="Z850" s="2"/>
      <c r="AA850" s="2"/>
      <c r="AB850" s="2"/>
      <c r="AC850" s="2"/>
      <c r="AD850" s="2"/>
      <c r="AE850" s="2"/>
      <c r="AF850" s="2"/>
      <c r="AG850" s="2"/>
      <c r="AH850" s="2"/>
      <c r="AI850" s="2"/>
      <c r="AJ850" s="2"/>
      <c r="AK850" s="2"/>
      <c r="AL850" s="2"/>
      <c r="AM850" s="2"/>
    </row>
    <row r="851" spans="1:39"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2"/>
      <c r="Y851" s="2"/>
      <c r="Z851" s="2"/>
      <c r="AA851" s="2"/>
      <c r="AB851" s="2"/>
      <c r="AC851" s="2"/>
      <c r="AD851" s="2"/>
      <c r="AE851" s="2"/>
      <c r="AF851" s="2"/>
      <c r="AG851" s="2"/>
      <c r="AH851" s="2"/>
      <c r="AI851" s="2"/>
      <c r="AJ851" s="2"/>
      <c r="AK851" s="2"/>
      <c r="AL851" s="2"/>
      <c r="AM851" s="2"/>
    </row>
    <row r="852" spans="1:39"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2"/>
      <c r="Y852" s="2"/>
      <c r="Z852" s="2"/>
      <c r="AA852" s="2"/>
      <c r="AB852" s="2"/>
      <c r="AC852" s="2"/>
      <c r="AD852" s="2"/>
      <c r="AE852" s="2"/>
      <c r="AF852" s="2"/>
      <c r="AG852" s="2"/>
      <c r="AH852" s="2"/>
      <c r="AI852" s="2"/>
      <c r="AJ852" s="2"/>
      <c r="AK852" s="2"/>
      <c r="AL852" s="2"/>
      <c r="AM852" s="2"/>
    </row>
    <row r="853" spans="1:39"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2"/>
      <c r="Y853" s="2"/>
      <c r="Z853" s="2"/>
      <c r="AA853" s="2"/>
      <c r="AB853" s="2"/>
      <c r="AC853" s="2"/>
      <c r="AD853" s="2"/>
      <c r="AE853" s="2"/>
      <c r="AF853" s="2"/>
      <c r="AG853" s="2"/>
      <c r="AH853" s="2"/>
      <c r="AI853" s="2"/>
      <c r="AJ853" s="2"/>
      <c r="AK853" s="2"/>
      <c r="AL853" s="2"/>
      <c r="AM853" s="2"/>
    </row>
    <row r="854" spans="1:39"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2"/>
      <c r="Y854" s="2"/>
      <c r="Z854" s="2"/>
      <c r="AA854" s="2"/>
      <c r="AB854" s="2"/>
      <c r="AC854" s="2"/>
      <c r="AD854" s="2"/>
      <c r="AE854" s="2"/>
      <c r="AF854" s="2"/>
      <c r="AG854" s="2"/>
      <c r="AH854" s="2"/>
      <c r="AI854" s="2"/>
      <c r="AJ854" s="2"/>
      <c r="AK854" s="2"/>
      <c r="AL854" s="2"/>
      <c r="AM854" s="2"/>
    </row>
    <row r="855" spans="1:39"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2"/>
      <c r="Y855" s="2"/>
      <c r="Z855" s="2"/>
      <c r="AA855" s="2"/>
      <c r="AB855" s="2"/>
      <c r="AC855" s="2"/>
      <c r="AD855" s="2"/>
      <c r="AE855" s="2"/>
      <c r="AF855" s="2"/>
      <c r="AG855" s="2"/>
      <c r="AH855" s="2"/>
      <c r="AI855" s="2"/>
      <c r="AJ855" s="2"/>
      <c r="AK855" s="2"/>
      <c r="AL855" s="2"/>
      <c r="AM855" s="2"/>
    </row>
    <row r="856" spans="1:39"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2"/>
      <c r="Y856" s="2"/>
      <c r="Z856" s="2"/>
      <c r="AA856" s="2"/>
      <c r="AB856" s="2"/>
      <c r="AC856" s="2"/>
      <c r="AD856" s="2"/>
      <c r="AE856" s="2"/>
      <c r="AF856" s="2"/>
      <c r="AG856" s="2"/>
      <c r="AH856" s="2"/>
      <c r="AI856" s="2"/>
      <c r="AJ856" s="2"/>
      <c r="AK856" s="2"/>
      <c r="AL856" s="2"/>
      <c r="AM856" s="2"/>
    </row>
    <row r="857" spans="1:39"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2"/>
      <c r="Y857" s="2"/>
      <c r="Z857" s="2"/>
      <c r="AA857" s="2"/>
      <c r="AB857" s="2"/>
      <c r="AC857" s="2"/>
      <c r="AD857" s="2"/>
      <c r="AE857" s="2"/>
      <c r="AF857" s="2"/>
      <c r="AG857" s="2"/>
      <c r="AH857" s="2"/>
      <c r="AI857" s="2"/>
      <c r="AJ857" s="2"/>
      <c r="AK857" s="2"/>
      <c r="AL857" s="2"/>
      <c r="AM857" s="2"/>
    </row>
    <row r="858" spans="1:39"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2"/>
      <c r="Y858" s="2"/>
      <c r="Z858" s="2"/>
      <c r="AA858" s="2"/>
      <c r="AB858" s="2"/>
      <c r="AC858" s="2"/>
      <c r="AD858" s="2"/>
      <c r="AE858" s="2"/>
      <c r="AF858" s="2"/>
      <c r="AG858" s="2"/>
      <c r="AH858" s="2"/>
      <c r="AI858" s="2"/>
      <c r="AJ858" s="2"/>
      <c r="AK858" s="2"/>
      <c r="AL858" s="2"/>
      <c r="AM858" s="2"/>
    </row>
    <row r="859" spans="1:39"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2"/>
      <c r="Y859" s="2"/>
      <c r="Z859" s="2"/>
      <c r="AA859" s="2"/>
      <c r="AB859" s="2"/>
      <c r="AC859" s="2"/>
      <c r="AD859" s="2"/>
      <c r="AE859" s="2"/>
      <c r="AF859" s="2"/>
      <c r="AG859" s="2"/>
      <c r="AH859" s="2"/>
      <c r="AI859" s="2"/>
      <c r="AJ859" s="2"/>
      <c r="AK859" s="2"/>
      <c r="AL859" s="2"/>
      <c r="AM859" s="2"/>
    </row>
    <row r="860" spans="1:39"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2"/>
      <c r="Y860" s="2"/>
      <c r="Z860" s="2"/>
      <c r="AA860" s="2"/>
      <c r="AB860" s="2"/>
      <c r="AC860" s="2"/>
      <c r="AD860" s="2"/>
      <c r="AE860" s="2"/>
      <c r="AF860" s="2"/>
      <c r="AG860" s="2"/>
      <c r="AH860" s="2"/>
      <c r="AI860" s="2"/>
      <c r="AJ860" s="2"/>
      <c r="AK860" s="2"/>
      <c r="AL860" s="2"/>
      <c r="AM860" s="2"/>
    </row>
    <row r="861" spans="1:39"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2"/>
      <c r="Y861" s="2"/>
      <c r="Z861" s="2"/>
      <c r="AA861" s="2"/>
      <c r="AB861" s="2"/>
      <c r="AC861" s="2"/>
      <c r="AD861" s="2"/>
      <c r="AE861" s="2"/>
      <c r="AF861" s="2"/>
      <c r="AG861" s="2"/>
      <c r="AH861" s="2"/>
      <c r="AI861" s="2"/>
      <c r="AJ861" s="2"/>
      <c r="AK861" s="2"/>
      <c r="AL861" s="2"/>
      <c r="AM861" s="2"/>
    </row>
    <row r="862" spans="1:39"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2"/>
      <c r="Y862" s="2"/>
      <c r="Z862" s="2"/>
      <c r="AA862" s="2"/>
      <c r="AB862" s="2"/>
      <c r="AC862" s="2"/>
      <c r="AD862" s="2"/>
      <c r="AE862" s="2"/>
      <c r="AF862" s="2"/>
      <c r="AG862" s="2"/>
      <c r="AH862" s="2"/>
      <c r="AI862" s="2"/>
      <c r="AJ862" s="2"/>
      <c r="AK862" s="2"/>
      <c r="AL862" s="2"/>
      <c r="AM862" s="2"/>
    </row>
    <row r="863" spans="1:39"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2"/>
      <c r="Y863" s="2"/>
      <c r="Z863" s="2"/>
      <c r="AA863" s="2"/>
      <c r="AB863" s="2"/>
      <c r="AC863" s="2"/>
      <c r="AD863" s="2"/>
      <c r="AE863" s="2"/>
      <c r="AF863" s="2"/>
      <c r="AG863" s="2"/>
      <c r="AH863" s="2"/>
      <c r="AI863" s="2"/>
      <c r="AJ863" s="2"/>
      <c r="AK863" s="2"/>
      <c r="AL863" s="2"/>
      <c r="AM863" s="2"/>
    </row>
    <row r="864" spans="1:39"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2"/>
      <c r="Y864" s="2"/>
      <c r="Z864" s="2"/>
      <c r="AA864" s="2"/>
      <c r="AB864" s="2"/>
      <c r="AC864" s="2"/>
      <c r="AD864" s="2"/>
      <c r="AE864" s="2"/>
      <c r="AF864" s="2"/>
      <c r="AG864" s="2"/>
      <c r="AH864" s="2"/>
      <c r="AI864" s="2"/>
      <c r="AJ864" s="2"/>
      <c r="AK864" s="2"/>
      <c r="AL864" s="2"/>
      <c r="AM864" s="2"/>
    </row>
    <row r="865" spans="1:39"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2"/>
      <c r="Y865" s="2"/>
      <c r="Z865" s="2"/>
      <c r="AA865" s="2"/>
      <c r="AB865" s="2"/>
      <c r="AC865" s="2"/>
      <c r="AD865" s="2"/>
      <c r="AE865" s="2"/>
      <c r="AF865" s="2"/>
      <c r="AG865" s="2"/>
      <c r="AH865" s="2"/>
      <c r="AI865" s="2"/>
      <c r="AJ865" s="2"/>
      <c r="AK865" s="2"/>
      <c r="AL865" s="2"/>
      <c r="AM865" s="2"/>
    </row>
    <row r="866" spans="1:39"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2"/>
      <c r="Y866" s="2"/>
      <c r="Z866" s="2"/>
      <c r="AA866" s="2"/>
      <c r="AB866" s="2"/>
      <c r="AC866" s="2"/>
      <c r="AD866" s="2"/>
      <c r="AE866" s="2"/>
      <c r="AF866" s="2"/>
      <c r="AG866" s="2"/>
      <c r="AH866" s="2"/>
      <c r="AI866" s="2"/>
      <c r="AJ866" s="2"/>
      <c r="AK866" s="2"/>
      <c r="AL866" s="2"/>
      <c r="AM866" s="2"/>
    </row>
    <row r="867" spans="1:39"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2"/>
      <c r="Y867" s="2"/>
      <c r="Z867" s="2"/>
      <c r="AA867" s="2"/>
      <c r="AB867" s="2"/>
      <c r="AC867" s="2"/>
      <c r="AD867" s="2"/>
      <c r="AE867" s="2"/>
      <c r="AF867" s="2"/>
      <c r="AG867" s="2"/>
      <c r="AH867" s="2"/>
      <c r="AI867" s="2"/>
      <c r="AJ867" s="2"/>
      <c r="AK867" s="2"/>
      <c r="AL867" s="2"/>
      <c r="AM867" s="2"/>
    </row>
    <row r="868" spans="1:39"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2"/>
      <c r="Y868" s="2"/>
      <c r="Z868" s="2"/>
      <c r="AA868" s="2"/>
      <c r="AB868" s="2"/>
      <c r="AC868" s="2"/>
      <c r="AD868" s="2"/>
      <c r="AE868" s="2"/>
      <c r="AF868" s="2"/>
      <c r="AG868" s="2"/>
      <c r="AH868" s="2"/>
      <c r="AI868" s="2"/>
      <c r="AJ868" s="2"/>
      <c r="AK868" s="2"/>
      <c r="AL868" s="2"/>
      <c r="AM868" s="2"/>
    </row>
    <row r="869" spans="1:39"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2"/>
      <c r="Y869" s="2"/>
      <c r="Z869" s="2"/>
      <c r="AA869" s="2"/>
      <c r="AB869" s="2"/>
      <c r="AC869" s="2"/>
      <c r="AD869" s="2"/>
      <c r="AE869" s="2"/>
      <c r="AF869" s="2"/>
      <c r="AG869" s="2"/>
      <c r="AH869" s="2"/>
      <c r="AI869" s="2"/>
      <c r="AJ869" s="2"/>
      <c r="AK869" s="2"/>
      <c r="AL869" s="2"/>
      <c r="AM869" s="2"/>
    </row>
    <row r="870" spans="1:39"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2"/>
      <c r="Y870" s="2"/>
      <c r="Z870" s="2"/>
      <c r="AA870" s="2"/>
      <c r="AB870" s="2"/>
      <c r="AC870" s="2"/>
      <c r="AD870" s="2"/>
      <c r="AE870" s="2"/>
      <c r="AF870" s="2"/>
      <c r="AG870" s="2"/>
      <c r="AH870" s="2"/>
      <c r="AI870" s="2"/>
      <c r="AJ870" s="2"/>
      <c r="AK870" s="2"/>
      <c r="AL870" s="2"/>
      <c r="AM870" s="2"/>
    </row>
    <row r="871" spans="1:39"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2"/>
      <c r="Y871" s="2"/>
      <c r="Z871" s="2"/>
      <c r="AA871" s="2"/>
      <c r="AB871" s="2"/>
      <c r="AC871" s="2"/>
      <c r="AD871" s="2"/>
      <c r="AE871" s="2"/>
      <c r="AF871" s="2"/>
      <c r="AG871" s="2"/>
      <c r="AH871" s="2"/>
      <c r="AI871" s="2"/>
      <c r="AJ871" s="2"/>
      <c r="AK871" s="2"/>
      <c r="AL871" s="2"/>
      <c r="AM871" s="2"/>
    </row>
    <row r="872" spans="1:39"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2"/>
      <c r="Y872" s="2"/>
      <c r="Z872" s="2"/>
      <c r="AA872" s="2"/>
      <c r="AB872" s="2"/>
      <c r="AC872" s="2"/>
      <c r="AD872" s="2"/>
      <c r="AE872" s="2"/>
      <c r="AF872" s="2"/>
      <c r="AG872" s="2"/>
      <c r="AH872" s="2"/>
      <c r="AI872" s="2"/>
      <c r="AJ872" s="2"/>
      <c r="AK872" s="2"/>
      <c r="AL872" s="2"/>
      <c r="AM872" s="2"/>
    </row>
    <row r="873" spans="1:39"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2"/>
      <c r="Y873" s="2"/>
      <c r="Z873" s="2"/>
      <c r="AA873" s="2"/>
      <c r="AB873" s="2"/>
      <c r="AC873" s="2"/>
      <c r="AD873" s="2"/>
      <c r="AE873" s="2"/>
      <c r="AF873" s="2"/>
      <c r="AG873" s="2"/>
      <c r="AH873" s="2"/>
      <c r="AI873" s="2"/>
      <c r="AJ873" s="2"/>
      <c r="AK873" s="2"/>
      <c r="AL873" s="2"/>
      <c r="AM873" s="2"/>
    </row>
    <row r="874" spans="1:39"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2"/>
      <c r="Y874" s="2"/>
      <c r="Z874" s="2"/>
      <c r="AA874" s="2"/>
      <c r="AB874" s="2"/>
      <c r="AC874" s="2"/>
      <c r="AD874" s="2"/>
      <c r="AE874" s="2"/>
      <c r="AF874" s="2"/>
      <c r="AG874" s="2"/>
      <c r="AH874" s="2"/>
      <c r="AI874" s="2"/>
      <c r="AJ874" s="2"/>
      <c r="AK874" s="2"/>
      <c r="AL874" s="2"/>
      <c r="AM874" s="2"/>
    </row>
    <row r="875" spans="1:39"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2"/>
      <c r="Y875" s="2"/>
      <c r="Z875" s="2"/>
      <c r="AA875" s="2"/>
      <c r="AB875" s="2"/>
      <c r="AC875" s="2"/>
      <c r="AD875" s="2"/>
      <c r="AE875" s="2"/>
      <c r="AF875" s="2"/>
      <c r="AG875" s="2"/>
      <c r="AH875" s="2"/>
      <c r="AI875" s="2"/>
      <c r="AJ875" s="2"/>
      <c r="AK875" s="2"/>
      <c r="AL875" s="2"/>
      <c r="AM875" s="2"/>
    </row>
    <row r="876" spans="1:39"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2"/>
      <c r="Y876" s="2"/>
      <c r="Z876" s="2"/>
      <c r="AA876" s="2"/>
      <c r="AB876" s="2"/>
      <c r="AC876" s="2"/>
      <c r="AD876" s="2"/>
      <c r="AE876" s="2"/>
      <c r="AF876" s="2"/>
      <c r="AG876" s="2"/>
      <c r="AH876" s="2"/>
      <c r="AI876" s="2"/>
      <c r="AJ876" s="2"/>
      <c r="AK876" s="2"/>
      <c r="AL876" s="2"/>
      <c r="AM876" s="2"/>
    </row>
    <row r="877" spans="1:39"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2"/>
      <c r="Y877" s="2"/>
      <c r="Z877" s="2"/>
      <c r="AA877" s="2"/>
      <c r="AB877" s="2"/>
      <c r="AC877" s="2"/>
      <c r="AD877" s="2"/>
      <c r="AE877" s="2"/>
      <c r="AF877" s="2"/>
      <c r="AG877" s="2"/>
      <c r="AH877" s="2"/>
      <c r="AI877" s="2"/>
      <c r="AJ877" s="2"/>
      <c r="AK877" s="2"/>
      <c r="AL877" s="2"/>
      <c r="AM877" s="2"/>
    </row>
    <row r="878" spans="1:39"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2"/>
      <c r="Y878" s="2"/>
      <c r="Z878" s="2"/>
      <c r="AA878" s="2"/>
      <c r="AB878" s="2"/>
      <c r="AC878" s="2"/>
      <c r="AD878" s="2"/>
      <c r="AE878" s="2"/>
      <c r="AF878" s="2"/>
      <c r="AG878" s="2"/>
      <c r="AH878" s="2"/>
      <c r="AI878" s="2"/>
      <c r="AJ878" s="2"/>
      <c r="AK878" s="2"/>
      <c r="AL878" s="2"/>
      <c r="AM878" s="2"/>
    </row>
    <row r="879" spans="1:39"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2"/>
      <c r="Y879" s="2"/>
      <c r="Z879" s="2"/>
      <c r="AA879" s="2"/>
      <c r="AB879" s="2"/>
      <c r="AC879" s="2"/>
      <c r="AD879" s="2"/>
      <c r="AE879" s="2"/>
      <c r="AF879" s="2"/>
      <c r="AG879" s="2"/>
      <c r="AH879" s="2"/>
      <c r="AI879" s="2"/>
      <c r="AJ879" s="2"/>
      <c r="AK879" s="2"/>
      <c r="AL879" s="2"/>
      <c r="AM879" s="2"/>
    </row>
    <row r="880" spans="1:39"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2"/>
      <c r="Y880" s="2"/>
      <c r="Z880" s="2"/>
      <c r="AA880" s="2"/>
      <c r="AB880" s="2"/>
      <c r="AC880" s="2"/>
      <c r="AD880" s="2"/>
      <c r="AE880" s="2"/>
      <c r="AF880" s="2"/>
      <c r="AG880" s="2"/>
      <c r="AH880" s="2"/>
      <c r="AI880" s="2"/>
      <c r="AJ880" s="2"/>
      <c r="AK880" s="2"/>
      <c r="AL880" s="2"/>
      <c r="AM880" s="2"/>
    </row>
    <row r="881" spans="1:39"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2"/>
      <c r="Y881" s="2"/>
      <c r="Z881" s="2"/>
      <c r="AA881" s="2"/>
      <c r="AB881" s="2"/>
      <c r="AC881" s="2"/>
      <c r="AD881" s="2"/>
      <c r="AE881" s="2"/>
      <c r="AF881" s="2"/>
      <c r="AG881" s="2"/>
      <c r="AH881" s="2"/>
      <c r="AI881" s="2"/>
      <c r="AJ881" s="2"/>
      <c r="AK881" s="2"/>
      <c r="AL881" s="2"/>
      <c r="AM881" s="2"/>
    </row>
    <row r="882" spans="1:39"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2"/>
      <c r="Y882" s="2"/>
      <c r="Z882" s="2"/>
      <c r="AA882" s="2"/>
      <c r="AB882" s="2"/>
      <c r="AC882" s="2"/>
      <c r="AD882" s="2"/>
      <c r="AE882" s="2"/>
      <c r="AF882" s="2"/>
      <c r="AG882" s="2"/>
      <c r="AH882" s="2"/>
      <c r="AI882" s="2"/>
      <c r="AJ882" s="2"/>
      <c r="AK882" s="2"/>
      <c r="AL882" s="2"/>
      <c r="AM882" s="2"/>
    </row>
    <row r="883" spans="1:39"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2"/>
      <c r="Y883" s="2"/>
      <c r="Z883" s="2"/>
      <c r="AA883" s="2"/>
      <c r="AB883" s="2"/>
      <c r="AC883" s="2"/>
      <c r="AD883" s="2"/>
      <c r="AE883" s="2"/>
      <c r="AF883" s="2"/>
      <c r="AG883" s="2"/>
      <c r="AH883" s="2"/>
      <c r="AI883" s="2"/>
      <c r="AJ883" s="2"/>
      <c r="AK883" s="2"/>
      <c r="AL883" s="2"/>
      <c r="AM883" s="2"/>
    </row>
    <row r="884" spans="1:39"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2"/>
      <c r="Y884" s="2"/>
      <c r="Z884" s="2"/>
      <c r="AA884" s="2"/>
      <c r="AB884" s="2"/>
      <c r="AC884" s="2"/>
      <c r="AD884" s="2"/>
      <c r="AE884" s="2"/>
      <c r="AF884" s="2"/>
      <c r="AG884" s="2"/>
      <c r="AH884" s="2"/>
      <c r="AI884" s="2"/>
      <c r="AJ884" s="2"/>
      <c r="AK884" s="2"/>
      <c r="AL884" s="2"/>
      <c r="AM884" s="2"/>
    </row>
    <row r="885" spans="1:39"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2"/>
      <c r="Y885" s="2"/>
      <c r="Z885" s="2"/>
      <c r="AA885" s="2"/>
      <c r="AB885" s="2"/>
      <c r="AC885" s="2"/>
      <c r="AD885" s="2"/>
      <c r="AE885" s="2"/>
      <c r="AF885" s="2"/>
      <c r="AG885" s="2"/>
      <c r="AH885" s="2"/>
      <c r="AI885" s="2"/>
      <c r="AJ885" s="2"/>
      <c r="AK885" s="2"/>
      <c r="AL885" s="2"/>
      <c r="AM885" s="2"/>
    </row>
    <row r="886" spans="1:39"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2"/>
      <c r="Y886" s="2"/>
      <c r="Z886" s="2"/>
      <c r="AA886" s="2"/>
      <c r="AB886" s="2"/>
      <c r="AC886" s="2"/>
      <c r="AD886" s="2"/>
      <c r="AE886" s="2"/>
      <c r="AF886" s="2"/>
      <c r="AG886" s="2"/>
      <c r="AH886" s="2"/>
      <c r="AI886" s="2"/>
      <c r="AJ886" s="2"/>
      <c r="AK886" s="2"/>
      <c r="AL886" s="2"/>
      <c r="AM886" s="2"/>
    </row>
    <row r="887" spans="1:39"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2"/>
      <c r="Y887" s="2"/>
      <c r="Z887" s="2"/>
      <c r="AA887" s="2"/>
      <c r="AB887" s="2"/>
      <c r="AC887" s="2"/>
      <c r="AD887" s="2"/>
      <c r="AE887" s="2"/>
      <c r="AF887" s="2"/>
      <c r="AG887" s="2"/>
      <c r="AH887" s="2"/>
      <c r="AI887" s="2"/>
      <c r="AJ887" s="2"/>
      <c r="AK887" s="2"/>
      <c r="AL887" s="2"/>
      <c r="AM887" s="2"/>
    </row>
    <row r="888" spans="1:39"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2"/>
      <c r="Y888" s="2"/>
      <c r="Z888" s="2"/>
      <c r="AA888" s="2"/>
      <c r="AB888" s="2"/>
      <c r="AC888" s="2"/>
      <c r="AD888" s="2"/>
      <c r="AE888" s="2"/>
      <c r="AF888" s="2"/>
      <c r="AG888" s="2"/>
      <c r="AH888" s="2"/>
      <c r="AI888" s="2"/>
      <c r="AJ888" s="2"/>
      <c r="AK888" s="2"/>
      <c r="AL888" s="2"/>
      <c r="AM888" s="2"/>
    </row>
    <row r="889" spans="1:39"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2"/>
      <c r="Y889" s="2"/>
      <c r="Z889" s="2"/>
      <c r="AA889" s="2"/>
      <c r="AB889" s="2"/>
      <c r="AC889" s="2"/>
      <c r="AD889" s="2"/>
      <c r="AE889" s="2"/>
      <c r="AF889" s="2"/>
      <c r="AG889" s="2"/>
      <c r="AH889" s="2"/>
      <c r="AI889" s="2"/>
      <c r="AJ889" s="2"/>
      <c r="AK889" s="2"/>
      <c r="AL889" s="2"/>
      <c r="AM889" s="2"/>
    </row>
    <row r="890" spans="1:39"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2"/>
      <c r="Y890" s="2"/>
      <c r="Z890" s="2"/>
      <c r="AA890" s="2"/>
      <c r="AB890" s="2"/>
      <c r="AC890" s="2"/>
      <c r="AD890" s="2"/>
      <c r="AE890" s="2"/>
      <c r="AF890" s="2"/>
      <c r="AG890" s="2"/>
      <c r="AH890" s="2"/>
      <c r="AI890" s="2"/>
      <c r="AJ890" s="2"/>
      <c r="AK890" s="2"/>
      <c r="AL890" s="2"/>
      <c r="AM890" s="2"/>
    </row>
    <row r="891" spans="1:39"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2"/>
      <c r="Y891" s="2"/>
      <c r="Z891" s="2"/>
      <c r="AA891" s="2"/>
      <c r="AB891" s="2"/>
      <c r="AC891" s="2"/>
      <c r="AD891" s="2"/>
      <c r="AE891" s="2"/>
      <c r="AF891" s="2"/>
      <c r="AG891" s="2"/>
      <c r="AH891" s="2"/>
      <c r="AI891" s="2"/>
      <c r="AJ891" s="2"/>
      <c r="AK891" s="2"/>
      <c r="AL891" s="2"/>
      <c r="AM891" s="2"/>
    </row>
    <row r="892" spans="1:39"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2"/>
      <c r="Y892" s="2"/>
      <c r="Z892" s="2"/>
      <c r="AA892" s="2"/>
      <c r="AB892" s="2"/>
      <c r="AC892" s="2"/>
      <c r="AD892" s="2"/>
      <c r="AE892" s="2"/>
      <c r="AF892" s="2"/>
      <c r="AG892" s="2"/>
      <c r="AH892" s="2"/>
      <c r="AI892" s="2"/>
      <c r="AJ892" s="2"/>
      <c r="AK892" s="2"/>
      <c r="AL892" s="2"/>
      <c r="AM892" s="2"/>
    </row>
    <row r="893" spans="1:39"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2"/>
      <c r="Y893" s="2"/>
      <c r="Z893" s="2"/>
      <c r="AA893" s="2"/>
      <c r="AB893" s="2"/>
      <c r="AC893" s="2"/>
      <c r="AD893" s="2"/>
      <c r="AE893" s="2"/>
      <c r="AF893" s="2"/>
      <c r="AG893" s="2"/>
      <c r="AH893" s="2"/>
      <c r="AI893" s="2"/>
      <c r="AJ893" s="2"/>
      <c r="AK893" s="2"/>
      <c r="AL893" s="2"/>
      <c r="AM893" s="2"/>
    </row>
    <row r="894" spans="1:39"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2"/>
      <c r="Y894" s="2"/>
      <c r="Z894" s="2"/>
      <c r="AA894" s="2"/>
      <c r="AB894" s="2"/>
      <c r="AC894" s="2"/>
      <c r="AD894" s="2"/>
      <c r="AE894" s="2"/>
      <c r="AF894" s="2"/>
      <c r="AG894" s="2"/>
      <c r="AH894" s="2"/>
      <c r="AI894" s="2"/>
      <c r="AJ894" s="2"/>
      <c r="AK894" s="2"/>
      <c r="AL894" s="2"/>
      <c r="AM894" s="2"/>
    </row>
    <row r="895" spans="1:39"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2"/>
      <c r="Y895" s="2"/>
      <c r="Z895" s="2"/>
      <c r="AA895" s="2"/>
      <c r="AB895" s="2"/>
      <c r="AC895" s="2"/>
      <c r="AD895" s="2"/>
      <c r="AE895" s="2"/>
      <c r="AF895" s="2"/>
      <c r="AG895" s="2"/>
      <c r="AH895" s="2"/>
      <c r="AI895" s="2"/>
      <c r="AJ895" s="2"/>
      <c r="AK895" s="2"/>
      <c r="AL895" s="2"/>
      <c r="AM895" s="2"/>
    </row>
    <row r="896" spans="1:39"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2"/>
      <c r="Y896" s="2"/>
      <c r="Z896" s="2"/>
      <c r="AA896" s="2"/>
      <c r="AB896" s="2"/>
      <c r="AC896" s="2"/>
      <c r="AD896" s="2"/>
      <c r="AE896" s="2"/>
      <c r="AF896" s="2"/>
      <c r="AG896" s="2"/>
      <c r="AH896" s="2"/>
      <c r="AI896" s="2"/>
      <c r="AJ896" s="2"/>
      <c r="AK896" s="2"/>
      <c r="AL896" s="2"/>
      <c r="AM896" s="2"/>
    </row>
    <row r="897" spans="1:39"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2"/>
      <c r="Y897" s="2"/>
      <c r="Z897" s="2"/>
      <c r="AA897" s="2"/>
      <c r="AB897" s="2"/>
      <c r="AC897" s="2"/>
      <c r="AD897" s="2"/>
      <c r="AE897" s="2"/>
      <c r="AF897" s="2"/>
      <c r="AG897" s="2"/>
      <c r="AH897" s="2"/>
      <c r="AI897" s="2"/>
      <c r="AJ897" s="2"/>
      <c r="AK897" s="2"/>
      <c r="AL897" s="2"/>
      <c r="AM897" s="2"/>
    </row>
    <row r="898" spans="1:39"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2"/>
      <c r="Y898" s="2"/>
      <c r="Z898" s="2"/>
      <c r="AA898" s="2"/>
      <c r="AB898" s="2"/>
      <c r="AC898" s="2"/>
      <c r="AD898" s="2"/>
      <c r="AE898" s="2"/>
      <c r="AF898" s="2"/>
      <c r="AG898" s="2"/>
      <c r="AH898" s="2"/>
      <c r="AI898" s="2"/>
      <c r="AJ898" s="2"/>
      <c r="AK898" s="2"/>
      <c r="AL898" s="2"/>
      <c r="AM898" s="2"/>
    </row>
    <row r="899" spans="1:39"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2"/>
      <c r="Y899" s="2"/>
      <c r="Z899" s="2"/>
      <c r="AA899" s="2"/>
      <c r="AB899" s="2"/>
      <c r="AC899" s="2"/>
      <c r="AD899" s="2"/>
      <c r="AE899" s="2"/>
      <c r="AF899" s="2"/>
      <c r="AG899" s="2"/>
      <c r="AH899" s="2"/>
      <c r="AI899" s="2"/>
      <c r="AJ899" s="2"/>
      <c r="AK899" s="2"/>
      <c r="AL899" s="2"/>
      <c r="AM899" s="2"/>
    </row>
    <row r="900" spans="1:39"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2"/>
      <c r="Y900" s="2"/>
      <c r="Z900" s="2"/>
      <c r="AA900" s="2"/>
      <c r="AB900" s="2"/>
      <c r="AC900" s="2"/>
      <c r="AD900" s="2"/>
      <c r="AE900" s="2"/>
      <c r="AF900" s="2"/>
      <c r="AG900" s="2"/>
      <c r="AH900" s="2"/>
      <c r="AI900" s="2"/>
      <c r="AJ900" s="2"/>
      <c r="AK900" s="2"/>
      <c r="AL900" s="2"/>
      <c r="AM900" s="2"/>
    </row>
    <row r="901" spans="1:39"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2"/>
      <c r="Y901" s="2"/>
      <c r="Z901" s="2"/>
      <c r="AA901" s="2"/>
      <c r="AB901" s="2"/>
      <c r="AC901" s="2"/>
      <c r="AD901" s="2"/>
      <c r="AE901" s="2"/>
      <c r="AF901" s="2"/>
      <c r="AG901" s="2"/>
      <c r="AH901" s="2"/>
      <c r="AI901" s="2"/>
      <c r="AJ901" s="2"/>
      <c r="AK901" s="2"/>
      <c r="AL901" s="2"/>
      <c r="AM901" s="2"/>
    </row>
    <row r="902" spans="1:39"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2"/>
      <c r="Y902" s="2"/>
      <c r="Z902" s="2"/>
      <c r="AA902" s="2"/>
      <c r="AB902" s="2"/>
      <c r="AC902" s="2"/>
      <c r="AD902" s="2"/>
      <c r="AE902" s="2"/>
      <c r="AF902" s="2"/>
      <c r="AG902" s="2"/>
      <c r="AH902" s="2"/>
      <c r="AI902" s="2"/>
      <c r="AJ902" s="2"/>
      <c r="AK902" s="2"/>
      <c r="AL902" s="2"/>
      <c r="AM902" s="2"/>
    </row>
    <row r="903" spans="1:39"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2"/>
      <c r="Y903" s="2"/>
      <c r="Z903" s="2"/>
      <c r="AA903" s="2"/>
      <c r="AB903" s="2"/>
      <c r="AC903" s="2"/>
      <c r="AD903" s="2"/>
      <c r="AE903" s="2"/>
      <c r="AF903" s="2"/>
      <c r="AG903" s="2"/>
      <c r="AH903" s="2"/>
      <c r="AI903" s="2"/>
      <c r="AJ903" s="2"/>
      <c r="AK903" s="2"/>
      <c r="AL903" s="2"/>
      <c r="AM903" s="2"/>
    </row>
    <row r="904" spans="1:39"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2"/>
      <c r="Y904" s="2"/>
      <c r="Z904" s="2"/>
      <c r="AA904" s="2"/>
      <c r="AB904" s="2"/>
      <c r="AC904" s="2"/>
      <c r="AD904" s="2"/>
      <c r="AE904" s="2"/>
      <c r="AF904" s="2"/>
      <c r="AG904" s="2"/>
      <c r="AH904" s="2"/>
      <c r="AI904" s="2"/>
      <c r="AJ904" s="2"/>
      <c r="AK904" s="2"/>
      <c r="AL904" s="2"/>
      <c r="AM904" s="2"/>
    </row>
    <row r="905" spans="1:39"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2"/>
      <c r="Y905" s="2"/>
      <c r="Z905" s="2"/>
      <c r="AA905" s="2"/>
      <c r="AB905" s="2"/>
      <c r="AC905" s="2"/>
      <c r="AD905" s="2"/>
      <c r="AE905" s="2"/>
      <c r="AF905" s="2"/>
      <c r="AG905" s="2"/>
      <c r="AH905" s="2"/>
      <c r="AI905" s="2"/>
      <c r="AJ905" s="2"/>
      <c r="AK905" s="2"/>
      <c r="AL905" s="2"/>
      <c r="AM905" s="2"/>
    </row>
    <row r="906" spans="1:39"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2"/>
      <c r="Y906" s="2"/>
      <c r="Z906" s="2"/>
      <c r="AA906" s="2"/>
      <c r="AB906" s="2"/>
      <c r="AC906" s="2"/>
      <c r="AD906" s="2"/>
      <c r="AE906" s="2"/>
      <c r="AF906" s="2"/>
      <c r="AG906" s="2"/>
      <c r="AH906" s="2"/>
      <c r="AI906" s="2"/>
      <c r="AJ906" s="2"/>
      <c r="AK906" s="2"/>
      <c r="AL906" s="2"/>
      <c r="AM906" s="2"/>
    </row>
    <row r="907" spans="1:39"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2"/>
      <c r="Y907" s="2"/>
      <c r="Z907" s="2"/>
      <c r="AA907" s="2"/>
      <c r="AB907" s="2"/>
      <c r="AC907" s="2"/>
      <c r="AD907" s="2"/>
      <c r="AE907" s="2"/>
      <c r="AF907" s="2"/>
      <c r="AG907" s="2"/>
      <c r="AH907" s="2"/>
      <c r="AI907" s="2"/>
      <c r="AJ907" s="2"/>
      <c r="AK907" s="2"/>
      <c r="AL907" s="2"/>
      <c r="AM907" s="2"/>
    </row>
    <row r="908" spans="1:39"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2"/>
      <c r="Y908" s="2"/>
      <c r="Z908" s="2"/>
      <c r="AA908" s="2"/>
      <c r="AB908" s="2"/>
      <c r="AC908" s="2"/>
      <c r="AD908" s="2"/>
      <c r="AE908" s="2"/>
      <c r="AF908" s="2"/>
      <c r="AG908" s="2"/>
      <c r="AH908" s="2"/>
      <c r="AI908" s="2"/>
      <c r="AJ908" s="2"/>
      <c r="AK908" s="2"/>
      <c r="AL908" s="2"/>
      <c r="AM908" s="2"/>
    </row>
    <row r="909" spans="1:39"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2"/>
      <c r="Y909" s="2"/>
      <c r="Z909" s="2"/>
      <c r="AA909" s="2"/>
      <c r="AB909" s="2"/>
      <c r="AC909" s="2"/>
      <c r="AD909" s="2"/>
      <c r="AE909" s="2"/>
      <c r="AF909" s="2"/>
      <c r="AG909" s="2"/>
      <c r="AH909" s="2"/>
      <c r="AI909" s="2"/>
      <c r="AJ909" s="2"/>
      <c r="AK909" s="2"/>
      <c r="AL909" s="2"/>
      <c r="AM909" s="2"/>
    </row>
    <row r="910" spans="1:39"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2"/>
      <c r="Y910" s="2"/>
      <c r="Z910" s="2"/>
      <c r="AA910" s="2"/>
      <c r="AB910" s="2"/>
      <c r="AC910" s="2"/>
      <c r="AD910" s="2"/>
      <c r="AE910" s="2"/>
      <c r="AF910" s="2"/>
      <c r="AG910" s="2"/>
      <c r="AH910" s="2"/>
      <c r="AI910" s="2"/>
      <c r="AJ910" s="2"/>
      <c r="AK910" s="2"/>
      <c r="AL910" s="2"/>
      <c r="AM910" s="2"/>
    </row>
    <row r="911" spans="1:39"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2"/>
      <c r="Y911" s="2"/>
      <c r="Z911" s="2"/>
      <c r="AA911" s="2"/>
      <c r="AB911" s="2"/>
      <c r="AC911" s="2"/>
      <c r="AD911" s="2"/>
      <c r="AE911" s="2"/>
      <c r="AF911" s="2"/>
      <c r="AG911" s="2"/>
      <c r="AH911" s="2"/>
      <c r="AI911" s="2"/>
      <c r="AJ911" s="2"/>
      <c r="AK911" s="2"/>
      <c r="AL911" s="2"/>
      <c r="AM911" s="2"/>
    </row>
    <row r="912" spans="1:39"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2"/>
      <c r="Y912" s="2"/>
      <c r="Z912" s="2"/>
      <c r="AA912" s="2"/>
      <c r="AB912" s="2"/>
      <c r="AC912" s="2"/>
      <c r="AD912" s="2"/>
      <c r="AE912" s="2"/>
      <c r="AF912" s="2"/>
      <c r="AG912" s="2"/>
      <c r="AH912" s="2"/>
      <c r="AI912" s="2"/>
      <c r="AJ912" s="2"/>
      <c r="AK912" s="2"/>
      <c r="AL912" s="2"/>
      <c r="AM912" s="2"/>
    </row>
    <row r="913" spans="1:39"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2"/>
      <c r="Y913" s="2"/>
      <c r="Z913" s="2"/>
      <c r="AA913" s="2"/>
      <c r="AB913" s="2"/>
      <c r="AC913" s="2"/>
      <c r="AD913" s="2"/>
      <c r="AE913" s="2"/>
      <c r="AF913" s="2"/>
      <c r="AG913" s="2"/>
      <c r="AH913" s="2"/>
      <c r="AI913" s="2"/>
      <c r="AJ913" s="2"/>
      <c r="AK913" s="2"/>
      <c r="AL913" s="2"/>
      <c r="AM913" s="2"/>
    </row>
    <row r="914" spans="1:39"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2"/>
      <c r="Y914" s="2"/>
      <c r="Z914" s="2"/>
      <c r="AA914" s="2"/>
      <c r="AB914" s="2"/>
      <c r="AC914" s="2"/>
      <c r="AD914" s="2"/>
      <c r="AE914" s="2"/>
      <c r="AF914" s="2"/>
      <c r="AG914" s="2"/>
      <c r="AH914" s="2"/>
      <c r="AI914" s="2"/>
      <c r="AJ914" s="2"/>
      <c r="AK914" s="2"/>
      <c r="AL914" s="2"/>
      <c r="AM914" s="2"/>
    </row>
    <row r="915" spans="1:39"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2"/>
      <c r="Y915" s="2"/>
      <c r="Z915" s="2"/>
      <c r="AA915" s="2"/>
      <c r="AB915" s="2"/>
      <c r="AC915" s="2"/>
      <c r="AD915" s="2"/>
      <c r="AE915" s="2"/>
      <c r="AF915" s="2"/>
      <c r="AG915" s="2"/>
      <c r="AH915" s="2"/>
      <c r="AI915" s="2"/>
      <c r="AJ915" s="2"/>
      <c r="AK915" s="2"/>
      <c r="AL915" s="2"/>
      <c r="AM915" s="2"/>
    </row>
    <row r="916" spans="1:39"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2"/>
      <c r="Y916" s="2"/>
      <c r="Z916" s="2"/>
      <c r="AA916" s="2"/>
      <c r="AB916" s="2"/>
      <c r="AC916" s="2"/>
      <c r="AD916" s="2"/>
      <c r="AE916" s="2"/>
      <c r="AF916" s="2"/>
      <c r="AG916" s="2"/>
      <c r="AH916" s="2"/>
      <c r="AI916" s="2"/>
      <c r="AJ916" s="2"/>
      <c r="AK916" s="2"/>
      <c r="AL916" s="2"/>
      <c r="AM916" s="2"/>
    </row>
    <row r="917" spans="1:39"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2"/>
      <c r="Y917" s="2"/>
      <c r="Z917" s="2"/>
      <c r="AA917" s="2"/>
      <c r="AB917" s="2"/>
      <c r="AC917" s="2"/>
      <c r="AD917" s="2"/>
      <c r="AE917" s="2"/>
      <c r="AF917" s="2"/>
      <c r="AG917" s="2"/>
      <c r="AH917" s="2"/>
      <c r="AI917" s="2"/>
      <c r="AJ917" s="2"/>
      <c r="AK917" s="2"/>
      <c r="AL917" s="2"/>
      <c r="AM917" s="2"/>
    </row>
    <row r="918" spans="1:39"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2"/>
      <c r="Y918" s="2"/>
      <c r="Z918" s="2"/>
      <c r="AA918" s="2"/>
      <c r="AB918" s="2"/>
      <c r="AC918" s="2"/>
      <c r="AD918" s="2"/>
      <c r="AE918" s="2"/>
      <c r="AF918" s="2"/>
      <c r="AG918" s="2"/>
      <c r="AH918" s="2"/>
      <c r="AI918" s="2"/>
      <c r="AJ918" s="2"/>
      <c r="AK918" s="2"/>
      <c r="AL918" s="2"/>
      <c r="AM918" s="2"/>
    </row>
    <row r="919" spans="1:39"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2"/>
      <c r="Y919" s="2"/>
      <c r="Z919" s="2"/>
      <c r="AA919" s="2"/>
      <c r="AB919" s="2"/>
      <c r="AC919" s="2"/>
      <c r="AD919" s="2"/>
      <c r="AE919" s="2"/>
      <c r="AF919" s="2"/>
      <c r="AG919" s="2"/>
      <c r="AH919" s="2"/>
      <c r="AI919" s="2"/>
      <c r="AJ919" s="2"/>
      <c r="AK919" s="2"/>
      <c r="AL919" s="2"/>
      <c r="AM919" s="2"/>
    </row>
    <row r="920" spans="1:39"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2"/>
      <c r="Y920" s="2"/>
      <c r="Z920" s="2"/>
      <c r="AA920" s="2"/>
      <c r="AB920" s="2"/>
      <c r="AC920" s="2"/>
      <c r="AD920" s="2"/>
      <c r="AE920" s="2"/>
      <c r="AF920" s="2"/>
      <c r="AG920" s="2"/>
      <c r="AH920" s="2"/>
      <c r="AI920" s="2"/>
      <c r="AJ920" s="2"/>
      <c r="AK920" s="2"/>
      <c r="AL920" s="2"/>
      <c r="AM920" s="2"/>
    </row>
    <row r="921" spans="1:39"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2"/>
      <c r="Y921" s="2"/>
      <c r="Z921" s="2"/>
      <c r="AA921" s="2"/>
      <c r="AB921" s="2"/>
      <c r="AC921" s="2"/>
      <c r="AD921" s="2"/>
      <c r="AE921" s="2"/>
      <c r="AF921" s="2"/>
      <c r="AG921" s="2"/>
      <c r="AH921" s="2"/>
      <c r="AI921" s="2"/>
      <c r="AJ921" s="2"/>
      <c r="AK921" s="2"/>
      <c r="AL921" s="2"/>
      <c r="AM921" s="2"/>
    </row>
    <row r="922" spans="1:39"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2"/>
      <c r="Y922" s="2"/>
      <c r="Z922" s="2"/>
      <c r="AA922" s="2"/>
      <c r="AB922" s="2"/>
      <c r="AC922" s="2"/>
      <c r="AD922" s="2"/>
      <c r="AE922" s="2"/>
      <c r="AF922" s="2"/>
      <c r="AG922" s="2"/>
      <c r="AH922" s="2"/>
      <c r="AI922" s="2"/>
      <c r="AJ922" s="2"/>
      <c r="AK922" s="2"/>
      <c r="AL922" s="2"/>
      <c r="AM922" s="2"/>
    </row>
    <row r="923" spans="1:39"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2"/>
      <c r="Y923" s="2"/>
      <c r="Z923" s="2"/>
      <c r="AA923" s="2"/>
      <c r="AB923" s="2"/>
      <c r="AC923" s="2"/>
      <c r="AD923" s="2"/>
      <c r="AE923" s="2"/>
      <c r="AF923" s="2"/>
      <c r="AG923" s="2"/>
      <c r="AH923" s="2"/>
      <c r="AI923" s="2"/>
      <c r="AJ923" s="2"/>
      <c r="AK923" s="2"/>
      <c r="AL923" s="2"/>
      <c r="AM923" s="2"/>
    </row>
    <row r="924" spans="1:39"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2"/>
      <c r="Y924" s="2"/>
      <c r="Z924" s="2"/>
      <c r="AA924" s="2"/>
      <c r="AB924" s="2"/>
      <c r="AC924" s="2"/>
      <c r="AD924" s="2"/>
      <c r="AE924" s="2"/>
      <c r="AF924" s="2"/>
      <c r="AG924" s="2"/>
      <c r="AH924" s="2"/>
      <c r="AI924" s="2"/>
      <c r="AJ924" s="2"/>
      <c r="AK924" s="2"/>
      <c r="AL924" s="2"/>
      <c r="AM924" s="2"/>
    </row>
    <row r="925" spans="1:39"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2"/>
      <c r="Y925" s="2"/>
      <c r="Z925" s="2"/>
      <c r="AA925" s="2"/>
      <c r="AB925" s="2"/>
      <c r="AC925" s="2"/>
      <c r="AD925" s="2"/>
      <c r="AE925" s="2"/>
      <c r="AF925" s="2"/>
      <c r="AG925" s="2"/>
      <c r="AH925" s="2"/>
      <c r="AI925" s="2"/>
      <c r="AJ925" s="2"/>
      <c r="AK925" s="2"/>
      <c r="AL925" s="2"/>
      <c r="AM925" s="2"/>
    </row>
    <row r="926" spans="1:39"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2"/>
      <c r="Y926" s="2"/>
      <c r="Z926" s="2"/>
      <c r="AA926" s="2"/>
      <c r="AB926" s="2"/>
      <c r="AC926" s="2"/>
      <c r="AD926" s="2"/>
      <c r="AE926" s="2"/>
      <c r="AF926" s="2"/>
      <c r="AG926" s="2"/>
      <c r="AH926" s="2"/>
      <c r="AI926" s="2"/>
      <c r="AJ926" s="2"/>
      <c r="AK926" s="2"/>
      <c r="AL926" s="2"/>
      <c r="AM926" s="2"/>
    </row>
    <row r="927" spans="1:39"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2"/>
      <c r="Y927" s="2"/>
      <c r="Z927" s="2"/>
      <c r="AA927" s="2"/>
      <c r="AB927" s="2"/>
      <c r="AC927" s="2"/>
      <c r="AD927" s="2"/>
      <c r="AE927" s="2"/>
      <c r="AF927" s="2"/>
      <c r="AG927" s="2"/>
      <c r="AH927" s="2"/>
      <c r="AI927" s="2"/>
      <c r="AJ927" s="2"/>
      <c r="AK927" s="2"/>
      <c r="AL927" s="2"/>
      <c r="AM927" s="2"/>
    </row>
    <row r="928" spans="1:39"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2"/>
      <c r="Y928" s="2"/>
      <c r="Z928" s="2"/>
      <c r="AA928" s="2"/>
      <c r="AB928" s="2"/>
      <c r="AC928" s="2"/>
      <c r="AD928" s="2"/>
      <c r="AE928" s="2"/>
      <c r="AF928" s="2"/>
      <c r="AG928" s="2"/>
      <c r="AH928" s="2"/>
      <c r="AI928" s="2"/>
      <c r="AJ928" s="2"/>
      <c r="AK928" s="2"/>
      <c r="AL928" s="2"/>
      <c r="AM928" s="2"/>
    </row>
    <row r="929" spans="1:39"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2"/>
      <c r="Y929" s="2"/>
      <c r="Z929" s="2"/>
      <c r="AA929" s="2"/>
      <c r="AB929" s="2"/>
      <c r="AC929" s="2"/>
      <c r="AD929" s="2"/>
      <c r="AE929" s="2"/>
      <c r="AF929" s="2"/>
      <c r="AG929" s="2"/>
      <c r="AH929" s="2"/>
      <c r="AI929" s="2"/>
      <c r="AJ929" s="2"/>
      <c r="AK929" s="2"/>
      <c r="AL929" s="2"/>
      <c r="AM929" s="2"/>
    </row>
    <row r="930" spans="1:39"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2"/>
      <c r="Y930" s="2"/>
      <c r="Z930" s="2"/>
      <c r="AA930" s="2"/>
      <c r="AB930" s="2"/>
      <c r="AC930" s="2"/>
      <c r="AD930" s="2"/>
      <c r="AE930" s="2"/>
      <c r="AF930" s="2"/>
      <c r="AG930" s="2"/>
      <c r="AH930" s="2"/>
      <c r="AI930" s="2"/>
      <c r="AJ930" s="2"/>
      <c r="AK930" s="2"/>
      <c r="AL930" s="2"/>
      <c r="AM930" s="2"/>
    </row>
    <row r="931" spans="1:39"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2"/>
      <c r="Y931" s="2"/>
      <c r="Z931" s="2"/>
      <c r="AA931" s="2"/>
      <c r="AB931" s="2"/>
      <c r="AC931" s="2"/>
      <c r="AD931" s="2"/>
      <c r="AE931" s="2"/>
      <c r="AF931" s="2"/>
      <c r="AG931" s="2"/>
      <c r="AH931" s="2"/>
      <c r="AI931" s="2"/>
      <c r="AJ931" s="2"/>
      <c r="AK931" s="2"/>
      <c r="AL931" s="2"/>
      <c r="AM931" s="2"/>
    </row>
    <row r="932" spans="1:39"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2"/>
      <c r="Y932" s="2"/>
      <c r="Z932" s="2"/>
      <c r="AA932" s="2"/>
      <c r="AB932" s="2"/>
      <c r="AC932" s="2"/>
      <c r="AD932" s="2"/>
      <c r="AE932" s="2"/>
      <c r="AF932" s="2"/>
      <c r="AG932" s="2"/>
      <c r="AH932" s="2"/>
      <c r="AI932" s="2"/>
      <c r="AJ932" s="2"/>
      <c r="AK932" s="2"/>
      <c r="AL932" s="2"/>
      <c r="AM932" s="2"/>
    </row>
    <row r="933" spans="1:39"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2"/>
      <c r="Y933" s="2"/>
      <c r="Z933" s="2"/>
      <c r="AA933" s="2"/>
      <c r="AB933" s="2"/>
      <c r="AC933" s="2"/>
      <c r="AD933" s="2"/>
      <c r="AE933" s="2"/>
      <c r="AF933" s="2"/>
      <c r="AG933" s="2"/>
      <c r="AH933" s="2"/>
      <c r="AI933" s="2"/>
      <c r="AJ933" s="2"/>
      <c r="AK933" s="2"/>
      <c r="AL933" s="2"/>
      <c r="AM933" s="2"/>
    </row>
    <row r="934" spans="1:39"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2"/>
      <c r="Y934" s="2"/>
      <c r="Z934" s="2"/>
      <c r="AA934" s="2"/>
      <c r="AB934" s="2"/>
      <c r="AC934" s="2"/>
      <c r="AD934" s="2"/>
      <c r="AE934" s="2"/>
      <c r="AF934" s="2"/>
      <c r="AG934" s="2"/>
      <c r="AH934" s="2"/>
      <c r="AI934" s="2"/>
      <c r="AJ934" s="2"/>
      <c r="AK934" s="2"/>
      <c r="AL934" s="2"/>
      <c r="AM934" s="2"/>
    </row>
    <row r="935" spans="1:39"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2"/>
      <c r="Y935" s="2"/>
      <c r="Z935" s="2"/>
      <c r="AA935" s="2"/>
      <c r="AB935" s="2"/>
      <c r="AC935" s="2"/>
      <c r="AD935" s="2"/>
      <c r="AE935" s="2"/>
      <c r="AF935" s="2"/>
      <c r="AG935" s="2"/>
      <c r="AH935" s="2"/>
      <c r="AI935" s="2"/>
      <c r="AJ935" s="2"/>
      <c r="AK935" s="2"/>
      <c r="AL935" s="2"/>
      <c r="AM935" s="2"/>
    </row>
    <row r="936" spans="1:39"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2"/>
      <c r="Y936" s="2"/>
      <c r="Z936" s="2"/>
      <c r="AA936" s="2"/>
      <c r="AB936" s="2"/>
      <c r="AC936" s="2"/>
      <c r="AD936" s="2"/>
      <c r="AE936" s="2"/>
      <c r="AF936" s="2"/>
      <c r="AG936" s="2"/>
      <c r="AH936" s="2"/>
      <c r="AI936" s="2"/>
      <c r="AJ936" s="2"/>
      <c r="AK936" s="2"/>
      <c r="AL936" s="2"/>
      <c r="AM936" s="2"/>
    </row>
    <row r="937" spans="1:39"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2"/>
      <c r="Y937" s="2"/>
      <c r="Z937" s="2"/>
      <c r="AA937" s="2"/>
      <c r="AB937" s="2"/>
      <c r="AC937" s="2"/>
      <c r="AD937" s="2"/>
      <c r="AE937" s="2"/>
      <c r="AF937" s="2"/>
      <c r="AG937" s="2"/>
      <c r="AH937" s="2"/>
      <c r="AI937" s="2"/>
      <c r="AJ937" s="2"/>
      <c r="AK937" s="2"/>
      <c r="AL937" s="2"/>
      <c r="AM937" s="2"/>
    </row>
    <row r="938" spans="1:39"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2"/>
      <c r="Y938" s="2"/>
      <c r="Z938" s="2"/>
      <c r="AA938" s="2"/>
      <c r="AB938" s="2"/>
      <c r="AC938" s="2"/>
      <c r="AD938" s="2"/>
      <c r="AE938" s="2"/>
      <c r="AF938" s="2"/>
      <c r="AG938" s="2"/>
      <c r="AH938" s="2"/>
      <c r="AI938" s="2"/>
      <c r="AJ938" s="2"/>
      <c r="AK938" s="2"/>
      <c r="AL938" s="2"/>
      <c r="AM938" s="2"/>
    </row>
    <row r="939" spans="1:39"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2"/>
      <c r="Y939" s="2"/>
      <c r="Z939" s="2"/>
      <c r="AA939" s="2"/>
      <c r="AB939" s="2"/>
      <c r="AC939" s="2"/>
      <c r="AD939" s="2"/>
      <c r="AE939" s="2"/>
      <c r="AF939" s="2"/>
      <c r="AG939" s="2"/>
      <c r="AH939" s="2"/>
      <c r="AI939" s="2"/>
      <c r="AJ939" s="2"/>
      <c r="AK939" s="2"/>
      <c r="AL939" s="2"/>
      <c r="AM939" s="2"/>
    </row>
    <row r="940" spans="1:39"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2"/>
      <c r="Y940" s="2"/>
      <c r="Z940" s="2"/>
      <c r="AA940" s="2"/>
      <c r="AB940" s="2"/>
      <c r="AC940" s="2"/>
      <c r="AD940" s="2"/>
      <c r="AE940" s="2"/>
      <c r="AF940" s="2"/>
      <c r="AG940" s="2"/>
      <c r="AH940" s="2"/>
      <c r="AI940" s="2"/>
      <c r="AJ940" s="2"/>
      <c r="AK940" s="2"/>
      <c r="AL940" s="2"/>
      <c r="AM940" s="2"/>
    </row>
    <row r="941" spans="1:39"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2"/>
      <c r="Y941" s="2"/>
      <c r="Z941" s="2"/>
      <c r="AA941" s="2"/>
      <c r="AB941" s="2"/>
      <c r="AC941" s="2"/>
      <c r="AD941" s="2"/>
      <c r="AE941" s="2"/>
      <c r="AF941" s="2"/>
      <c r="AG941" s="2"/>
      <c r="AH941" s="2"/>
      <c r="AI941" s="2"/>
      <c r="AJ941" s="2"/>
      <c r="AK941" s="2"/>
      <c r="AL941" s="2"/>
      <c r="AM941" s="2"/>
    </row>
    <row r="942" spans="1:39"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2"/>
      <c r="Y942" s="2"/>
      <c r="Z942" s="2"/>
      <c r="AA942" s="2"/>
      <c r="AB942" s="2"/>
      <c r="AC942" s="2"/>
      <c r="AD942" s="2"/>
      <c r="AE942" s="2"/>
      <c r="AF942" s="2"/>
      <c r="AG942" s="2"/>
      <c r="AH942" s="2"/>
      <c r="AI942" s="2"/>
      <c r="AJ942" s="2"/>
      <c r="AK942" s="2"/>
      <c r="AL942" s="2"/>
      <c r="AM942" s="2"/>
    </row>
    <row r="943" spans="1:39"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2"/>
      <c r="Y943" s="2"/>
      <c r="Z943" s="2"/>
      <c r="AA943" s="2"/>
      <c r="AB943" s="2"/>
      <c r="AC943" s="2"/>
      <c r="AD943" s="2"/>
      <c r="AE943" s="2"/>
      <c r="AF943" s="2"/>
      <c r="AG943" s="2"/>
      <c r="AH943" s="2"/>
      <c r="AI943" s="2"/>
      <c r="AJ943" s="2"/>
      <c r="AK943" s="2"/>
      <c r="AL943" s="2"/>
      <c r="AM943" s="2"/>
    </row>
    <row r="944" spans="1:39"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2"/>
      <c r="Y944" s="2"/>
      <c r="Z944" s="2"/>
      <c r="AA944" s="2"/>
      <c r="AB944" s="2"/>
      <c r="AC944" s="2"/>
      <c r="AD944" s="2"/>
      <c r="AE944" s="2"/>
      <c r="AF944" s="2"/>
      <c r="AG944" s="2"/>
      <c r="AH944" s="2"/>
      <c r="AI944" s="2"/>
      <c r="AJ944" s="2"/>
      <c r="AK944" s="2"/>
      <c r="AL944" s="2"/>
      <c r="AM944" s="2"/>
    </row>
    <row r="945" spans="1:39"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2"/>
      <c r="Y945" s="2"/>
      <c r="Z945" s="2"/>
      <c r="AA945" s="2"/>
      <c r="AB945" s="2"/>
      <c r="AC945" s="2"/>
      <c r="AD945" s="2"/>
      <c r="AE945" s="2"/>
      <c r="AF945" s="2"/>
      <c r="AG945" s="2"/>
      <c r="AH945" s="2"/>
      <c r="AI945" s="2"/>
      <c r="AJ945" s="2"/>
      <c r="AK945" s="2"/>
      <c r="AL945" s="2"/>
      <c r="AM945" s="2"/>
    </row>
    <row r="946" spans="1:39"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2"/>
      <c r="Y946" s="2"/>
      <c r="Z946" s="2"/>
      <c r="AA946" s="2"/>
      <c r="AB946" s="2"/>
      <c r="AC946" s="2"/>
      <c r="AD946" s="2"/>
      <c r="AE946" s="2"/>
      <c r="AF946" s="2"/>
      <c r="AG946" s="2"/>
      <c r="AH946" s="2"/>
      <c r="AI946" s="2"/>
      <c r="AJ946" s="2"/>
      <c r="AK946" s="2"/>
      <c r="AL946" s="2"/>
      <c r="AM946" s="2"/>
    </row>
    <row r="947" spans="1:39"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2"/>
      <c r="Y947" s="2"/>
      <c r="Z947" s="2"/>
      <c r="AA947" s="2"/>
      <c r="AB947" s="2"/>
      <c r="AC947" s="2"/>
      <c r="AD947" s="2"/>
      <c r="AE947" s="2"/>
      <c r="AF947" s="2"/>
      <c r="AG947" s="2"/>
      <c r="AH947" s="2"/>
      <c r="AI947" s="2"/>
      <c r="AJ947" s="2"/>
      <c r="AK947" s="2"/>
      <c r="AL947" s="2"/>
      <c r="AM947" s="2"/>
    </row>
    <row r="948" spans="1:39"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2"/>
      <c r="Y948" s="2"/>
      <c r="Z948" s="2"/>
      <c r="AA948" s="2"/>
      <c r="AB948" s="2"/>
      <c r="AC948" s="2"/>
      <c r="AD948" s="2"/>
      <c r="AE948" s="2"/>
      <c r="AF948" s="2"/>
      <c r="AG948" s="2"/>
      <c r="AH948" s="2"/>
      <c r="AI948" s="2"/>
      <c r="AJ948" s="2"/>
      <c r="AK948" s="2"/>
      <c r="AL948" s="2"/>
      <c r="AM948" s="2"/>
    </row>
    <row r="949" spans="1:39"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2"/>
      <c r="Y949" s="2"/>
      <c r="Z949" s="2"/>
      <c r="AA949" s="2"/>
      <c r="AB949" s="2"/>
      <c r="AC949" s="2"/>
      <c r="AD949" s="2"/>
      <c r="AE949" s="2"/>
      <c r="AF949" s="2"/>
      <c r="AG949" s="2"/>
      <c r="AH949" s="2"/>
      <c r="AI949" s="2"/>
      <c r="AJ949" s="2"/>
      <c r="AK949" s="2"/>
      <c r="AL949" s="2"/>
      <c r="AM949" s="2"/>
    </row>
    <row r="950" spans="1:39"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2"/>
      <c r="Y950" s="2"/>
      <c r="Z950" s="2"/>
      <c r="AA950" s="2"/>
      <c r="AB950" s="2"/>
      <c r="AC950" s="2"/>
      <c r="AD950" s="2"/>
      <c r="AE950" s="2"/>
      <c r="AF950" s="2"/>
      <c r="AG950" s="2"/>
      <c r="AH950" s="2"/>
      <c r="AI950" s="2"/>
      <c r="AJ950" s="2"/>
      <c r="AK950" s="2"/>
      <c r="AL950" s="2"/>
      <c r="AM950" s="2"/>
    </row>
    <row r="951" spans="1:39"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2"/>
      <c r="Y951" s="2"/>
      <c r="Z951" s="2"/>
      <c r="AA951" s="2"/>
      <c r="AB951" s="2"/>
      <c r="AC951" s="2"/>
      <c r="AD951" s="2"/>
      <c r="AE951" s="2"/>
      <c r="AF951" s="2"/>
      <c r="AG951" s="2"/>
      <c r="AH951" s="2"/>
      <c r="AI951" s="2"/>
      <c r="AJ951" s="2"/>
      <c r="AK951" s="2"/>
      <c r="AL951" s="2"/>
      <c r="AM951" s="2"/>
    </row>
    <row r="952" spans="1:39"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2"/>
      <c r="Y952" s="2"/>
      <c r="Z952" s="2"/>
      <c r="AA952" s="2"/>
      <c r="AB952" s="2"/>
      <c r="AC952" s="2"/>
      <c r="AD952" s="2"/>
      <c r="AE952" s="2"/>
      <c r="AF952" s="2"/>
      <c r="AG952" s="2"/>
      <c r="AH952" s="2"/>
      <c r="AI952" s="2"/>
      <c r="AJ952" s="2"/>
      <c r="AK952" s="2"/>
      <c r="AL952" s="2"/>
      <c r="AM952" s="2"/>
    </row>
    <row r="953" spans="1:39"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2"/>
      <c r="Y953" s="2"/>
      <c r="Z953" s="2"/>
      <c r="AA953" s="2"/>
      <c r="AB953" s="2"/>
      <c r="AC953" s="2"/>
      <c r="AD953" s="2"/>
      <c r="AE953" s="2"/>
      <c r="AF953" s="2"/>
      <c r="AG953" s="2"/>
      <c r="AH953" s="2"/>
      <c r="AI953" s="2"/>
      <c r="AJ953" s="2"/>
      <c r="AK953" s="2"/>
      <c r="AL953" s="2"/>
      <c r="AM953" s="2"/>
    </row>
    <row r="954" spans="1:39"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2"/>
      <c r="Y954" s="2"/>
      <c r="Z954" s="2"/>
      <c r="AA954" s="2"/>
      <c r="AB954" s="2"/>
      <c r="AC954" s="2"/>
      <c r="AD954" s="2"/>
      <c r="AE954" s="2"/>
      <c r="AF954" s="2"/>
      <c r="AG954" s="2"/>
      <c r="AH954" s="2"/>
      <c r="AI954" s="2"/>
      <c r="AJ954" s="2"/>
      <c r="AK954" s="2"/>
      <c r="AL954" s="2"/>
      <c r="AM954" s="2"/>
    </row>
    <row r="955" spans="1:39"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2"/>
      <c r="Y955" s="2"/>
      <c r="Z955" s="2"/>
      <c r="AA955" s="2"/>
      <c r="AB955" s="2"/>
      <c r="AC955" s="2"/>
      <c r="AD955" s="2"/>
      <c r="AE955" s="2"/>
      <c r="AF955" s="2"/>
      <c r="AG955" s="2"/>
      <c r="AH955" s="2"/>
      <c r="AI955" s="2"/>
      <c r="AJ955" s="2"/>
      <c r="AK955" s="2"/>
      <c r="AL955" s="2"/>
      <c r="AM955" s="2"/>
    </row>
    <row r="956" spans="1:39"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2"/>
      <c r="Y956" s="2"/>
      <c r="Z956" s="2"/>
      <c r="AA956" s="2"/>
      <c r="AB956" s="2"/>
      <c r="AC956" s="2"/>
      <c r="AD956" s="2"/>
      <c r="AE956" s="2"/>
      <c r="AF956" s="2"/>
      <c r="AG956" s="2"/>
      <c r="AH956" s="2"/>
      <c r="AI956" s="2"/>
      <c r="AJ956" s="2"/>
      <c r="AK956" s="2"/>
      <c r="AL956" s="2"/>
      <c r="AM956" s="2"/>
    </row>
    <row r="957" spans="1:39"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2"/>
      <c r="Y957" s="2"/>
      <c r="Z957" s="2"/>
      <c r="AA957" s="2"/>
      <c r="AB957" s="2"/>
      <c r="AC957" s="2"/>
      <c r="AD957" s="2"/>
      <c r="AE957" s="2"/>
      <c r="AF957" s="2"/>
      <c r="AG957" s="2"/>
      <c r="AH957" s="2"/>
      <c r="AI957" s="2"/>
      <c r="AJ957" s="2"/>
      <c r="AK957" s="2"/>
      <c r="AL957" s="2"/>
      <c r="AM957" s="2"/>
    </row>
    <row r="958" spans="1:39"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2"/>
      <c r="Y958" s="2"/>
      <c r="Z958" s="2"/>
      <c r="AA958" s="2"/>
      <c r="AB958" s="2"/>
      <c r="AC958" s="2"/>
      <c r="AD958" s="2"/>
      <c r="AE958" s="2"/>
      <c r="AF958" s="2"/>
      <c r="AG958" s="2"/>
      <c r="AH958" s="2"/>
      <c r="AI958" s="2"/>
      <c r="AJ958" s="2"/>
      <c r="AK958" s="2"/>
      <c r="AL958" s="2"/>
      <c r="AM958" s="2"/>
    </row>
    <row r="959" spans="1:39"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2"/>
      <c r="Y959" s="2"/>
      <c r="Z959" s="2"/>
      <c r="AA959" s="2"/>
      <c r="AB959" s="2"/>
      <c r="AC959" s="2"/>
      <c r="AD959" s="2"/>
      <c r="AE959" s="2"/>
      <c r="AF959" s="2"/>
      <c r="AG959" s="2"/>
      <c r="AH959" s="2"/>
      <c r="AI959" s="2"/>
      <c r="AJ959" s="2"/>
      <c r="AK959" s="2"/>
      <c r="AL959" s="2"/>
      <c r="AM959" s="2"/>
    </row>
    <row r="960" spans="1:39"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2"/>
      <c r="Y960" s="2"/>
      <c r="Z960" s="2"/>
      <c r="AA960" s="2"/>
      <c r="AB960" s="2"/>
      <c r="AC960" s="2"/>
      <c r="AD960" s="2"/>
      <c r="AE960" s="2"/>
      <c r="AF960" s="2"/>
      <c r="AG960" s="2"/>
      <c r="AH960" s="2"/>
      <c r="AI960" s="2"/>
      <c r="AJ960" s="2"/>
      <c r="AK960" s="2"/>
      <c r="AL960" s="2"/>
      <c r="AM960" s="2"/>
    </row>
    <row r="961" spans="1:39"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2"/>
      <c r="Y961" s="2"/>
      <c r="Z961" s="2"/>
      <c r="AA961" s="2"/>
      <c r="AB961" s="2"/>
      <c r="AC961" s="2"/>
      <c r="AD961" s="2"/>
      <c r="AE961" s="2"/>
      <c r="AF961" s="2"/>
      <c r="AG961" s="2"/>
      <c r="AH961" s="2"/>
      <c r="AI961" s="2"/>
      <c r="AJ961" s="2"/>
      <c r="AK961" s="2"/>
      <c r="AL961" s="2"/>
      <c r="AM961" s="2"/>
    </row>
    <row r="962" spans="1:39"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2"/>
      <c r="Y962" s="2"/>
      <c r="Z962" s="2"/>
      <c r="AA962" s="2"/>
      <c r="AB962" s="2"/>
      <c r="AC962" s="2"/>
      <c r="AD962" s="2"/>
      <c r="AE962" s="2"/>
      <c r="AF962" s="2"/>
      <c r="AG962" s="2"/>
      <c r="AH962" s="2"/>
      <c r="AI962" s="2"/>
      <c r="AJ962" s="2"/>
      <c r="AK962" s="2"/>
      <c r="AL962" s="2"/>
      <c r="AM962" s="2"/>
    </row>
    <row r="963" spans="1:39"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2"/>
      <c r="Y963" s="2"/>
      <c r="Z963" s="2"/>
      <c r="AA963" s="2"/>
      <c r="AB963" s="2"/>
      <c r="AC963" s="2"/>
      <c r="AD963" s="2"/>
      <c r="AE963" s="2"/>
      <c r="AF963" s="2"/>
      <c r="AG963" s="2"/>
      <c r="AH963" s="2"/>
      <c r="AI963" s="2"/>
      <c r="AJ963" s="2"/>
      <c r="AK963" s="2"/>
      <c r="AL963" s="2"/>
      <c r="AM963" s="2"/>
    </row>
    <row r="964" spans="1:39"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2"/>
      <c r="Y964" s="2"/>
      <c r="Z964" s="2"/>
      <c r="AA964" s="2"/>
      <c r="AB964" s="2"/>
      <c r="AC964" s="2"/>
      <c r="AD964" s="2"/>
      <c r="AE964" s="2"/>
      <c r="AF964" s="2"/>
      <c r="AG964" s="2"/>
      <c r="AH964" s="2"/>
      <c r="AI964" s="2"/>
      <c r="AJ964" s="2"/>
      <c r="AK964" s="2"/>
      <c r="AL964" s="2"/>
      <c r="AM964" s="2"/>
    </row>
    <row r="965" spans="1:39"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2"/>
      <c r="Y965" s="2"/>
      <c r="Z965" s="2"/>
      <c r="AA965" s="2"/>
      <c r="AB965" s="2"/>
      <c r="AC965" s="2"/>
      <c r="AD965" s="2"/>
      <c r="AE965" s="2"/>
      <c r="AF965" s="2"/>
      <c r="AG965" s="2"/>
      <c r="AH965" s="2"/>
      <c r="AI965" s="2"/>
      <c r="AJ965" s="2"/>
      <c r="AK965" s="2"/>
      <c r="AL965" s="2"/>
      <c r="AM965" s="2"/>
    </row>
    <row r="966" spans="1:39"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2"/>
      <c r="Y966" s="2"/>
      <c r="Z966" s="2"/>
      <c r="AA966" s="2"/>
      <c r="AB966" s="2"/>
      <c r="AC966" s="2"/>
      <c r="AD966" s="2"/>
      <c r="AE966" s="2"/>
      <c r="AF966" s="2"/>
      <c r="AG966" s="2"/>
      <c r="AH966" s="2"/>
      <c r="AI966" s="2"/>
      <c r="AJ966" s="2"/>
      <c r="AK966" s="2"/>
      <c r="AL966" s="2"/>
      <c r="AM966" s="2"/>
    </row>
    <row r="967" spans="1:39"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2"/>
      <c r="Y967" s="2"/>
      <c r="Z967" s="2"/>
      <c r="AA967" s="2"/>
      <c r="AB967" s="2"/>
      <c r="AC967" s="2"/>
      <c r="AD967" s="2"/>
      <c r="AE967" s="2"/>
      <c r="AF967" s="2"/>
      <c r="AG967" s="2"/>
      <c r="AH967" s="2"/>
      <c r="AI967" s="2"/>
      <c r="AJ967" s="2"/>
      <c r="AK967" s="2"/>
      <c r="AL967" s="2"/>
      <c r="AM967" s="2"/>
    </row>
    <row r="968" spans="1:39"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2"/>
      <c r="Y968" s="2"/>
      <c r="Z968" s="2"/>
      <c r="AA968" s="2"/>
      <c r="AB968" s="2"/>
      <c r="AC968" s="2"/>
      <c r="AD968" s="2"/>
      <c r="AE968" s="2"/>
      <c r="AF968" s="2"/>
      <c r="AG968" s="2"/>
      <c r="AH968" s="2"/>
      <c r="AI968" s="2"/>
      <c r="AJ968" s="2"/>
      <c r="AK968" s="2"/>
      <c r="AL968" s="2"/>
      <c r="AM968" s="2"/>
    </row>
    <row r="969" spans="1:39"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2"/>
      <c r="Y969" s="2"/>
      <c r="Z969" s="2"/>
      <c r="AA969" s="2"/>
      <c r="AB969" s="2"/>
      <c r="AC969" s="2"/>
      <c r="AD969" s="2"/>
      <c r="AE969" s="2"/>
      <c r="AF969" s="2"/>
      <c r="AG969" s="2"/>
      <c r="AH969" s="2"/>
      <c r="AI969" s="2"/>
      <c r="AJ969" s="2"/>
      <c r="AK969" s="2"/>
      <c r="AL969" s="2"/>
      <c r="AM969" s="2"/>
    </row>
    <row r="970" spans="1:39"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2"/>
      <c r="Y970" s="2"/>
      <c r="Z970" s="2"/>
      <c r="AA970" s="2"/>
      <c r="AB970" s="2"/>
      <c r="AC970" s="2"/>
      <c r="AD970" s="2"/>
      <c r="AE970" s="2"/>
      <c r="AF970" s="2"/>
      <c r="AG970" s="2"/>
      <c r="AH970" s="2"/>
      <c r="AI970" s="2"/>
      <c r="AJ970" s="2"/>
      <c r="AK970" s="2"/>
      <c r="AL970" s="2"/>
      <c r="AM970" s="2"/>
    </row>
    <row r="971" spans="1:39"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2"/>
      <c r="Y971" s="2"/>
      <c r="Z971" s="2"/>
      <c r="AA971" s="2"/>
      <c r="AB971" s="2"/>
      <c r="AC971" s="2"/>
      <c r="AD971" s="2"/>
      <c r="AE971" s="2"/>
      <c r="AF971" s="2"/>
      <c r="AG971" s="2"/>
      <c r="AH971" s="2"/>
      <c r="AI971" s="2"/>
      <c r="AJ971" s="2"/>
      <c r="AK971" s="2"/>
      <c r="AL971" s="2"/>
      <c r="AM971" s="2"/>
    </row>
    <row r="972" spans="1:39"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2"/>
      <c r="Y972" s="2"/>
      <c r="Z972" s="2"/>
      <c r="AA972" s="2"/>
      <c r="AB972" s="2"/>
      <c r="AC972" s="2"/>
      <c r="AD972" s="2"/>
      <c r="AE972" s="2"/>
      <c r="AF972" s="2"/>
      <c r="AG972" s="2"/>
      <c r="AH972" s="2"/>
      <c r="AI972" s="2"/>
      <c r="AJ972" s="2"/>
      <c r="AK972" s="2"/>
      <c r="AL972" s="2"/>
      <c r="AM972" s="2"/>
    </row>
    <row r="973" spans="1:39"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2"/>
      <c r="Y973" s="2"/>
      <c r="Z973" s="2"/>
      <c r="AA973" s="2"/>
      <c r="AB973" s="2"/>
      <c r="AC973" s="2"/>
      <c r="AD973" s="2"/>
      <c r="AE973" s="2"/>
      <c r="AF973" s="2"/>
      <c r="AG973" s="2"/>
      <c r="AH973" s="2"/>
      <c r="AI973" s="2"/>
      <c r="AJ973" s="2"/>
      <c r="AK973" s="2"/>
      <c r="AL973" s="2"/>
      <c r="AM973" s="2"/>
    </row>
    <row r="974" spans="1:39"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2"/>
      <c r="Y974" s="2"/>
      <c r="Z974" s="2"/>
      <c r="AA974" s="2"/>
      <c r="AB974" s="2"/>
      <c r="AC974" s="2"/>
      <c r="AD974" s="2"/>
      <c r="AE974" s="2"/>
      <c r="AF974" s="2"/>
      <c r="AG974" s="2"/>
      <c r="AH974" s="2"/>
      <c r="AI974" s="2"/>
      <c r="AJ974" s="2"/>
      <c r="AK974" s="2"/>
      <c r="AL974" s="2"/>
      <c r="AM974" s="2"/>
    </row>
    <row r="975" spans="1:39"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2"/>
      <c r="Y975" s="2"/>
      <c r="Z975" s="2"/>
      <c r="AA975" s="2"/>
      <c r="AB975" s="2"/>
      <c r="AC975" s="2"/>
      <c r="AD975" s="2"/>
      <c r="AE975" s="2"/>
      <c r="AF975" s="2"/>
      <c r="AG975" s="2"/>
      <c r="AH975" s="2"/>
      <c r="AI975" s="2"/>
      <c r="AJ975" s="2"/>
      <c r="AK975" s="2"/>
      <c r="AL975" s="2"/>
      <c r="AM975" s="2"/>
    </row>
    <row r="976" spans="1:39"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2"/>
      <c r="Y976" s="2"/>
      <c r="Z976" s="2"/>
      <c r="AA976" s="2"/>
      <c r="AB976" s="2"/>
      <c r="AC976" s="2"/>
      <c r="AD976" s="2"/>
      <c r="AE976" s="2"/>
      <c r="AF976" s="2"/>
      <c r="AG976" s="2"/>
      <c r="AH976" s="2"/>
      <c r="AI976" s="2"/>
      <c r="AJ976" s="2"/>
      <c r="AK976" s="2"/>
      <c r="AL976" s="2"/>
      <c r="AM976" s="2"/>
    </row>
    <row r="977" spans="1:39"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2"/>
      <c r="Y977" s="2"/>
      <c r="Z977" s="2"/>
      <c r="AA977" s="2"/>
      <c r="AB977" s="2"/>
      <c r="AC977" s="2"/>
      <c r="AD977" s="2"/>
      <c r="AE977" s="2"/>
      <c r="AF977" s="2"/>
      <c r="AG977" s="2"/>
      <c r="AH977" s="2"/>
      <c r="AI977" s="2"/>
      <c r="AJ977" s="2"/>
      <c r="AK977" s="2"/>
      <c r="AL977" s="2"/>
      <c r="AM977" s="2"/>
    </row>
    <row r="978" spans="1:39"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2"/>
      <c r="Y978" s="2"/>
      <c r="Z978" s="2"/>
      <c r="AA978" s="2"/>
      <c r="AB978" s="2"/>
      <c r="AC978" s="2"/>
      <c r="AD978" s="2"/>
      <c r="AE978" s="2"/>
      <c r="AF978" s="2"/>
      <c r="AG978" s="2"/>
      <c r="AH978" s="2"/>
      <c r="AI978" s="2"/>
      <c r="AJ978" s="2"/>
      <c r="AK978" s="2"/>
      <c r="AL978" s="2"/>
      <c r="AM978" s="2"/>
    </row>
    <row r="979" spans="1:39"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2"/>
      <c r="Y979" s="2"/>
      <c r="Z979" s="2"/>
      <c r="AA979" s="2"/>
      <c r="AB979" s="2"/>
      <c r="AC979" s="2"/>
      <c r="AD979" s="2"/>
      <c r="AE979" s="2"/>
      <c r="AF979" s="2"/>
      <c r="AG979" s="2"/>
      <c r="AH979" s="2"/>
      <c r="AI979" s="2"/>
      <c r="AJ979" s="2"/>
      <c r="AK979" s="2"/>
      <c r="AL979" s="2"/>
      <c r="AM979" s="2"/>
    </row>
    <row r="980" spans="1:39"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2"/>
      <c r="Y980" s="2"/>
      <c r="Z980" s="2"/>
      <c r="AA980" s="2"/>
      <c r="AB980" s="2"/>
      <c r="AC980" s="2"/>
      <c r="AD980" s="2"/>
      <c r="AE980" s="2"/>
      <c r="AF980" s="2"/>
      <c r="AG980" s="2"/>
      <c r="AH980" s="2"/>
      <c r="AI980" s="2"/>
      <c r="AJ980" s="2"/>
      <c r="AK980" s="2"/>
      <c r="AL980" s="2"/>
      <c r="AM980" s="2"/>
    </row>
    <row r="981" spans="1:39"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2"/>
      <c r="Y981" s="2"/>
      <c r="Z981" s="2"/>
      <c r="AA981" s="2"/>
      <c r="AB981" s="2"/>
      <c r="AC981" s="2"/>
      <c r="AD981" s="2"/>
      <c r="AE981" s="2"/>
      <c r="AF981" s="2"/>
      <c r="AG981" s="2"/>
      <c r="AH981" s="2"/>
      <c r="AI981" s="2"/>
      <c r="AJ981" s="2"/>
      <c r="AK981" s="2"/>
      <c r="AL981" s="2"/>
      <c r="AM981" s="2"/>
    </row>
    <row r="982" spans="1:39"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2"/>
      <c r="Y982" s="2"/>
      <c r="Z982" s="2"/>
      <c r="AA982" s="2"/>
      <c r="AB982" s="2"/>
      <c r="AC982" s="2"/>
      <c r="AD982" s="2"/>
      <c r="AE982" s="2"/>
      <c r="AF982" s="2"/>
      <c r="AG982" s="2"/>
      <c r="AH982" s="2"/>
      <c r="AI982" s="2"/>
      <c r="AJ982" s="2"/>
      <c r="AK982" s="2"/>
      <c r="AL982" s="2"/>
      <c r="AM982" s="2"/>
    </row>
    <row r="983" spans="1:39"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2"/>
      <c r="Y983" s="2"/>
      <c r="Z983" s="2"/>
      <c r="AA983" s="2"/>
      <c r="AB983" s="2"/>
      <c r="AC983" s="2"/>
      <c r="AD983" s="2"/>
      <c r="AE983" s="2"/>
      <c r="AF983" s="2"/>
      <c r="AG983" s="2"/>
      <c r="AH983" s="2"/>
      <c r="AI983" s="2"/>
      <c r="AJ983" s="2"/>
      <c r="AK983" s="2"/>
      <c r="AL983" s="2"/>
      <c r="AM983" s="2"/>
    </row>
    <row r="984" spans="1:39"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2"/>
      <c r="Y984" s="2"/>
      <c r="Z984" s="2"/>
      <c r="AA984" s="2"/>
      <c r="AB984" s="2"/>
      <c r="AC984" s="2"/>
      <c r="AD984" s="2"/>
      <c r="AE984" s="2"/>
      <c r="AF984" s="2"/>
      <c r="AG984" s="2"/>
      <c r="AH984" s="2"/>
      <c r="AI984" s="2"/>
      <c r="AJ984" s="2"/>
      <c r="AK984" s="2"/>
      <c r="AL984" s="2"/>
      <c r="AM984" s="2"/>
    </row>
    <row r="985" spans="1:39"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2"/>
      <c r="Y985" s="2"/>
      <c r="Z985" s="2"/>
      <c r="AA985" s="2"/>
      <c r="AB985" s="2"/>
      <c r="AC985" s="2"/>
      <c r="AD985" s="2"/>
      <c r="AE985" s="2"/>
      <c r="AF985" s="2"/>
      <c r="AG985" s="2"/>
      <c r="AH985" s="2"/>
      <c r="AI985" s="2"/>
      <c r="AJ985" s="2"/>
      <c r="AK985" s="2"/>
      <c r="AL985" s="2"/>
      <c r="AM985" s="2"/>
    </row>
    <row r="986" spans="1:39"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2"/>
      <c r="Y986" s="2"/>
      <c r="Z986" s="2"/>
      <c r="AA986" s="2"/>
      <c r="AB986" s="2"/>
      <c r="AC986" s="2"/>
      <c r="AD986" s="2"/>
      <c r="AE986" s="2"/>
      <c r="AF986" s="2"/>
      <c r="AG986" s="2"/>
      <c r="AH986" s="2"/>
      <c r="AI986" s="2"/>
      <c r="AJ986" s="2"/>
      <c r="AK986" s="2"/>
      <c r="AL986" s="2"/>
      <c r="AM986" s="2"/>
    </row>
    <row r="987" spans="1:39"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2"/>
      <c r="Y987" s="2"/>
      <c r="Z987" s="2"/>
      <c r="AA987" s="2"/>
      <c r="AB987" s="2"/>
      <c r="AC987" s="2"/>
      <c r="AD987" s="2"/>
      <c r="AE987" s="2"/>
      <c r="AF987" s="2"/>
      <c r="AG987" s="2"/>
      <c r="AH987" s="2"/>
      <c r="AI987" s="2"/>
      <c r="AJ987" s="2"/>
      <c r="AK987" s="2"/>
      <c r="AL987" s="2"/>
      <c r="AM987" s="2"/>
    </row>
    <row r="988" spans="1:39"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2"/>
      <c r="Y988" s="2"/>
      <c r="Z988" s="2"/>
      <c r="AA988" s="2"/>
      <c r="AB988" s="2"/>
      <c r="AC988" s="2"/>
      <c r="AD988" s="2"/>
      <c r="AE988" s="2"/>
      <c r="AF988" s="2"/>
      <c r="AG988" s="2"/>
      <c r="AH988" s="2"/>
      <c r="AI988" s="2"/>
      <c r="AJ988" s="2"/>
      <c r="AK988" s="2"/>
      <c r="AL988" s="2"/>
      <c r="AM988" s="2"/>
    </row>
    <row r="989" spans="1:39"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2"/>
      <c r="Y989" s="2"/>
      <c r="Z989" s="2"/>
      <c r="AA989" s="2"/>
      <c r="AB989" s="2"/>
      <c r="AC989" s="2"/>
      <c r="AD989" s="2"/>
      <c r="AE989" s="2"/>
      <c r="AF989" s="2"/>
      <c r="AG989" s="2"/>
      <c r="AH989" s="2"/>
      <c r="AI989" s="2"/>
      <c r="AJ989" s="2"/>
      <c r="AK989" s="2"/>
      <c r="AL989" s="2"/>
      <c r="AM989" s="2"/>
    </row>
    <row r="990" spans="1:39"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2"/>
      <c r="Y990" s="2"/>
      <c r="Z990" s="2"/>
      <c r="AA990" s="2"/>
      <c r="AB990" s="2"/>
      <c r="AC990" s="2"/>
      <c r="AD990" s="2"/>
      <c r="AE990" s="2"/>
      <c r="AF990" s="2"/>
      <c r="AG990" s="2"/>
      <c r="AH990" s="2"/>
      <c r="AI990" s="2"/>
      <c r="AJ990" s="2"/>
      <c r="AK990" s="2"/>
      <c r="AL990" s="2"/>
      <c r="AM990" s="2"/>
    </row>
    <row r="991" spans="1:39"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2"/>
      <c r="Y991" s="2"/>
      <c r="Z991" s="2"/>
      <c r="AA991" s="2"/>
      <c r="AB991" s="2"/>
      <c r="AC991" s="2"/>
      <c r="AD991" s="2"/>
      <c r="AE991" s="2"/>
      <c r="AF991" s="2"/>
      <c r="AG991" s="2"/>
      <c r="AH991" s="2"/>
      <c r="AI991" s="2"/>
      <c r="AJ991" s="2"/>
      <c r="AK991" s="2"/>
      <c r="AL991" s="2"/>
      <c r="AM991" s="2"/>
    </row>
    <row r="992" spans="1:39"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2"/>
      <c r="Y992" s="2"/>
      <c r="Z992" s="2"/>
      <c r="AA992" s="2"/>
      <c r="AB992" s="2"/>
      <c r="AC992" s="2"/>
      <c r="AD992" s="2"/>
      <c r="AE992" s="2"/>
      <c r="AF992" s="2"/>
      <c r="AG992" s="2"/>
      <c r="AH992" s="2"/>
      <c r="AI992" s="2"/>
      <c r="AJ992" s="2"/>
      <c r="AK992" s="2"/>
      <c r="AL992" s="2"/>
      <c r="AM992" s="2"/>
    </row>
    <row r="993" spans="1:39"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2"/>
      <c r="Y993" s="2"/>
      <c r="Z993" s="2"/>
      <c r="AA993" s="2"/>
      <c r="AB993" s="2"/>
      <c r="AC993" s="2"/>
      <c r="AD993" s="2"/>
      <c r="AE993" s="2"/>
      <c r="AF993" s="2"/>
      <c r="AG993" s="2"/>
      <c r="AH993" s="2"/>
      <c r="AI993" s="2"/>
      <c r="AJ993" s="2"/>
      <c r="AK993" s="2"/>
      <c r="AL993" s="2"/>
      <c r="AM993" s="2"/>
    </row>
    <row r="994" spans="1:39"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2"/>
      <c r="Y994" s="2"/>
      <c r="Z994" s="2"/>
      <c r="AA994" s="2"/>
      <c r="AB994" s="2"/>
      <c r="AC994" s="2"/>
      <c r="AD994" s="2"/>
      <c r="AE994" s="2"/>
      <c r="AF994" s="2"/>
      <c r="AG994" s="2"/>
      <c r="AH994" s="2"/>
      <c r="AI994" s="2"/>
      <c r="AJ994" s="2"/>
      <c r="AK994" s="2"/>
      <c r="AL994" s="2"/>
      <c r="AM994" s="2"/>
    </row>
    <row r="995" spans="1:39"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2"/>
      <c r="Y995" s="2"/>
      <c r="Z995" s="2"/>
      <c r="AA995" s="2"/>
      <c r="AB995" s="2"/>
      <c r="AC995" s="2"/>
      <c r="AD995" s="2"/>
      <c r="AE995" s="2"/>
      <c r="AF995" s="2"/>
      <c r="AG995" s="2"/>
      <c r="AH995" s="2"/>
      <c r="AI995" s="2"/>
      <c r="AJ995" s="2"/>
      <c r="AK995" s="2"/>
      <c r="AL995" s="2"/>
      <c r="AM995" s="2"/>
    </row>
    <row r="996" spans="1:39"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2"/>
      <c r="Y996" s="2"/>
      <c r="Z996" s="2"/>
      <c r="AA996" s="2"/>
      <c r="AB996" s="2"/>
      <c r="AC996" s="2"/>
      <c r="AD996" s="2"/>
      <c r="AE996" s="2"/>
      <c r="AF996" s="2"/>
      <c r="AG996" s="2"/>
      <c r="AH996" s="2"/>
      <c r="AI996" s="2"/>
      <c r="AJ996" s="2"/>
      <c r="AK996" s="2"/>
      <c r="AL996" s="2"/>
      <c r="AM996" s="2"/>
    </row>
    <row r="997" spans="1:39"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2"/>
      <c r="Y997" s="2"/>
      <c r="Z997" s="2"/>
      <c r="AA997" s="2"/>
      <c r="AB997" s="2"/>
      <c r="AC997" s="2"/>
      <c r="AD997" s="2"/>
      <c r="AE997" s="2"/>
      <c r="AF997" s="2"/>
      <c r="AG997" s="2"/>
      <c r="AH997" s="2"/>
      <c r="AI997" s="2"/>
      <c r="AJ997" s="2"/>
      <c r="AK997" s="2"/>
      <c r="AL997" s="2"/>
      <c r="AM997" s="2"/>
    </row>
    <row r="998" spans="1:39"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2"/>
      <c r="Y998" s="2"/>
      <c r="Z998" s="2"/>
      <c r="AA998" s="2"/>
      <c r="AB998" s="2"/>
      <c r="AC998" s="2"/>
      <c r="AD998" s="2"/>
      <c r="AE998" s="2"/>
      <c r="AF998" s="2"/>
      <c r="AG998" s="2"/>
      <c r="AH998" s="2"/>
      <c r="AI998" s="2"/>
      <c r="AJ998" s="2"/>
      <c r="AK998" s="2"/>
      <c r="AL998" s="2"/>
      <c r="AM998" s="2"/>
    </row>
    <row r="999" spans="1:39"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2"/>
      <c r="Y999" s="2"/>
      <c r="Z999" s="2"/>
      <c r="AA999" s="2"/>
      <c r="AB999" s="2"/>
      <c r="AC999" s="2"/>
      <c r="AD999" s="2"/>
      <c r="AE999" s="2"/>
      <c r="AF999" s="2"/>
      <c r="AG999" s="2"/>
      <c r="AH999" s="2"/>
      <c r="AI999" s="2"/>
      <c r="AJ999" s="2"/>
      <c r="AK999" s="2"/>
      <c r="AL999" s="2"/>
      <c r="AM999" s="2"/>
    </row>
    <row r="1000" spans="1:39"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2"/>
      <c r="Y1000" s="2"/>
      <c r="Z1000" s="2"/>
      <c r="AA1000" s="2"/>
      <c r="AB1000" s="2"/>
      <c r="AC1000" s="2"/>
      <c r="AD1000" s="2"/>
      <c r="AE1000" s="2"/>
      <c r="AF1000" s="2"/>
      <c r="AG1000" s="2"/>
      <c r="AH1000" s="2"/>
      <c r="AI1000" s="2"/>
      <c r="AJ1000" s="2"/>
      <c r="AK1000" s="2"/>
      <c r="AL1000" s="2"/>
      <c r="AM1000" s="2"/>
    </row>
  </sheetData>
  <mergeCells count="231">
    <mergeCell ref="A1:B4"/>
    <mergeCell ref="C1:U4"/>
    <mergeCell ref="V1:W1"/>
    <mergeCell ref="V2:W2"/>
    <mergeCell ref="V3:W3"/>
    <mergeCell ref="V4:W4"/>
    <mergeCell ref="E6:W6"/>
    <mergeCell ref="G7:G8"/>
    <mergeCell ref="H7:H8"/>
    <mergeCell ref="I7:I8"/>
    <mergeCell ref="J7:J8"/>
    <mergeCell ref="K7:K8"/>
    <mergeCell ref="L7:L8"/>
    <mergeCell ref="M7:M8"/>
    <mergeCell ref="U7:U8"/>
    <mergeCell ref="V7:V8"/>
    <mergeCell ref="W7:W8"/>
    <mergeCell ref="A6:D6"/>
    <mergeCell ref="A7:A8"/>
    <mergeCell ref="B7:B8"/>
    <mergeCell ref="C7:C8"/>
    <mergeCell ref="D7:D8"/>
    <mergeCell ref="E7:E8"/>
    <mergeCell ref="F7:F8"/>
    <mergeCell ref="N7:N8"/>
    <mergeCell ref="O7:O8"/>
    <mergeCell ref="P7:P8"/>
    <mergeCell ref="Q7:Q8"/>
    <mergeCell ref="R7:R8"/>
    <mergeCell ref="S7:S8"/>
    <mergeCell ref="T7:T8"/>
    <mergeCell ref="C18:C20"/>
    <mergeCell ref="D18:D20"/>
    <mergeCell ref="R15:R17"/>
    <mergeCell ref="R18:R20"/>
    <mergeCell ref="S18:S20"/>
    <mergeCell ref="T18:T20"/>
    <mergeCell ref="R9:R11"/>
    <mergeCell ref="S9:S11"/>
    <mergeCell ref="T9:T11"/>
    <mergeCell ref="R39:R41"/>
    <mergeCell ref="S39:S41"/>
    <mergeCell ref="T39:T41"/>
    <mergeCell ref="U39:U41"/>
    <mergeCell ref="V39:V41"/>
    <mergeCell ref="W39:W41"/>
    <mergeCell ref="R42:R44"/>
    <mergeCell ref="W42:W44"/>
    <mergeCell ref="R48:R50"/>
    <mergeCell ref="R51:R53"/>
    <mergeCell ref="S51:S53"/>
    <mergeCell ref="T51:T53"/>
    <mergeCell ref="U51:U53"/>
    <mergeCell ref="V51:V53"/>
    <mergeCell ref="W51:W53"/>
    <mergeCell ref="S42:S44"/>
    <mergeCell ref="T42:T44"/>
    <mergeCell ref="R45:R47"/>
    <mergeCell ref="S45:S47"/>
    <mergeCell ref="T45:T47"/>
    <mergeCell ref="S48:S50"/>
    <mergeCell ref="T48:T50"/>
    <mergeCell ref="U42:U44"/>
    <mergeCell ref="V42:V44"/>
    <mergeCell ref="U45:U47"/>
    <mergeCell ref="V45:V47"/>
    <mergeCell ref="W45:W47"/>
    <mergeCell ref="U48:U50"/>
    <mergeCell ref="V48:V50"/>
    <mergeCell ref="W48:W50"/>
    <mergeCell ref="R54:R56"/>
    <mergeCell ref="S54:S56"/>
    <mergeCell ref="T54:T56"/>
    <mergeCell ref="U54:U56"/>
    <mergeCell ref="V54:V56"/>
    <mergeCell ref="W54:W56"/>
    <mergeCell ref="R57:R59"/>
    <mergeCell ref="W57:W59"/>
    <mergeCell ref="R63:R65"/>
    <mergeCell ref="R66:R68"/>
    <mergeCell ref="S66:S68"/>
    <mergeCell ref="T66:T68"/>
    <mergeCell ref="U66:U68"/>
    <mergeCell ref="V66:V68"/>
    <mergeCell ref="W66:W68"/>
    <mergeCell ref="S57:S59"/>
    <mergeCell ref="T57:T59"/>
    <mergeCell ref="R60:R62"/>
    <mergeCell ref="S60:S62"/>
    <mergeCell ref="T60:T62"/>
    <mergeCell ref="S63:S65"/>
    <mergeCell ref="T63:T65"/>
    <mergeCell ref="U57:U59"/>
    <mergeCell ref="V57:V59"/>
    <mergeCell ref="U60:U62"/>
    <mergeCell ref="V60:V62"/>
    <mergeCell ref="W60:W62"/>
    <mergeCell ref="U63:U65"/>
    <mergeCell ref="V63:V65"/>
    <mergeCell ref="W63:W65"/>
    <mergeCell ref="U9:U11"/>
    <mergeCell ref="V9:V11"/>
    <mergeCell ref="W9:W11"/>
    <mergeCell ref="W12:W14"/>
    <mergeCell ref="R12:R14"/>
    <mergeCell ref="R21:R23"/>
    <mergeCell ref="S21:S23"/>
    <mergeCell ref="T21:T23"/>
    <mergeCell ref="U21:U23"/>
    <mergeCell ref="V21:V23"/>
    <mergeCell ref="W21:W23"/>
    <mergeCell ref="U18:U20"/>
    <mergeCell ref="V18:V20"/>
    <mergeCell ref="W18:W20"/>
    <mergeCell ref="S12:S14"/>
    <mergeCell ref="T12:T14"/>
    <mergeCell ref="S15:S17"/>
    <mergeCell ref="T15:T17"/>
    <mergeCell ref="U15:U17"/>
    <mergeCell ref="V15:V17"/>
    <mergeCell ref="W15:W17"/>
    <mergeCell ref="U12:U14"/>
    <mergeCell ref="V12:V14"/>
    <mergeCell ref="R24:R26"/>
    <mergeCell ref="S24:S26"/>
    <mergeCell ref="T24:T26"/>
    <mergeCell ref="U24:U26"/>
    <mergeCell ref="V24:V26"/>
    <mergeCell ref="W24:W26"/>
    <mergeCell ref="R27:R29"/>
    <mergeCell ref="W27:W29"/>
    <mergeCell ref="R33:R35"/>
    <mergeCell ref="R36:R38"/>
    <mergeCell ref="S36:S38"/>
    <mergeCell ref="T36:T38"/>
    <mergeCell ref="U36:U38"/>
    <mergeCell ref="V36:V38"/>
    <mergeCell ref="W36:W38"/>
    <mergeCell ref="S27:S29"/>
    <mergeCell ref="T27:T29"/>
    <mergeCell ref="R30:R32"/>
    <mergeCell ref="S30:S32"/>
    <mergeCell ref="T30:T32"/>
    <mergeCell ref="S33:S35"/>
    <mergeCell ref="T33:T35"/>
    <mergeCell ref="U27:U29"/>
    <mergeCell ref="V27:V29"/>
    <mergeCell ref="U30:U32"/>
    <mergeCell ref="V30:V32"/>
    <mergeCell ref="W30:W32"/>
    <mergeCell ref="U33:U35"/>
    <mergeCell ref="V33:V35"/>
    <mergeCell ref="W33:W35"/>
    <mergeCell ref="A33:A35"/>
    <mergeCell ref="B33:B35"/>
    <mergeCell ref="C33:C35"/>
    <mergeCell ref="D33:D35"/>
    <mergeCell ref="B36:B38"/>
    <mergeCell ref="C36:C38"/>
    <mergeCell ref="D36:D38"/>
    <mergeCell ref="A36:A38"/>
    <mergeCell ref="A39:A41"/>
    <mergeCell ref="B39:B41"/>
    <mergeCell ref="C39:C41"/>
    <mergeCell ref="D39:D41"/>
    <mergeCell ref="A42:A44"/>
    <mergeCell ref="B42:B44"/>
    <mergeCell ref="A45:A47"/>
    <mergeCell ref="B45:B47"/>
    <mergeCell ref="C45:C47"/>
    <mergeCell ref="D45:D47"/>
    <mergeCell ref="B48:B50"/>
    <mergeCell ref="C48:C50"/>
    <mergeCell ref="D48:D50"/>
    <mergeCell ref="A48:A50"/>
    <mergeCell ref="C42:C44"/>
    <mergeCell ref="D42:D44"/>
    <mergeCell ref="A51:A53"/>
    <mergeCell ref="B51:B53"/>
    <mergeCell ref="C51:C53"/>
    <mergeCell ref="D51:D53"/>
    <mergeCell ref="A54:A56"/>
    <mergeCell ref="B54:B56"/>
    <mergeCell ref="B60:B62"/>
    <mergeCell ref="C60:C62"/>
    <mergeCell ref="C54:C56"/>
    <mergeCell ref="D54:D56"/>
    <mergeCell ref="A57:A59"/>
    <mergeCell ref="B57:B59"/>
    <mergeCell ref="C57:C59"/>
    <mergeCell ref="D57:D59"/>
    <mergeCell ref="D60:D62"/>
    <mergeCell ref="A9:A11"/>
    <mergeCell ref="B9:B11"/>
    <mergeCell ref="C9:C11"/>
    <mergeCell ref="D9:D11"/>
    <mergeCell ref="B12:B14"/>
    <mergeCell ref="C12:C14"/>
    <mergeCell ref="D12:D14"/>
    <mergeCell ref="A12:A14"/>
    <mergeCell ref="A15:A17"/>
    <mergeCell ref="B15:B17"/>
    <mergeCell ref="C15:C17"/>
    <mergeCell ref="D15:D17"/>
    <mergeCell ref="A18:A20"/>
    <mergeCell ref="B18:B20"/>
    <mergeCell ref="A21:A23"/>
    <mergeCell ref="B21:B23"/>
    <mergeCell ref="C21:C23"/>
    <mergeCell ref="D21:D23"/>
    <mergeCell ref="B24:B26"/>
    <mergeCell ref="C24:C26"/>
    <mergeCell ref="D24:D26"/>
    <mergeCell ref="C30:C32"/>
    <mergeCell ref="D30:D32"/>
    <mergeCell ref="A24:A26"/>
    <mergeCell ref="A27:A29"/>
    <mergeCell ref="B27:B29"/>
    <mergeCell ref="C27:C29"/>
    <mergeCell ref="D27:D29"/>
    <mergeCell ref="A30:A32"/>
    <mergeCell ref="B30:B32"/>
    <mergeCell ref="C66:C68"/>
    <mergeCell ref="D66:D68"/>
    <mergeCell ref="A60:A62"/>
    <mergeCell ref="A63:A65"/>
    <mergeCell ref="B63:B65"/>
    <mergeCell ref="C63:C65"/>
    <mergeCell ref="D63:D65"/>
    <mergeCell ref="A66:A68"/>
    <mergeCell ref="B66:B68"/>
  </mergeCells>
  <conditionalFormatting sqref="W9">
    <cfRule type="expression" dxfId="202" priority="1">
      <formula>IF($W9="Casi seguro",1,0)</formula>
    </cfRule>
  </conditionalFormatting>
  <conditionalFormatting sqref="W9">
    <cfRule type="expression" dxfId="201" priority="2">
      <formula>IF($W9="Probable",1,0)</formula>
    </cfRule>
  </conditionalFormatting>
  <conditionalFormatting sqref="W9">
    <cfRule type="expression" dxfId="200" priority="3">
      <formula>IF($W9="Posible",1,0)</formula>
    </cfRule>
  </conditionalFormatting>
  <conditionalFormatting sqref="W9">
    <cfRule type="expression" dxfId="199" priority="4">
      <formula>IF($W9="Improbable",1,0)</formula>
    </cfRule>
  </conditionalFormatting>
  <conditionalFormatting sqref="W9">
    <cfRule type="expression" dxfId="198" priority="5">
      <formula>IF($W9="Rara vez",1,0)</formula>
    </cfRule>
  </conditionalFormatting>
  <conditionalFormatting sqref="B9:D68">
    <cfRule type="expression" dxfId="197" priority="6">
      <formula>IF($D9="No aplica",1,0)</formula>
    </cfRule>
  </conditionalFormatting>
  <conditionalFormatting sqref="W12">
    <cfRule type="expression" dxfId="196" priority="7">
      <formula>IF($W12="Casi seguro",1,0)</formula>
    </cfRule>
  </conditionalFormatting>
  <conditionalFormatting sqref="W12">
    <cfRule type="expression" dxfId="195" priority="8">
      <formula>IF($W12="Probable",1,0)</formula>
    </cfRule>
  </conditionalFormatting>
  <conditionalFormatting sqref="W12">
    <cfRule type="expression" dxfId="194" priority="9">
      <formula>IF($W12="Posible",1,0)</formula>
    </cfRule>
  </conditionalFormatting>
  <conditionalFormatting sqref="W12">
    <cfRule type="expression" dxfId="193" priority="10">
      <formula>IF($W12="Improbable",1,0)</formula>
    </cfRule>
  </conditionalFormatting>
  <conditionalFormatting sqref="W12">
    <cfRule type="expression" dxfId="192" priority="11">
      <formula>IF($W12="Rara vez",1,0)</formula>
    </cfRule>
  </conditionalFormatting>
  <conditionalFormatting sqref="E12:W14">
    <cfRule type="expression" dxfId="191" priority="12">
      <formula>IF($D$12="No aplica",1,0)</formula>
    </cfRule>
  </conditionalFormatting>
  <conditionalFormatting sqref="E9:W11">
    <cfRule type="expression" dxfId="190" priority="13">
      <formula>IF($D$9="No aplica",1,0)</formula>
    </cfRule>
  </conditionalFormatting>
  <conditionalFormatting sqref="W15">
    <cfRule type="expression" dxfId="189" priority="14">
      <formula>IF($W15="Casi seguro",1,0)</formula>
    </cfRule>
  </conditionalFormatting>
  <conditionalFormatting sqref="W15">
    <cfRule type="expression" dxfId="188" priority="15">
      <formula>IF($W15="Probable",1,0)</formula>
    </cfRule>
  </conditionalFormatting>
  <conditionalFormatting sqref="W15">
    <cfRule type="expression" dxfId="187" priority="16">
      <formula>IF($W15="Posible",1,0)</formula>
    </cfRule>
  </conditionalFormatting>
  <conditionalFormatting sqref="W15">
    <cfRule type="expression" dxfId="186" priority="17">
      <formula>IF($W15="Improbable",1,0)</formula>
    </cfRule>
  </conditionalFormatting>
  <conditionalFormatting sqref="W15">
    <cfRule type="expression" dxfId="185" priority="18">
      <formula>IF($W15="Rara vez",1,0)</formula>
    </cfRule>
  </conditionalFormatting>
  <conditionalFormatting sqref="E15:W17">
    <cfRule type="expression" dxfId="184" priority="19">
      <formula>IF($D$15="No aplica",1,0)</formula>
    </cfRule>
  </conditionalFormatting>
  <conditionalFormatting sqref="W18">
    <cfRule type="expression" dxfId="183" priority="20">
      <formula>IF($W18="Casi seguro",1,0)</formula>
    </cfRule>
  </conditionalFormatting>
  <conditionalFormatting sqref="W18">
    <cfRule type="expression" dxfId="182" priority="21">
      <formula>IF($W18="Probable",1,0)</formula>
    </cfRule>
  </conditionalFormatting>
  <conditionalFormatting sqref="W18">
    <cfRule type="expression" dxfId="181" priority="22">
      <formula>IF($W18="Posible",1,0)</formula>
    </cfRule>
  </conditionalFormatting>
  <conditionalFormatting sqref="W18">
    <cfRule type="expression" dxfId="180" priority="23">
      <formula>IF($W18="Improbable",1,0)</formula>
    </cfRule>
  </conditionalFormatting>
  <conditionalFormatting sqref="W18">
    <cfRule type="expression" dxfId="179" priority="24">
      <formula>IF($W18="Rara vez",1,0)</formula>
    </cfRule>
  </conditionalFormatting>
  <conditionalFormatting sqref="E18:W20">
    <cfRule type="expression" dxfId="178" priority="25">
      <formula>IF($D$18="No aplica",1,0)</formula>
    </cfRule>
  </conditionalFormatting>
  <conditionalFormatting sqref="W21">
    <cfRule type="expression" dxfId="177" priority="26">
      <formula>IF($W21="Casi seguro",1,0)</formula>
    </cfRule>
  </conditionalFormatting>
  <conditionalFormatting sqref="W21">
    <cfRule type="expression" dxfId="176" priority="27">
      <formula>IF($W21="Probable",1,0)</formula>
    </cfRule>
  </conditionalFormatting>
  <conditionalFormatting sqref="W21">
    <cfRule type="expression" dxfId="175" priority="28">
      <formula>IF($W21="Posible",1,0)</formula>
    </cfRule>
  </conditionalFormatting>
  <conditionalFormatting sqref="W21">
    <cfRule type="expression" dxfId="174" priority="29">
      <formula>IF($W21="Improbable",1,0)</formula>
    </cfRule>
  </conditionalFormatting>
  <conditionalFormatting sqref="W21">
    <cfRule type="expression" dxfId="173" priority="30">
      <formula>IF($W21="Rara vez",1,0)</formula>
    </cfRule>
  </conditionalFormatting>
  <conditionalFormatting sqref="E21:W23">
    <cfRule type="expression" dxfId="172" priority="31">
      <formula>IF($D$21="No aplica",1,0)</formula>
    </cfRule>
  </conditionalFormatting>
  <conditionalFormatting sqref="W24">
    <cfRule type="expression" dxfId="171" priority="32">
      <formula>IF($W24="Casi seguro",1,0)</formula>
    </cfRule>
  </conditionalFormatting>
  <conditionalFormatting sqref="W24">
    <cfRule type="expression" dxfId="170" priority="33">
      <formula>IF($W24="Probable",1,0)</formula>
    </cfRule>
  </conditionalFormatting>
  <conditionalFormatting sqref="W24">
    <cfRule type="expression" dxfId="169" priority="34">
      <formula>IF($W24="Posible",1,0)</formula>
    </cfRule>
  </conditionalFormatting>
  <conditionalFormatting sqref="W24">
    <cfRule type="expression" dxfId="168" priority="35">
      <formula>IF($W24="Improbable",1,0)</formula>
    </cfRule>
  </conditionalFormatting>
  <conditionalFormatting sqref="W24">
    <cfRule type="expression" dxfId="167" priority="36">
      <formula>IF($W24="Rara vez",1,0)</formula>
    </cfRule>
  </conditionalFormatting>
  <conditionalFormatting sqref="E24:W26">
    <cfRule type="expression" dxfId="166" priority="37">
      <formula>IF($D$24="No aplica",1,0)</formula>
    </cfRule>
  </conditionalFormatting>
  <conditionalFormatting sqref="W27">
    <cfRule type="expression" dxfId="165" priority="38">
      <formula>IF($W27="Casi seguro",1,0)</formula>
    </cfRule>
  </conditionalFormatting>
  <conditionalFormatting sqref="W27">
    <cfRule type="expression" dxfId="164" priority="39">
      <formula>IF($W27="Probable",1,0)</formula>
    </cfRule>
  </conditionalFormatting>
  <conditionalFormatting sqref="W27">
    <cfRule type="expression" dxfId="163" priority="40">
      <formula>IF($W27="Posible",1,0)</formula>
    </cfRule>
  </conditionalFormatting>
  <conditionalFormatting sqref="W27">
    <cfRule type="expression" dxfId="162" priority="41">
      <formula>IF($W27="Improbable",1,0)</formula>
    </cfRule>
  </conditionalFormatting>
  <conditionalFormatting sqref="W27">
    <cfRule type="expression" dxfId="161" priority="42">
      <formula>IF($W27="Rara vez",1,0)</formula>
    </cfRule>
  </conditionalFormatting>
  <conditionalFormatting sqref="E27:W29">
    <cfRule type="expression" dxfId="160" priority="43">
      <formula>IF($D$27="No aplica",1,0)</formula>
    </cfRule>
  </conditionalFormatting>
  <conditionalFormatting sqref="W30">
    <cfRule type="expression" dxfId="159" priority="44">
      <formula>IF($W30="Casi seguro",1,0)</formula>
    </cfRule>
  </conditionalFormatting>
  <conditionalFormatting sqref="W30">
    <cfRule type="expression" dxfId="158" priority="45">
      <formula>IF($W30="Probable",1,0)</formula>
    </cfRule>
  </conditionalFormatting>
  <conditionalFormatting sqref="W30">
    <cfRule type="expression" dxfId="157" priority="46">
      <formula>IF($W30="Posible",1,0)</formula>
    </cfRule>
  </conditionalFormatting>
  <conditionalFormatting sqref="W30">
    <cfRule type="expression" dxfId="156" priority="47">
      <formula>IF($W30="Improbable",1,0)</formula>
    </cfRule>
  </conditionalFormatting>
  <conditionalFormatting sqref="W30">
    <cfRule type="expression" dxfId="155" priority="48">
      <formula>IF($W30="Rara vez",1,0)</formula>
    </cfRule>
  </conditionalFormatting>
  <conditionalFormatting sqref="E30:W32">
    <cfRule type="expression" dxfId="154" priority="49">
      <formula>IF($D$30="No aplica",1,0)</formula>
    </cfRule>
  </conditionalFormatting>
  <conditionalFormatting sqref="W33">
    <cfRule type="expression" dxfId="153" priority="50">
      <formula>IF($W33="Casi seguro",1,0)</formula>
    </cfRule>
  </conditionalFormatting>
  <conditionalFormatting sqref="W33">
    <cfRule type="expression" dxfId="152" priority="51">
      <formula>IF($W33="Probable",1,0)</formula>
    </cfRule>
  </conditionalFormatting>
  <conditionalFormatting sqref="W33">
    <cfRule type="expression" dxfId="151" priority="52">
      <formula>IF($W33="Posible",1,0)</formula>
    </cfRule>
  </conditionalFormatting>
  <conditionalFormatting sqref="W33">
    <cfRule type="expression" dxfId="150" priority="53">
      <formula>IF($W33="Improbable",1,0)</formula>
    </cfRule>
  </conditionalFormatting>
  <conditionalFormatting sqref="W33">
    <cfRule type="expression" dxfId="149" priority="54">
      <formula>IF($W33="Rara vez",1,0)</formula>
    </cfRule>
  </conditionalFormatting>
  <conditionalFormatting sqref="E33:W35">
    <cfRule type="expression" dxfId="148" priority="55">
      <formula>IF($D$33="No aplica",1,0)</formula>
    </cfRule>
  </conditionalFormatting>
  <conditionalFormatting sqref="W36">
    <cfRule type="expression" dxfId="147" priority="56">
      <formula>IF($W36="Casi seguro",1,0)</formula>
    </cfRule>
  </conditionalFormatting>
  <conditionalFormatting sqref="W36">
    <cfRule type="expression" dxfId="146" priority="57">
      <formula>IF($W36="Probable",1,0)</formula>
    </cfRule>
  </conditionalFormatting>
  <conditionalFormatting sqref="W36">
    <cfRule type="expression" dxfId="145" priority="58">
      <formula>IF($W36="Posible",1,0)</formula>
    </cfRule>
  </conditionalFormatting>
  <conditionalFormatting sqref="W36">
    <cfRule type="expression" dxfId="144" priority="59">
      <formula>IF($W36="Improbable",1,0)</formula>
    </cfRule>
  </conditionalFormatting>
  <conditionalFormatting sqref="W36">
    <cfRule type="expression" dxfId="143" priority="60">
      <formula>IF($W36="Rara vez",1,0)</formula>
    </cfRule>
  </conditionalFormatting>
  <conditionalFormatting sqref="E36:W38">
    <cfRule type="expression" dxfId="142" priority="61">
      <formula>IF($D$36="No aplica",1,0)</formula>
    </cfRule>
  </conditionalFormatting>
  <conditionalFormatting sqref="W39">
    <cfRule type="expression" dxfId="141" priority="62">
      <formula>IF($W39="Casi seguro",1,0)</formula>
    </cfRule>
  </conditionalFormatting>
  <conditionalFormatting sqref="W39">
    <cfRule type="expression" dxfId="140" priority="63">
      <formula>IF($W39="Probable",1,0)</formula>
    </cfRule>
  </conditionalFormatting>
  <conditionalFormatting sqref="W39">
    <cfRule type="expression" dxfId="139" priority="64">
      <formula>IF($W39="Posible",1,0)</formula>
    </cfRule>
  </conditionalFormatting>
  <conditionalFormatting sqref="W39">
    <cfRule type="expression" dxfId="138" priority="65">
      <formula>IF($W39="Improbable",1,0)</formula>
    </cfRule>
  </conditionalFormatting>
  <conditionalFormatting sqref="W39">
    <cfRule type="expression" dxfId="137" priority="66">
      <formula>IF($W39="Rara vez",1,0)</formula>
    </cfRule>
  </conditionalFormatting>
  <conditionalFormatting sqref="E39:W41">
    <cfRule type="expression" dxfId="136" priority="67">
      <formula>IF($D$39="No aplica",1,0)</formula>
    </cfRule>
  </conditionalFormatting>
  <conditionalFormatting sqref="W42">
    <cfRule type="expression" dxfId="135" priority="68">
      <formula>IF($W42="Casi seguro",1,0)</formula>
    </cfRule>
  </conditionalFormatting>
  <conditionalFormatting sqref="W42">
    <cfRule type="expression" dxfId="134" priority="69">
      <formula>IF($W42="Probable",1,0)</formula>
    </cfRule>
  </conditionalFormatting>
  <conditionalFormatting sqref="W42">
    <cfRule type="expression" dxfId="133" priority="70">
      <formula>IF($W42="Posible",1,0)</formula>
    </cfRule>
  </conditionalFormatting>
  <conditionalFormatting sqref="W42">
    <cfRule type="expression" dxfId="132" priority="71">
      <formula>IF($W42="Improbable",1,0)</formula>
    </cfRule>
  </conditionalFormatting>
  <conditionalFormatting sqref="W42">
    <cfRule type="expression" dxfId="131" priority="72">
      <formula>IF($W42="Rara vez",1,0)</formula>
    </cfRule>
  </conditionalFormatting>
  <conditionalFormatting sqref="E42:W44">
    <cfRule type="expression" dxfId="130" priority="73">
      <formula>IF($D$42="No aplica",1,0)</formula>
    </cfRule>
  </conditionalFormatting>
  <conditionalFormatting sqref="W45">
    <cfRule type="expression" dxfId="129" priority="74">
      <formula>IF($W45="Casi seguro",1,0)</formula>
    </cfRule>
  </conditionalFormatting>
  <conditionalFormatting sqref="W45">
    <cfRule type="expression" dxfId="128" priority="75">
      <formula>IF($W45="Probable",1,0)</formula>
    </cfRule>
  </conditionalFormatting>
  <conditionalFormatting sqref="W45">
    <cfRule type="expression" dxfId="127" priority="76">
      <formula>IF($W45="Posible",1,0)</formula>
    </cfRule>
  </conditionalFormatting>
  <conditionalFormatting sqref="W45">
    <cfRule type="expression" dxfId="126" priority="77">
      <formula>IF($W45="Improbable",1,0)</formula>
    </cfRule>
  </conditionalFormatting>
  <conditionalFormatting sqref="W45">
    <cfRule type="expression" dxfId="125" priority="78">
      <formula>IF($W45="Rara vez",1,0)</formula>
    </cfRule>
  </conditionalFormatting>
  <conditionalFormatting sqref="E45:W47">
    <cfRule type="expression" dxfId="124" priority="79">
      <formula>IF($D$45="No aplica",1,0)</formula>
    </cfRule>
  </conditionalFormatting>
  <conditionalFormatting sqref="W48">
    <cfRule type="expression" dxfId="123" priority="80">
      <formula>IF($W48="Casi seguro",1,0)</formula>
    </cfRule>
  </conditionalFormatting>
  <conditionalFormatting sqref="W48">
    <cfRule type="expression" dxfId="122" priority="81">
      <formula>IF($W48="Probable",1,0)</formula>
    </cfRule>
  </conditionalFormatting>
  <conditionalFormatting sqref="W48">
    <cfRule type="expression" dxfId="121" priority="82">
      <formula>IF($W48="Posible",1,0)</formula>
    </cfRule>
  </conditionalFormatting>
  <conditionalFormatting sqref="W48">
    <cfRule type="expression" dxfId="120" priority="83">
      <formula>IF($W48="Improbable",1,0)</formula>
    </cfRule>
  </conditionalFormatting>
  <conditionalFormatting sqref="W48">
    <cfRule type="expression" dxfId="119" priority="84">
      <formula>IF($W48="Rara vez",1,0)</formula>
    </cfRule>
  </conditionalFormatting>
  <conditionalFormatting sqref="E48:W50">
    <cfRule type="expression" dxfId="118" priority="85">
      <formula>IF($D$48="No aplica",1,0)</formula>
    </cfRule>
  </conditionalFormatting>
  <conditionalFormatting sqref="W51">
    <cfRule type="expression" dxfId="117" priority="86">
      <formula>IF($W51="Casi seguro",1,0)</formula>
    </cfRule>
  </conditionalFormatting>
  <conditionalFormatting sqref="W51">
    <cfRule type="expression" dxfId="116" priority="87">
      <formula>IF($W51="Probable",1,0)</formula>
    </cfRule>
  </conditionalFormatting>
  <conditionalFormatting sqref="W51">
    <cfRule type="expression" dxfId="115" priority="88">
      <formula>IF($W51="Posible",1,0)</formula>
    </cfRule>
  </conditionalFormatting>
  <conditionalFormatting sqref="W51">
    <cfRule type="expression" dxfId="114" priority="89">
      <formula>IF($W51="Improbable",1,0)</formula>
    </cfRule>
  </conditionalFormatting>
  <conditionalFormatting sqref="W51">
    <cfRule type="expression" dxfId="113" priority="90">
      <formula>IF($W51="Rara vez",1,0)</formula>
    </cfRule>
  </conditionalFormatting>
  <conditionalFormatting sqref="E51:W53">
    <cfRule type="expression" dxfId="112" priority="91">
      <formula>IF($D$51="No aplica",1,0)</formula>
    </cfRule>
  </conditionalFormatting>
  <conditionalFormatting sqref="W54">
    <cfRule type="expression" dxfId="111" priority="92">
      <formula>IF($W54="Casi seguro",1,0)</formula>
    </cfRule>
  </conditionalFormatting>
  <conditionalFormatting sqref="W54">
    <cfRule type="expression" dxfId="110" priority="93">
      <formula>IF($W54="Probable",1,0)</formula>
    </cfRule>
  </conditionalFormatting>
  <conditionalFormatting sqref="W54">
    <cfRule type="expression" dxfId="109" priority="94">
      <formula>IF($W54="Posible",1,0)</formula>
    </cfRule>
  </conditionalFormatting>
  <conditionalFormatting sqref="W54">
    <cfRule type="expression" dxfId="108" priority="95">
      <formula>IF($W54="Improbable",1,0)</formula>
    </cfRule>
  </conditionalFormatting>
  <conditionalFormatting sqref="W54">
    <cfRule type="expression" dxfId="107" priority="96">
      <formula>IF($W54="Rara vez",1,0)</formula>
    </cfRule>
  </conditionalFormatting>
  <conditionalFormatting sqref="E54:W56">
    <cfRule type="expression" dxfId="106" priority="97">
      <formula>IF($D$54="No aplica",1,0)</formula>
    </cfRule>
  </conditionalFormatting>
  <conditionalFormatting sqref="W57">
    <cfRule type="expression" dxfId="105" priority="98">
      <formula>IF($W57="Casi seguro",1,0)</formula>
    </cfRule>
  </conditionalFormatting>
  <conditionalFormatting sqref="W57">
    <cfRule type="expression" dxfId="104" priority="99">
      <formula>IF($W57="Probable",1,0)</formula>
    </cfRule>
  </conditionalFormatting>
  <conditionalFormatting sqref="W57">
    <cfRule type="expression" dxfId="103" priority="100">
      <formula>IF($W57="Posible",1,0)</formula>
    </cfRule>
  </conditionalFormatting>
  <conditionalFormatting sqref="W57">
    <cfRule type="expression" dxfId="102" priority="101">
      <formula>IF($W57="Improbable",1,0)</formula>
    </cfRule>
  </conditionalFormatting>
  <conditionalFormatting sqref="W57">
    <cfRule type="expression" dxfId="101" priority="102">
      <formula>IF($W57="Rara vez",1,0)</formula>
    </cfRule>
  </conditionalFormatting>
  <conditionalFormatting sqref="E57:W59">
    <cfRule type="expression" dxfId="100" priority="103">
      <formula>IF($D$57="No aplica",1,0)</formula>
    </cfRule>
  </conditionalFormatting>
  <conditionalFormatting sqref="W60">
    <cfRule type="expression" dxfId="99" priority="104">
      <formula>IF($W60="Casi seguro",1,0)</formula>
    </cfRule>
  </conditionalFormatting>
  <conditionalFormatting sqref="W60">
    <cfRule type="expression" dxfId="98" priority="105">
      <formula>IF($W60="Probable",1,0)</formula>
    </cfRule>
  </conditionalFormatting>
  <conditionalFormatting sqref="W60">
    <cfRule type="expression" dxfId="97" priority="106">
      <formula>IF($W60="Posible",1,0)</formula>
    </cfRule>
  </conditionalFormatting>
  <conditionalFormatting sqref="W60">
    <cfRule type="expression" dxfId="96" priority="107">
      <formula>IF($W60="Improbable",1,0)</formula>
    </cfRule>
  </conditionalFormatting>
  <conditionalFormatting sqref="W60">
    <cfRule type="expression" dxfId="95" priority="108">
      <formula>IF($W60="Rara vez",1,0)</formula>
    </cfRule>
  </conditionalFormatting>
  <conditionalFormatting sqref="E60:W62">
    <cfRule type="expression" dxfId="94" priority="109">
      <formula>IF($D$60="No aplica",1,0)</formula>
    </cfRule>
  </conditionalFormatting>
  <conditionalFormatting sqref="W63">
    <cfRule type="expression" dxfId="93" priority="110">
      <formula>IF($W63="Casi seguro",1,0)</formula>
    </cfRule>
  </conditionalFormatting>
  <conditionalFormatting sqref="W63">
    <cfRule type="expression" dxfId="92" priority="111">
      <formula>IF($W63="Probable",1,0)</formula>
    </cfRule>
  </conditionalFormatting>
  <conditionalFormatting sqref="W63">
    <cfRule type="expression" dxfId="91" priority="112">
      <formula>IF($W63="Posible",1,0)</formula>
    </cfRule>
  </conditionalFormatting>
  <conditionalFormatting sqref="W63">
    <cfRule type="expression" dxfId="90" priority="113">
      <formula>IF($W63="Improbable",1,0)</formula>
    </cfRule>
  </conditionalFormatting>
  <conditionalFormatting sqref="W63">
    <cfRule type="expression" dxfId="89" priority="114">
      <formula>IF($W63="Rara vez",1,0)</formula>
    </cfRule>
  </conditionalFormatting>
  <conditionalFormatting sqref="E63:W65">
    <cfRule type="expression" dxfId="88" priority="115">
      <formula>IF($D$63="No aplica",1,0)</formula>
    </cfRule>
  </conditionalFormatting>
  <conditionalFormatting sqref="W66">
    <cfRule type="expression" dxfId="87" priority="116">
      <formula>IF($W66="Casi seguro",1,0)</formula>
    </cfRule>
  </conditionalFormatting>
  <conditionalFormatting sqref="W66">
    <cfRule type="expression" dxfId="86" priority="117">
      <formula>IF($W66="Probable",1,0)</formula>
    </cfRule>
  </conditionalFormatting>
  <conditionalFormatting sqref="W66">
    <cfRule type="expression" dxfId="85" priority="118">
      <formula>IF($W66="Posible",1,0)</formula>
    </cfRule>
  </conditionalFormatting>
  <conditionalFormatting sqref="W66">
    <cfRule type="expression" dxfId="84" priority="119">
      <formula>IF($W66="Improbable",1,0)</formula>
    </cfRule>
  </conditionalFormatting>
  <conditionalFormatting sqref="W66">
    <cfRule type="expression" dxfId="83" priority="120">
      <formula>IF($W66="Rara vez",1,0)</formula>
    </cfRule>
  </conditionalFormatting>
  <conditionalFormatting sqref="E66:W68">
    <cfRule type="expression" dxfId="82" priority="121">
      <formula>IF($D$66="No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x14:formula1>
            <xm:f>Listas!$AC$2:$AC$5</xm:f>
          </x14:formula1>
          <xm:sqref>U9 U12 U15 U18 U21 U24 U27 U30 U33 U36 U39 U42 U45 U48 U51 U54 U57 U60 U63 U66</xm:sqref>
        </x14:dataValidation>
        <x14:dataValidation type="list" allowBlank="1" showErrorMessage="1">
          <x14:formula1>
            <xm:f>IF($E9="",Listas!$R$3,Listas!$S$2:$S$3)</xm:f>
          </x14:formula1>
          <xm:sqref>F9:F68</xm:sqref>
        </x14:dataValidation>
        <x14:dataValidation type="list" allowBlank="1" showErrorMessage="1">
          <x14:formula1>
            <xm:f>IF($E9="",Listas!$R$3,Listas!$T$2:$T$3)</xm:f>
          </x14:formula1>
          <xm:sqref>G9:G68</xm:sqref>
        </x14:dataValidation>
        <x14:dataValidation type="list" allowBlank="1" showErrorMessage="1">
          <x14:formula1>
            <xm:f>Listas!$AB$2:$AB$4</xm:f>
          </x14:formula1>
          <xm:sqref>P9:P68</xm:sqref>
        </x14:dataValidation>
        <x14:dataValidation type="list" allowBlank="1" showErrorMessage="1">
          <x14:formula1>
            <xm:f>IF($E9="",Listas!$R$3,Listas!$X$2:$X$3)</xm:f>
          </x14:formula1>
          <xm:sqref>K9:K68</xm:sqref>
        </x14:dataValidation>
        <x14:dataValidation type="list" allowBlank="1" showErrorMessage="1">
          <x14:formula1>
            <xm:f>IF($E9="",Listas!$R$3,Listas!$U$2:$U$3)</xm:f>
          </x14:formula1>
          <xm:sqref>H9:H68</xm:sqref>
        </x14:dataValidation>
        <x14:dataValidation type="list" allowBlank="1" showErrorMessage="1">
          <x14:formula1>
            <xm:f>IF($E9="",Listas!$R$3,Listas!$V$2:$V$4)</xm:f>
          </x14:formula1>
          <xm:sqref>I9:I68</xm:sqref>
        </x14:dataValidation>
        <x14:dataValidation type="list" allowBlank="1" showErrorMessage="1">
          <x14:formula1>
            <xm:f>IF($E9="",Listas!$R$3,Listas!$W$2:$W$3)</xm:f>
          </x14:formula1>
          <xm:sqref>J9:J68</xm:sqref>
        </x14:dataValidation>
        <x14:dataValidation type="list" allowBlank="1" showErrorMessage="1">
          <x14:formula1>
            <xm:f>IF($E9="",Listas!$R$3,Listas!$Y$2:$Y$4)</xm:f>
          </x14:formula1>
          <xm:sqref>L9:L68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zoomScale="85" zoomScaleNormal="85" workbookViewId="0">
      <pane ySplit="8" topLeftCell="A22" activePane="bottomLeft" state="frozen"/>
      <selection pane="bottomLeft" activeCell="J27" sqref="J27:J29"/>
    </sheetView>
  </sheetViews>
  <sheetFormatPr baseColWidth="10" defaultColWidth="14.42578125" defaultRowHeight="15" customHeight="1" x14ac:dyDescent="0.25"/>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26.7109375" customWidth="1"/>
    <col min="18" max="18" width="12.85546875" customWidth="1"/>
    <col min="19" max="19" width="16" customWidth="1"/>
    <col min="20" max="20" width="21.140625" customWidth="1"/>
    <col min="21" max="21" width="16.28515625" customWidth="1"/>
    <col min="22" max="22" width="21" customWidth="1"/>
    <col min="23" max="23" width="17.28515625" customWidth="1"/>
    <col min="24" max="25" width="29.42578125" customWidth="1"/>
    <col min="26" max="26" width="35.5703125" customWidth="1"/>
    <col min="27" max="27" width="12.85546875" customWidth="1"/>
    <col min="28" max="28" width="13" customWidth="1"/>
    <col min="29" max="29" width="10.42578125" customWidth="1"/>
    <col min="30" max="30" width="12.85546875" customWidth="1"/>
    <col min="31" max="31" width="9.140625" customWidth="1"/>
    <col min="32" max="32" width="15.28515625" customWidth="1"/>
    <col min="33" max="33" width="13.42578125" customWidth="1"/>
    <col min="34" max="34" width="31.85546875" customWidth="1"/>
    <col min="35" max="35" width="50" customWidth="1"/>
    <col min="36" max="36" width="27.85546875" customWidth="1"/>
    <col min="37" max="37" width="19.28515625" customWidth="1"/>
    <col min="38" max="38" width="24.42578125" customWidth="1"/>
    <col min="39" max="39" width="8.140625" customWidth="1"/>
    <col min="40" max="58" width="11.42578125" hidden="1" customWidth="1"/>
  </cols>
  <sheetData>
    <row r="1" spans="1:58" ht="16.5" customHeight="1" x14ac:dyDescent="0.3">
      <c r="A1" s="133" t="s">
        <v>247</v>
      </c>
      <c r="B1" s="76"/>
      <c r="C1" s="70"/>
      <c r="D1" s="75" t="s">
        <v>0</v>
      </c>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0"/>
      <c r="AK1" s="119" t="s">
        <v>248</v>
      </c>
      <c r="AL1" s="62"/>
      <c r="AM1" s="3"/>
      <c r="AN1" s="3"/>
      <c r="AO1" s="3"/>
      <c r="AP1" s="3"/>
      <c r="AQ1" s="3"/>
      <c r="AR1" s="3"/>
      <c r="AS1" s="3"/>
      <c r="AT1" s="3"/>
      <c r="AU1" s="3"/>
      <c r="AV1" s="3"/>
      <c r="AW1" s="3"/>
      <c r="AX1" s="3"/>
      <c r="AY1" s="3"/>
      <c r="AZ1" s="3"/>
      <c r="BA1" s="3"/>
      <c r="BB1" s="3"/>
      <c r="BC1" s="3"/>
      <c r="BD1" s="3"/>
      <c r="BE1" s="3"/>
      <c r="BF1" s="3"/>
    </row>
    <row r="2" spans="1:58" ht="16.5" customHeight="1" x14ac:dyDescent="0.3">
      <c r="A2" s="71"/>
      <c r="B2" s="77"/>
      <c r="C2" s="72"/>
      <c r="D2" s="71"/>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2"/>
      <c r="AK2" s="119" t="s">
        <v>249</v>
      </c>
      <c r="AL2" s="62"/>
      <c r="AM2" s="3"/>
      <c r="AN2" s="3"/>
      <c r="AO2" s="3"/>
      <c r="AP2" s="3"/>
      <c r="AQ2" s="3"/>
      <c r="AR2" s="3"/>
      <c r="AS2" s="3"/>
      <c r="AT2" s="3"/>
      <c r="AU2" s="3"/>
      <c r="AV2" s="3"/>
      <c r="AW2" s="3"/>
      <c r="AX2" s="3"/>
      <c r="AY2" s="3"/>
      <c r="AZ2" s="3"/>
      <c r="BA2" s="3"/>
      <c r="BB2" s="3"/>
      <c r="BC2" s="3"/>
      <c r="BD2" s="3"/>
      <c r="BE2" s="3"/>
      <c r="BF2" s="3"/>
    </row>
    <row r="3" spans="1:58" ht="16.5" customHeight="1" x14ac:dyDescent="0.3">
      <c r="A3" s="71"/>
      <c r="B3" s="77"/>
      <c r="C3" s="72"/>
      <c r="D3" s="71"/>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2"/>
      <c r="AK3" s="119" t="s">
        <v>250</v>
      </c>
      <c r="AL3" s="62"/>
      <c r="AM3" s="3"/>
      <c r="AN3" s="3"/>
      <c r="AO3" s="3"/>
      <c r="AP3" s="3"/>
      <c r="AQ3" s="3"/>
      <c r="AR3" s="3"/>
      <c r="AS3" s="3"/>
      <c r="AT3" s="3"/>
      <c r="AU3" s="3"/>
      <c r="AV3" s="3"/>
      <c r="AW3" s="3"/>
      <c r="AX3" s="3"/>
      <c r="AY3" s="3"/>
      <c r="AZ3" s="3"/>
      <c r="BA3" s="3"/>
      <c r="BB3" s="3"/>
      <c r="BC3" s="3"/>
      <c r="BD3" s="3"/>
      <c r="BE3" s="3"/>
      <c r="BF3" s="3"/>
    </row>
    <row r="4" spans="1:58" ht="16.5" customHeight="1" x14ac:dyDescent="0.3">
      <c r="A4" s="73"/>
      <c r="B4" s="78"/>
      <c r="C4" s="74"/>
      <c r="D4" s="73"/>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4"/>
      <c r="AK4" s="119" t="s">
        <v>251</v>
      </c>
      <c r="AL4" s="62"/>
      <c r="AM4" s="3"/>
      <c r="AN4" s="3"/>
      <c r="AO4" s="3"/>
      <c r="AP4" s="3"/>
      <c r="AQ4" s="3"/>
      <c r="AR4" s="3"/>
      <c r="AS4" s="3"/>
      <c r="AT4" s="3"/>
      <c r="AU4" s="3"/>
      <c r="AV4" s="3"/>
      <c r="AW4" s="3"/>
      <c r="AX4" s="3"/>
      <c r="AY4" s="3"/>
      <c r="AZ4" s="3"/>
      <c r="BA4" s="3"/>
      <c r="BB4" s="3"/>
      <c r="BC4" s="3"/>
      <c r="BD4" s="3"/>
      <c r="BE4" s="3"/>
      <c r="BF4" s="3"/>
    </row>
    <row r="5" spans="1:58" ht="12" customHeight="1" x14ac:dyDescent="0.3">
      <c r="A5" s="15"/>
      <c r="B5" s="15"/>
      <c r="C5" s="15"/>
      <c r="D5" s="19"/>
      <c r="E5" s="15"/>
      <c r="F5" s="15"/>
      <c r="G5" s="15"/>
      <c r="H5" s="15"/>
      <c r="I5" s="3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7.25" customHeight="1" x14ac:dyDescent="0.3">
      <c r="A6" s="115" t="s">
        <v>81</v>
      </c>
      <c r="B6" s="61"/>
      <c r="C6" s="61"/>
      <c r="D6" s="61"/>
      <c r="E6" s="61"/>
      <c r="F6" s="61"/>
      <c r="G6" s="61"/>
      <c r="H6" s="61"/>
      <c r="I6" s="61"/>
      <c r="J6" s="62"/>
      <c r="K6" s="115" t="s">
        <v>82</v>
      </c>
      <c r="L6" s="61"/>
      <c r="M6" s="61"/>
      <c r="N6" s="61"/>
      <c r="O6" s="61"/>
      <c r="P6" s="62"/>
      <c r="Q6" s="115" t="s">
        <v>174</v>
      </c>
      <c r="R6" s="61"/>
      <c r="S6" s="61"/>
      <c r="T6" s="61"/>
      <c r="U6" s="61"/>
      <c r="V6" s="61"/>
      <c r="W6" s="61"/>
      <c r="X6" s="61"/>
      <c r="Y6" s="61"/>
      <c r="Z6" s="61"/>
      <c r="AA6" s="62"/>
      <c r="AB6" s="115" t="s">
        <v>252</v>
      </c>
      <c r="AC6" s="61"/>
      <c r="AD6" s="61"/>
      <c r="AE6" s="61"/>
      <c r="AF6" s="61"/>
      <c r="AG6" s="61"/>
      <c r="AH6" s="62"/>
      <c r="AI6" s="134" t="s">
        <v>253</v>
      </c>
      <c r="AJ6" s="61"/>
      <c r="AK6" s="61"/>
      <c r="AL6" s="62"/>
      <c r="AM6" s="3"/>
      <c r="AN6" s="3"/>
      <c r="AO6" s="3"/>
      <c r="AP6" s="3"/>
      <c r="AQ6" s="3"/>
      <c r="AR6" s="3"/>
      <c r="AS6" s="3"/>
      <c r="AT6" s="3"/>
      <c r="AU6" s="3"/>
      <c r="AV6" s="3"/>
      <c r="AW6" s="3"/>
      <c r="AX6" s="3"/>
      <c r="AY6" s="3"/>
      <c r="AZ6" s="3"/>
      <c r="BA6" s="3"/>
      <c r="BB6" s="3"/>
      <c r="BC6" s="3"/>
      <c r="BD6" s="3"/>
      <c r="BE6" s="3"/>
      <c r="BF6" s="3"/>
    </row>
    <row r="7" spans="1:58" ht="18" customHeight="1" x14ac:dyDescent="0.3">
      <c r="A7" s="114" t="s">
        <v>79</v>
      </c>
      <c r="B7" s="110" t="s">
        <v>80</v>
      </c>
      <c r="C7" s="111" t="s">
        <v>84</v>
      </c>
      <c r="D7" s="111" t="s">
        <v>85</v>
      </c>
      <c r="E7" s="111" t="s">
        <v>86</v>
      </c>
      <c r="F7" s="111" t="s">
        <v>87</v>
      </c>
      <c r="G7" s="110" t="s">
        <v>88</v>
      </c>
      <c r="H7" s="111" t="s">
        <v>89</v>
      </c>
      <c r="I7" s="111" t="s">
        <v>90</v>
      </c>
      <c r="J7" s="111" t="s">
        <v>91</v>
      </c>
      <c r="K7" s="111" t="s">
        <v>92</v>
      </c>
      <c r="L7" s="110" t="s">
        <v>93</v>
      </c>
      <c r="M7" s="111" t="s">
        <v>254</v>
      </c>
      <c r="N7" s="111" t="s">
        <v>95</v>
      </c>
      <c r="O7" s="110" t="s">
        <v>93</v>
      </c>
      <c r="P7" s="111" t="s">
        <v>96</v>
      </c>
      <c r="Q7" s="111" t="s">
        <v>178</v>
      </c>
      <c r="R7" s="126" t="s">
        <v>179</v>
      </c>
      <c r="S7" s="61"/>
      <c r="T7" s="62"/>
      <c r="U7" s="126" t="s">
        <v>180</v>
      </c>
      <c r="V7" s="61"/>
      <c r="W7" s="61"/>
      <c r="X7" s="61"/>
      <c r="Y7" s="61"/>
      <c r="Z7" s="62"/>
      <c r="AA7" s="111" t="s">
        <v>181</v>
      </c>
      <c r="AB7" s="111" t="s">
        <v>235</v>
      </c>
      <c r="AC7" s="111" t="s">
        <v>93</v>
      </c>
      <c r="AD7" s="111" t="s">
        <v>255</v>
      </c>
      <c r="AE7" s="111" t="s">
        <v>93</v>
      </c>
      <c r="AF7" s="111" t="s">
        <v>256</v>
      </c>
      <c r="AG7" s="117" t="s">
        <v>257</v>
      </c>
      <c r="AH7" s="111" t="s">
        <v>258</v>
      </c>
      <c r="AI7" s="117" t="s">
        <v>259</v>
      </c>
      <c r="AJ7" s="117" t="s">
        <v>260</v>
      </c>
      <c r="AK7" s="111" t="s">
        <v>261</v>
      </c>
      <c r="AL7" s="117" t="s">
        <v>262</v>
      </c>
      <c r="AM7" s="3"/>
      <c r="AN7" s="3"/>
      <c r="AO7" s="3"/>
      <c r="AP7" s="3"/>
      <c r="AQ7" s="3"/>
      <c r="AR7" s="3"/>
      <c r="AS7" s="3"/>
      <c r="AT7" s="3"/>
      <c r="AU7" s="3"/>
      <c r="AV7" s="3"/>
      <c r="AW7" s="3"/>
      <c r="AX7" s="3"/>
      <c r="AY7" s="3"/>
      <c r="AZ7" s="3"/>
      <c r="BA7" s="3"/>
      <c r="BB7" s="3"/>
      <c r="BC7" s="3"/>
      <c r="BD7" s="3"/>
      <c r="BE7" s="3"/>
      <c r="BF7" s="3"/>
    </row>
    <row r="8" spans="1:58" ht="47.25" customHeight="1" x14ac:dyDescent="0.25">
      <c r="A8" s="89"/>
      <c r="B8" s="89"/>
      <c r="C8" s="89"/>
      <c r="D8" s="89"/>
      <c r="E8" s="89"/>
      <c r="F8" s="89"/>
      <c r="G8" s="89"/>
      <c r="H8" s="89"/>
      <c r="I8" s="89"/>
      <c r="J8" s="89"/>
      <c r="K8" s="89"/>
      <c r="L8" s="89"/>
      <c r="M8" s="89"/>
      <c r="N8" s="89"/>
      <c r="O8" s="89"/>
      <c r="P8" s="89"/>
      <c r="Q8" s="89"/>
      <c r="R8" s="21" t="s">
        <v>184</v>
      </c>
      <c r="S8" s="21" t="s">
        <v>185</v>
      </c>
      <c r="T8" s="21" t="s">
        <v>186</v>
      </c>
      <c r="U8" s="21" t="s">
        <v>187</v>
      </c>
      <c r="V8" s="21" t="s">
        <v>188</v>
      </c>
      <c r="W8" s="21" t="s">
        <v>189</v>
      </c>
      <c r="X8" s="21" t="s">
        <v>190</v>
      </c>
      <c r="Y8" s="21" t="s">
        <v>191</v>
      </c>
      <c r="Z8" s="21" t="s">
        <v>192</v>
      </c>
      <c r="AA8" s="89"/>
      <c r="AB8" s="89"/>
      <c r="AC8" s="89"/>
      <c r="AD8" s="89"/>
      <c r="AE8" s="89"/>
      <c r="AF8" s="89"/>
      <c r="AG8" s="89"/>
      <c r="AH8" s="89"/>
      <c r="AI8" s="89"/>
      <c r="AJ8" s="89"/>
      <c r="AK8" s="89"/>
      <c r="AL8" s="89"/>
      <c r="AM8" s="16"/>
      <c r="AN8" s="16"/>
      <c r="AO8" s="16"/>
      <c r="AP8" s="16"/>
      <c r="AQ8" s="16"/>
      <c r="AR8" s="16"/>
      <c r="AS8" s="16"/>
      <c r="AT8" s="16"/>
      <c r="AU8" s="16"/>
      <c r="AV8" s="16"/>
      <c r="AW8" s="16"/>
      <c r="AX8" s="16"/>
      <c r="AY8" s="16"/>
      <c r="AZ8" s="16"/>
      <c r="BA8" s="16"/>
      <c r="BB8" s="16"/>
      <c r="BC8" s="16"/>
      <c r="BD8" s="16"/>
      <c r="BE8" s="16"/>
      <c r="BF8" s="16"/>
    </row>
    <row r="9" spans="1:58" ht="50.25" customHeight="1" x14ac:dyDescent="0.25">
      <c r="A9" s="95">
        <v>1</v>
      </c>
      <c r="B9" s="90" t="str">
        <f>'2. Identificación del Riesgo'!B9:B11</f>
        <v/>
      </c>
      <c r="C9" s="90" t="str">
        <f>IF('2. Identificación del Riesgo'!C9:C11="","",'2. Identificación del Riesgo'!C9:C11)</f>
        <v>Etapa de instrucción: indagación e investigación disciplinaria</v>
      </c>
      <c r="D9" s="90" t="str">
        <f>IF('2. Identificación del Riesgo'!D9:D11="","",'2. Identificación del Riesgo'!D9:D11)</f>
        <v>Afectación Reputacional</v>
      </c>
      <c r="E9" s="90" t="str">
        <f>IF('2. Identificación del Riesgo'!E9:E11="","",'2. Identificación del Riesgo'!E9:E11)</f>
        <v>No recaudo de las pruebas necesarias y conducentes para efectos de adoptar una decisión</v>
      </c>
      <c r="F9" s="90" t="str">
        <f>IF('2. Identificación del Riesgo'!F9:F11="","",'2. Identificación del Riesgo'!F9:F11)</f>
        <v>1. Inexistencia de personal profesional de planta suficiente para practicar pruebas dentro de los procesos disciplinarios mediante comisión / 2. Falta de seguimiento a los procesos asignados (no control de términos  )</v>
      </c>
      <c r="G9" s="90" t="str">
        <f>IF('2. Identificación del Riesgo'!G9:G11="","",'2. Identificación del Riesgo'!G9:G11)</f>
        <v>Posibilidad de perdida de oportunidad de continuar con la acción disciplinaria al no cumplirse con la finalidad de una etapa procesal.</v>
      </c>
      <c r="H9" s="90" t="str">
        <f>IF('2. Identificación del Riesgo'!H9:H11="","",'2. Identificación del Riesgo'!H9:H11)</f>
        <v>Gestión</v>
      </c>
      <c r="I9" s="90" t="str">
        <f>IF('2. Identificación del Riesgo'!I9:I11="","",'2. Identificación del Riesgo'!I9:I11)</f>
        <v>Relaciones Laborales</v>
      </c>
      <c r="J9" s="90" t="str">
        <f>IF('2. Identificación del Riesgo'!J9:J11="","",'2. Identificación del Riesgo'!J9:J11)</f>
        <v>Baja: La actividad que conlleva el riesgo se ejecuta de 3 a 24 veces por año</v>
      </c>
      <c r="K9" s="91" t="str">
        <f>'2. Identificación del Riesgo'!K9:K11</f>
        <v>Baja</v>
      </c>
      <c r="L9" s="92">
        <f>'2. Identificación del Riesgo'!L9:L11</f>
        <v>0.4</v>
      </c>
      <c r="M9" s="92"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Riesgo'!M9:M11="","",'2. Identificación del Riesgo'!M9:M11))</f>
        <v>Reputacional: El riesgo afecta la imagen de alguna área de la organización</v>
      </c>
      <c r="N9" s="91" t="str">
        <f>'2. Identificación del Riesgo'!N9:N11</f>
        <v>Leve</v>
      </c>
      <c r="O9" s="92">
        <f>'2. Identificación del Riesgo'!O9:O11</f>
        <v>0.2</v>
      </c>
      <c r="P9" s="87" t="str">
        <f>'2. Identificación del Riesgo'!P9:P11</f>
        <v>Bajo</v>
      </c>
      <c r="Q9" s="31" t="str">
        <f>IF($H$9="","",
IF(OR($H$9="Corrupción",$H$9="Lavado de Activos",$H$9="Financiación del Terrorismo",$H$9="Trámites, OPAs y Consultas de Acceso a la Información Pública"),'6.Valoración Control Corrupción'!$E9,'5. Valoración de Controles'!$H9))</f>
        <v>El jefe de la Oficina de Control Disciplinario Interno o la persona que este designe  REVISA y ANALIZA La información sobre los términos procesales con el fin de determinar las acciones que se encuentran pendientes por realizar en cada uno de los procesos disciplinarios</v>
      </c>
      <c r="R9" s="24" t="str">
        <f>IF($H$9="","",
IF(OR($H$9="Corrupción",$H$9="Lavado de Activos",$H$9="Financiación del Terrorismo",$H$9="Trámites, OPAs y Consultas de Acceso a la Información Pública"),"No Aplica",'5. Valoración de Controles'!$I9))</f>
        <v>Preventivo</v>
      </c>
      <c r="S9" s="24" t="str">
        <f>IF($H$9="","",
IF(OR($H$9="Corrupción",$H$9="Lavado de Activos",$H$9="Financiación del Terrorismo",$H$9="Trámites, OPAs y Consultas de Acceso a la Información Pública"),"No Aplica",'5. Valoración de Controles'!$J9))</f>
        <v>Afecta probabilidad</v>
      </c>
      <c r="T9" s="24" t="str">
        <f>IF($H$9="","",
IF(OR($H$9="Corrupción",$H$9="Lavado de Activos",$H$9="Financiación del Terrorismo",$H$9="Trámites, OPAs y Consultas de Acceso a la Información Pública"),"No Aplica",'5. Valoración de Controles'!$K9))</f>
        <v>Manual</v>
      </c>
      <c r="U9" s="24" t="str">
        <f>IF($H$9="","",
IF(OR($H$9="Corrupción",$H$9="Lavado de Activos",$H$9="Financiación del Terrorismo",$H$9="Trámites, OPAs y Consultas de Acceso a la Información Pública"),"No Aplica",'5. Valoración de Controles'!$L9))</f>
        <v>Documentado</v>
      </c>
      <c r="V9" s="24" t="str">
        <f>IF($H$9="","",
IF(OR($H$9="Corrupción",$H$9="Lavado de Activos",$H$9="Financiación del Terrorismo",$H$9="Trámites, OPAs y Consultas de Acceso a la Información Pública"),"No Aplica",'5. Valoración de Controles'!$M9))</f>
        <v>Continua</v>
      </c>
      <c r="W9" s="24" t="str">
        <f>IF($H$9="","",
IF(OR($H$9="Corrupción",$H$9="Lavado de Activos",$H$9="Financiación del Terrorismo",$H$9="Trámites, OPAs y Consultas de Acceso a la Información Pública"),"No Aplica",'5. Valoración de Controles'!$N9))</f>
        <v>Con registro</v>
      </c>
      <c r="X9" s="32" t="str">
        <f>IF($H$9="","",
IF(OR($H$9="Corrupción",$H$9="Lavado de Activos",$H$9="Financiación del Terrorismo",$H$9="Trámites, OPAs y Consultas de Acceso a la Información Pública"),"No Aplica",'5. Valoración de Controles'!$O9))</f>
        <v>Drive institucional</v>
      </c>
      <c r="Y9" s="32" t="str">
        <f>IF($H$9="","",
IF(OR($H$9="Corrupción",$H$9="Lavado de Activos",$H$9="Financiación del Terrorismo",$H$9="Trámites, OPAs y Consultas de Acceso a la Información Pública"),"No Aplica",'5. Valoración de Controles'!$P9))</f>
        <v>Drive / Expedientes disciplinarios</v>
      </c>
      <c r="Z9" s="32" t="str">
        <f>IF($H$9="","",
IF(OR($H$9="Corrupción",$H$9="Lavado de Activos",$H$9="Financiación del Terrorismo",$H$9="Trámites, OPAs y Consultas de Acceso a la Información Pública"),"No Aplica",'5. Valoración de Controles'!$Q9))</f>
        <v xml:space="preserve">Se contrasta la informaicón obrante en el expediente con la reportada en los documentos de control que se llevan a través de Drive. </v>
      </c>
      <c r="AA9" s="25">
        <f>IF($H$9="","",
IF(OR($H$9="Corrupción",$H$9="Lavado de Activos",$H$9="Financiación del Terrorismo",$H$9="Trámites, OPAs y Consultas de Acceso a la Información Pública"),"No aplica",'5. Valoración de Controles'!$R9))</f>
        <v>0.4</v>
      </c>
      <c r="AB9" s="91" t="str">
        <f>IF(H9="","",
IF(OR(H9="Corrupción",H9="Lavado de Activos",H9="Financiación del Terrorismo",H9="Trámites, OPAs y Consultas de Acceso a la Información Pública"),'6.Valoración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Muy Baja</v>
      </c>
      <c r="AC9" s="132">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Controles'!U11&gt;0,'5. Valoración de Controles'!U11,
IF('5. Valoración de Controles'!U10&gt;0,'5. Valoración de Controles'!U10,
IF('5. Valoración de Controles'!U9&gt;0,'5. Valoración de Controles'!U9,L9))))))</f>
        <v>0.24</v>
      </c>
      <c r="AD9" s="91" t="str">
        <f>IF(H9="","",
IF(OR(H9="Corrupción",H9="Lavado de Activos",H9="Financiación del Terrorismo",H9="Trámites, OPAs y Consultas de Acceso a la Información Pública"),'3.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Leve</v>
      </c>
      <c r="AE9" s="132">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Controles'!V11&gt;0,'5. Valoración de Controles'!V11,
IF('5. Valoración de Controles'!V10&gt;0,'5. Valoración de Controles'!V10,
IF('5. Valoración de Controles'!V9&gt;0,'5. Valoración de Controles'!V9,O9))))))</f>
        <v>0.2</v>
      </c>
      <c r="AF9" s="87"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Bajo</v>
      </c>
      <c r="AG9" s="93" t="s">
        <v>263</v>
      </c>
      <c r="AH9" s="122"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No amerita plan de acción. Asuma las consecuencias de la materialización del riesgo</v>
      </c>
      <c r="AI9" s="121"/>
      <c r="AJ9" s="131"/>
      <c r="AK9" s="131" t="str">
        <f>IF(AI9="","","∑ Peso porcentual de cada acción definida")</f>
        <v/>
      </c>
      <c r="AL9" s="90"/>
      <c r="AM9" s="17"/>
      <c r="AN9" s="17"/>
      <c r="AO9" s="17"/>
      <c r="AP9" s="17"/>
      <c r="AQ9" s="17"/>
      <c r="AR9" s="17"/>
      <c r="AS9" s="17"/>
      <c r="AT9" s="17"/>
      <c r="AU9" s="17"/>
      <c r="AV9" s="17"/>
      <c r="AW9" s="17"/>
      <c r="AX9" s="17"/>
      <c r="AY9" s="17"/>
      <c r="AZ9" s="17"/>
      <c r="BA9" s="17"/>
      <c r="BB9" s="17"/>
      <c r="BC9" s="17"/>
      <c r="BD9" s="17"/>
      <c r="BE9" s="17"/>
      <c r="BF9" s="17"/>
    </row>
    <row r="10" spans="1:58" ht="31.5" customHeight="1" x14ac:dyDescent="0.3">
      <c r="A10" s="88"/>
      <c r="B10" s="88"/>
      <c r="C10" s="88"/>
      <c r="D10" s="88"/>
      <c r="E10" s="88"/>
      <c r="F10" s="88"/>
      <c r="G10" s="88"/>
      <c r="H10" s="88"/>
      <c r="I10" s="88"/>
      <c r="J10" s="88"/>
      <c r="K10" s="88"/>
      <c r="L10" s="88"/>
      <c r="M10" s="88"/>
      <c r="N10" s="88"/>
      <c r="O10" s="88"/>
      <c r="P10" s="88"/>
      <c r="Q10" s="31" t="str">
        <f>IF($H$9="","",
IF(OR($H$9="Corrupción",$H$9="Lavado de Activos",$H$9="Financiación del Terrorismo",$H$9="Trámites, OPAs y Consultas de Acceso a la Información Pública"),'6.Valoración Control Corrupción'!$E10,'5. Valoración de Controles'!$H10))</f>
        <v xml:space="preserve">  </v>
      </c>
      <c r="R10" s="24">
        <f>IF($H$9="","",
IF(OR($H$9="Corrupción",$H$9="Lavado de Activos",$H$9="Financiación del Terrorismo",$H$9="Trámites, OPAs y Consultas de Acceso a la Información Pública"),"No Aplica",'5. Valoración de Controles'!$I10))</f>
        <v>0</v>
      </c>
      <c r="S10" s="24" t="str">
        <f>IF($H$9="","",
IF(OR($H$9="Corrupción",$H$9="Lavado de Activos",$H$9="Financiación del Terrorismo",$H$9="Trámites, OPAs y Consultas de Acceso a la Información Pública"),"No Aplica",'5. Valoración de Controles'!$J10))</f>
        <v/>
      </c>
      <c r="T10" s="24">
        <f>IF($H$9="","",
IF(OR($H$9="Corrupción",$H$9="Lavado de Activos",$H$9="Financiación del Terrorismo",$H$9="Trámites, OPAs y Consultas de Acceso a la Información Pública"),"No Aplica",'5. Valoración de Controles'!$K10))</f>
        <v>0</v>
      </c>
      <c r="U10" s="24">
        <f>IF($H$9="","",
IF(OR($H$9="Corrupción",$H$9="Lavado de Activos",$H$9="Financiación del Terrorismo",$H$9="Trámites, OPAs y Consultas de Acceso a la Información Pública"),"No Aplica",'5. Valoración de Controles'!$L10))</f>
        <v>0</v>
      </c>
      <c r="V10" s="24">
        <f>IF($H$9="","",
IF(OR($H$9="Corrupción",$H$9="Lavado de Activos",$H$9="Financiación del Terrorismo",$H$9="Trámites, OPAs y Consultas de Acceso a la Información Pública"),"No Aplica",'5. Valoración de Controles'!$M10))</f>
        <v>0</v>
      </c>
      <c r="W10" s="24">
        <f>IF($H$9="","",
IF(OR($H$9="Corrupción",$H$9="Lavado de Activos",$H$9="Financiación del Terrorismo",$H$9="Trámites, OPAs y Consultas de Acceso a la Información Pública"),"No Aplica",'5. Valoración de Controles'!$N10))</f>
        <v>0</v>
      </c>
      <c r="X10" s="32">
        <f>IF($H$9="","",
IF(OR($H$9="Corrupción",$H$9="Lavado de Activos",$H$9="Financiación del Terrorismo",$H$9="Trámites, OPAs y Consultas de Acceso a la Información Pública"),"No Aplica",'5. Valoración de Controles'!$O10))</f>
        <v>0</v>
      </c>
      <c r="Y10" s="32">
        <f>IF($H$9="","",
IF(OR($H$9="Corrupción",$H$9="Lavado de Activos",$H$9="Financiación del Terrorismo",$H$9="Trámites, OPAs y Consultas de Acceso a la Información Pública"),"No Aplica",'5. Valoración de Controles'!$P10))</f>
        <v>0</v>
      </c>
      <c r="Z10" s="32">
        <f>IF($H$9="","",
IF(OR($H$9="Corrupción",$H$9="Lavado de Activos",$H$9="Financiación del Terrorismo",$H$9="Trámites, OPAs y Consultas de Acceso a la Información Pública"),"No Aplica",'5. Valoración de Controles'!$Q10))</f>
        <v>0</v>
      </c>
      <c r="AA10" s="25" t="str">
        <f>IF($H$9="","",
IF(OR($H$9="Corrupción",$H$9="Lavado de Activos",$H$9="Financiación del Terrorismo",$H$9="Trámites, OPAs y Consultas de Acceso a la Información Pública"),"No aplica",'5. Valoración de Controles'!$R10))</f>
        <v/>
      </c>
      <c r="AB10" s="88"/>
      <c r="AC10" s="88"/>
      <c r="AD10" s="88"/>
      <c r="AE10" s="88"/>
      <c r="AF10" s="88"/>
      <c r="AG10" s="88"/>
      <c r="AH10" s="88"/>
      <c r="AI10" s="88"/>
      <c r="AJ10" s="88"/>
      <c r="AK10" s="88"/>
      <c r="AL10" s="88"/>
      <c r="AM10" s="3"/>
      <c r="AN10" s="3"/>
      <c r="AO10" s="3"/>
      <c r="AP10" s="3"/>
      <c r="AQ10" s="3"/>
      <c r="AR10" s="3"/>
      <c r="AS10" s="3"/>
      <c r="AT10" s="3"/>
      <c r="AU10" s="3"/>
      <c r="AV10" s="3"/>
      <c r="AW10" s="3"/>
      <c r="AX10" s="3"/>
      <c r="AY10" s="3"/>
      <c r="AZ10" s="3"/>
      <c r="BA10" s="3"/>
      <c r="BB10" s="3"/>
      <c r="BC10" s="3"/>
      <c r="BD10" s="3"/>
      <c r="BE10" s="3"/>
      <c r="BF10" s="3"/>
    </row>
    <row r="11" spans="1:58" ht="31.5" customHeight="1" x14ac:dyDescent="0.3">
      <c r="A11" s="89"/>
      <c r="B11" s="89"/>
      <c r="C11" s="89"/>
      <c r="D11" s="89"/>
      <c r="E11" s="89"/>
      <c r="F11" s="89"/>
      <c r="G11" s="89"/>
      <c r="H11" s="89"/>
      <c r="I11" s="89"/>
      <c r="J11" s="89"/>
      <c r="K11" s="89"/>
      <c r="L11" s="89"/>
      <c r="M11" s="89"/>
      <c r="N11" s="89"/>
      <c r="O11" s="89"/>
      <c r="P11" s="89"/>
      <c r="Q11" s="31" t="str">
        <f>IF($H$9="","",
IF(OR($H$9="Corrupción",$H$9="Lavado de Activos",$H$9="Financiación del Terrorismo",$H$9="Trámites, OPAs y Consultas de Acceso a la Información Pública"),'6.Valoración Control Corrupción'!$E11,'5. Valoración de Controles'!$H11))</f>
        <v xml:space="preserve">  </v>
      </c>
      <c r="R11" s="24">
        <f>IF($H$9="","",
IF(OR($H$9="Corrupción",$H$9="Lavado de Activos",$H$9="Financiación del Terrorismo",$H$9="Trámites, OPAs y Consultas de Acceso a la Información Pública"),"No Aplica",'5. Valoración de Controles'!$I11))</f>
        <v>0</v>
      </c>
      <c r="S11" s="24" t="str">
        <f>IF($H$9="","",
IF(OR($H$9="Corrupción",$H$9="Lavado de Activos",$H$9="Financiación del Terrorismo",$H$9="Trámites, OPAs y Consultas de Acceso a la Información Pública"),"No Aplica",'5. Valoración de Controles'!$J11))</f>
        <v/>
      </c>
      <c r="T11" s="24">
        <f>IF($H$9="","",
IF(OR($H$9="Corrupción",$H$9="Lavado de Activos",$H$9="Financiación del Terrorismo",$H$9="Trámites, OPAs y Consultas de Acceso a la Información Pública"),"No Aplica",'5. Valoración de Controles'!$K11))</f>
        <v>0</v>
      </c>
      <c r="U11" s="24">
        <f>IF($H$9="","",
IF(OR($H$9="Corrupción",$H$9="Lavado de Activos",$H$9="Financiación del Terrorismo",$H$9="Trámites, OPAs y Consultas de Acceso a la Información Pública"),"No Aplica",'5. Valoración de Controles'!$L11))</f>
        <v>0</v>
      </c>
      <c r="V11" s="24">
        <f>IF($H$9="","",
IF(OR($H$9="Corrupción",$H$9="Lavado de Activos",$H$9="Financiación del Terrorismo",$H$9="Trámites, OPAs y Consultas de Acceso a la Información Pública"),"No Aplica",'5. Valoración de Controles'!$M11))</f>
        <v>0</v>
      </c>
      <c r="W11" s="24">
        <f>IF($H$9="","",
IF(OR($H$9="Corrupción",$H$9="Lavado de Activos",$H$9="Financiación del Terrorismo",$H$9="Trámites, OPAs y Consultas de Acceso a la Información Pública"),"No Aplica",'5. Valoración de Controles'!$N11))</f>
        <v>0</v>
      </c>
      <c r="X11" s="32">
        <f>IF($H$9="","",
IF(OR($H$9="Corrupción",$H$9="Lavado de Activos",$H$9="Financiación del Terrorismo",$H$9="Trámites, OPAs y Consultas de Acceso a la Información Pública"),"No Aplica",'5. Valoración de Controles'!$O11))</f>
        <v>0</v>
      </c>
      <c r="Y11" s="32">
        <f>IF($H$9="","",
IF(OR($H$9="Corrupción",$H$9="Lavado de Activos",$H$9="Financiación del Terrorismo",$H$9="Trámites, OPAs y Consultas de Acceso a la Información Pública"),"No Aplica",'5. Valoración de Controles'!$P11))</f>
        <v>0</v>
      </c>
      <c r="Z11" s="32">
        <f>IF($H$9="","",
IF(OR($H$9="Corrupción",$H$9="Lavado de Activos",$H$9="Financiación del Terrorismo",$H$9="Trámites, OPAs y Consultas de Acceso a la Información Pública"),"No Aplica",'5. Valoración de Controles'!$Q11))</f>
        <v>0</v>
      </c>
      <c r="AA11" s="25" t="str">
        <f>IF($H$9="","",
IF(OR($H$9="Corrupción",$H$9="Lavado de Activos",$H$9="Financiación del Terrorismo",$H$9="Trámites, OPAs y Consultas de Acceso a la Información Pública"),"No aplica",'5. Valoración de Controles'!$R11))</f>
        <v/>
      </c>
      <c r="AB11" s="89"/>
      <c r="AC11" s="89"/>
      <c r="AD11" s="89"/>
      <c r="AE11" s="89"/>
      <c r="AF11" s="89"/>
      <c r="AG11" s="89"/>
      <c r="AH11" s="89"/>
      <c r="AI11" s="89"/>
      <c r="AJ11" s="89"/>
      <c r="AK11" s="89"/>
      <c r="AL11" s="89"/>
      <c r="AM11" s="3"/>
      <c r="AN11" s="3"/>
      <c r="AO11" s="3"/>
      <c r="AP11" s="3"/>
      <c r="AQ11" s="3"/>
      <c r="AR11" s="3"/>
      <c r="AS11" s="3"/>
      <c r="AT11" s="3"/>
      <c r="AU11" s="3"/>
      <c r="AV11" s="3"/>
      <c r="AW11" s="3"/>
      <c r="AX11" s="3"/>
      <c r="AY11" s="3"/>
      <c r="AZ11" s="3"/>
      <c r="BA11" s="3"/>
      <c r="BB11" s="3"/>
      <c r="BC11" s="3"/>
      <c r="BD11" s="3"/>
      <c r="BE11" s="3"/>
      <c r="BF11" s="3"/>
    </row>
    <row r="12" spans="1:58" ht="31.5" customHeight="1" x14ac:dyDescent="0.3">
      <c r="A12" s="95">
        <v>2</v>
      </c>
      <c r="B12" s="90" t="str">
        <f>'2. Identificación del Riesgo'!B12:B14</f>
        <v/>
      </c>
      <c r="C12" s="90" t="str">
        <f>IF('2. Identificación del Riesgo'!C12:C14="","",'2. Identificación del Riesgo'!C12:C14)</f>
        <v>Evaluación de las actuaciones disciplinarias (indagación previa, investigación disciplinaria)</v>
      </c>
      <c r="D12" s="90" t="str">
        <f>IF('2. Identificación del Riesgo'!D12:D14="","",'2. Identificación del Riesgo'!D12:D14)</f>
        <v>Afectación Reputacional</v>
      </c>
      <c r="E12" s="90" t="str">
        <f>IF('2. Identificación del Riesgo'!E12:E14="","",'2. Identificación del Riesgo'!E12:E14)</f>
        <v>Decisiones interlocutorias, de impulso procesal y fallos proferidos por fuera de los términos previstos en el Artículo 117 y demás disposiciones del Código General Disciplinario</v>
      </c>
      <c r="F12" s="90" t="str">
        <f>IF('2. Identificación del Riesgo'!F12:F14="","",'2. Identificación del Riesgo'!F12:F14)</f>
        <v xml:space="preserve">1. Demora o no suministro  de Información solicitada a terceros (entidades privadas, públicas, entes de control, etc) que impiden tomar un decisión.  / 2. Inexistencia de estrategia de priorización de procesos de acuerdo con la  fecha de hechos que son objeto de investigación / 3.  Estudio de caso complejo en los que se investigan más de una conducta u omisión o que involucran más de un implicado. / 4. Inexistencia de personal profesional de planta o contratado que permita efectuar un reparto de los procesos disciplinarios / 5. Personal vinculado sin experiencia en disciplinarios   / 6. La decisión proyetada no es aprobada por la autoridad discipinaria </v>
      </c>
      <c r="G12" s="90" t="str">
        <f>IF('2. Identificación del Riesgo'!G12:G14="","",'2. Identificación del Riesgo'!G12:G14)</f>
        <v xml:space="preserve">Posibilidad de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H12" s="90" t="str">
        <f>IF('2. Identificación del Riesgo'!H12:H14="","",'2. Identificación del Riesgo'!H12:H14)</f>
        <v>Gestión</v>
      </c>
      <c r="I12" s="90" t="str">
        <f>IF('2. Identificación del Riesgo'!I12:I14="","",'2. Identificación del Riesgo'!I12:I14)</f>
        <v>Relaciones Laborales</v>
      </c>
      <c r="J12" s="90" t="str">
        <f>IF('2. Identificación del Riesgo'!J12:J14="","",'2. Identificación del Riesgo'!J12:J14)</f>
        <v>Baja: La actividad que conlleva el riesgo se ejecuta de 3 a 24 veces por año</v>
      </c>
      <c r="K12" s="91" t="str">
        <f>'2. Identificación del Riesgo'!K12:K14</f>
        <v>Baja</v>
      </c>
      <c r="L12" s="92">
        <f>'2. Identificación del Riesgo'!L12:L14</f>
        <v>0.4</v>
      </c>
      <c r="M12" s="92"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Riesgo'!M12:M14="","",'2. Identificación del Riesgo'!M12:M14))</f>
        <v>Reputacional: El riesgo afecta la imagen de alguna área de la organización</v>
      </c>
      <c r="N12" s="91" t="str">
        <f>'2. Identificación del Riesgo'!N12:N14</f>
        <v>Leve</v>
      </c>
      <c r="O12" s="92">
        <f>'2. Identificación del Riesgo'!O12:O14</f>
        <v>0.2</v>
      </c>
      <c r="P12" s="87" t="str">
        <f>'2. Identificación del Riesgo'!P12:P14</f>
        <v>Bajo</v>
      </c>
      <c r="Q12" s="18" t="str">
        <f>IF($H$12="","",
IF(OR($H$12="Corrupción",$H$12="Lavado de Activos",$H$12="Financiación del Terrorismo",$H$12="Trámites, OPAs y Consultas de Acceso a la Información Pública"),'6.Valoración Control Corrupción'!$E12,'5. Valoración de Controles'!$H12))</f>
        <v>El jefe de la Oficina de Control Disciplinario Interno FORMULA y CONCRETA Planes de trabajo mensuales con los profesionales de la dependencia de acuerdo con el estado de los procesos.</v>
      </c>
      <c r="R12" s="24" t="str">
        <f>IF($H$12="","",
IF(OR($H$12="Corrupción",$H$12="Lavado de Activos",$H$12="Financiación del Terrorismo",$H$12="Trámites, OPAs y Consultas de Acceso a la Información Pública"),"No Aplica",'5. Valoración de Controles'!$I12))</f>
        <v>Preventivo</v>
      </c>
      <c r="S12" s="24" t="str">
        <f>IF($H$12="","",
IF(OR($H$12="Corrupción",$H$12="Lavado de Activos",$H$12="Financiación del Terrorismo",$H$12="Trámites, OPAs y Consultas de Acceso a la Información Pública"),"No Aplica",'5. Valoración de Controles'!$J12))</f>
        <v>Afecta probabilidad</v>
      </c>
      <c r="T12" s="24" t="str">
        <f>IF($H$12="","",
IF(OR($H$12="Corrupción",$H$12="Lavado de Activos",$H$12="Financiación del Terrorismo",$H$12="Trámites, OPAs y Consultas de Acceso a la Información Pública"),"No Aplica",'5. Valoración de Controles'!$K12))</f>
        <v>Manual</v>
      </c>
      <c r="U12" s="24" t="str">
        <f>IF($H$12="","",
IF(OR($H$12="Corrupción",$H$12="Lavado de Activos",$H$12="Financiación del Terrorismo",$H$12="Trámites, OPAs y Consultas de Acceso a la Información Pública"),"No Aplica",'5. Valoración de Controles'!$L12))</f>
        <v>Sin Documentar</v>
      </c>
      <c r="V12" s="24" t="str">
        <f>IF($H$12="","",
IF(OR($H$12="Corrupción",$H$12="Lavado de Activos",$H$12="Financiación del Terrorismo",$H$12="Trámites, OPAs y Consultas de Acceso a la Información Pública"),"No Aplica",'5. Valoración de Controles'!$M$12))</f>
        <v>Continua</v>
      </c>
      <c r="W12" s="24" t="str">
        <f>IF($H$12="","",
IF(OR($H$12="Corrupción",$H$12="Lavado de Activos",$H$12="Financiación del Terrorismo",$H$12="Trámites, OPAs y Consultas de Acceso a la Información Pública"),"No Aplica",'5. Valoración de Controles'!$N12))</f>
        <v>Sin registro</v>
      </c>
      <c r="X12" s="32" t="str">
        <f>IF($H$12="","",
IF(OR($H$12="Corrupción",$H$12="Lavado de Activos",$H$12="Financiación del Terrorismo",$H$12="Trámites, OPAs y Consultas de Acceso a la Información Pública"),"No Aplica",'5. Valoración de Controles'!$O12))</f>
        <v>Correo electrónico institucional</v>
      </c>
      <c r="Y12" s="32" t="str">
        <f>IF($H$12="","",
IF(OR($H$12="Corrupción",$H$12="Lavado de Activos",$H$12="Financiación del Terrorismo",$H$12="Trámites, OPAs y Consultas de Acceso a la Información Pública"),"No Aplica",'5. Valoración de Controles'!$P12))</f>
        <v>Drive / Expedientes disciplinarios</v>
      </c>
      <c r="Z12" s="32" t="str">
        <f>IF($H$12="","",
IF(OR($H$12="Corrupción",$H$12="Lavado de Activos",$H$12="Financiación del Terrorismo",$H$12="Trámites, OPAs y Consultas de Acceso a la Información Pública"),"No Aplica",'5. Valoración de Controles'!$Q12))</f>
        <v>Se contrasta el plan de trabajo con los proyectos entregados</v>
      </c>
      <c r="AA12" s="25">
        <f>IF($H$12="","",
IF(OR($H$12="Corrupción",$H$12="Lavado de Activos",$H$12="Financiación del Terrorismo",$H$12="Trámites, OPAs y Consultas de Acceso a la Información Pública"),"No aplica",'5. Valoración de Controles'!$R12))</f>
        <v>0.4</v>
      </c>
      <c r="AB12" s="91" t="str">
        <f>IF(H12="","",
IF(OR(H12="Corrupción",H12="Lavado de Activos",H12="Financiación del Terrorismo",H12="Trámites, OPAs y Consultas de Acceso a la Información Pública"),'6.Valoración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132">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Controles'!U14&gt;0,'5. Valoración de Controles'!U14,
IF('5. Valoración de Controles'!U13&gt;0,'5. Valoración de Controles'!U13,
IF('5. Valoración de Controles'!U12&gt;0,'5. Valoración de Controles'!U12,L12))))))</f>
        <v>0.24</v>
      </c>
      <c r="AD12" s="91" t="str">
        <f>IF(H12="","",
IF(OR(H12="Corrupción",H12="Lavado de Activos",H12="Financiación del Terrorismo",H12="Trámites, OPAs y Consultas de Acceso a la Información Pública"),'3.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Leve</v>
      </c>
      <c r="AE12" s="132">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Controles'!V14&gt;0,'5. Valoración de Controles'!V14,
IF('5. Valoración de Controles'!V13&gt;0,'5. Valoración de Controles'!V13,
IF('5. Valoración de Controles'!V12&gt;0,'5. Valoración de Controles'!V12,O12))))))</f>
        <v>0.2</v>
      </c>
      <c r="AF12" s="87"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Bajo</v>
      </c>
      <c r="AG12" s="93" t="s">
        <v>263</v>
      </c>
      <c r="AH12" s="122"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No amerita plan de acción. Asuma las consecuencias de la materialización del riesgo</v>
      </c>
      <c r="AI12" s="121"/>
      <c r="AJ12" s="131"/>
      <c r="AK12" s="131" t="str">
        <f>IF(AI12="","","∑ Peso porcentual de cada acción definida")</f>
        <v/>
      </c>
      <c r="AL12" s="90"/>
      <c r="AM12" s="3"/>
      <c r="AN12" s="3"/>
      <c r="AO12" s="3"/>
      <c r="AP12" s="3"/>
      <c r="AQ12" s="3"/>
      <c r="AR12" s="3"/>
      <c r="AS12" s="3"/>
      <c r="AT12" s="3"/>
      <c r="AU12" s="3"/>
      <c r="AV12" s="3"/>
      <c r="AW12" s="3"/>
      <c r="AX12" s="3"/>
      <c r="AY12" s="3"/>
      <c r="AZ12" s="3"/>
      <c r="BA12" s="3"/>
      <c r="BB12" s="3"/>
      <c r="BC12" s="3"/>
      <c r="BD12" s="3"/>
      <c r="BE12" s="3"/>
      <c r="BF12" s="3"/>
    </row>
    <row r="13" spans="1:58" ht="31.5" customHeight="1" x14ac:dyDescent="0.3">
      <c r="A13" s="88"/>
      <c r="B13" s="88"/>
      <c r="C13" s="88"/>
      <c r="D13" s="88"/>
      <c r="E13" s="88"/>
      <c r="F13" s="88"/>
      <c r="G13" s="88"/>
      <c r="H13" s="88"/>
      <c r="I13" s="88"/>
      <c r="J13" s="88"/>
      <c r="K13" s="88"/>
      <c r="L13" s="88"/>
      <c r="M13" s="88"/>
      <c r="N13" s="88"/>
      <c r="O13" s="88"/>
      <c r="P13" s="88"/>
      <c r="Q13" s="18" t="str">
        <f>IF($H$12="","",
IF(OR($H$12="Corrupción",$H$12="Lavado de Activos",$H$12="Financiación del Terrorismo",$H$12="Trámites, OPAs y Consultas de Acceso a la Información Pública"),'6.Valoración Control Corrupción'!$E13,'5. Valoración de Controles'!$H13))</f>
        <v xml:space="preserve">  </v>
      </c>
      <c r="R13" s="24">
        <f>IF($H$12="","",
IF(OR($H$12="Corrupción",$H$12="Lavado de Activos",$H$12="Financiación del Terrorismo",$H$12="Trámites, OPAs y Consultas de Acceso a la Información Pública"),"No Aplica",'5. Valoración de Controles'!$I13))</f>
        <v>0</v>
      </c>
      <c r="S13" s="24" t="str">
        <f>IF($H$12="","",
IF(OR($H$12="Corrupción",$H$12="Lavado de Activos",$H$12="Financiación del Terrorismo",$H$12="Trámites, OPAs y Consultas de Acceso a la Información Pública"),"No Aplica",'5. Valoración de Controles'!$J13))</f>
        <v/>
      </c>
      <c r="T13" s="24">
        <f>IF($H$12="","",
IF(OR($H$12="Corrupción",$H$12="Lavado de Activos",$H$12="Financiación del Terrorismo",$H$12="Trámites, OPAs y Consultas de Acceso a la Información Pública"),"No Aplica",'5. Valoración de Controles'!$K13))</f>
        <v>0</v>
      </c>
      <c r="U13" s="24">
        <f>IF($H$12="","",
IF(OR($H$12="Corrupción",$H$12="Lavado de Activos",$H$12="Financiación del Terrorismo",$H$12="Trámites, OPAs y Consultas de Acceso a la Información Pública"),"No Aplica",'5. Valoración de Controles'!$L13))</f>
        <v>0</v>
      </c>
      <c r="V13" s="24" t="str">
        <f>IF($H$12="","",
IF(OR($H$12="Corrupción",$H$12="Lavado de Activos",$H$12="Financiación del Terrorismo",$H$12="Trámites, OPAs y Consultas de Acceso a la Información Pública"),"No Aplica",'5. Valoración de Controles'!$M$12))</f>
        <v>Continua</v>
      </c>
      <c r="W13" s="24">
        <f>IF($H$12="","",
IF(OR($H$12="Corrupción",$H$12="Lavado de Activos",$H$12="Financiación del Terrorismo",$H$12="Trámites, OPAs y Consultas de Acceso a la Información Pública"),"No Aplica",'5. Valoración de Controles'!$N13))</f>
        <v>0</v>
      </c>
      <c r="X13" s="32">
        <f>IF($H$12="","",
IF(OR($H$12="Corrupción",$H$12="Lavado de Activos",$H$12="Financiación del Terrorismo",$H$12="Trámites, OPAs y Consultas de Acceso a la Información Pública"),"No Aplica",'5. Valoración de Controles'!$O13))</f>
        <v>0</v>
      </c>
      <c r="Y13" s="32">
        <f>IF($H$12="","",
IF(OR($H$12="Corrupción",$H$12="Lavado de Activos",$H$12="Financiación del Terrorismo",$H$12="Trámites, OPAs y Consultas de Acceso a la Información Pública"),"No Aplica",'5. Valoración de Controles'!$P13))</f>
        <v>0</v>
      </c>
      <c r="Z13" s="32">
        <f>IF($H$12="","",
IF(OR($H$12="Corrupción",$H$12="Lavado de Activos",$H$12="Financiación del Terrorismo",$H$12="Trámites, OPAs y Consultas de Acceso a la Información Pública"),"No Aplica",'5. Valoración de Controles'!$Q13))</f>
        <v>0</v>
      </c>
      <c r="AA13" s="25" t="str">
        <f>IF($H$12="","",
IF(OR($H$12="Corrupción",$H$12="Lavado de Activos",$H$12="Financiación del Terrorismo",$H$12="Trámites, OPAs y Consultas de Acceso a la Información Pública"),"No aplica",'5. Valoración de Controles'!$R13))</f>
        <v/>
      </c>
      <c r="AB13" s="88"/>
      <c r="AC13" s="88"/>
      <c r="AD13" s="88"/>
      <c r="AE13" s="88"/>
      <c r="AF13" s="88"/>
      <c r="AG13" s="88"/>
      <c r="AH13" s="88"/>
      <c r="AI13" s="88"/>
      <c r="AJ13" s="88"/>
      <c r="AK13" s="88"/>
      <c r="AL13" s="88"/>
      <c r="AM13" s="3"/>
      <c r="AN13" s="3"/>
      <c r="AO13" s="3"/>
      <c r="AP13" s="3"/>
      <c r="AQ13" s="3"/>
      <c r="AR13" s="3"/>
      <c r="AS13" s="3"/>
      <c r="AT13" s="3"/>
      <c r="AU13" s="3"/>
      <c r="AV13" s="3"/>
      <c r="AW13" s="3"/>
      <c r="AX13" s="3"/>
      <c r="AY13" s="3"/>
      <c r="AZ13" s="3"/>
      <c r="BA13" s="3"/>
      <c r="BB13" s="3"/>
      <c r="BC13" s="3"/>
      <c r="BD13" s="3"/>
      <c r="BE13" s="3"/>
      <c r="BF13" s="3"/>
    </row>
    <row r="14" spans="1:58" ht="31.5" customHeight="1" x14ac:dyDescent="0.3">
      <c r="A14" s="89"/>
      <c r="B14" s="89"/>
      <c r="C14" s="89"/>
      <c r="D14" s="89"/>
      <c r="E14" s="89"/>
      <c r="F14" s="89"/>
      <c r="G14" s="89"/>
      <c r="H14" s="89"/>
      <c r="I14" s="89"/>
      <c r="J14" s="89"/>
      <c r="K14" s="89"/>
      <c r="L14" s="89"/>
      <c r="M14" s="89"/>
      <c r="N14" s="89"/>
      <c r="O14" s="89"/>
      <c r="P14" s="89"/>
      <c r="Q14" s="18" t="str">
        <f>IF($H$12="","",
IF(OR($H$12="Corrupción",$H$12="Lavado de Activos",$H$12="Financiación del Terrorismo",$H$12="Trámites, OPAs y Consultas de Acceso a la Información Pública"),'6.Valoración Control Corrupción'!$E14,'5. Valoración de Controles'!$H14))</f>
        <v xml:space="preserve">  </v>
      </c>
      <c r="R14" s="24">
        <f>IF($H$12="","",
IF(OR($H$12="Corrupción",$H$12="Lavado de Activos",$H$12="Financiación del Terrorismo",$H$12="Trámites, OPAs y Consultas de Acceso a la Información Pública"),"No Aplica",'5. Valoración de Controles'!$I14))</f>
        <v>0</v>
      </c>
      <c r="S14" s="24" t="str">
        <f>IF($H$12="","",
IF(OR($H$12="Corrupción",$H$12="Lavado de Activos",$H$12="Financiación del Terrorismo",$H$12="Trámites, OPAs y Consultas de Acceso a la Información Pública"),"No Aplica",'5. Valoración de Controles'!$J14))</f>
        <v/>
      </c>
      <c r="T14" s="24">
        <f>IF($H$12="","",
IF(OR($H$12="Corrupción",$H$12="Lavado de Activos",$H$12="Financiación del Terrorismo",$H$12="Trámites, OPAs y Consultas de Acceso a la Información Pública"),"No Aplica",'5. Valoración de Controles'!$K14))</f>
        <v>0</v>
      </c>
      <c r="U14" s="24">
        <f>IF($H$12="","",
IF(OR($H$12="Corrupción",$H$12="Lavado de Activos",$H$12="Financiación del Terrorismo",$H$12="Trámites, OPAs y Consultas de Acceso a la Información Pública"),"No Aplica",'5. Valoración de Controles'!$L14))</f>
        <v>0</v>
      </c>
      <c r="V14" s="24" t="str">
        <f>IF($H$12="","",
IF(OR($H$12="Corrupción",$H$12="Lavado de Activos",$H$12="Financiación del Terrorismo",$H$12="Trámites, OPAs y Consultas de Acceso a la Información Pública"),"No Aplica",'5. Valoración de Controles'!$M$12))</f>
        <v>Continua</v>
      </c>
      <c r="W14" s="24">
        <f>IF($H$12="","",
IF(OR($H$12="Corrupción",$H$12="Lavado de Activos",$H$12="Financiación del Terrorismo",$H$12="Trámites, OPAs y Consultas de Acceso a la Información Pública"),"No Aplica",'5. Valoración de Controles'!$N14))</f>
        <v>0</v>
      </c>
      <c r="X14" s="32">
        <f>IF($H$12="","",
IF(OR($H$12="Corrupción",$H$12="Lavado de Activos",$H$12="Financiación del Terrorismo",$H$12="Trámites, OPAs y Consultas de Acceso a la Información Pública"),"No Aplica",'5. Valoración de Controles'!$O14))</f>
        <v>0</v>
      </c>
      <c r="Y14" s="32">
        <f>IF($H$12="","",
IF(OR($H$12="Corrupción",$H$12="Lavado de Activos",$H$12="Financiación del Terrorismo",$H$12="Trámites, OPAs y Consultas de Acceso a la Información Pública"),"No Aplica",'5. Valoración de Controles'!$P14))</f>
        <v>0</v>
      </c>
      <c r="Z14" s="32">
        <f>IF($H$12="","",
IF(OR($H$12="Corrupción",$H$12="Lavado de Activos",$H$12="Financiación del Terrorismo",$H$12="Trámites, OPAs y Consultas de Acceso a la Información Pública"),"No Aplica",'5. Valoración de Controles'!$Q14))</f>
        <v>0</v>
      </c>
      <c r="AA14" s="25" t="str">
        <f>IF($H$12="","",
IF(OR($H$12="Corrupción",$H$12="Lavado de Activos",$H$12="Financiación del Terrorismo",$H$12="Trámites, OPAs y Consultas de Acceso a la Información Pública"),"No aplica",'5. Valoración de Controles'!$R14))</f>
        <v/>
      </c>
      <c r="AB14" s="89"/>
      <c r="AC14" s="89"/>
      <c r="AD14" s="89"/>
      <c r="AE14" s="89"/>
      <c r="AF14" s="89"/>
      <c r="AG14" s="89"/>
      <c r="AH14" s="89"/>
      <c r="AI14" s="89"/>
      <c r="AJ14" s="89"/>
      <c r="AK14" s="89"/>
      <c r="AL14" s="89"/>
      <c r="AM14" s="3"/>
      <c r="AN14" s="3"/>
      <c r="AO14" s="3"/>
      <c r="AP14" s="3"/>
      <c r="AQ14" s="3"/>
      <c r="AR14" s="3"/>
      <c r="AS14" s="3"/>
      <c r="AT14" s="3"/>
      <c r="AU14" s="3"/>
      <c r="AV14" s="3"/>
      <c r="AW14" s="3"/>
      <c r="AX14" s="3"/>
      <c r="AY14" s="3"/>
      <c r="AZ14" s="3"/>
      <c r="BA14" s="3"/>
      <c r="BB14" s="3"/>
      <c r="BC14" s="3"/>
      <c r="BD14" s="3"/>
      <c r="BE14" s="3"/>
      <c r="BF14" s="3"/>
    </row>
    <row r="15" spans="1:58" ht="31.5" customHeight="1" x14ac:dyDescent="0.3">
      <c r="A15" s="95">
        <v>3</v>
      </c>
      <c r="B15" s="90" t="str">
        <f>'2. Identificación del Riesgo'!B15:B17</f>
        <v/>
      </c>
      <c r="C15" s="90" t="str">
        <f>IF('2. Identificación del Riesgo'!C15:C17="","",'2. Identificación del Riesgo'!C15:C17)</f>
        <v xml:space="preserve">Contacto de personas interesadas en los procesos disciplinarios con quienes intervienen en el flujo de la toma de decisiones disciplinarias: por vinculos de amistad, recomendaciones laborales, nominación en el cargo o subdordinación al interior de la entidad  </v>
      </c>
      <c r="D15" s="90" t="str">
        <f>IF('2. Identificación del Riesgo'!D15:D17="","",'2. Identificación del Riesgo'!D15:D17)</f>
        <v>Afectación Reputacional</v>
      </c>
      <c r="E15" s="90" t="str">
        <f>IF('2. Identificación del Riesgo'!E15:E17="","",'2. Identificación del Riesgo'!E15:E17)</f>
        <v>1. Decisiones (autos de archivo provisional y definitivo) contrarias a derecho / 2. No dar tramite a una noticia disciplinaria (quejas o informes o de hecho que se haya tenido conocimiento por parte de la autoridad disciplinaria)</v>
      </c>
      <c r="F15" s="90" t="str">
        <f>IF('2. Identificación del Riesgo'!F15:F17="","",'2. Identificación del Riesgo'!F15:F17)</f>
        <v xml:space="preserve">1. Desconocimiento de valores institucionales por parte de quienes intervienen en el proceso disciplinario. / 2. No implementación por parte de los intervenientes en el proceso disciplinario de protocolos para atención a testigos y demás intervinentes. / 3. Desconocimiento de la normatividad vigente por parte de quienes intervienen en el proceso disciplinario  </v>
      </c>
      <c r="G15" s="90" t="str">
        <f>IF('2. Identificación del Riesgo'!G15:G17="","",'2. Identificación del Riesgo'!G15:G17)</f>
        <v xml:space="preserve">Posibilidad de proferir decisiones que favorezcan a terceros  en contravía del interes general. </v>
      </c>
      <c r="H15" s="90" t="str">
        <f>IF('2. Identificación del Riesgo'!H15:H17="","",'2. Identificación del Riesgo'!H15:H17)</f>
        <v>Corrupción</v>
      </c>
      <c r="I15" s="90" t="str">
        <f>IF('2. Identificación del Riesgo'!I15:I17="","",'2. Identificación del Riesgo'!I15:I17)</f>
        <v>Relaciones Laborales</v>
      </c>
      <c r="J15" s="90" t="str">
        <f>IF('2. Identificación del Riesgo'!J15:J17="","",'2. Identificación del Riesgo'!J15:J17)</f>
        <v>Rara vez: No se ha presentado en los últimos cinco años.</v>
      </c>
      <c r="K15" s="91" t="str">
        <f>'2. Identificación del Riesgo'!K15:K17</f>
        <v>Rara vez</v>
      </c>
      <c r="L15" s="92">
        <f>'2. Identificación del Riesgo'!L15:L17</f>
        <v>0.2</v>
      </c>
      <c r="M15" s="90"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Riesgo'!M15:M17="","",'2. Identificación del Riesgo'!M15:M17))</f>
        <v>No Aplica</v>
      </c>
      <c r="N15" s="91" t="str">
        <f>'2. Identificación del Riesgo'!N15:N17</f>
        <v>Mayor</v>
      </c>
      <c r="O15" s="92">
        <f>'2. Identificación del Riesgo'!O15:O17</f>
        <v>0.8</v>
      </c>
      <c r="P15" s="87" t="str">
        <f>'2. Identificación del Riesgo'!P15:P17</f>
        <v>Alto</v>
      </c>
      <c r="Q15" s="31" t="str">
        <f>IF($H$15="","",
IF(OR($H$15="Corrupción",$H$15="Lavado de Activos",$H$15="Financiación del Terrorismo",$H$15="Trámites, OPAs y Consultas de Acceso a la Información Pública"),'6.Valoración Control Corrupción'!$E15,'5. Valoración de Controles'!$H15))</f>
        <v xml:space="preserve">El jefe de la OCDI y los demás colaboradores y funcionarios del área se capacitan en los asuntos propios de la dependencia. </v>
      </c>
      <c r="R15" s="24" t="str">
        <f>IF($H$15="","",
IF(OR($H$15="Corrupción",$H$15="Lavado de Activos",$H$15="Financiación del Terrorismo",$H$15="Trámites, OPAs y Consultas de Acceso a la Información Pública"),"No Aplica",'5. Valoración de Controles'!$I15))</f>
        <v>No Aplica</v>
      </c>
      <c r="S15" s="24" t="str">
        <f>IF($H$15="","",
IF(OR($H$15="Corrupción",$H$15="Lavado de Activos",$H$15="Financiación del Terrorismo",$H$15="Trámites, OPAs y Consultas de Acceso a la Información Pública"),"No Aplica",'5. Valoración de Controles'!$J15))</f>
        <v>No Aplica</v>
      </c>
      <c r="T15" s="24" t="str">
        <f>IF($H$15="","",
IF(OR($H$15="Corrupción",$H$15="Lavado de Activos",$H$15="Financiación del Terrorismo",$H$15="Trámites, OPAs y Consultas de Acceso a la Información Pública"),"No Aplica",'5. Valoración de Controles'!$K15))</f>
        <v>No Aplica</v>
      </c>
      <c r="U15" s="24" t="str">
        <f>IF($H$15="","",
IF(OR($H$15="Corrupción",$H$15="Lavado de Activos",$H$15="Financiación del Terrorismo",$H$15="Trámites, OPAs y Consultas de Acceso a la Información Pública"),"No Aplica",'5. Valoración de Controles'!$L15))</f>
        <v>No Aplica</v>
      </c>
      <c r="V15" s="24" t="str">
        <f>IF($H$15="","",
IF(OR($H$15="Corrupción",$H$15="Lavado de Activos",$H$15="Financiación del Terrorismo",$H$15="Trámites, OPAs y Consultas de Acceso a la Información Pública"),"No Aplica",'5. Valoración de Controles'!$M15))</f>
        <v>No Aplica</v>
      </c>
      <c r="W15" s="24" t="str">
        <f>IF($H$15="","",
IF(OR($H$15="Corrupción",$H$15="Lavado de Activos",$H$15="Financiación del Terrorismo",$H$15="Trámites, OPAs y Consultas de Acceso a la Información Pública"),"No Aplica",'5. Valoración de Controles'!$N15))</f>
        <v>No Aplica</v>
      </c>
      <c r="X15" s="32" t="str">
        <f>IF($H$15="","",
IF(OR($H$15="Corrupción",$H$15="Lavado de Activos",$H$15="Financiación del Terrorismo",$H$15="Trámites, OPAs y Consultas de Acceso a la Información Pública"),"No Aplica",'5. Valoración de Controles'!$O15))</f>
        <v>No Aplica</v>
      </c>
      <c r="Y15" s="32" t="str">
        <f>IF($H$15="","",
IF(OR($H$15="Corrupción",$H$15="Lavado de Activos",$H$15="Financiación del Terrorismo",$H$15="Trámites, OPAs y Consultas de Acceso a la Información Pública"),"No Aplica",'5. Valoración de Controles'!$P15))</f>
        <v>No Aplica</v>
      </c>
      <c r="Z15" s="32" t="str">
        <f>IF($H$15="","",
IF(OR($H$15="Corrupción",$H$15="Lavado de Activos",$H$15="Financiación del Terrorismo",$H$15="Trámites, OPAs y Consultas de Acceso a la Información Pública"),"No Aplica",'5. Valoración de Controles'!$Q15))</f>
        <v>No Aplica</v>
      </c>
      <c r="AA15" s="25" t="str">
        <f>IF($H$15="","",
IF(OR($H$15="Corrupción",$H$15="Lavado de Activos",$H$15="Financiación del Terrorismo",$H$15="Trámites, OPAs y Consultas de Acceso a la Información Pública"),"No aplica",'5. Valoración de Controles'!$R15))</f>
        <v>No aplica</v>
      </c>
      <c r="AB15" s="91" t="str">
        <f>IF(H15="","",
IF(OR(H15="Corrupción",H15="Lavado de Activos",H15="Financiación del Terrorismo",H15="Trámites, OPAs y Consultas de Acceso a la Información Pública"),'6.Valoración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Rara vez</v>
      </c>
      <c r="AC15" s="132" t="str">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Controles'!U17&gt;0,'5. Valoración de Controles'!U17,
IF('5. Valoración de Controles'!U16&gt;0,'5. Valoración de Controles'!U16,
IF('5. Valoración de Controles'!U15&gt;0,'5. Valoración de Controles'!U15,L15))))))</f>
        <v>No aplica</v>
      </c>
      <c r="AD15" s="91" t="str">
        <f>IF(H15="","",
IF(OR(H15="Corrupción",H15="Lavado de Activos",H15="Financiación del Terrorismo",H15="Trámites, OPAs y Consultas de Acceso a la Información Pública"),'3.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Mayor</v>
      </c>
      <c r="AE15" s="132" t="str">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Controles'!V17&gt;0,'5. Valoración de Controles'!V17,
IF('5. Valoración de Controles'!V16&gt;0,'5. Valoración de Controles'!V16,
IF('5. Valoración de Controles'!V15&gt;0,'5. Valoración de Controles'!V15,O15))))))</f>
        <v>No aplica</v>
      </c>
      <c r="AF15" s="87"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Alto</v>
      </c>
      <c r="AG15" s="93" t="s">
        <v>264</v>
      </c>
      <c r="AH15" s="122"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121" t="s">
        <v>265</v>
      </c>
      <c r="AJ15" s="131" t="s">
        <v>266</v>
      </c>
      <c r="AK15" s="131" t="str">
        <f>IF(AI15="","","∑ Peso porcentual de cada acción definida")</f>
        <v>∑ Peso porcentual de cada acción definida</v>
      </c>
      <c r="AL15" s="90" t="s">
        <v>267</v>
      </c>
      <c r="AM15" s="3"/>
      <c r="AN15" s="3"/>
      <c r="AO15" s="3"/>
      <c r="AP15" s="3"/>
      <c r="AQ15" s="3"/>
      <c r="AR15" s="3"/>
      <c r="AS15" s="3"/>
      <c r="AT15" s="3"/>
      <c r="AU15" s="3"/>
      <c r="AV15" s="3"/>
      <c r="AW15" s="3"/>
      <c r="AX15" s="3"/>
      <c r="AY15" s="3"/>
      <c r="AZ15" s="3"/>
      <c r="BA15" s="3"/>
      <c r="BB15" s="3"/>
      <c r="BC15" s="3"/>
      <c r="BD15" s="3"/>
      <c r="BE15" s="3"/>
      <c r="BF15" s="3"/>
    </row>
    <row r="16" spans="1:58" ht="31.5" customHeight="1" x14ac:dyDescent="0.3">
      <c r="A16" s="88"/>
      <c r="B16" s="88"/>
      <c r="C16" s="88"/>
      <c r="D16" s="88"/>
      <c r="E16" s="88"/>
      <c r="F16" s="88"/>
      <c r="G16" s="88"/>
      <c r="H16" s="88"/>
      <c r="I16" s="88"/>
      <c r="J16" s="88"/>
      <c r="K16" s="88"/>
      <c r="L16" s="88"/>
      <c r="M16" s="88"/>
      <c r="N16" s="88"/>
      <c r="O16" s="88"/>
      <c r="P16" s="88"/>
      <c r="Q16" s="31" t="str">
        <f>IF($H$15="","",
IF(OR($H$15="Corrupción",$H$15="Lavado de Activos",$H$15="Financiación del Terrorismo",$H$15="Trámites, OPAs y Consultas de Acceso a la Información Pública"),'6.Valoración Control Corrupción'!$E16,'5. Valoración de Controles'!$H16))</f>
        <v xml:space="preserve">El jefe de la OCDI adopta un protocolo para la atención de los sujetos procesales y demás intervinientes. </v>
      </c>
      <c r="R16" s="24" t="str">
        <f>IF($H$15="","",
IF(OR($H$15="Corrupción",$H$15="Lavado de Activos",$H$15="Financiación del Terrorismo",$H$15="Trámites, OPAs y Consultas de Acceso a la Información Pública"),"No Aplica",'5. Valoración de Controles'!$I16))</f>
        <v>No Aplica</v>
      </c>
      <c r="S16" s="24" t="str">
        <f>IF($H$15="","",
IF(OR($H$15="Corrupción",$H$15="Lavado de Activos",$H$15="Financiación del Terrorismo",$H$15="Trámites, OPAs y Consultas de Acceso a la Información Pública"),"No Aplica",'5. Valoración de Controles'!$J16))</f>
        <v>No Aplica</v>
      </c>
      <c r="T16" s="24" t="str">
        <f>IF($H$15="","",
IF(OR($H$15="Corrupción",$H$15="Lavado de Activos",$H$15="Financiación del Terrorismo",$H$15="Trámites, OPAs y Consultas de Acceso a la Información Pública"),"No Aplica",'5. Valoración de Controles'!$K16))</f>
        <v>No Aplica</v>
      </c>
      <c r="U16" s="24" t="str">
        <f>IF($H$15="","",
IF(OR($H$15="Corrupción",$H$15="Lavado de Activos",$H$15="Financiación del Terrorismo",$H$15="Trámites, OPAs y Consultas de Acceso a la Información Pública"),"No Aplica",'5. Valoración de Controles'!$L16))</f>
        <v>No Aplica</v>
      </c>
      <c r="V16" s="24" t="str">
        <f>IF($H$15="","",
IF(OR($H$15="Corrupción",$H$15="Lavado de Activos",$H$15="Financiación del Terrorismo",$H$15="Trámites, OPAs y Consultas de Acceso a la Información Pública"),"No Aplica",'5. Valoración de Controles'!$M16))</f>
        <v>No Aplica</v>
      </c>
      <c r="W16" s="24" t="str">
        <f>IF($H$15="","",
IF(OR($H$15="Corrupción",$H$15="Lavado de Activos",$H$15="Financiación del Terrorismo",$H$15="Trámites, OPAs y Consultas de Acceso a la Información Pública"),"No Aplica",'5. Valoración de Controles'!$N16))</f>
        <v>No Aplica</v>
      </c>
      <c r="X16" s="32" t="str">
        <f>IF($H$15="","",
IF(OR($H$15="Corrupción",$H$15="Lavado de Activos",$H$15="Financiación del Terrorismo",$H$15="Trámites, OPAs y Consultas de Acceso a la Información Pública"),"No Aplica",'5. Valoración de Controles'!$O16))</f>
        <v>No Aplica</v>
      </c>
      <c r="Y16" s="32" t="str">
        <f>IF($H$15="","",
IF(OR($H$15="Corrupción",$H$15="Lavado de Activos",$H$15="Financiación del Terrorismo",$H$15="Trámites, OPAs y Consultas de Acceso a la Información Pública"),"No Aplica",'5. Valoración de Controles'!$P16))</f>
        <v>No Aplica</v>
      </c>
      <c r="Z16" s="32" t="str">
        <f>IF($H$15="","",
IF(OR($H$15="Corrupción",$H$15="Lavado de Activos",$H$15="Financiación del Terrorismo",$H$15="Trámites, OPAs y Consultas de Acceso a la Información Pública"),"No Aplica",'5. Valoración de Controles'!$Q16))</f>
        <v>No Aplica</v>
      </c>
      <c r="AA16" s="25" t="str">
        <f>IF($H$15="","",
IF(OR($H$15="Corrupción",$H$15="Lavado de Activos",$H$15="Financiación del Terrorismo",$H$15="Trámites, OPAs y Consultas de Acceso a la Información Pública"),"No aplica",'5. Valoración de Controles'!$R16))</f>
        <v>No aplica</v>
      </c>
      <c r="AB16" s="88"/>
      <c r="AC16" s="88"/>
      <c r="AD16" s="88"/>
      <c r="AE16" s="88"/>
      <c r="AF16" s="88"/>
      <c r="AG16" s="88"/>
      <c r="AH16" s="88"/>
      <c r="AI16" s="88"/>
      <c r="AJ16" s="88"/>
      <c r="AK16" s="88"/>
      <c r="AL16" s="88"/>
      <c r="AM16" s="3"/>
      <c r="AN16" s="3"/>
      <c r="AO16" s="3"/>
      <c r="AP16" s="3"/>
      <c r="AQ16" s="3"/>
      <c r="AR16" s="3"/>
      <c r="AS16" s="3"/>
      <c r="AT16" s="3"/>
      <c r="AU16" s="3"/>
      <c r="AV16" s="3"/>
      <c r="AW16" s="3"/>
      <c r="AX16" s="3"/>
      <c r="AY16" s="3"/>
      <c r="AZ16" s="3"/>
      <c r="BA16" s="3"/>
      <c r="BB16" s="3"/>
      <c r="BC16" s="3"/>
      <c r="BD16" s="3"/>
      <c r="BE16" s="3"/>
      <c r="BF16" s="3"/>
    </row>
    <row r="17" spans="1:58" ht="31.5" customHeight="1" x14ac:dyDescent="0.3">
      <c r="A17" s="89"/>
      <c r="B17" s="89"/>
      <c r="C17" s="89"/>
      <c r="D17" s="89"/>
      <c r="E17" s="89"/>
      <c r="F17" s="89"/>
      <c r="G17" s="89"/>
      <c r="H17" s="89"/>
      <c r="I17" s="89"/>
      <c r="J17" s="89"/>
      <c r="K17" s="89"/>
      <c r="L17" s="89"/>
      <c r="M17" s="89"/>
      <c r="N17" s="89"/>
      <c r="O17" s="89"/>
      <c r="P17" s="89"/>
      <c r="Q17" s="31">
        <f>IF($H$15="","",
IF(OR($H$15="Corrupción",$H$15="Lavado de Activos",$H$15="Financiación del Terrorismo",$H$15="Trámites, OPAs y Consultas de Acceso a la Información Pública"),'6.Valoración Control Corrupción'!$E17,'5. Valoración de Controles'!$H17))</f>
        <v>0</v>
      </c>
      <c r="R17" s="24" t="str">
        <f>IF($H$15="","",
IF(OR($H$15="Corrupción",$H$15="Lavado de Activos",$H$15="Financiación del Terrorismo",$H$15="Trámites, OPAs y Consultas de Acceso a la Información Pública"),"No Aplica",'5. Valoración de Controles'!$I17))</f>
        <v>No Aplica</v>
      </c>
      <c r="S17" s="24" t="str">
        <f>IF($H$15="","",
IF(OR($H$15="Corrupción",$H$15="Lavado de Activos",$H$15="Financiación del Terrorismo",$H$15="Trámites, OPAs y Consultas de Acceso a la Información Pública"),"No Aplica",'5. Valoración de Controles'!$J17))</f>
        <v>No Aplica</v>
      </c>
      <c r="T17" s="24" t="str">
        <f>IF($H$15="","",
IF(OR($H$15="Corrupción",$H$15="Lavado de Activos",$H$15="Financiación del Terrorismo",$H$15="Trámites, OPAs y Consultas de Acceso a la Información Pública"),"No Aplica",'5. Valoración de Controles'!$K17))</f>
        <v>No Aplica</v>
      </c>
      <c r="U17" s="24" t="str">
        <f>IF($H$15="","",
IF(OR($H$15="Corrupción",$H$15="Lavado de Activos",$H$15="Financiación del Terrorismo",$H$15="Trámites, OPAs y Consultas de Acceso a la Información Pública"),"No Aplica",'5. Valoración de Controles'!$L17))</f>
        <v>No Aplica</v>
      </c>
      <c r="V17" s="24" t="str">
        <f>IF($H$15="","",
IF(OR($H$15="Corrupción",$H$15="Lavado de Activos",$H$15="Financiación del Terrorismo",$H$15="Trámites, OPAs y Consultas de Acceso a la Información Pública"),"No Aplica",'5. Valoración de Controles'!$M17))</f>
        <v>No Aplica</v>
      </c>
      <c r="W17" s="24" t="str">
        <f>IF($H$15="","",
IF(OR($H$15="Corrupción",$H$15="Lavado de Activos",$H$15="Financiación del Terrorismo",$H$15="Trámites, OPAs y Consultas de Acceso a la Información Pública"),"No Aplica",'5. Valoración de Controles'!$N17))</f>
        <v>No Aplica</v>
      </c>
      <c r="X17" s="32" t="str">
        <f>IF($H$15="","",
IF(OR($H$15="Corrupción",$H$15="Lavado de Activos",$H$15="Financiación del Terrorismo",$H$15="Trámites, OPAs y Consultas de Acceso a la Información Pública"),"No Aplica",'5. Valoración de Controles'!$O17))</f>
        <v>No Aplica</v>
      </c>
      <c r="Y17" s="32" t="str">
        <f>IF($H$15="","",
IF(OR($H$15="Corrupción",$H$15="Lavado de Activos",$H$15="Financiación del Terrorismo",$H$15="Trámites, OPAs y Consultas de Acceso a la Información Pública"),"No Aplica",'5. Valoración de Controles'!$P17))</f>
        <v>No Aplica</v>
      </c>
      <c r="Z17" s="32" t="str">
        <f>IF($H$15="","",
IF(OR($H$15="Corrupción",$H$15="Lavado de Activos",$H$15="Financiación del Terrorismo",$H$15="Trámites, OPAs y Consultas de Acceso a la Información Pública"),"No Aplica",'5. Valoración de Controles'!$Q17))</f>
        <v>No Aplica</v>
      </c>
      <c r="AA17" s="25" t="str">
        <f>IF($H$15="","",
IF(OR($H$15="Corrupción",$H$15="Lavado de Activos",$H$15="Financiación del Terrorismo",$H$15="Trámites, OPAs y Consultas de Acceso a la Información Pública"),"No aplica",'5. Valoración de Controles'!$R17))</f>
        <v>No aplica</v>
      </c>
      <c r="AB17" s="89"/>
      <c r="AC17" s="89"/>
      <c r="AD17" s="89"/>
      <c r="AE17" s="89"/>
      <c r="AF17" s="89"/>
      <c r="AG17" s="89"/>
      <c r="AH17" s="89"/>
      <c r="AI17" s="89"/>
      <c r="AJ17" s="89"/>
      <c r="AK17" s="89"/>
      <c r="AL17" s="89"/>
      <c r="AM17" s="3"/>
      <c r="AN17" s="3"/>
      <c r="AO17" s="3"/>
      <c r="AP17" s="3"/>
      <c r="AQ17" s="3"/>
      <c r="AR17" s="3"/>
      <c r="AS17" s="3"/>
      <c r="AT17" s="3"/>
      <c r="AU17" s="3"/>
      <c r="AV17" s="3"/>
      <c r="AW17" s="3"/>
      <c r="AX17" s="3"/>
      <c r="AY17" s="3"/>
      <c r="AZ17" s="3"/>
      <c r="BA17" s="3"/>
      <c r="BB17" s="3"/>
      <c r="BC17" s="3"/>
      <c r="BD17" s="3"/>
      <c r="BE17" s="3"/>
      <c r="BF17" s="3"/>
    </row>
    <row r="18" spans="1:58" ht="31.5" customHeight="1" x14ac:dyDescent="0.3">
      <c r="A18" s="95">
        <v>4</v>
      </c>
      <c r="B18" s="90" t="str">
        <f>'2. Identificación del Riesgo'!B18:B20</f>
        <v/>
      </c>
      <c r="C18" s="90" t="str">
        <f>IF('2. Identificación del Riesgo'!C18:C20="","",'2. Identificación del Riesgo'!C18:C20)</f>
        <v>Actividades de desvinculación y traslado (funcionarios).</v>
      </c>
      <c r="D18" s="90" t="str">
        <f>IF('2. Identificación del Riesgo'!D18:D20="","",'2. Identificación del Riesgo'!D18:D20)</f>
        <v>Afectación Económica (o presupuestal) y Reputacional</v>
      </c>
      <c r="E18" s="90" t="str">
        <f>IF('2. Identificación del Riesgo'!E18:E20="","",'2. Identificación del Riesgo'!E18:E20)</f>
        <v>por la alta rotación de personal de planta (carrera administrativa y provisional)</v>
      </c>
      <c r="F18" s="90" t="str">
        <f>IF('2. Identificación del Riesgo'!F18:F20="","",'2. Identificación del Riesgo'!F18:F20)</f>
        <v>Debido a la falta de lineamientos y herramientas institucionalizados para una adecuada transferencia de conocimiento.</v>
      </c>
      <c r="G18" s="90" t="str">
        <f>IF('2. Identificación del Riesgo'!G18:G20="","",'2. Identificación del Riesgo'!G18:G20)</f>
        <v>Posibilidad de afectación economica o presupuestal, por la alta rotación de personal de planta, debido a la falta de lineamientos y herramientas institucionalizados para una adecuada trasferencia de conocimiento.</v>
      </c>
      <c r="H18" s="90" t="str">
        <f>IF('2. Identificación del Riesgo'!H18:H20="","",'2. Identificación del Riesgo'!H18:H20)</f>
        <v>Fuga de Capital Intelectual</v>
      </c>
      <c r="I18" s="90" t="str">
        <f>IF('2. Identificación del Riesgo'!I18:I20="","",'2. Identificación del Riesgo'!I18:I20)</f>
        <v>Usuarios, productos y practicas, organizacionales</v>
      </c>
      <c r="J18" s="90" t="str">
        <f>IF('2. Identificación del Riesgo'!J18:J20="","",'2. Identificación del Riesgo'!J18:J20)</f>
        <v>Media: La actividad que conlleva el riesgo se ejecuta de 24 a 500 veces por año</v>
      </c>
      <c r="K18" s="91" t="str">
        <f>'2. Identificación del Riesgo'!K18:K20</f>
        <v>Media</v>
      </c>
      <c r="L18" s="92">
        <f>'2. Identificación del Riesgo'!L18:L20</f>
        <v>0.6</v>
      </c>
      <c r="M18" s="90"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Riesgo'!M18:M20="","",'2. Identificación del Riesgo'!M18:M20))</f>
        <v>Reputacional: El riesgo afecta la imagen de de la entidad con efecto publicitario sostenido a nivel de sector administrativo, nivel departamental o municipal</v>
      </c>
      <c r="N18" s="91" t="str">
        <f>'2. Identificación del Riesgo'!N18:N20</f>
        <v>Mayor</v>
      </c>
      <c r="O18" s="92">
        <f>'2. Identificación del Riesgo'!O18:O20</f>
        <v>0.8</v>
      </c>
      <c r="P18" s="87" t="str">
        <f>'2. Identificación del Riesgo'!P18:P20</f>
        <v>Alto</v>
      </c>
      <c r="Q18" s="31" t="str">
        <f>IF($H$18="","",
IF(OR($H$18="Corrupción",$H$18="Lavado de Activos",$H$18="Financiación del Terrorismo",$H$18="Trámites, OPAs y Consultas de Acceso a la Información Pública"),'6.Valoración Control Corrupción'!$E18,'5. Valoración de Controles'!$H18))</f>
        <v>El Jefe Inmediato verifica el acta de entrega de puesto de trabajo con sus respectivos soportes, remitida por el funcionario al momento de una desvinculación o traslado laboral.</v>
      </c>
      <c r="R18" s="24" t="str">
        <f>IF($H$18="","",
IF(OR($H$18="Corrupción",$H$18="Lavado de Activos",$H$18="Financiación del Terrorismo",$H$18="Trámites, OPAs y Consultas de Acceso a la Información Pública"),"No Aplica",'5. Valoración de Controles'!$I18))</f>
        <v>Detectivo</v>
      </c>
      <c r="S18" s="24" t="str">
        <f>IF($H$18="","",
IF(OR($H$18="Corrupción",$H$18="Lavado de Activos",$H$18="Financiación del Terrorismo",$H$18="Trámites, OPAs y Consultas de Acceso a la Información Pública"),"No Aplica",'5. Valoración de Controles'!$J18))</f>
        <v>Afecta probabilidad</v>
      </c>
      <c r="T18" s="24" t="str">
        <f>IF($H$18="","",
IF(OR($H$18="Corrupción",$H$18="Lavado de Activos",$H$18="Financiación del Terrorismo",$H$18="Trámites, OPAs y Consultas de Acceso a la Información Pública"),"No Aplica",'5. Valoración de Controles'!$K18))</f>
        <v>Manual</v>
      </c>
      <c r="U18" s="24" t="str">
        <f>IF($H$18="","",
IF(OR($H$18="Corrupción",$H$18="Lavado de Activos",$H$18="Financiación del Terrorismo",$H$18="Trámites, OPAs y Consultas de Acceso a la Información Pública"),"No Aplica",'5. Valoración de Controles'!$L18))</f>
        <v>Documentado</v>
      </c>
      <c r="V18" s="24" t="str">
        <f>IF($H$18="","",
IF(OR($H$18="Corrupción",$H$18="Lavado de Activos",$H$18="Financiación del Terrorismo",$H$18="Trámites, OPAs y Consultas de Acceso a la Información Pública"),"No Aplica",'5. Valoración de Controles'!$M18))</f>
        <v>Continua</v>
      </c>
      <c r="W18" s="24" t="str">
        <f>IF($H$18="","",
IF(OR($H$18="Corrupción",$H$18="Lavado de Activos",$H$18="Financiación del Terrorismo",$H$18="Trámites, OPAs y Consultas de Acceso a la Información Pública"),"No Aplica",'5. Valoración de Controles'!$N18))</f>
        <v>Con registro</v>
      </c>
      <c r="X18" s="32" t="str">
        <f>IF($H$18="","",
IF(OR($H$18="Corrupción",$H$18="Lavado de Activos",$H$18="Financiación del Terrorismo",$H$18="Trámites, OPAs y Consultas de Acceso a la Información Pública"),"No Aplica",'5. Valoración de Controles'!$O18))</f>
        <v>Historias Laborales</v>
      </c>
      <c r="Y18" s="32" t="str">
        <f>IF($H$18="","",
IF(OR($H$18="Corrupción",$H$18="Lavado de Activos",$H$18="Financiación del Terrorismo",$H$18="Trámites, OPAs y Consultas de Acceso a la Información Pública"),"No Aplica",'5. Valoración de Controles'!$P18))</f>
        <v>Acta de entrega firmada por el funcionario que recibe el puesto de trabajo, quien garantiza al jefe inmediato la entrega idonea del mismo.</v>
      </c>
      <c r="Z18" s="32" t="str">
        <f>IF($H$18="","",
IF(OR($H$18="Corrupción",$H$18="Lavado de Activos",$H$18="Financiación del Terrorismo",$H$18="Trámites, OPAs y Consultas de Acceso a la Información Pública"),"No Aplica",'5. Valoración de Controles'!$Q18))</f>
        <v xml:space="preserve">Si el funcionario que recibe el puesto de trabajo no esta conforme con la entrega, el jefe inmediato solicita fortalecer dicha entrega y se condiciona el pago de nomina. </v>
      </c>
      <c r="AA18" s="25">
        <f>IF($H$18="","",
IF(OR($H$18="Corrupción",$H$18="Lavado de Activos",$H$18="Financiación del Terrorismo",$H$18="Trámites, OPAs y Consultas de Acceso a la Información Pública"),"No aplica",'5. Valoración de Controles'!$R18))</f>
        <v>0.3</v>
      </c>
      <c r="AB18" s="91" t="str">
        <f>IF(H18="","",
IF(OR(H18="Corrupción",H18="Lavado de Activos",H18="Financiación del Terrorismo",H18="Trámites, OPAs y Consultas de Acceso a la Información Pública"),'6.Valoración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132">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Controles'!U20&gt;0,'5. Valoración de Controles'!U20,
IF('5. Valoración de Controles'!U19&gt;0,'5. Valoración de Controles'!U19,
IF('5. Valoración de Controles'!U18&gt;0,'5. Valoración de Controles'!U18,L18))))))</f>
        <v>0.29399999999999998</v>
      </c>
      <c r="AD18" s="91" t="str">
        <f>IF(H18="","",
IF(OR(H18="Corrupción",H18="Lavado de Activos",H18="Financiación del Terrorismo",H18="Trámites, OPAs y Consultas de Acceso a la Información Pública"),'3.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Mayor</v>
      </c>
      <c r="AE18" s="132">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Controles'!V20&gt;0,'5. Valoración de Controles'!V20,
IF('5. Valoración de Controles'!V19&gt;0,'5. Valoración de Controles'!V19,
IF('5. Valoración de Controles'!V18&gt;0,'5. Valoración de Controles'!V18,O18))))))</f>
        <v>0.8</v>
      </c>
      <c r="AF18" s="87"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Alto</v>
      </c>
      <c r="AG18" s="102" t="s">
        <v>378</v>
      </c>
      <c r="AH18" s="122"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121" t="s">
        <v>495</v>
      </c>
      <c r="AJ18" s="131" t="s">
        <v>496</v>
      </c>
      <c r="AK18" s="131" t="str">
        <f>IF(AI18="","","∑ Peso porcentual de cada acción definida")</f>
        <v>∑ Peso porcentual de cada acción definida</v>
      </c>
      <c r="AL18" s="90" t="s">
        <v>267</v>
      </c>
      <c r="AM18" s="3"/>
      <c r="AN18" s="3"/>
      <c r="AO18" s="3"/>
      <c r="AP18" s="3"/>
      <c r="AQ18" s="3"/>
      <c r="AR18" s="3"/>
      <c r="AS18" s="3"/>
      <c r="AT18" s="3"/>
      <c r="AU18" s="3"/>
      <c r="AV18" s="3"/>
      <c r="AW18" s="3"/>
      <c r="AX18" s="3"/>
      <c r="AY18" s="3"/>
      <c r="AZ18" s="3"/>
      <c r="BA18" s="3"/>
      <c r="BB18" s="3"/>
      <c r="BC18" s="3"/>
      <c r="BD18" s="3"/>
      <c r="BE18" s="3"/>
      <c r="BF18" s="3"/>
    </row>
    <row r="19" spans="1:58" ht="31.5" customHeight="1" x14ac:dyDescent="0.3">
      <c r="A19" s="88"/>
      <c r="B19" s="88"/>
      <c r="C19" s="88"/>
      <c r="D19" s="88"/>
      <c r="E19" s="88"/>
      <c r="F19" s="88"/>
      <c r="G19" s="88"/>
      <c r="H19" s="88"/>
      <c r="I19" s="88"/>
      <c r="J19" s="88"/>
      <c r="K19" s="88"/>
      <c r="L19" s="88"/>
      <c r="M19" s="88"/>
      <c r="N19" s="88"/>
      <c r="O19" s="88"/>
      <c r="P19" s="88"/>
      <c r="Q19" s="31" t="str">
        <f>IF($H$18="","",
IF(OR($H$18="Corrupción",$H$18="Lavado de Activos",$H$18="Financiación del Terrorismo",$H$18="Trámites, OPAs y Consultas de Acceso a la Información Pública"),'6.Valoración Control Corrupción'!$E19,'5. Valoración de Controles'!$H19))</f>
        <v>El funcionario realiza el informe o charla en la que transfiere el conocimiento adquirido, producto de una capacitación brindada por el IDIGER mediante su Plan Institucional de Capacitación.</v>
      </c>
      <c r="R19" s="24" t="str">
        <f>IF($H$18="","",
IF(OR($H$18="Corrupción",$H$18="Lavado de Activos",$H$18="Financiación del Terrorismo",$H$18="Trámites, OPAs y Consultas de Acceso a la Información Pública"),"No Aplica",'5. Valoración de Controles'!$I19))</f>
        <v>Detectivo</v>
      </c>
      <c r="S19" s="24" t="str">
        <f>IF($H$18="","",
IF(OR($H$18="Corrupción",$H$18="Lavado de Activos",$H$18="Financiación del Terrorismo",$H$18="Trámites, OPAs y Consultas de Acceso a la Información Pública"),"No Aplica",'5. Valoración de Controles'!$J19))</f>
        <v>Afecta probabilidad</v>
      </c>
      <c r="T19" s="24" t="str">
        <f>IF($H$18="","",
IF(OR($H$18="Corrupción",$H$18="Lavado de Activos",$H$18="Financiación del Terrorismo",$H$18="Trámites, OPAs y Consultas de Acceso a la Información Pública"),"No Aplica",'5. Valoración de Controles'!$K19))</f>
        <v>Manual</v>
      </c>
      <c r="U19" s="24" t="str">
        <f>IF($H$18="","",
IF(OR($H$18="Corrupción",$H$18="Lavado de Activos",$H$18="Financiación del Terrorismo",$H$18="Trámites, OPAs y Consultas de Acceso a la Información Pública"),"No Aplica",'5. Valoración de Controles'!$L19))</f>
        <v>Documentado</v>
      </c>
      <c r="V19" s="24" t="str">
        <f>IF($H$18="","",
IF(OR($H$18="Corrupción",$H$18="Lavado de Activos",$H$18="Financiación del Terrorismo",$H$18="Trámites, OPAs y Consultas de Acceso a la Información Pública"),"No Aplica",'5. Valoración de Controles'!$M19))</f>
        <v>Continua</v>
      </c>
      <c r="W19" s="24" t="str">
        <f>IF($H$18="","",
IF(OR($H$18="Corrupción",$H$18="Lavado de Activos",$H$18="Financiación del Terrorismo",$H$18="Trámites, OPAs y Consultas de Acceso a la Información Pública"),"No Aplica",'5. Valoración de Controles'!$N19))</f>
        <v>Con registro</v>
      </c>
      <c r="X19" s="32" t="str">
        <f>IF($H$18="","",
IF(OR($H$18="Corrupción",$H$18="Lavado de Activos",$H$18="Financiación del Terrorismo",$H$18="Trámites, OPAs y Consultas de Acceso a la Información Pública"),"No Aplica",'5. Valoración de Controles'!$O19))</f>
        <v>Historias Laborales</v>
      </c>
      <c r="Y19" s="32" t="str">
        <f>IF($H$18="","",
IF(OR($H$18="Corrupción",$H$18="Lavado de Activos",$H$18="Financiación del Terrorismo",$H$18="Trámites, OPAs y Consultas de Acceso a la Información Pública"),"No Aplica",'5. Valoración de Controles'!$P19))</f>
        <v>Capacitación presencial o virtual para transferir el conocimiento a los funcionarios de la Entidad, o Elaboración de informe de los conocimientos adquiridos en la capacitación recibida.</v>
      </c>
      <c r="Z19" s="32" t="str">
        <f>IF($H$18="","",
IF(OR($H$18="Corrupción",$H$18="Lavado de Activos",$H$18="Financiación del Terrorismo",$H$18="Trámites, OPAs y Consultas de Acceso a la Información Pública"),"No Aplica",'5. Valoración de Controles'!$Q19))</f>
        <v>El control no permite identificar desviaciones o diferencias.</v>
      </c>
      <c r="AA19" s="25">
        <f>IF($H$18="","",
IF(OR($H$18="Corrupción",$H$18="Lavado de Activos",$H$18="Financiación del Terrorismo",$H$18="Trámites, OPAs y Consultas de Acceso a la Información Pública"),"No aplica",'5. Valoración de Controles'!$R19))</f>
        <v>0.3</v>
      </c>
      <c r="AB19" s="88"/>
      <c r="AC19" s="88"/>
      <c r="AD19" s="88"/>
      <c r="AE19" s="88"/>
      <c r="AF19" s="88"/>
      <c r="AG19" s="102"/>
      <c r="AH19" s="88"/>
      <c r="AI19" s="88"/>
      <c r="AJ19" s="88"/>
      <c r="AK19" s="88"/>
      <c r="AL19" s="88"/>
      <c r="AM19" s="3"/>
      <c r="AN19" s="3"/>
      <c r="AO19" s="3"/>
      <c r="AP19" s="3"/>
      <c r="AQ19" s="3"/>
      <c r="AR19" s="3"/>
      <c r="AS19" s="3"/>
      <c r="AT19" s="3"/>
      <c r="AU19" s="3"/>
      <c r="AV19" s="3"/>
      <c r="AW19" s="3"/>
      <c r="AX19" s="3"/>
      <c r="AY19" s="3"/>
      <c r="AZ19" s="3"/>
      <c r="BA19" s="3"/>
      <c r="BB19" s="3"/>
      <c r="BC19" s="3"/>
      <c r="BD19" s="3"/>
      <c r="BE19" s="3"/>
      <c r="BF19" s="3"/>
    </row>
    <row r="20" spans="1:58" ht="31.5" customHeight="1" x14ac:dyDescent="0.3">
      <c r="A20" s="89"/>
      <c r="B20" s="89"/>
      <c r="C20" s="89"/>
      <c r="D20" s="89"/>
      <c r="E20" s="89"/>
      <c r="F20" s="89"/>
      <c r="G20" s="89"/>
      <c r="H20" s="89"/>
      <c r="I20" s="89"/>
      <c r="J20" s="89"/>
      <c r="K20" s="89"/>
      <c r="L20" s="89"/>
      <c r="M20" s="89"/>
      <c r="N20" s="89"/>
      <c r="O20" s="89"/>
      <c r="P20" s="89"/>
      <c r="Q20" s="31" t="str">
        <f>IF($H$18="","",
IF(OR($H$18="Corrupción",$H$18="Lavado de Activos",$H$18="Financiación del Terrorismo",$H$18="Trámites, OPAs y Consultas de Acceso a la Información Pública"),'6.Valoración Control Corrupción'!$E20,'5. Valoración de Controles'!$H20))</f>
        <v xml:space="preserve">  </v>
      </c>
      <c r="R20" s="24">
        <f>IF($H$18="","",
IF(OR($H$18="Corrupción",$H$18="Lavado de Activos",$H$18="Financiación del Terrorismo",$H$18="Trámites, OPAs y Consultas de Acceso a la Información Pública"),"No Aplica",'5. Valoración de Controles'!$I20))</f>
        <v>0</v>
      </c>
      <c r="S20" s="24" t="str">
        <f>IF($H$18="","",
IF(OR($H$18="Corrupción",$H$18="Lavado de Activos",$H$18="Financiación del Terrorismo",$H$18="Trámites, OPAs y Consultas de Acceso a la Información Pública"),"No Aplica",'5. Valoración de Controles'!$J20))</f>
        <v/>
      </c>
      <c r="T20" s="24">
        <f>IF($H$18="","",
IF(OR($H$18="Corrupción",$H$18="Lavado de Activos",$H$18="Financiación del Terrorismo",$H$18="Trámites, OPAs y Consultas de Acceso a la Información Pública"),"No Aplica",'5. Valoración de Controles'!$K20))</f>
        <v>0</v>
      </c>
      <c r="U20" s="24">
        <f>IF($H$18="","",
IF(OR($H$18="Corrupción",$H$18="Lavado de Activos",$H$18="Financiación del Terrorismo",$H$18="Trámites, OPAs y Consultas de Acceso a la Información Pública"),"No Aplica",'5. Valoración de Controles'!$L20))</f>
        <v>0</v>
      </c>
      <c r="V20" s="24">
        <f>IF($H$18="","",
IF(OR($H$18="Corrupción",$H$18="Lavado de Activos",$H$18="Financiación del Terrorismo",$H$18="Trámites, OPAs y Consultas de Acceso a la Información Pública"),"No Aplica",'5. Valoración de Controles'!$M20))</f>
        <v>0</v>
      </c>
      <c r="W20" s="24">
        <f>IF($H$18="","",
IF(OR($H$18="Corrupción",$H$18="Lavado de Activos",$H$18="Financiación del Terrorismo",$H$18="Trámites, OPAs y Consultas de Acceso a la Información Pública"),"No Aplica",'5. Valoración de Controles'!$N20))</f>
        <v>0</v>
      </c>
      <c r="X20" s="32">
        <f>IF($H$18="","",
IF(OR($H$18="Corrupción",$H$18="Lavado de Activos",$H$18="Financiación del Terrorismo",$H$18="Trámites, OPAs y Consultas de Acceso a la Información Pública"),"No Aplica",'5. Valoración de Controles'!$O20))</f>
        <v>0</v>
      </c>
      <c r="Y20" s="32">
        <f>IF($H$18="","",
IF(OR($H$18="Corrupción",$H$18="Lavado de Activos",$H$18="Financiación del Terrorismo",$H$18="Trámites, OPAs y Consultas de Acceso a la Información Pública"),"No Aplica",'5. Valoración de Controles'!$P20))</f>
        <v>0</v>
      </c>
      <c r="Z20" s="32">
        <f>IF($H$18="","",
IF(OR($H$18="Corrupción",$H$18="Lavado de Activos",$H$18="Financiación del Terrorismo",$H$18="Trámites, OPAs y Consultas de Acceso a la Información Pública"),"No Aplica",'5. Valoración de Controles'!$Q20))</f>
        <v>0</v>
      </c>
      <c r="AA20" s="25" t="str">
        <f>IF($H$18="","",
IF(OR($H$18="Corrupción",$H$18="Lavado de Activos",$H$18="Financiación del Terrorismo",$H$18="Trámites, OPAs y Consultas de Acceso a la Información Pública"),"No aplica",'5. Valoración de Controles'!$R20))</f>
        <v/>
      </c>
      <c r="AB20" s="89"/>
      <c r="AC20" s="89"/>
      <c r="AD20" s="89"/>
      <c r="AE20" s="89"/>
      <c r="AF20" s="89"/>
      <c r="AG20" s="102"/>
      <c r="AH20" s="89"/>
      <c r="AI20" s="89"/>
      <c r="AJ20" s="89"/>
      <c r="AK20" s="89"/>
      <c r="AL20" s="89"/>
      <c r="AM20" s="3"/>
      <c r="AN20" s="3"/>
      <c r="AO20" s="3"/>
      <c r="AP20" s="3"/>
      <c r="AQ20" s="3"/>
      <c r="AR20" s="3"/>
      <c r="AS20" s="3"/>
      <c r="AT20" s="3"/>
      <c r="AU20" s="3"/>
      <c r="AV20" s="3"/>
      <c r="AW20" s="3"/>
      <c r="AX20" s="3"/>
      <c r="AY20" s="3"/>
      <c r="AZ20" s="3"/>
      <c r="BA20" s="3"/>
      <c r="BB20" s="3"/>
      <c r="BC20" s="3"/>
      <c r="BD20" s="3"/>
      <c r="BE20" s="3"/>
      <c r="BF20" s="3"/>
    </row>
    <row r="21" spans="1:58" ht="31.5" customHeight="1" x14ac:dyDescent="0.3">
      <c r="A21" s="95">
        <v>5</v>
      </c>
      <c r="B21" s="90" t="str">
        <f>'2. Identificación del Riesgo'!B21:B23</f>
        <v/>
      </c>
      <c r="C21" s="90" t="str">
        <f>IF('2. Identificación del Riesgo'!C21:C23="","",'2. Identificación del Riesgo'!C21:C23)</f>
        <v>Entrega de informes de actividades y/o terminación o cesión de contratos de prestación de servicios (contratistas).</v>
      </c>
      <c r="D21" s="90" t="str">
        <f>IF('2. Identificación del Riesgo'!D21:D23="","",'2. Identificación del Riesgo'!D21:D23)</f>
        <v>Afectación Económica (o presupuestal) y Reputacional</v>
      </c>
      <c r="E21" s="90" t="str">
        <f>IF('2. Identificación del Riesgo'!E21:E23="","",'2. Identificación del Riesgo'!E21:E23)</f>
        <v>por debilidades en la revisión de los productos entregados por los contratistas de prestación de servicios</v>
      </c>
      <c r="F21" s="90" t="str">
        <f>IF('2. Identificación del Riesgo'!F21:F23="","",'2. Identificación del Riesgo'!F21:F23)</f>
        <v>Debido a la falta de lineamientos y herramientas institucionalizados para una adecuada transferencia de conocimiento.</v>
      </c>
      <c r="G21" s="90" t="str">
        <f>IF('2. Identificación del Riesgo'!G21:G23="","",'2.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1" s="90" t="str">
        <f>IF('2. Identificación del Riesgo'!H21:H23="","",'2. Identificación del Riesgo'!H21:H23)</f>
        <v>Fuga de Capital Intelectual</v>
      </c>
      <c r="I21" s="90" t="str">
        <f>IF('2. Identificación del Riesgo'!I21:I23="","",'2. Identificación del Riesgo'!I21:I23)</f>
        <v>Usuarios, productos y practicas, organizacionales</v>
      </c>
      <c r="J21" s="90" t="str">
        <f>IF('2. Identificación del Riesgo'!J21:J23="","",'2. Identificación del Riesgo'!J21:J23)</f>
        <v>Alta: La actividad que conlleva el riesgo se ejecuta mínimo 500 veces al año y máximo 5000 veces por año</v>
      </c>
      <c r="K21" s="91" t="str">
        <f>'2. Identificación del Riesgo'!K21:K23</f>
        <v>Alta</v>
      </c>
      <c r="L21" s="92">
        <f>'2. Identificación del Riesgo'!L21:L23</f>
        <v>0.8</v>
      </c>
      <c r="M21" s="90"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Riesgo'!M21:M23="","",'2. Identificación del Riesgo'!M21:M23))</f>
        <v>Reputacional: El riesgo afecta la imagen de la entidad internamente, de conocimiento general, nivel interno, de junta directiva y accionistas y/o de proveedores</v>
      </c>
      <c r="N21" s="91" t="str">
        <f>'2. Identificación del Riesgo'!N21:N23</f>
        <v>Menor</v>
      </c>
      <c r="O21" s="92">
        <f>'2. Identificación del Riesgo'!O21:O23</f>
        <v>0.4</v>
      </c>
      <c r="P21" s="87" t="str">
        <f>'2. Identificación del Riesgo'!P21:P23</f>
        <v>Moderado</v>
      </c>
      <c r="Q21" s="31" t="str">
        <f>IF($H$21="","",
IF(OR($H$21="Corrupción",$H$21="Lavado de Activos",$H$21="Financiación del Terrorismo",$H$21="Trámites, OPAs y Consultas de Acceso a la Información Pública"),'6.Valoración Control Corrupción'!$E21,'5. Valoración de Controles'!$H21))</f>
        <v>El Supervisor del contrato verifica el informe de actividades y soportes entregados por el Contratista de prestación de servicios, de manera mensual.</v>
      </c>
      <c r="R21" s="24" t="str">
        <f>IF($H$21="","",
IF(OR($H$21="Corrupción",$H$21="Lavado de Activos",$H$21="Financiación del Terrorismo",$H$21="Trámites, OPAs y Consultas de Acceso a la Información Pública"),"No Aplica",'5. Valoración de Controles'!$I21))</f>
        <v>Detectivo</v>
      </c>
      <c r="S21" s="24" t="str">
        <f>IF($H$21="","",
IF(OR($H$21="Corrupción",$H$21="Lavado de Activos",$H$21="Financiación del Terrorismo",$H$21="Trámites, OPAs y Consultas de Acceso a la Información Pública"),"No Aplica",'5. Valoración de Controles'!$J21))</f>
        <v>Afecta probabilidad</v>
      </c>
      <c r="T21" s="24" t="str">
        <f>IF($H$21="","",
IF(OR($H$21="Corrupción",$H$21="Lavado de Activos",$H$21="Financiación del Terrorismo",$H$21="Trámites, OPAs y Consultas de Acceso a la Información Pública"),"No Aplica",'5. Valoración de Controles'!$K21))</f>
        <v>Manual</v>
      </c>
      <c r="U21" s="24" t="str">
        <f>IF($H$21="","",
IF(OR($H$21="Corrupción",$H$21="Lavado de Activos",$H$21="Financiación del Terrorismo",$H$21="Trámites, OPAs y Consultas de Acceso a la Información Pública"),"No Aplica",'5. Valoración de Controles'!$L21))</f>
        <v>Documentado</v>
      </c>
      <c r="V21" s="24" t="str">
        <f>IF($H$21="","",
IF(OR($H$21="Corrupción",$H$21="Lavado de Activos",$H$21="Financiación del Terrorismo",$H$21="Trámites, OPAs y Consultas de Acceso a la Información Pública"),"No Aplica",'5. Valoración de Controles'!$M21))</f>
        <v>Continua</v>
      </c>
      <c r="W21" s="24" t="str">
        <f>IF($H$21="","",
IF(OR($H$21="Corrupción",$H$21="Lavado de Activos",$H$21="Financiación del Terrorismo",$H$21="Trámites, OPAs y Consultas de Acceso a la Información Pública"),"No Aplica",'5. Valoración de Controles'!$N21))</f>
        <v>Con registro</v>
      </c>
      <c r="X21" s="32" t="str">
        <f>IF($H$21="","",
IF(OR($H$21="Corrupción",$H$21="Lavado de Activos",$H$21="Financiación del Terrorismo",$H$21="Trámites, OPAs y Consultas de Acceso a la Información Pública"),"No Aplica",'5. Valoración de Controles'!$O21))</f>
        <v>Carpeta fisica de cada contrato de prestación de servicios. A nivel digital en el NAS administrado por la Dirección TIC.</v>
      </c>
      <c r="Y21" s="32" t="str">
        <f>IF($H$21="","",
IF(OR($H$21="Corrupción",$H$21="Lavado de Activos",$H$21="Financiación del Terrorismo",$H$21="Trámites, OPAs y Consultas de Acceso a la Información Pública"),"No Aplica",'5. Valoración de Controles'!$P21))</f>
        <v>Informe de actividades mensuales de los contratistas de prestación de servicios.</v>
      </c>
      <c r="Z21" s="32" t="str">
        <f>IF($H$21="","",
IF(OR($H$21="Corrupción",$H$21="Lavado de Activos",$H$21="Financiación del Terrorismo",$H$21="Trámites, OPAs y Consultas de Acceso a la Información Pública"),"No Aplica",'5. Valoración de Controles'!$Q21))</f>
        <v>En caso de que el supervisor identifique diferencias en las evidencias con respecto a las actividades reportadas, devuelve el informe para que el contratista realice los ajustes pertinentes.</v>
      </c>
      <c r="AA21" s="25">
        <f>IF($H$21="","",
IF(OR($H$21="Corrupción",$H$21="Lavado de Activos",$H$21="Financiación del Terrorismo",$H$21="Trámites, OPAs y Consultas de Acceso a la Información Pública"),"No aplica",'5. Valoración de Controles'!$R21))</f>
        <v>0.3</v>
      </c>
      <c r="AB21" s="91" t="str">
        <f>IF(H21="","",
IF(OR(H21="Corrupción",H21="Lavado de Activos",H21="Financiación del Terrorismo",H21="Trámites, OPAs y Consultas de Acceso a la Información Pública"),'6.Valoración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Baja</v>
      </c>
      <c r="AC21" s="132">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Controles'!U23&gt;0,'5. Valoración de Controles'!U23,
IF('5. Valoración de Controles'!U22&gt;0,'5. Valoración de Controles'!U22,
IF('5. Valoración de Controles'!U21&gt;0,'5. Valoración de Controles'!U21,L21))))))</f>
        <v>0.56000000000000005</v>
      </c>
      <c r="AD21" s="91" t="str">
        <f>IF(H21="","",
IF(OR(H21="Corrupción",H21="Lavado de Activos",H21="Financiación del Terrorismo",H21="Trámites, OPAs y Consultas de Acceso a la Información Pública"),'3.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132">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Controles'!V23&gt;0,'5. Valoración de Controles'!V23,
IF('5. Valoración de Controles'!V22&gt;0,'5. Valoración de Controles'!V22,
IF('5. Valoración de Controles'!V21&gt;0,'5. Valoración de Controles'!V21,O21))))))</f>
        <v>0.4</v>
      </c>
      <c r="AF21" s="87"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Moderado</v>
      </c>
      <c r="AG21" s="102" t="s">
        <v>263</v>
      </c>
      <c r="AH21" s="122"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No amerita plan de acción. Asuma las consecuencias de la materialización del riesgo</v>
      </c>
      <c r="AI21" s="121"/>
      <c r="AJ21" s="131"/>
      <c r="AK21" s="131" t="str">
        <f>IF(AI21="","","∑ Peso porcentual de cada acción definida")</f>
        <v/>
      </c>
      <c r="AL21" s="90"/>
      <c r="AM21" s="3"/>
      <c r="AN21" s="3"/>
      <c r="AO21" s="3"/>
      <c r="AP21" s="3"/>
      <c r="AQ21" s="3"/>
      <c r="AR21" s="3"/>
      <c r="AS21" s="3"/>
      <c r="AT21" s="3"/>
      <c r="AU21" s="3"/>
      <c r="AV21" s="3"/>
      <c r="AW21" s="3"/>
      <c r="AX21" s="3"/>
      <c r="AY21" s="3"/>
      <c r="AZ21" s="3"/>
      <c r="BA21" s="3"/>
      <c r="BB21" s="3"/>
      <c r="BC21" s="3"/>
      <c r="BD21" s="3"/>
      <c r="BE21" s="3"/>
      <c r="BF21" s="3"/>
    </row>
    <row r="22" spans="1:58" ht="31.5" customHeight="1" x14ac:dyDescent="0.3">
      <c r="A22" s="88"/>
      <c r="B22" s="88"/>
      <c r="C22" s="88"/>
      <c r="D22" s="88"/>
      <c r="E22" s="88"/>
      <c r="F22" s="88"/>
      <c r="G22" s="88"/>
      <c r="H22" s="88"/>
      <c r="I22" s="88"/>
      <c r="J22" s="88"/>
      <c r="K22" s="88"/>
      <c r="L22" s="88"/>
      <c r="M22" s="88"/>
      <c r="N22" s="88"/>
      <c r="O22" s="88"/>
      <c r="P22" s="88"/>
      <c r="Q22" s="31" t="str">
        <f>IF($H$21="","",
IF(OR($H$21="Corrupción",$H$21="Lavado de Activos",$H$21="Financiación del Terrorismo",$H$21="Trámites, OPAs y Consultas de Acceso a la Información Pública"),'6.Valoración Control Corrupción'!$E22,'5. Valoración de Controles'!$H22))</f>
        <v xml:space="preserve">  </v>
      </c>
      <c r="R22" s="24">
        <f>IF($H$21="","",
IF(OR($H$21="Corrupción",$H$21="Lavado de Activos",$H$21="Financiación del Terrorismo",$H$21="Trámites, OPAs y Consultas de Acceso a la Información Pública"),"No Aplica",'5. Valoración de Controles'!$I22))</f>
        <v>0</v>
      </c>
      <c r="S22" s="24" t="str">
        <f>IF($H$21="","",
IF(OR($H$21="Corrupción",$H$21="Lavado de Activos",$H$21="Financiación del Terrorismo",$H$21="Trámites, OPAs y Consultas de Acceso a la Información Pública"),"No Aplica",'5. Valoración de Controles'!$J22))</f>
        <v/>
      </c>
      <c r="T22" s="24">
        <f>IF($H$21="","",
IF(OR($H$21="Corrupción",$H$21="Lavado de Activos",$H$21="Financiación del Terrorismo",$H$21="Trámites, OPAs y Consultas de Acceso a la Información Pública"),"No Aplica",'5. Valoración de Controles'!$K22))</f>
        <v>0</v>
      </c>
      <c r="U22" s="24">
        <f>IF($H$21="","",
IF(OR($H$21="Corrupción",$H$21="Lavado de Activos",$H$21="Financiación del Terrorismo",$H$21="Trámites, OPAs y Consultas de Acceso a la Información Pública"),"No Aplica",'5. Valoración de Controles'!$L22))</f>
        <v>0</v>
      </c>
      <c r="V22" s="24">
        <f>IF($H$21="","",
IF(OR($H$21="Corrupción",$H$21="Lavado de Activos",$H$21="Financiación del Terrorismo",$H$21="Trámites, OPAs y Consultas de Acceso a la Información Pública"),"No Aplica",'5. Valoración de Controles'!$M22))</f>
        <v>0</v>
      </c>
      <c r="W22" s="24">
        <f>IF($H$21="","",
IF(OR($H$21="Corrupción",$H$21="Lavado de Activos",$H$21="Financiación del Terrorismo",$H$21="Trámites, OPAs y Consultas de Acceso a la Información Pública"),"No Aplica",'5. Valoración de Controles'!$N22))</f>
        <v>0</v>
      </c>
      <c r="X22" s="32">
        <f>IF($H$21="","",
IF(OR($H$21="Corrupción",$H$21="Lavado de Activos",$H$21="Financiación del Terrorismo",$H$21="Trámites, OPAs y Consultas de Acceso a la Información Pública"),"No Aplica",'5. Valoración de Controles'!$O22))</f>
        <v>0</v>
      </c>
      <c r="Y22" s="32">
        <f>IF($H$21="","",
IF(OR($H$21="Corrupción",$H$21="Lavado de Activos",$H$21="Financiación del Terrorismo",$H$21="Trámites, OPAs y Consultas de Acceso a la Información Pública"),"No Aplica",'5. Valoración de Controles'!$P22))</f>
        <v>0</v>
      </c>
      <c r="Z22" s="32">
        <f>IF($H$21="","",
IF(OR($H$21="Corrupción",$H$21="Lavado de Activos",$H$21="Financiación del Terrorismo",$H$21="Trámites, OPAs y Consultas de Acceso a la Información Pública"),"No Aplica",'5. Valoración de Controles'!$Q22))</f>
        <v>0</v>
      </c>
      <c r="AA22" s="25" t="str">
        <f>IF($H$21="","",
IF(OR($H$21="Corrupción",$H$21="Lavado de Activos",$H$21="Financiación del Terrorismo",$H$21="Trámites, OPAs y Consultas de Acceso a la Información Pública"),"No aplica",'5. Valoración de Controles'!$R22))</f>
        <v/>
      </c>
      <c r="AB22" s="88"/>
      <c r="AC22" s="88"/>
      <c r="AD22" s="88"/>
      <c r="AE22" s="88"/>
      <c r="AF22" s="88"/>
      <c r="AG22" s="102"/>
      <c r="AH22" s="88"/>
      <c r="AI22" s="88"/>
      <c r="AJ22" s="88"/>
      <c r="AK22" s="88"/>
      <c r="AL22" s="88"/>
      <c r="AM22" s="3"/>
      <c r="AN22" s="3"/>
      <c r="AO22" s="3"/>
      <c r="AP22" s="3"/>
      <c r="AQ22" s="3"/>
      <c r="AR22" s="3"/>
      <c r="AS22" s="3"/>
      <c r="AT22" s="3"/>
      <c r="AU22" s="3"/>
      <c r="AV22" s="3"/>
      <c r="AW22" s="3"/>
      <c r="AX22" s="3"/>
      <c r="AY22" s="3"/>
      <c r="AZ22" s="3"/>
      <c r="BA22" s="3"/>
      <c r="BB22" s="3"/>
      <c r="BC22" s="3"/>
      <c r="BD22" s="3"/>
      <c r="BE22" s="3"/>
      <c r="BF22" s="3"/>
    </row>
    <row r="23" spans="1:58" ht="31.5" customHeight="1" x14ac:dyDescent="0.3">
      <c r="A23" s="89"/>
      <c r="B23" s="89"/>
      <c r="C23" s="89"/>
      <c r="D23" s="89"/>
      <c r="E23" s="89"/>
      <c r="F23" s="89"/>
      <c r="G23" s="89"/>
      <c r="H23" s="89"/>
      <c r="I23" s="89"/>
      <c r="J23" s="89"/>
      <c r="K23" s="89"/>
      <c r="L23" s="89"/>
      <c r="M23" s="89"/>
      <c r="N23" s="89"/>
      <c r="O23" s="89"/>
      <c r="P23" s="89"/>
      <c r="Q23" s="31" t="str">
        <f>IF($H$21="","",
IF(OR($H$21="Corrupción",$H$21="Lavado de Activos",$H$21="Financiación del Terrorismo",$H$21="Trámites, OPAs y Consultas de Acceso a la Información Pública"),'6.Valoración Control Corrupción'!$E23,'5. Valoración de Controles'!$H23))</f>
        <v xml:space="preserve">  </v>
      </c>
      <c r="R23" s="24">
        <f>IF($H$21="","",
IF(OR($H$21="Corrupción",$H$21="Lavado de Activos",$H$21="Financiación del Terrorismo",$H$21="Trámites, OPAs y Consultas de Acceso a la Información Pública"),"No Aplica",'5. Valoración de Controles'!$I23))</f>
        <v>0</v>
      </c>
      <c r="S23" s="24" t="str">
        <f>IF($H$21="","",
IF(OR($H$21="Corrupción",$H$21="Lavado de Activos",$H$21="Financiación del Terrorismo",$H$21="Trámites, OPAs y Consultas de Acceso a la Información Pública"),"No Aplica",'5. Valoración de Controles'!$J23))</f>
        <v/>
      </c>
      <c r="T23" s="24">
        <f>IF($H$21="","",
IF(OR($H$21="Corrupción",$H$21="Lavado de Activos",$H$21="Financiación del Terrorismo",$H$21="Trámites, OPAs y Consultas de Acceso a la Información Pública"),"No Aplica",'5. Valoración de Controles'!$K23))</f>
        <v>0</v>
      </c>
      <c r="U23" s="24">
        <f>IF($H$21="","",
IF(OR($H$21="Corrupción",$H$21="Lavado de Activos",$H$21="Financiación del Terrorismo",$H$21="Trámites, OPAs y Consultas de Acceso a la Información Pública"),"No Aplica",'5. Valoración de Controles'!$L23))</f>
        <v>0</v>
      </c>
      <c r="V23" s="24">
        <f>IF($H$21="","",
IF(OR($H$21="Corrupción",$H$21="Lavado de Activos",$H$21="Financiación del Terrorismo",$H$21="Trámites, OPAs y Consultas de Acceso a la Información Pública"),"No Aplica",'5. Valoración de Controles'!$M23))</f>
        <v>0</v>
      </c>
      <c r="W23" s="24">
        <f>IF($H$21="","",
IF(OR($H$21="Corrupción",$H$21="Lavado de Activos",$H$21="Financiación del Terrorismo",$H$21="Trámites, OPAs y Consultas de Acceso a la Información Pública"),"No Aplica",'5. Valoración de Controles'!$N23))</f>
        <v>0</v>
      </c>
      <c r="X23" s="32">
        <f>IF($H$21="","",
IF(OR($H$21="Corrupción",$H$21="Lavado de Activos",$H$21="Financiación del Terrorismo",$H$21="Trámites, OPAs y Consultas de Acceso a la Información Pública"),"No Aplica",'5. Valoración de Controles'!$O23))</f>
        <v>0</v>
      </c>
      <c r="Y23" s="32">
        <f>IF($H$21="","",
IF(OR($H$21="Corrupción",$H$21="Lavado de Activos",$H$21="Financiación del Terrorismo",$H$21="Trámites, OPAs y Consultas de Acceso a la Información Pública"),"No Aplica",'5. Valoración de Controles'!$P23))</f>
        <v>0</v>
      </c>
      <c r="Z23" s="32">
        <f>IF($H$21="","",
IF(OR($H$21="Corrupción",$H$21="Lavado de Activos",$H$21="Financiación del Terrorismo",$H$21="Trámites, OPAs y Consultas de Acceso a la Información Pública"),"No Aplica",'5. Valoración de Controles'!$Q23))</f>
        <v>0</v>
      </c>
      <c r="AA23" s="25" t="str">
        <f>IF($H$21="","",
IF(OR($H$21="Corrupción",$H$21="Lavado de Activos",$H$21="Financiación del Terrorismo",$H$21="Trámites, OPAs y Consultas de Acceso a la Información Pública"),"No aplica",'5. Valoración de Controles'!$R23))</f>
        <v/>
      </c>
      <c r="AB23" s="89"/>
      <c r="AC23" s="89"/>
      <c r="AD23" s="89"/>
      <c r="AE23" s="89"/>
      <c r="AF23" s="89"/>
      <c r="AG23" s="102"/>
      <c r="AH23" s="89"/>
      <c r="AI23" s="89"/>
      <c r="AJ23" s="89"/>
      <c r="AK23" s="89"/>
      <c r="AL23" s="89"/>
      <c r="AM23" s="3"/>
      <c r="AN23" s="3"/>
      <c r="AO23" s="3"/>
      <c r="AP23" s="3"/>
      <c r="AQ23" s="3"/>
      <c r="AR23" s="3"/>
      <c r="AS23" s="3"/>
      <c r="AT23" s="3"/>
      <c r="AU23" s="3"/>
      <c r="AV23" s="3"/>
      <c r="AW23" s="3"/>
      <c r="AX23" s="3"/>
      <c r="AY23" s="3"/>
      <c r="AZ23" s="3"/>
      <c r="BA23" s="3"/>
      <c r="BB23" s="3"/>
      <c r="BC23" s="3"/>
      <c r="BD23" s="3"/>
      <c r="BE23" s="3"/>
      <c r="BF23" s="3"/>
    </row>
    <row r="24" spans="1:58" ht="31.5" customHeight="1" x14ac:dyDescent="0.3">
      <c r="A24" s="95">
        <v>6</v>
      </c>
      <c r="B24" s="90" t="str">
        <f>'2. Identificación del Riesgo'!B24:B26</f>
        <v/>
      </c>
      <c r="C24" s="90" t="str">
        <f>IF('2. Identificación del Riesgo'!C24:C26="","",'2. Identificación del Riesgo'!C24:C26)</f>
        <v>Administración de carpetas compartidas y gestión de usuarios</v>
      </c>
      <c r="D24" s="90" t="str">
        <f>IF('2. Identificación del Riesgo'!D24:D26="","",'2. Identificación del Riesgo'!D24:D26)</f>
        <v>Afectación Económica o Presupuestal</v>
      </c>
      <c r="E24" s="90" t="str">
        <f>IF('2. Identificación del Riesgo'!E24:E26="","",'2. Identificación del Riesgo'!E24:E26)</f>
        <v>Accesos no autorizados</v>
      </c>
      <c r="F24" s="90" t="str">
        <f>IF('2. Identificación del Riesgo'!F24:F26="","",'2. Identificación del Riesgo'!F24:F26)</f>
        <v>Debilidad en la solicitud oportuna para la actualizacion de los permisos de la carpetas compartidas.</v>
      </c>
      <c r="G24" s="90"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4" s="90" t="str">
        <f>IF('2. Identificación del Riesgo'!H24:H26="","",'2. Identificación del Riesgo'!H24:H26)</f>
        <v>Seguridad de la Información (Pérdida de Confidencialidad)</v>
      </c>
      <c r="I24" s="90" t="str">
        <f>IF('2. Identificación del Riesgo'!I24:I26="","",'2. Identificación del Riesgo'!I24:I26)</f>
        <v>Usuarios, productos y practicas, organizacionales</v>
      </c>
      <c r="J24" s="90" t="str">
        <f>IF('2. Identificación del Riesgo'!J24:J26="","",'2. Identificación del Riesgo'!J24:J26)</f>
        <v>Muy Alta: La actividad que conlleva el riesgo se ejecuta más de 5000 veces por año</v>
      </c>
      <c r="K24" s="91" t="str">
        <f>'2. Identificación del Riesgo'!K24:K26</f>
        <v>Muy Alta</v>
      </c>
      <c r="L24" s="92">
        <f>'2. Identificación del Riesgo'!L24:L26</f>
        <v>1</v>
      </c>
      <c r="M24" s="90"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Riesgo'!M24:M26="","",'2. Identificación del Riesgo'!M24:M26))</f>
        <v>Reputacional: El riesgo afecta la imagen de de la entidad con efecto publicitario sostenido a nivel de sector administrativo, nivel departamental o municipal</v>
      </c>
      <c r="N24" s="91" t="str">
        <f>'2. Identificación del Riesgo'!N24:N26</f>
        <v>Mayor</v>
      </c>
      <c r="O24" s="92">
        <f>'2. Identificación del Riesgo'!O24:O26</f>
        <v>0.8</v>
      </c>
      <c r="P24" s="87" t="str">
        <f>'2. Identificación del Riesgo'!P24:P26</f>
        <v>Alto</v>
      </c>
      <c r="Q24" s="31" t="str">
        <f>IF($H$24="","",
IF(OR($H$24="Corrupción",$H$24="Lavado de Activos",$H$24="Financiación del Terrorismo",$H$24="Trámites, OPAs y Consultas de Acceso a la Información Pública"),'6.Valoración Control Corrupción'!$E24,'5. Valoración de Controles'!$H24))</f>
        <v>El subdirector, Jefe o personal delegado Solicita a través de la mesa de servicio y cuando sea necesario. el acceso a las carpetas compartidas, para el personal que considere pertinente.</v>
      </c>
      <c r="R24" s="24" t="str">
        <f>IF($H$24="","",
IF(OR($H$24="Corrupción",$H$24="Lavado de Activos",$H$24="Financiación del Terrorismo",$H$24="Trámites, OPAs y Consultas de Acceso a la Información Pública"),"No Aplica",'5. Valoración de Controles'!$I24))</f>
        <v>Preventivo</v>
      </c>
      <c r="S24" s="24" t="str">
        <f>IF($H$24="","",
IF(OR($H$24="Corrupción",$H$24="Lavado de Activos",$H$24="Financiación del Terrorismo",$H$24="Trámites, OPAs y Consultas de Acceso a la Información Pública"),"No Aplica",'5. Valoración de Controles'!$J24))</f>
        <v>Afecta probabilidad</v>
      </c>
      <c r="T24" s="24" t="str">
        <f>IF($H$24="","",
IF(OR($H$24="Corrupción",$H$24="Lavado de Activos",$H$24="Financiación del Terrorismo",$H$24="Trámites, OPAs y Consultas de Acceso a la Información Pública"),"No Aplica",'5. Valoración de Controles'!$K24))</f>
        <v>Manual</v>
      </c>
      <c r="U24" s="24" t="str">
        <f>IF($H$24="","",
IF(OR($H$24="Corrupción",$H$24="Lavado de Activos",$H$24="Financiación del Terrorismo",$H$24="Trámites, OPAs y Consultas de Acceso a la Información Pública"),"No Aplica",'5. Valoración de Controles'!$L24))</f>
        <v>Sin Documentar</v>
      </c>
      <c r="V24" s="24" t="str">
        <f>IF($H$24="","",
IF(OR($H$24="Corrupción",$H$24="Lavado de Activos",$H$24="Financiación del Terrorismo",$H$24="Trámites, OPAs y Consultas de Acceso a la Información Pública"),"No Aplica",'5. Valoración de Controles'!$M24))</f>
        <v>Aleatoria</v>
      </c>
      <c r="W24" s="24" t="str">
        <f>IF($H$24="","",
IF(OR($H$24="Corrupción",$H$24="Lavado de Activos",$H$24="Financiación del Terrorismo",$H$24="Trámites, OPAs y Consultas de Acceso a la Información Pública"),"No Aplica",'5. Valoración de Controles'!$N24))</f>
        <v>Con registro</v>
      </c>
      <c r="X24" s="32" t="str">
        <f>IF($H$24="","",
IF(OR($H$24="Corrupción",$H$24="Lavado de Activos",$H$24="Financiación del Terrorismo",$H$24="Trámites, OPAs y Consultas de Acceso a la Información Pública"),"No Aplica",'5. Valoración de Controles'!$O24))</f>
        <v>Aplicativo o herramienta de mesa de servicio</v>
      </c>
      <c r="Y24" s="32" t="str">
        <f>IF($H$24="","",
IF(OR($H$24="Corrupción",$H$24="Lavado de Activos",$H$24="Financiación del Terrorismo",$H$24="Trámites, OPAs y Consultas de Acceso a la Información Pública"),"No Aplica",'5. Valoración de Controles'!$P24))</f>
        <v>Propiedades de la carpeta donde se visualicen los usuarios con los permisos o reporte solicitado a la Oficina TICS.</v>
      </c>
      <c r="Z24" s="32" t="str">
        <f>IF($H$24="","",
IF(OR($H$24="Corrupción",$H$24="Lavado de Activos",$H$24="Financiación del Terrorismo",$H$24="Trámites, OPAs y Consultas de Acceso a la Información Pública"),"No Aplica",'5. Valoración de Controles'!$Q24))</f>
        <v>Se corrigen y se resuelven inmediatamente si se detecta alguna inconsistencia.</v>
      </c>
      <c r="AA24" s="25">
        <f>IF($H$24="","",
IF(OR($H$24="Corrupción",$H$24="Lavado de Activos",$H$24="Financiación del Terrorismo",$H$24="Trámites, OPAs y Consultas de Acceso a la Información Pública"),"No aplica",'5. Valoración de Controles'!$R24))</f>
        <v>0.4</v>
      </c>
      <c r="AB24" s="91" t="str">
        <f>IF(H24="","",
IF(OR(H24="Corrupción",H24="Lavado de Activos",H24="Financiación del Terrorismo",H24="Trámites, OPAs y Consultas de Acceso a la Información Pública"),'6.Valoración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Media</v>
      </c>
      <c r="AC24" s="132">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Controles'!U26&gt;0,'5. Valoración de Controles'!U26,
IF('5. Valoración de Controles'!U25&gt;0,'5. Valoración de Controles'!U25,
IF('5. Valoración de Controles'!U24&gt;0,'5. Valoración de Controles'!U24,L24))))))</f>
        <v>0.6</v>
      </c>
      <c r="AD24" s="91" t="str">
        <f>IF(H24="","",
IF(OR(H24="Corrupción",H24="Lavado de Activos",H24="Financiación del Terrorismo",H24="Trámites, OPAs y Consultas de Acceso a la Información Pública"),'3.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132">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Controles'!V26&gt;0,'5. Valoración de Controles'!V26,
IF('5. Valoración de Controles'!V25&gt;0,'5. Valoración de Controles'!V25,
IF('5. Valoración de Controles'!V24&gt;0,'5. Valoración de Controles'!V24,O24))))))</f>
        <v>0.8</v>
      </c>
      <c r="AF24" s="87"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102" t="s">
        <v>378</v>
      </c>
      <c r="AH24" s="122" t="str">
        <f>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121" t="s">
        <v>520</v>
      </c>
      <c r="AJ24" s="131" t="s">
        <v>521</v>
      </c>
      <c r="AK24" s="131" t="str">
        <f>IF(AI24="","","∑ Peso porcentual de cada acción definida")</f>
        <v>∑ Peso porcentual de cada acción definida</v>
      </c>
      <c r="AL24" s="90" t="s">
        <v>267</v>
      </c>
      <c r="AM24" s="3"/>
      <c r="AN24" s="3"/>
      <c r="AO24" s="3"/>
      <c r="AP24" s="3"/>
      <c r="AQ24" s="3"/>
      <c r="AR24" s="3"/>
      <c r="AS24" s="3"/>
      <c r="AT24" s="3"/>
      <c r="AU24" s="3"/>
      <c r="AV24" s="3"/>
      <c r="AW24" s="3"/>
      <c r="AX24" s="3"/>
      <c r="AY24" s="3"/>
      <c r="AZ24" s="3"/>
      <c r="BA24" s="3"/>
      <c r="BB24" s="3"/>
      <c r="BC24" s="3"/>
      <c r="BD24" s="3"/>
      <c r="BE24" s="3"/>
      <c r="BF24" s="3"/>
    </row>
    <row r="25" spans="1:58" ht="31.5" customHeight="1" x14ac:dyDescent="0.3">
      <c r="A25" s="88"/>
      <c r="B25" s="88"/>
      <c r="C25" s="88"/>
      <c r="D25" s="88"/>
      <c r="E25" s="88"/>
      <c r="F25" s="88"/>
      <c r="G25" s="88"/>
      <c r="H25" s="88"/>
      <c r="I25" s="88"/>
      <c r="J25" s="88"/>
      <c r="K25" s="88"/>
      <c r="L25" s="88"/>
      <c r="M25" s="88"/>
      <c r="N25" s="88"/>
      <c r="O25" s="88"/>
      <c r="P25" s="88"/>
      <c r="Q25" s="31" t="str">
        <f>IF($H$24="","",
IF(OR($H$24="Corrupción",$H$24="Lavado de Activos",$H$24="Financiación del Terrorismo",$H$24="Trámites, OPAs y Consultas de Acceso a la Información Pública"),'6.Valoración Control Corrupción'!$E25,'5. Valoración de Controles'!$H25))</f>
        <v xml:space="preserve">  </v>
      </c>
      <c r="R25" s="24">
        <f>IF($H$24="","",
IF(OR($H$24="Corrupción",$H$24="Lavado de Activos",$H$24="Financiación del Terrorismo",$H$24="Trámites, OPAs y Consultas de Acceso a la Información Pública"),"No Aplica",'5. Valoración de Controles'!$I25))</f>
        <v>0</v>
      </c>
      <c r="S25" s="24" t="str">
        <f>IF($H$24="","",
IF(OR($H$24="Corrupción",$H$24="Lavado de Activos",$H$24="Financiación del Terrorismo",$H$24="Trámites, OPAs y Consultas de Acceso a la Información Pública"),"No Aplica",'5. Valoración de Controles'!$J25))</f>
        <v/>
      </c>
      <c r="T25" s="24">
        <f>IF($H$24="","",
IF(OR($H$24="Corrupción",$H$24="Lavado de Activos",$H$24="Financiación del Terrorismo",$H$24="Trámites, OPAs y Consultas de Acceso a la Información Pública"),"No Aplica",'5. Valoración de Controles'!$K25))</f>
        <v>0</v>
      </c>
      <c r="U25" s="24">
        <f>IF($H$24="","",
IF(OR($H$24="Corrupción",$H$24="Lavado de Activos",$H$24="Financiación del Terrorismo",$H$24="Trámites, OPAs y Consultas de Acceso a la Información Pública"),"No Aplica",'5. Valoración de Controles'!$L25))</f>
        <v>0</v>
      </c>
      <c r="V25" s="24">
        <f>IF($H$24="","",
IF(OR($H$24="Corrupción",$H$24="Lavado de Activos",$H$24="Financiación del Terrorismo",$H$24="Trámites, OPAs y Consultas de Acceso a la Información Pública"),"No Aplica",'5. Valoración de Controles'!$M25))</f>
        <v>0</v>
      </c>
      <c r="W25" s="24">
        <f>IF($H$24="","",
IF(OR($H$24="Corrupción",$H$24="Lavado de Activos",$H$24="Financiación del Terrorismo",$H$24="Trámites, OPAs y Consultas de Acceso a la Información Pública"),"No Aplica",'5. Valoración de Controles'!$N25))</f>
        <v>0</v>
      </c>
      <c r="X25" s="32">
        <f>IF($H$24="","",
IF(OR($H$24="Corrupción",$H$24="Lavado de Activos",$H$24="Financiación del Terrorismo",$H$24="Trámites, OPAs y Consultas de Acceso a la Información Pública"),"No Aplica",'5. Valoración de Controles'!$O25))</f>
        <v>0</v>
      </c>
      <c r="Y25" s="32">
        <f>IF($H$24="","",
IF(OR($H$24="Corrupción",$H$24="Lavado de Activos",$H$24="Financiación del Terrorismo",$H$24="Trámites, OPAs y Consultas de Acceso a la Información Pública"),"No Aplica",'5. Valoración de Controles'!$P25))</f>
        <v>0</v>
      </c>
      <c r="Z25" s="32">
        <f>IF($H$24="","",
IF(OR($H$24="Corrupción",$H$24="Lavado de Activos",$H$24="Financiación del Terrorismo",$H$24="Trámites, OPAs y Consultas de Acceso a la Información Pública"),"No Aplica",'5. Valoración de Controles'!$Q25))</f>
        <v>0</v>
      </c>
      <c r="AA25" s="25" t="str">
        <f>IF($H$24="","",
IF(OR($H$24="Corrupción",$H$24="Lavado de Activos",$H$24="Financiación del Terrorismo",$H$24="Trámites, OPAs y Consultas de Acceso a la Información Pública"),"No aplica",'5. Valoración de Controles'!$R25))</f>
        <v/>
      </c>
      <c r="AB25" s="88"/>
      <c r="AC25" s="88"/>
      <c r="AD25" s="88"/>
      <c r="AE25" s="88"/>
      <c r="AF25" s="88"/>
      <c r="AG25" s="102"/>
      <c r="AH25" s="88"/>
      <c r="AI25" s="88"/>
      <c r="AJ25" s="88"/>
      <c r="AK25" s="88"/>
      <c r="AL25" s="88"/>
      <c r="AM25" s="3"/>
      <c r="AN25" s="3"/>
      <c r="AO25" s="3"/>
      <c r="AP25" s="3"/>
      <c r="AQ25" s="3"/>
      <c r="AR25" s="3"/>
      <c r="AS25" s="3"/>
      <c r="AT25" s="3"/>
      <c r="AU25" s="3"/>
      <c r="AV25" s="3"/>
      <c r="AW25" s="3"/>
      <c r="AX25" s="3"/>
      <c r="AY25" s="3"/>
      <c r="AZ25" s="3"/>
      <c r="BA25" s="3"/>
      <c r="BB25" s="3"/>
      <c r="BC25" s="3"/>
      <c r="BD25" s="3"/>
      <c r="BE25" s="3"/>
      <c r="BF25" s="3"/>
    </row>
    <row r="26" spans="1:58" ht="31.5" customHeight="1" x14ac:dyDescent="0.3">
      <c r="A26" s="89"/>
      <c r="B26" s="89"/>
      <c r="C26" s="89"/>
      <c r="D26" s="89"/>
      <c r="E26" s="89"/>
      <c r="F26" s="89"/>
      <c r="G26" s="89"/>
      <c r="H26" s="89"/>
      <c r="I26" s="89"/>
      <c r="J26" s="89"/>
      <c r="K26" s="89"/>
      <c r="L26" s="89"/>
      <c r="M26" s="89"/>
      <c r="N26" s="89"/>
      <c r="O26" s="89"/>
      <c r="P26" s="89"/>
      <c r="Q26" s="31" t="str">
        <f>IF($H$24="","",
IF(OR($H$24="Corrupción",$H$24="Lavado de Activos",$H$24="Financiación del Terrorismo",$H$24="Trámites, OPAs y Consultas de Acceso a la Información Pública"),'6.Valoración Control Corrupción'!$E26,'5. Valoración de Controles'!$H26))</f>
        <v xml:space="preserve">  </v>
      </c>
      <c r="R26" s="24">
        <f>IF($H$24="","",
IF(OR($H$24="Corrupción",$H$24="Lavado de Activos",$H$24="Financiación del Terrorismo",$H$24="Trámites, OPAs y Consultas de Acceso a la Información Pública"),"No Aplica",'5. Valoración de Controles'!$I26))</f>
        <v>0</v>
      </c>
      <c r="S26" s="24" t="str">
        <f>IF($H$24="","",
IF(OR($H$24="Corrupción",$H$24="Lavado de Activos",$H$24="Financiación del Terrorismo",$H$24="Trámites, OPAs y Consultas de Acceso a la Información Pública"),"No Aplica",'5. Valoración de Controles'!$J26))</f>
        <v/>
      </c>
      <c r="T26" s="24">
        <f>IF($H$24="","",
IF(OR($H$24="Corrupción",$H$24="Lavado de Activos",$H$24="Financiación del Terrorismo",$H$24="Trámites, OPAs y Consultas de Acceso a la Información Pública"),"No Aplica",'5. Valoración de Controles'!$K26))</f>
        <v>0</v>
      </c>
      <c r="U26" s="24">
        <f>IF($H$24="","",
IF(OR($H$24="Corrupción",$H$24="Lavado de Activos",$H$24="Financiación del Terrorismo",$H$24="Trámites, OPAs y Consultas de Acceso a la Información Pública"),"No Aplica",'5. Valoración de Controles'!$L26))</f>
        <v>0</v>
      </c>
      <c r="V26" s="24">
        <f>IF($H$24="","",
IF(OR($H$24="Corrupción",$H$24="Lavado de Activos",$H$24="Financiación del Terrorismo",$H$24="Trámites, OPAs y Consultas de Acceso a la Información Pública"),"No Aplica",'5. Valoración de Controles'!$M26))</f>
        <v>0</v>
      </c>
      <c r="W26" s="24">
        <f>IF($H$24="","",
IF(OR($H$24="Corrupción",$H$24="Lavado de Activos",$H$24="Financiación del Terrorismo",$H$24="Trámites, OPAs y Consultas de Acceso a la Información Pública"),"No Aplica",'5. Valoración de Controles'!$N26))</f>
        <v>0</v>
      </c>
      <c r="X26" s="32">
        <f>IF($H$24="","",
IF(OR($H$24="Corrupción",$H$24="Lavado de Activos",$H$24="Financiación del Terrorismo",$H$24="Trámites, OPAs y Consultas de Acceso a la Información Pública"),"No Aplica",'5. Valoración de Controles'!$O26))</f>
        <v>0</v>
      </c>
      <c r="Y26" s="32">
        <f>IF($H$24="","",
IF(OR($H$24="Corrupción",$H$24="Lavado de Activos",$H$24="Financiación del Terrorismo",$H$24="Trámites, OPAs y Consultas de Acceso a la Información Pública"),"No Aplica",'5. Valoración de Controles'!$P26))</f>
        <v>0</v>
      </c>
      <c r="Z26" s="32">
        <f>IF($H$24="","",
IF(OR($H$24="Corrupción",$H$24="Lavado de Activos",$H$24="Financiación del Terrorismo",$H$24="Trámites, OPAs y Consultas de Acceso a la Información Pública"),"No Aplica",'5. Valoración de Controles'!$Q26))</f>
        <v>0</v>
      </c>
      <c r="AA26" s="25" t="str">
        <f>IF($H$24="","",
IF(OR($H$24="Corrupción",$H$24="Lavado de Activos",$H$24="Financiación del Terrorismo",$H$24="Trámites, OPAs y Consultas de Acceso a la Información Pública"),"No aplica",'5. Valoración de Controles'!$R26))</f>
        <v/>
      </c>
      <c r="AB26" s="89"/>
      <c r="AC26" s="89"/>
      <c r="AD26" s="89"/>
      <c r="AE26" s="89"/>
      <c r="AF26" s="89"/>
      <c r="AG26" s="102"/>
      <c r="AH26" s="89"/>
      <c r="AI26" s="89"/>
      <c r="AJ26" s="89"/>
      <c r="AK26" s="89"/>
      <c r="AL26" s="89"/>
      <c r="AM26" s="3"/>
      <c r="AN26" s="3"/>
      <c r="AO26" s="3"/>
      <c r="AP26" s="3"/>
      <c r="AQ26" s="3"/>
      <c r="AR26" s="3"/>
      <c r="AS26" s="3"/>
      <c r="AT26" s="3"/>
      <c r="AU26" s="3"/>
      <c r="AV26" s="3"/>
      <c r="AW26" s="3"/>
      <c r="AX26" s="3"/>
      <c r="AY26" s="3"/>
      <c r="AZ26" s="3"/>
      <c r="BA26" s="3"/>
      <c r="BB26" s="3"/>
      <c r="BC26" s="3"/>
      <c r="BD26" s="3"/>
      <c r="BE26" s="3"/>
      <c r="BF26" s="3"/>
    </row>
    <row r="27" spans="1:58" ht="31.5" customHeight="1" x14ac:dyDescent="0.3">
      <c r="A27" s="95">
        <v>7</v>
      </c>
      <c r="B27" s="90" t="str">
        <f>'2. Identificación del Riesgo'!B27:B29</f>
        <v/>
      </c>
      <c r="C27" s="90" t="str">
        <f>IF('2. Identificación del Riesgo'!C27:C29="","",'2. Identificación del Riesgo'!C27:C29)</f>
        <v>Trabajo en Casa y Teletrabajo</v>
      </c>
      <c r="D27" s="90" t="str">
        <f>IF('2. Identificación del Riesgo'!D27:D29="","",'2. Identificación del Riesgo'!D27:D29)</f>
        <v>Afectación Económica (o presupuestal) y Reputacional</v>
      </c>
      <c r="E27" s="90" t="str">
        <f>IF('2. Identificación del Riesgo'!E27:E29="","",'2. Identificación del Riesgo'!E27:E29)</f>
        <v>Instalación de software malicioso en los equipos de computo personales, cuando se realiza trabajo en casa o teletrabajo.</v>
      </c>
      <c r="F27" s="90" t="str">
        <f>IF('2. Identificación del Riesgo'!F27:F29="","",'2. Identificación del Riesgo'!F27:F29)</f>
        <v>Desconocimiento por parte de los procesos, de los riesgos de ciber seguridad.</v>
      </c>
      <c r="G27" s="90"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7" s="90" t="str">
        <f>IF('2. Identificación del Riesgo'!H27:H29="","",'2. Identificación del Riesgo'!H27:H29)</f>
        <v>Seguridad de la Información (Pérdida de la Integridad)</v>
      </c>
      <c r="I27" s="90" t="str">
        <f>IF('2. Identificación del Riesgo'!I27:I29="","",'2. Identificación del Riesgo'!I27:I29)</f>
        <v>Usuarios, productos y practicas, organizacionales</v>
      </c>
      <c r="J27" s="90" t="str">
        <f>IF('2. Identificación del Riesgo'!J27:J29="","",'2. Identificación del Riesgo'!J27:J29)</f>
        <v>Muy Alta: La actividad que conlleva el riesgo se ejecuta más de 5000 veces por año</v>
      </c>
      <c r="K27" s="91" t="str">
        <f>'2. Identificación del Riesgo'!K27:K29</f>
        <v>Muy Alta</v>
      </c>
      <c r="L27" s="92">
        <f>'2. Identificación del Riesgo'!L27:L29</f>
        <v>1</v>
      </c>
      <c r="M27" s="90"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Riesgo'!M27:M29="","",'2. Identificación del Riesgo'!M27:M29))</f>
        <v>Reputacional: El riesgo afecta la imagen de de la entidad con efecto publicitario sostenido a nivel de sector administrativo, nivel departamental o municipal</v>
      </c>
      <c r="N27" s="91" t="str">
        <f>'2. Identificación del Riesgo'!N27:N29</f>
        <v>Mayor</v>
      </c>
      <c r="O27" s="92">
        <f>'2. Identificación del Riesgo'!O27:O29</f>
        <v>0.8</v>
      </c>
      <c r="P27" s="87" t="str">
        <f>'2. Identificación del Riesgo'!P27:P29</f>
        <v>Alto</v>
      </c>
      <c r="Q27" s="31" t="str">
        <f>IF($H$27="","",
IF(OR($H$27="Corrupción",$H$27="Lavado de Activos",$H$27="Financiación del Terrorismo",$H$27="Trámites, OPAs y Consultas de Acceso a la Información Pública"),'6.Valoración Control Corrupción'!$E27,'5. Valoración de Controles'!$H27))</f>
        <v xml:space="preserve">  </v>
      </c>
      <c r="R27" s="24" t="str">
        <f>IF($H$27="","",
IF(OR($H$27="Corrupción",$H$27="Lavado de Activos",$H$27="Financiación del Terrorismo",$H$27="Trámites, OPAs y Consultas de Acceso a la Información Pública"),"No Aplica",'5. Valoración de Controles'!$I27))</f>
        <v>Sin Control</v>
      </c>
      <c r="S27" s="24" t="str">
        <f>IF($H$27="","",
IF(OR($H$27="Corrupción",$H$27="Lavado de Activos",$H$27="Financiación del Terrorismo",$H$27="Trámites, OPAs y Consultas de Acceso a la Información Pública"),"No Aplica",'5. Valoración de Controles'!$J27))</f>
        <v/>
      </c>
      <c r="T27" s="24">
        <f>IF($H$27="","",
IF(OR($H$27="Corrupción",$H$27="Lavado de Activos",$H$27="Financiación del Terrorismo",$H$27="Trámites, OPAs y Consultas de Acceso a la Información Pública"),"No Aplica",'5. Valoración de Controles'!$K27))</f>
        <v>0</v>
      </c>
      <c r="U27" s="24">
        <f>IF($H$27="","",
IF(OR($H$27="Corrupción",$H$27="Lavado de Activos",$H$27="Financiación del Terrorismo",$H$27="Trámites, OPAs y Consultas de Acceso a la Información Pública"),"No Aplica",'5. Valoración de Controles'!$L27))</f>
        <v>0</v>
      </c>
      <c r="V27" s="24">
        <f>IF($H$27="","",
IF(OR($H$27="Corrupción",$H$27="Lavado de Activos",$H$27="Financiación del Terrorismo",$H$27="Trámites, OPAs y Consultas de Acceso a la Información Pública"),"No Aplica",'5. Valoración de Controles'!$M27))</f>
        <v>0</v>
      </c>
      <c r="W27" s="24">
        <f>IF($H$27="","",
IF(OR($H$27="Corrupción",$H$27="Lavado de Activos",$H$27="Financiación del Terrorismo",$H$27="Trámites, OPAs y Consultas de Acceso a la Información Pública"),"No Aplica",'5. Valoración de Controles'!$N27))</f>
        <v>0</v>
      </c>
      <c r="X27" s="32">
        <f>IF($H$27="","",
IF(OR($H$27="Corrupción",$H$27="Lavado de Activos",$H$27="Financiación del Terrorismo",$H$27="Trámites, OPAs y Consultas de Acceso a la Información Pública"),"No Aplica",'5. Valoración de Controles'!$O27))</f>
        <v>0</v>
      </c>
      <c r="Y27" s="32">
        <f>IF($H$27="","",
IF(OR($H$27="Corrupción",$H$27="Lavado de Activos",$H$27="Financiación del Terrorismo",$H$27="Trámites, OPAs y Consultas de Acceso a la Información Pública"),"No Aplica",'5. Valoración de Controles'!$P27))</f>
        <v>0</v>
      </c>
      <c r="Z27" s="32">
        <f>IF($H$27="","",
IF(OR($H$27="Corrupción",$H$27="Lavado de Activos",$H$27="Financiación del Terrorismo",$H$27="Trámites, OPAs y Consultas de Acceso a la Información Pública"),"No Aplica",'5. Valoración de Controles'!$Q27))</f>
        <v>0</v>
      </c>
      <c r="AA27" s="25" t="str">
        <f>IF($H$27="","",
IF(OR($H$27="Corrupción",$H$27="Lavado de Activos",$H$27="Financiación del Terrorismo",$H$27="Trámites, OPAs y Consultas de Acceso a la Información Pública"),"No aplica",'5. Valoración de Controles'!$R27))</f>
        <v/>
      </c>
      <c r="AB27" s="91" t="str">
        <f>IF(H27="","",
IF(OR(H27="Corrupción",H27="Lavado de Activos",H27="Financiación del Terrorismo",H27="Trámites, OPAs y Consultas de Acceso a la Información Pública"),'6.Valoración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Alta</v>
      </c>
      <c r="AC27" s="132">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Controles'!U29&gt;0,'5. Valoración de Controles'!U29,
IF('5. Valoración de Controles'!U28&gt;0,'5. Valoración de Controles'!U28,
IF('5. Valoración de Controles'!U27&gt;0,'5. Valoración de Controles'!U27,L27))))))</f>
        <v>1</v>
      </c>
      <c r="AD27" s="91" t="str">
        <f>IF(H27="","",
IF(OR(H27="Corrupción",H27="Lavado de Activos",H27="Financiación del Terrorismo",H27="Trámites, OPAs y Consultas de Acceso a la Información Pública"),'3.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132">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Controles'!V29&gt;0,'5. Valoración de Controles'!V29,
IF('5. Valoración de Controles'!V28&gt;0,'5. Valoración de Controles'!V28,
IF('5. Valoración de Controles'!V27&gt;0,'5. Valoración de Controles'!V27,O27))))))</f>
        <v>0.8</v>
      </c>
      <c r="AF27" s="87"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102" t="s">
        <v>378</v>
      </c>
      <c r="AH27" s="122" t="str">
        <f>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Debe establecer el plan de acción a implementar para mitigar el nivel del riesgo</v>
      </c>
      <c r="AI27" s="121" t="s">
        <v>522</v>
      </c>
      <c r="AJ27" s="131" t="s">
        <v>523</v>
      </c>
      <c r="AK27" s="131" t="str">
        <f>IF(AI27="","","∑ Peso porcentual de cada acción definida")</f>
        <v>∑ Peso porcentual de cada acción definida</v>
      </c>
      <c r="AL27" s="90" t="s">
        <v>267</v>
      </c>
      <c r="AM27" s="3"/>
      <c r="AN27" s="3"/>
      <c r="AO27" s="3"/>
      <c r="AP27" s="3"/>
      <c r="AQ27" s="3"/>
      <c r="AR27" s="3"/>
      <c r="AS27" s="3"/>
      <c r="AT27" s="3"/>
      <c r="AU27" s="3"/>
      <c r="AV27" s="3"/>
      <c r="AW27" s="3"/>
      <c r="AX27" s="3"/>
      <c r="AY27" s="3"/>
      <c r="AZ27" s="3"/>
      <c r="BA27" s="3"/>
      <c r="BB27" s="3"/>
      <c r="BC27" s="3"/>
      <c r="BD27" s="3"/>
      <c r="BE27" s="3"/>
      <c r="BF27" s="3"/>
    </row>
    <row r="28" spans="1:58" ht="31.5" customHeight="1" x14ac:dyDescent="0.3">
      <c r="A28" s="88"/>
      <c r="B28" s="88"/>
      <c r="C28" s="88"/>
      <c r="D28" s="88"/>
      <c r="E28" s="88"/>
      <c r="F28" s="88"/>
      <c r="G28" s="88"/>
      <c r="H28" s="88"/>
      <c r="I28" s="88"/>
      <c r="J28" s="88"/>
      <c r="K28" s="88"/>
      <c r="L28" s="88"/>
      <c r="M28" s="88"/>
      <c r="N28" s="88"/>
      <c r="O28" s="88"/>
      <c r="P28" s="88"/>
      <c r="Q28" s="31" t="str">
        <f>IF($H$27="","",
IF(OR($H$27="Corrupción",$H$27="Lavado de Activos",$H$27="Financiación del Terrorismo",$H$27="Trámites, OPAs y Consultas de Acceso a la Información Pública"),'6.Valoración Control Corrupción'!$E28,'5. Valoración de Controles'!$H28))</f>
        <v xml:space="preserve">  </v>
      </c>
      <c r="R28" s="24">
        <f>IF($H$27="","",
IF(OR($H$27="Corrupción",$H$27="Lavado de Activos",$H$27="Financiación del Terrorismo",$H$27="Trámites, OPAs y Consultas de Acceso a la Información Pública"),"No Aplica",'5. Valoración de Controles'!$I28))</f>
        <v>0</v>
      </c>
      <c r="S28" s="24" t="str">
        <f>IF($H$27="","",
IF(OR($H$27="Corrupción",$H$27="Lavado de Activos",$H$27="Financiación del Terrorismo",$H$27="Trámites, OPAs y Consultas de Acceso a la Información Pública"),"No Aplica",'5. Valoración de Controles'!$J28))</f>
        <v/>
      </c>
      <c r="T28" s="24">
        <f>IF($H$27="","",
IF(OR($H$27="Corrupción",$H$27="Lavado de Activos",$H$27="Financiación del Terrorismo",$H$27="Trámites, OPAs y Consultas de Acceso a la Información Pública"),"No Aplica",'5. Valoración de Controles'!$K28))</f>
        <v>0</v>
      </c>
      <c r="U28" s="24">
        <f>IF($H$27="","",
IF(OR($H$27="Corrupción",$H$27="Lavado de Activos",$H$27="Financiación del Terrorismo",$H$27="Trámites, OPAs y Consultas de Acceso a la Información Pública"),"No Aplica",'5. Valoración de Controles'!$L28))</f>
        <v>0</v>
      </c>
      <c r="V28" s="24">
        <f>IF($H$27="","",
IF(OR($H$27="Corrupción",$H$27="Lavado de Activos",$H$27="Financiación del Terrorismo",$H$27="Trámites, OPAs y Consultas de Acceso a la Información Pública"),"No Aplica",'5. Valoración de Controles'!$M28))</f>
        <v>0</v>
      </c>
      <c r="W28" s="24">
        <f>IF($H$27="","",
IF(OR($H$27="Corrupción",$H$27="Lavado de Activos",$H$27="Financiación del Terrorismo",$H$27="Trámites, OPAs y Consultas de Acceso a la Información Pública"),"No Aplica",'5. Valoración de Controles'!$N28))</f>
        <v>0</v>
      </c>
      <c r="X28" s="32">
        <f>IF($H$27="","",
IF(OR($H$27="Corrupción",$H$27="Lavado de Activos",$H$27="Financiación del Terrorismo",$H$27="Trámites, OPAs y Consultas de Acceso a la Información Pública"),"No Aplica",'5. Valoración de Controles'!$O28))</f>
        <v>0</v>
      </c>
      <c r="Y28" s="32">
        <f>IF($H$27="","",
IF(OR($H$27="Corrupción",$H$27="Lavado de Activos",$H$27="Financiación del Terrorismo",$H$27="Trámites, OPAs y Consultas de Acceso a la Información Pública"),"No Aplica",'5. Valoración de Controles'!$P28))</f>
        <v>0</v>
      </c>
      <c r="Z28" s="32">
        <f>IF($H$27="","",
IF(OR($H$27="Corrupción",$H$27="Lavado de Activos",$H$27="Financiación del Terrorismo",$H$27="Trámites, OPAs y Consultas de Acceso a la Información Pública"),"No Aplica",'5. Valoración de Controles'!$Q28))</f>
        <v>0</v>
      </c>
      <c r="AA28" s="25" t="str">
        <f>IF($H$27="","",
IF(OR($H$27="Corrupción",$H$27="Lavado de Activos",$H$27="Financiación del Terrorismo",$H$27="Trámites, OPAs y Consultas de Acceso a la Información Pública"),"No aplica",'5. Valoración de Controles'!$R28))</f>
        <v/>
      </c>
      <c r="AB28" s="88"/>
      <c r="AC28" s="88"/>
      <c r="AD28" s="88"/>
      <c r="AE28" s="88"/>
      <c r="AF28" s="88"/>
      <c r="AG28" s="102"/>
      <c r="AH28" s="88"/>
      <c r="AI28" s="88"/>
      <c r="AJ28" s="88"/>
      <c r="AK28" s="88"/>
      <c r="AL28" s="88"/>
      <c r="AM28" s="3"/>
      <c r="AN28" s="3"/>
      <c r="AO28" s="3"/>
      <c r="AP28" s="3"/>
      <c r="AQ28" s="3"/>
      <c r="AR28" s="3"/>
      <c r="AS28" s="3"/>
      <c r="AT28" s="3"/>
      <c r="AU28" s="3"/>
      <c r="AV28" s="3"/>
      <c r="AW28" s="3"/>
      <c r="AX28" s="3"/>
      <c r="AY28" s="3"/>
      <c r="AZ28" s="3"/>
      <c r="BA28" s="3"/>
      <c r="BB28" s="3"/>
      <c r="BC28" s="3"/>
      <c r="BD28" s="3"/>
      <c r="BE28" s="3"/>
      <c r="BF28" s="3"/>
    </row>
    <row r="29" spans="1:58" ht="31.5" customHeight="1" x14ac:dyDescent="0.3">
      <c r="A29" s="89"/>
      <c r="B29" s="89"/>
      <c r="C29" s="89"/>
      <c r="D29" s="89"/>
      <c r="E29" s="89"/>
      <c r="F29" s="89"/>
      <c r="G29" s="89"/>
      <c r="H29" s="89"/>
      <c r="I29" s="89"/>
      <c r="J29" s="89"/>
      <c r="K29" s="89"/>
      <c r="L29" s="89"/>
      <c r="M29" s="89"/>
      <c r="N29" s="89"/>
      <c r="O29" s="89"/>
      <c r="P29" s="89"/>
      <c r="Q29" s="31" t="str">
        <f>IF($H$27="","",
IF(OR($H$27="Corrupción",$H$27="Lavado de Activos",$H$27="Financiación del Terrorismo",$H$27="Trámites, OPAs y Consultas de Acceso a la Información Pública"),'6.Valoración Control Corrupción'!$E29,'5. Valoración de Controles'!$H29))</f>
        <v xml:space="preserve">  </v>
      </c>
      <c r="R29" s="24">
        <f>IF($H$27="","",
IF(OR($H$27="Corrupción",$H$27="Lavado de Activos",$H$27="Financiación del Terrorismo",$H$27="Trámites, OPAs y Consultas de Acceso a la Información Pública"),"No Aplica",'5. Valoración de Controles'!$I29))</f>
        <v>0</v>
      </c>
      <c r="S29" s="24" t="str">
        <f>IF($H$27="","",
IF(OR($H$27="Corrupción",$H$27="Lavado de Activos",$H$27="Financiación del Terrorismo",$H$27="Trámites, OPAs y Consultas de Acceso a la Información Pública"),"No Aplica",'5. Valoración de Controles'!$J29))</f>
        <v/>
      </c>
      <c r="T29" s="24">
        <f>IF($H$27="","",
IF(OR($H$27="Corrupción",$H$27="Lavado de Activos",$H$27="Financiación del Terrorismo",$H$27="Trámites, OPAs y Consultas de Acceso a la Información Pública"),"No Aplica",'5. Valoración de Controles'!$K29))</f>
        <v>0</v>
      </c>
      <c r="U29" s="24">
        <f>IF($H$27="","",
IF(OR($H$27="Corrupción",$H$27="Lavado de Activos",$H$27="Financiación del Terrorismo",$H$27="Trámites, OPAs y Consultas de Acceso a la Información Pública"),"No Aplica",'5. Valoración de Controles'!$L29))</f>
        <v>0</v>
      </c>
      <c r="V29" s="24">
        <f>IF($H$27="","",
IF(OR($H$27="Corrupción",$H$27="Lavado de Activos",$H$27="Financiación del Terrorismo",$H$27="Trámites, OPAs y Consultas de Acceso a la Información Pública"),"No Aplica",'5. Valoración de Controles'!$M29))</f>
        <v>0</v>
      </c>
      <c r="W29" s="24">
        <f>IF($H$27="","",
IF(OR($H$27="Corrupción",$H$27="Lavado de Activos",$H$27="Financiación del Terrorismo",$H$27="Trámites, OPAs y Consultas de Acceso a la Información Pública"),"No Aplica",'5. Valoración de Controles'!$N29))</f>
        <v>0</v>
      </c>
      <c r="X29" s="32">
        <f>IF($H$27="","",
IF(OR($H$27="Corrupción",$H$27="Lavado de Activos",$H$27="Financiación del Terrorismo",$H$27="Trámites, OPAs y Consultas de Acceso a la Información Pública"),"No Aplica",'5. Valoración de Controles'!$O29))</f>
        <v>0</v>
      </c>
      <c r="Y29" s="32">
        <f>IF($H$27="","",
IF(OR($H$27="Corrupción",$H$27="Lavado de Activos",$H$27="Financiación del Terrorismo",$H$27="Trámites, OPAs y Consultas de Acceso a la Información Pública"),"No Aplica",'5. Valoración de Controles'!$P29))</f>
        <v>0</v>
      </c>
      <c r="Z29" s="32">
        <f>IF($H$27="","",
IF(OR($H$27="Corrupción",$H$27="Lavado de Activos",$H$27="Financiación del Terrorismo",$H$27="Trámites, OPAs y Consultas de Acceso a la Información Pública"),"No Aplica",'5. Valoración de Controles'!$Q29))</f>
        <v>0</v>
      </c>
      <c r="AA29" s="25" t="str">
        <f>IF($H$27="","",
IF(OR($H$27="Corrupción",$H$27="Lavado de Activos",$H$27="Financiación del Terrorismo",$H$27="Trámites, OPAs y Consultas de Acceso a la Información Pública"),"No aplica",'5. Valoración de Controles'!$R29))</f>
        <v/>
      </c>
      <c r="AB29" s="89"/>
      <c r="AC29" s="89"/>
      <c r="AD29" s="89"/>
      <c r="AE29" s="89"/>
      <c r="AF29" s="89"/>
      <c r="AG29" s="102"/>
      <c r="AH29" s="89"/>
      <c r="AI29" s="89"/>
      <c r="AJ29" s="89"/>
      <c r="AK29" s="89"/>
      <c r="AL29" s="89"/>
      <c r="AM29" s="3"/>
      <c r="AN29" s="3"/>
      <c r="AO29" s="3"/>
      <c r="AP29" s="3"/>
      <c r="AQ29" s="3"/>
      <c r="AR29" s="3"/>
      <c r="AS29" s="3"/>
      <c r="AT29" s="3"/>
      <c r="AU29" s="3"/>
      <c r="AV29" s="3"/>
      <c r="AW29" s="3"/>
      <c r="AX29" s="3"/>
      <c r="AY29" s="3"/>
      <c r="AZ29" s="3"/>
      <c r="BA29" s="3"/>
      <c r="BB29" s="3"/>
      <c r="BC29" s="3"/>
      <c r="BD29" s="3"/>
      <c r="BE29" s="3"/>
      <c r="BF29" s="3"/>
    </row>
    <row r="30" spans="1:58" ht="31.5" customHeight="1" x14ac:dyDescent="0.3">
      <c r="A30" s="95">
        <v>8</v>
      </c>
      <c r="B30" s="90" t="str">
        <f>'2. Identificación del Riesgo'!B30:B32</f>
        <v/>
      </c>
      <c r="C30" s="90" t="str">
        <f>IF('2. Identificación del Riesgo'!C30:C32="","",'2. Identificación del Riesgo'!C30:C32)</f>
        <v/>
      </c>
      <c r="D30" s="90" t="str">
        <f>IF('2. Identificación del Riesgo'!D30:D32="","",'2. Identificación del Riesgo'!D30:D32)</f>
        <v/>
      </c>
      <c r="E30" s="90" t="str">
        <f>IF('2. Identificación del Riesgo'!E30:E32="","",'2. Identificación del Riesgo'!E30:E32)</f>
        <v/>
      </c>
      <c r="F30" s="90" t="str">
        <f>IF('2. Identificación del Riesgo'!F30:F32="","",'2. Identificación del Riesgo'!F30:F32)</f>
        <v/>
      </c>
      <c r="G30" s="90" t="str">
        <f>IF('2. Identificación del Riesgo'!G30:G32="","",'2. Identificación del Riesgo'!G30:G32)</f>
        <v/>
      </c>
      <c r="H30" s="90" t="str">
        <f>IF('2. Identificación del Riesgo'!H30:H32="","",'2. Identificación del Riesgo'!H30:H32)</f>
        <v/>
      </c>
      <c r="I30" s="90" t="str">
        <f>IF('2. Identificación del Riesgo'!I30:I32="","",'2. Identificación del Riesgo'!I30:I32)</f>
        <v/>
      </c>
      <c r="J30" s="90" t="str">
        <f>IF('2. Identificación del Riesgo'!J30:J32="","",'2. Identificación del Riesgo'!J30:J32)</f>
        <v/>
      </c>
      <c r="K30" s="91" t="str">
        <f>'2. Identificación del Riesgo'!K30:K32</f>
        <v/>
      </c>
      <c r="L30" s="92" t="str">
        <f>'2. Identificación del Riesgo'!L30:L32</f>
        <v/>
      </c>
      <c r="M30" s="90"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Riesgo'!M30:M32="","",'2. Identificación del Riesgo'!M30:M32))</f>
        <v/>
      </c>
      <c r="N30" s="91" t="str">
        <f>'2. Identificación del Riesgo'!N30:N32</f>
        <v/>
      </c>
      <c r="O30" s="92" t="str">
        <f>'2. Identificación del Riesgo'!O30:O32</f>
        <v/>
      </c>
      <c r="P30" s="87" t="str">
        <f>'2. Identificación del Riesgo'!P30:P32</f>
        <v/>
      </c>
      <c r="Q30" s="31" t="str">
        <f>IF($H$30="","",
IF(OR($H$30="Corrupción",$H$30="Lavado de Activos",$H$30="Financiación del Terrorismo",$H$30="Trámites, OPAs y Consultas de Acceso a la Información Pública"),'6.Valoración Control Corrupción'!$E30,'5. Valoración de Controles'!$H30))</f>
        <v/>
      </c>
      <c r="R30" s="24" t="str">
        <f>IF($H$30="","",
IF(OR($H$30="Corrupción",$H$30="Lavado de Activos",$H$30="Financiación del Terrorismo",$H$30="Trámites, OPAs y Consultas de Acceso a la Información Pública"),"No Aplica",'5. Valoración de Controles'!$I30))</f>
        <v/>
      </c>
      <c r="S30" s="24" t="str">
        <f>IF($H$30="","",
IF(OR($H$30="Corrupción",$H$30="Lavado de Activos",$H$30="Financiación del Terrorismo",$H$30="Trámites, OPAs y Consultas de Acceso a la Información Pública"),"No Aplica",'5. Valoración de Controles'!$J30))</f>
        <v/>
      </c>
      <c r="T30" s="24" t="str">
        <f>IF($H$30="","",
IF(OR($H$30="Corrupción",$H$30="Lavado de Activos",$H$30="Financiación del Terrorismo",$H$30="Trámites, OPAs y Consultas de Acceso a la Información Pública"),"No Aplica",'5. Valoración de Controles'!$K30))</f>
        <v/>
      </c>
      <c r="U30" s="24" t="str">
        <f>IF($H$30="","",
IF(OR($H$30="Corrupción",$H$30="Lavado de Activos",$H$30="Financiación del Terrorismo",$H$30="Trámites, OPAs y Consultas de Acceso a la Información Pública"),"No Aplica",'5. Valoración de Controles'!$L30))</f>
        <v/>
      </c>
      <c r="V30" s="24" t="str">
        <f>IF($H$30="","",
IF(OR($H$30="Corrupción",$H$30="Lavado de Activos",$H$30="Financiación del Terrorismo",$H$30="Trámites, OPAs y Consultas de Acceso a la Información Pública"),"No Aplica",'5. Valoración de Controles'!$M30))</f>
        <v/>
      </c>
      <c r="W30" s="24" t="str">
        <f>IF($H$30="","",
IF(OR($H$30="Corrupción",$H$30="Lavado de Activos",$H$30="Financiación del Terrorismo",$H$30="Trámites, OPAs y Consultas de Acceso a la Información Pública"),"No Aplica",'5. Valoración de Controles'!$N30))</f>
        <v/>
      </c>
      <c r="X30" s="32" t="str">
        <f>IF($H$30="","",
IF(OR($H$30="Corrupción",$H$30="Lavado de Activos",$H$30="Financiación del Terrorismo",$H$30="Trámites, OPAs y Consultas de Acceso a la Información Pública"),"No Aplica",'5. Valoración de Controles'!$O30))</f>
        <v/>
      </c>
      <c r="Y30" s="32" t="str">
        <f>IF($H$30="","",
IF(OR($H$30="Corrupción",$H$30="Lavado de Activos",$H$30="Financiación del Terrorismo",$H$30="Trámites, OPAs y Consultas de Acceso a la Información Pública"),"No Aplica",'5. Valoración de Controles'!$P30))</f>
        <v/>
      </c>
      <c r="Z30" s="32" t="str">
        <f>IF($H$30="","",
IF(OR($H$30="Corrupción",$H$30="Lavado de Activos",$H$30="Financiación del Terrorismo",$H$30="Trámites, OPAs y Consultas de Acceso a la Información Pública"),"No Aplica",'5. Valoración de Controles'!$Q30))</f>
        <v/>
      </c>
      <c r="AA30" s="25" t="str">
        <f>IF($H$30="","",
IF(OR($H$30="Corrupción",$H$30="Lavado de Activos",$H$30="Financiación del Terrorismo",$H$30="Trámites, OPAs y Consultas de Acceso a la Información Pública"),"No aplica",'5. Valoración de Controles'!$R30))</f>
        <v/>
      </c>
      <c r="AB30" s="91" t="str">
        <f>IF(H30="","",
IF(OR(H30="Corrupción",H30="Lavado de Activos",H30="Financiación del Terrorismo",H30="Trámites, OPAs y Consultas de Acceso a la Información Pública"),'6.Valoración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132"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Controles'!U32&gt;0,'5. Valoración de Controles'!U32,
IF('5. Valoración de Controles'!U31&gt;0,'5. Valoración de Controles'!U31,
IF('5. Valoración de Controles'!U30&gt;0,'5. Valoración de Controles'!U30,L30))))))</f>
        <v/>
      </c>
      <c r="AD30" s="91" t="str">
        <f>IF(H30="","",
IF(OR(H30="Corrupción",H30="Lavado de Activos",H30="Financiación del Terrorismo",H30="Trámites, OPAs y Consultas de Acceso a la Información Pública"),'3.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132"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Controles'!V32&gt;0,'5. Valoración de Controles'!V32,
IF('5. Valoración de Controles'!V31&gt;0,'5. Valoración de Controles'!V31,
IF('5. Valoración de Controles'!V30&gt;0,'5. Valoración de Controles'!V30,O30))))))</f>
        <v/>
      </c>
      <c r="AF30" s="87"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93"/>
      <c r="AH30" s="122" t="str">
        <f>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121"/>
      <c r="AJ30" s="131"/>
      <c r="AK30" s="131" t="str">
        <f>IF(AI30="","","∑ Peso porcentual de cada acción definida")</f>
        <v/>
      </c>
      <c r="AL30" s="90"/>
      <c r="AM30" s="3"/>
      <c r="AN30" s="3"/>
      <c r="AO30" s="3"/>
      <c r="AP30" s="3"/>
      <c r="AQ30" s="3"/>
      <c r="AR30" s="3"/>
      <c r="AS30" s="3"/>
      <c r="AT30" s="3"/>
      <c r="AU30" s="3"/>
      <c r="AV30" s="3"/>
      <c r="AW30" s="3"/>
      <c r="AX30" s="3"/>
      <c r="AY30" s="3"/>
      <c r="AZ30" s="3"/>
      <c r="BA30" s="3"/>
      <c r="BB30" s="3"/>
      <c r="BC30" s="3"/>
      <c r="BD30" s="3"/>
      <c r="BE30" s="3"/>
      <c r="BF30" s="3"/>
    </row>
    <row r="31" spans="1:58" ht="31.5" customHeight="1" x14ac:dyDescent="0.3">
      <c r="A31" s="88"/>
      <c r="B31" s="88"/>
      <c r="C31" s="88"/>
      <c r="D31" s="88"/>
      <c r="E31" s="88"/>
      <c r="F31" s="88"/>
      <c r="G31" s="88"/>
      <c r="H31" s="88"/>
      <c r="I31" s="88"/>
      <c r="J31" s="88"/>
      <c r="K31" s="88"/>
      <c r="L31" s="88"/>
      <c r="M31" s="88"/>
      <c r="N31" s="88"/>
      <c r="O31" s="88"/>
      <c r="P31" s="88"/>
      <c r="Q31" s="31" t="str">
        <f>IF($H$30="","",
IF(OR($H$30="Corrupción",$H$30="Lavado de Activos",$H$30="Financiación del Terrorismo",$H$30="Trámites, OPAs y Consultas de Acceso a la Información Pública"),'6.Valoración Control Corrupción'!$E31,'5. Valoración de Controles'!$H31))</f>
        <v/>
      </c>
      <c r="R31" s="24" t="str">
        <f>IF($H$30="","",
IF(OR($H$30="Corrupción",$H$30="Lavado de Activos",$H$30="Financiación del Terrorismo",$H$30="Trámites, OPAs y Consultas de Acceso a la Información Pública"),"No Aplica",'5. Valoración de Controles'!$I31))</f>
        <v/>
      </c>
      <c r="S31" s="24" t="str">
        <f>IF($H$30="","",
IF(OR($H$30="Corrupción",$H$30="Lavado de Activos",$H$30="Financiación del Terrorismo",$H$30="Trámites, OPAs y Consultas de Acceso a la Información Pública"),"No Aplica",'5. Valoración de Controles'!$J31))</f>
        <v/>
      </c>
      <c r="T31" s="24" t="str">
        <f>IF($H$30="","",
IF(OR($H$30="Corrupción",$H$30="Lavado de Activos",$H$30="Financiación del Terrorismo",$H$30="Trámites, OPAs y Consultas de Acceso a la Información Pública"),"No Aplica",'5. Valoración de Controles'!$K31))</f>
        <v/>
      </c>
      <c r="U31" s="24" t="str">
        <f>IF($H$30="","",
IF(OR($H$30="Corrupción",$H$30="Lavado de Activos",$H$30="Financiación del Terrorismo",$H$30="Trámites, OPAs y Consultas de Acceso a la Información Pública"),"No Aplica",'5. Valoración de Controles'!$L31))</f>
        <v/>
      </c>
      <c r="V31" s="24" t="str">
        <f>IF($H$30="","",
IF(OR($H$30="Corrupción",$H$30="Lavado de Activos",$H$30="Financiación del Terrorismo",$H$30="Trámites, OPAs y Consultas de Acceso a la Información Pública"),"No Aplica",'5. Valoración de Controles'!$M31))</f>
        <v/>
      </c>
      <c r="W31" s="24" t="str">
        <f>IF($H$30="","",
IF(OR($H$30="Corrupción",$H$30="Lavado de Activos",$H$30="Financiación del Terrorismo",$H$30="Trámites, OPAs y Consultas de Acceso a la Información Pública"),"No Aplica",'5. Valoración de Controles'!$N31))</f>
        <v/>
      </c>
      <c r="X31" s="32" t="str">
        <f>IF($H$30="","",
IF(OR($H$30="Corrupción",$H$30="Lavado de Activos",$H$30="Financiación del Terrorismo",$H$30="Trámites, OPAs y Consultas de Acceso a la Información Pública"),"No Aplica",'5. Valoración de Controles'!$O31))</f>
        <v/>
      </c>
      <c r="Y31" s="32" t="str">
        <f>IF($H$30="","",
IF(OR($H$30="Corrupción",$H$30="Lavado de Activos",$H$30="Financiación del Terrorismo",$H$30="Trámites, OPAs y Consultas de Acceso a la Información Pública"),"No Aplica",'5. Valoración de Controles'!$P31))</f>
        <v/>
      </c>
      <c r="Z31" s="32" t="str">
        <f>IF($H$30="","",
IF(OR($H$30="Corrupción",$H$30="Lavado de Activos",$H$30="Financiación del Terrorismo",$H$30="Trámites, OPAs y Consultas de Acceso a la Información Pública"),"No Aplica",'5. Valoración de Controles'!$Q31))</f>
        <v/>
      </c>
      <c r="AA31" s="25" t="str">
        <f>IF($H$30="","",
IF(OR($H$30="Corrupción",$H$30="Lavado de Activos",$H$30="Financiación del Terrorismo",$H$30="Trámites, OPAs y Consultas de Acceso a la Información Pública"),"No aplica",'5. Valoración de Controles'!$R31))</f>
        <v/>
      </c>
      <c r="AB31" s="88"/>
      <c r="AC31" s="88"/>
      <c r="AD31" s="88"/>
      <c r="AE31" s="88"/>
      <c r="AF31" s="88"/>
      <c r="AG31" s="88"/>
      <c r="AH31" s="88"/>
      <c r="AI31" s="88"/>
      <c r="AJ31" s="88"/>
      <c r="AK31" s="88"/>
      <c r="AL31" s="88"/>
      <c r="AM31" s="3"/>
      <c r="AN31" s="3"/>
      <c r="AO31" s="3"/>
      <c r="AP31" s="3"/>
      <c r="AQ31" s="3"/>
      <c r="AR31" s="3"/>
      <c r="AS31" s="3"/>
      <c r="AT31" s="3"/>
      <c r="AU31" s="3"/>
      <c r="AV31" s="3"/>
      <c r="AW31" s="3"/>
      <c r="AX31" s="3"/>
      <c r="AY31" s="3"/>
      <c r="AZ31" s="3"/>
      <c r="BA31" s="3"/>
      <c r="BB31" s="3"/>
      <c r="BC31" s="3"/>
      <c r="BD31" s="3"/>
      <c r="BE31" s="3"/>
      <c r="BF31" s="3"/>
    </row>
    <row r="32" spans="1:58" ht="31.5" customHeight="1" x14ac:dyDescent="0.3">
      <c r="A32" s="89"/>
      <c r="B32" s="89"/>
      <c r="C32" s="89"/>
      <c r="D32" s="89"/>
      <c r="E32" s="89"/>
      <c r="F32" s="89"/>
      <c r="G32" s="89"/>
      <c r="H32" s="89"/>
      <c r="I32" s="89"/>
      <c r="J32" s="89"/>
      <c r="K32" s="89"/>
      <c r="L32" s="89"/>
      <c r="M32" s="89"/>
      <c r="N32" s="89"/>
      <c r="O32" s="89"/>
      <c r="P32" s="89"/>
      <c r="Q32" s="31" t="str">
        <f>IF($H$30="","",
IF(OR($H$30="Corrupción",$H$30="Lavado de Activos",$H$30="Financiación del Terrorismo",$H$30="Trámites, OPAs y Consultas de Acceso a la Información Pública"),'6.Valoración Control Corrupción'!$E32,'5. Valoración de Controles'!$H32))</f>
        <v/>
      </c>
      <c r="R32" s="24" t="str">
        <f>IF($H$30="","",
IF(OR($H$30="Corrupción",$H$30="Lavado de Activos",$H$30="Financiación del Terrorismo",$H$30="Trámites, OPAs y Consultas de Acceso a la Información Pública"),"No Aplica",'5. Valoración de Controles'!$I32))</f>
        <v/>
      </c>
      <c r="S32" s="24" t="str">
        <f>IF($H$30="","",
IF(OR($H$30="Corrupción",$H$30="Lavado de Activos",$H$30="Financiación del Terrorismo",$H$30="Trámites, OPAs y Consultas de Acceso a la Información Pública"),"No Aplica",'5. Valoración de Controles'!$J32))</f>
        <v/>
      </c>
      <c r="T32" s="24" t="str">
        <f>IF($H$30="","",
IF(OR($H$30="Corrupción",$H$30="Lavado de Activos",$H$30="Financiación del Terrorismo",$H$30="Trámites, OPAs y Consultas de Acceso a la Información Pública"),"No Aplica",'5. Valoración de Controles'!$K32))</f>
        <v/>
      </c>
      <c r="U32" s="24" t="str">
        <f>IF($H$30="","",
IF(OR($H$30="Corrupción",$H$30="Lavado de Activos",$H$30="Financiación del Terrorismo",$H$30="Trámites, OPAs y Consultas de Acceso a la Información Pública"),"No Aplica",'5. Valoración de Controles'!$L32))</f>
        <v/>
      </c>
      <c r="V32" s="24" t="str">
        <f>IF($H$30="","",
IF(OR($H$30="Corrupción",$H$30="Lavado de Activos",$H$30="Financiación del Terrorismo",$H$30="Trámites, OPAs y Consultas de Acceso a la Información Pública"),"No Aplica",'5. Valoración de Controles'!$M32))</f>
        <v/>
      </c>
      <c r="W32" s="24" t="str">
        <f>IF($H$30="","",
IF(OR($H$30="Corrupción",$H$30="Lavado de Activos",$H$30="Financiación del Terrorismo",$H$30="Trámites, OPAs y Consultas de Acceso a la Información Pública"),"No Aplica",'5. Valoración de Controles'!$N32))</f>
        <v/>
      </c>
      <c r="X32" s="32" t="str">
        <f>IF($H$30="","",
IF(OR($H$30="Corrupción",$H$30="Lavado de Activos",$H$30="Financiación del Terrorismo",$H$30="Trámites, OPAs y Consultas de Acceso a la Información Pública"),"No Aplica",'5. Valoración de Controles'!$O32))</f>
        <v/>
      </c>
      <c r="Y32" s="32" t="str">
        <f>IF($H$30="","",
IF(OR($H$30="Corrupción",$H$30="Lavado de Activos",$H$30="Financiación del Terrorismo",$H$30="Trámites, OPAs y Consultas de Acceso a la Información Pública"),"No Aplica",'5. Valoración de Controles'!$P32))</f>
        <v/>
      </c>
      <c r="Z32" s="32" t="str">
        <f>IF($H$30="","",
IF(OR($H$30="Corrupción",$H$30="Lavado de Activos",$H$30="Financiación del Terrorismo",$H$30="Trámites, OPAs y Consultas de Acceso a la Información Pública"),"No Aplica",'5. Valoración de Controles'!$Q32))</f>
        <v/>
      </c>
      <c r="AA32" s="25" t="str">
        <f>IF($H$30="","",
IF(OR($H$30="Corrupción",$H$30="Lavado de Activos",$H$30="Financiación del Terrorismo",$H$30="Trámites, OPAs y Consultas de Acceso a la Información Pública"),"No aplica",'5. Valoración de Controles'!$R32))</f>
        <v/>
      </c>
      <c r="AB32" s="89"/>
      <c r="AC32" s="89"/>
      <c r="AD32" s="89"/>
      <c r="AE32" s="89"/>
      <c r="AF32" s="89"/>
      <c r="AG32" s="89"/>
      <c r="AH32" s="89"/>
      <c r="AI32" s="89"/>
      <c r="AJ32" s="89"/>
      <c r="AK32" s="89"/>
      <c r="AL32" s="89"/>
      <c r="AM32" s="3"/>
      <c r="AN32" s="3"/>
      <c r="AO32" s="3"/>
      <c r="AP32" s="3"/>
      <c r="AQ32" s="3"/>
      <c r="AR32" s="3"/>
      <c r="AS32" s="3"/>
      <c r="AT32" s="3"/>
      <c r="AU32" s="3"/>
      <c r="AV32" s="3"/>
      <c r="AW32" s="3"/>
      <c r="AX32" s="3"/>
      <c r="AY32" s="3"/>
      <c r="AZ32" s="3"/>
      <c r="BA32" s="3"/>
      <c r="BB32" s="3"/>
      <c r="BC32" s="3"/>
      <c r="BD32" s="3"/>
      <c r="BE32" s="3"/>
      <c r="BF32" s="3"/>
    </row>
    <row r="33" spans="1:58" ht="31.5" customHeight="1" x14ac:dyDescent="0.3">
      <c r="A33" s="95">
        <v>9</v>
      </c>
      <c r="B33" s="90" t="str">
        <f>'2. Identificación del Riesgo'!B33:B35</f>
        <v/>
      </c>
      <c r="C33" s="90" t="str">
        <f>IF('2. Identificación del Riesgo'!C33:C35="","",'2. Identificación del Riesgo'!C33:C35)</f>
        <v/>
      </c>
      <c r="D33" s="90" t="str">
        <f>IF('2. Identificación del Riesgo'!D33:D35="","",'2. Identificación del Riesgo'!D33:D35)</f>
        <v/>
      </c>
      <c r="E33" s="90" t="str">
        <f>IF('2. Identificación del Riesgo'!E33:E35="","",'2. Identificación del Riesgo'!E33:E35)</f>
        <v/>
      </c>
      <c r="F33" s="90" t="str">
        <f>IF('2. Identificación del Riesgo'!F33:F35="","",'2. Identificación del Riesgo'!F33:F35)</f>
        <v/>
      </c>
      <c r="G33" s="90" t="str">
        <f>IF('2. Identificación del Riesgo'!G33:G35="","",'2. Identificación del Riesgo'!G33:G35)</f>
        <v/>
      </c>
      <c r="H33" s="90" t="str">
        <f>IF('2. Identificación del Riesgo'!H33:H35="","",'2. Identificación del Riesgo'!H33:H35)</f>
        <v/>
      </c>
      <c r="I33" s="90" t="str">
        <f>IF('2. Identificación del Riesgo'!I33:I35="","",'2. Identificación del Riesgo'!I33:I35)</f>
        <v/>
      </c>
      <c r="J33" s="90" t="str">
        <f>IF('2. Identificación del Riesgo'!J33:J35="","",'2. Identificación del Riesgo'!J33:J35)</f>
        <v/>
      </c>
      <c r="K33" s="91" t="str">
        <f>'2. Identificación del Riesgo'!K33:K35</f>
        <v/>
      </c>
      <c r="L33" s="92" t="str">
        <f>'2. Identificación del Riesgo'!L33:L35</f>
        <v/>
      </c>
      <c r="M33" s="90"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Riesgo'!M33:M35="","",'2. Identificación del Riesgo'!M33:M35))</f>
        <v/>
      </c>
      <c r="N33" s="91" t="str">
        <f>'2. Identificación del Riesgo'!N33:N35</f>
        <v/>
      </c>
      <c r="O33" s="92" t="str">
        <f>'2. Identificación del Riesgo'!O33:O35</f>
        <v/>
      </c>
      <c r="P33" s="87" t="str">
        <f>'2. Identificación del Riesgo'!P33:P35</f>
        <v/>
      </c>
      <c r="Q33" s="31" t="str">
        <f>IF($H$33="","",
IF(OR($H$33="Corrupción",$H$33="Lavado de Activos",$H$33="Financiación del Terrorismo",$H$33="Trámites, OPAs y Consultas de Acceso a la Información Pública"),'6.Valoración Control Corrupción'!$E33,'5. Valoración de Controles'!$H33))</f>
        <v/>
      </c>
      <c r="R33" s="24" t="str">
        <f>IF($H$33="","",
IF(OR($H$33="Corrupción",$H$33="Lavado de Activos",$H$33="Financiación del Terrorismo",$H$33="Trámites, OPAs y Consultas de Acceso a la Información Pública"),"No Aplica",'5. Valoración de Controles'!$I33))</f>
        <v/>
      </c>
      <c r="S33" s="24" t="str">
        <f>IF($H$33="","",
IF(OR($H$33="Corrupción",$H$33="Lavado de Activos",$H$33="Financiación del Terrorismo",$H$33="Trámites, OPAs y Consultas de Acceso a la Información Pública"),"No Aplica",'5. Valoración de Controles'!$J33))</f>
        <v/>
      </c>
      <c r="T33" s="24" t="str">
        <f>IF($H$33="","",
IF(OR($H$33="Corrupción",$H$33="Lavado de Activos",$H$33="Financiación del Terrorismo",$H$33="Trámites, OPAs y Consultas de Acceso a la Información Pública"),"No Aplica",'5. Valoración de Controles'!$K33))</f>
        <v/>
      </c>
      <c r="U33" s="24" t="str">
        <f>IF($H$33="","",
IF(OR($H$33="Corrupción",$H$33="Lavado de Activos",$H$33="Financiación del Terrorismo",$H$33="Trámites, OPAs y Consultas de Acceso a la Información Pública"),"No Aplica",'5. Valoración de Controles'!$L33))</f>
        <v/>
      </c>
      <c r="V33" s="24" t="str">
        <f>IF($H$33="","",
IF(OR($H$33="Corrupción",$H$33="Lavado de Activos",$H$33="Financiación del Terrorismo",$H$33="Trámites, OPAs y Consultas de Acceso a la Información Pública"),"No Aplica",'5. Valoración de Controles'!$M33))</f>
        <v/>
      </c>
      <c r="W33" s="24" t="str">
        <f>IF($H$33="","",
IF(OR($H$33="Corrupción",$H$33="Lavado de Activos",$H$33="Financiación del Terrorismo",$H$33="Trámites, OPAs y Consultas de Acceso a la Información Pública"),"No Aplica",'5. Valoración de Controles'!$N33))</f>
        <v/>
      </c>
      <c r="X33" s="32" t="str">
        <f>IF($H$33="","",
IF(OR($H$33="Corrupción",$H$33="Lavado de Activos",$H$33="Financiación del Terrorismo",$H$33="Trámites, OPAs y Consultas de Acceso a la Información Pública"),"No Aplica",'5. Valoración de Controles'!$O33))</f>
        <v/>
      </c>
      <c r="Y33" s="32" t="str">
        <f>IF($H$33="","",
IF(OR($H$33="Corrupción",$H$33="Lavado de Activos",$H$33="Financiación del Terrorismo",$H$33="Trámites, OPAs y Consultas de Acceso a la Información Pública"),"No Aplica",'5. Valoración de Controles'!$P33))</f>
        <v/>
      </c>
      <c r="Z33" s="32" t="str">
        <f>IF($H$33="","",
IF(OR($H$33="Corrupción",$H$33="Lavado de Activos",$H$33="Financiación del Terrorismo",$H$33="Trámites, OPAs y Consultas de Acceso a la Información Pública"),"No Aplica",'5. Valoración de Controles'!$Q33))</f>
        <v/>
      </c>
      <c r="AA33" s="25" t="str">
        <f>IF($H$33="","",
IF(OR($H$33="Corrupción",$H$33="Lavado de Activos",$H$33="Financiación del Terrorismo",$H$33="Trámites, OPAs y Consultas de Acceso a la Información Pública"),"No aplica",'5. Valoración de Controles'!$R33))</f>
        <v/>
      </c>
      <c r="AB33" s="91" t="str">
        <f>IF(H33="","",
IF(OR(H33="Corrupción",H33="Lavado de Activos",H33="Financiación del Terrorismo",H33="Trámites, OPAs y Consultas de Acceso a la Información Pública"),'6.Valoración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132"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Controles'!U35&gt;0,'5. Valoración de Controles'!U35,
IF('5. Valoración de Controles'!U34&gt;0,'5. Valoración de Controles'!U34,
IF('5. Valoración de Controles'!U33&gt;0,'5. Valoración de Controles'!U33,L33))))))</f>
        <v/>
      </c>
      <c r="AD33" s="91" t="str">
        <f>IF(H33="","",
IF(OR(H33="Corrupción",H33="Lavado de Activos",H33="Financiación del Terrorismo",H33="Trámites, OPAs y Consultas de Acceso a la Información Pública"),'3.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132"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Controles'!V35&gt;0,'5. Valoración de Controles'!V35,
IF('5. Valoración de Controles'!V34&gt;0,'5. Valoración de Controles'!V34,
IF('5. Valoración de Controles'!V33&gt;0,'5. Valoración de Controles'!V33,O33))))))</f>
        <v/>
      </c>
      <c r="AF33" s="87"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93"/>
      <c r="AH33" s="122" t="str">
        <f>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121"/>
      <c r="AJ33" s="131"/>
      <c r="AK33" s="131" t="str">
        <f>IF(AI33="","","∑ Peso porcentual de cada acción definida")</f>
        <v/>
      </c>
      <c r="AL33" s="90"/>
      <c r="AM33" s="3"/>
      <c r="AN33" s="3"/>
      <c r="AO33" s="3"/>
      <c r="AP33" s="3"/>
      <c r="AQ33" s="3"/>
      <c r="AR33" s="3"/>
      <c r="AS33" s="3"/>
      <c r="AT33" s="3"/>
      <c r="AU33" s="3"/>
      <c r="AV33" s="3"/>
      <c r="AW33" s="3"/>
      <c r="AX33" s="3"/>
      <c r="AY33" s="3"/>
      <c r="AZ33" s="3"/>
      <c r="BA33" s="3"/>
      <c r="BB33" s="3"/>
      <c r="BC33" s="3"/>
      <c r="BD33" s="3"/>
      <c r="BE33" s="3"/>
      <c r="BF33" s="3"/>
    </row>
    <row r="34" spans="1:58" ht="31.5" customHeight="1" x14ac:dyDescent="0.3">
      <c r="A34" s="88"/>
      <c r="B34" s="88"/>
      <c r="C34" s="88"/>
      <c r="D34" s="88"/>
      <c r="E34" s="88"/>
      <c r="F34" s="88"/>
      <c r="G34" s="88"/>
      <c r="H34" s="88"/>
      <c r="I34" s="88"/>
      <c r="J34" s="88"/>
      <c r="K34" s="88"/>
      <c r="L34" s="88"/>
      <c r="M34" s="88"/>
      <c r="N34" s="88"/>
      <c r="O34" s="88"/>
      <c r="P34" s="88"/>
      <c r="Q34" s="31" t="str">
        <f>IF($H$33="","",
IF(OR($H$33="Corrupción",$H$33="Lavado de Activos",$H$33="Financiación del Terrorismo",$H$33="Trámites, OPAs y Consultas de Acceso a la Información Pública"),'6.Valoración Control Corrupción'!$E34,'5. Valoración de Controles'!$H34))</f>
        <v/>
      </c>
      <c r="R34" s="24" t="str">
        <f>IF($H$33="","",
IF(OR($H$33="Corrupción",$H$33="Lavado de Activos",$H$33="Financiación del Terrorismo",$H$33="Trámites, OPAs y Consultas de Acceso a la Información Pública"),"No Aplica",'5. Valoración de Controles'!$I34))</f>
        <v/>
      </c>
      <c r="S34" s="24" t="str">
        <f>IF($H$33="","",
IF(OR($H$33="Corrupción",$H$33="Lavado de Activos",$H$33="Financiación del Terrorismo",$H$33="Trámites, OPAs y Consultas de Acceso a la Información Pública"),"No Aplica",'5. Valoración de Controles'!$J34))</f>
        <v/>
      </c>
      <c r="T34" s="24" t="str">
        <f>IF($H$33="","",
IF(OR($H$33="Corrupción",$H$33="Lavado de Activos",$H$33="Financiación del Terrorismo",$H$33="Trámites, OPAs y Consultas de Acceso a la Información Pública"),"No Aplica",'5. Valoración de Controles'!$K34))</f>
        <v/>
      </c>
      <c r="U34" s="24" t="str">
        <f>IF($H$33="","",
IF(OR($H$33="Corrupción",$H$33="Lavado de Activos",$H$33="Financiación del Terrorismo",$H$33="Trámites, OPAs y Consultas de Acceso a la Información Pública"),"No Aplica",'5. Valoración de Controles'!$L34))</f>
        <v/>
      </c>
      <c r="V34" s="24" t="str">
        <f>IF($H$33="","",
IF(OR($H$33="Corrupción",$H$33="Lavado de Activos",$H$33="Financiación del Terrorismo",$H$33="Trámites, OPAs y Consultas de Acceso a la Información Pública"),"No Aplica",'5. Valoración de Controles'!$M34))</f>
        <v/>
      </c>
      <c r="W34" s="24" t="str">
        <f>IF($H$33="","",
IF(OR($H$33="Corrupción",$H$33="Lavado de Activos",$H$33="Financiación del Terrorismo",$H$33="Trámites, OPAs y Consultas de Acceso a la Información Pública"),"No Aplica",'5. Valoración de Controles'!$N34))</f>
        <v/>
      </c>
      <c r="X34" s="32" t="str">
        <f>IF($H$33="","",
IF(OR($H$33="Corrupción",$H$33="Lavado de Activos",$H$33="Financiación del Terrorismo",$H$33="Trámites, OPAs y Consultas de Acceso a la Información Pública"),"No Aplica",'5. Valoración de Controles'!$O34))</f>
        <v/>
      </c>
      <c r="Y34" s="32" t="str">
        <f>IF($H$33="","",
IF(OR($H$33="Corrupción",$H$33="Lavado de Activos",$H$33="Financiación del Terrorismo",$H$33="Trámites, OPAs y Consultas de Acceso a la Información Pública"),"No Aplica",'5. Valoración de Controles'!$P34))</f>
        <v/>
      </c>
      <c r="Z34" s="32" t="str">
        <f>IF($H$33="","",
IF(OR($H$33="Corrupción",$H$33="Lavado de Activos",$H$33="Financiación del Terrorismo",$H$33="Trámites, OPAs y Consultas de Acceso a la Información Pública"),"No Aplica",'5. Valoración de Controles'!$Q34))</f>
        <v/>
      </c>
      <c r="AA34" s="25" t="str">
        <f>IF($H$33="","",
IF(OR($H$33="Corrupción",$H$33="Lavado de Activos",$H$33="Financiación del Terrorismo",$H$33="Trámites, OPAs y Consultas de Acceso a la Información Pública"),"No aplica",'5. Valoración de Controles'!$R34))</f>
        <v/>
      </c>
      <c r="AB34" s="88"/>
      <c r="AC34" s="88"/>
      <c r="AD34" s="88"/>
      <c r="AE34" s="88"/>
      <c r="AF34" s="88"/>
      <c r="AG34" s="88"/>
      <c r="AH34" s="88"/>
      <c r="AI34" s="88"/>
      <c r="AJ34" s="88"/>
      <c r="AK34" s="88"/>
      <c r="AL34" s="88"/>
      <c r="AM34" s="3"/>
      <c r="AN34" s="3"/>
      <c r="AO34" s="3"/>
      <c r="AP34" s="3"/>
      <c r="AQ34" s="3"/>
      <c r="AR34" s="3"/>
      <c r="AS34" s="3"/>
      <c r="AT34" s="3"/>
      <c r="AU34" s="3"/>
      <c r="AV34" s="3"/>
      <c r="AW34" s="3"/>
      <c r="AX34" s="3"/>
      <c r="AY34" s="3"/>
      <c r="AZ34" s="3"/>
      <c r="BA34" s="3"/>
      <c r="BB34" s="3"/>
      <c r="BC34" s="3"/>
      <c r="BD34" s="3"/>
      <c r="BE34" s="3"/>
      <c r="BF34" s="3"/>
    </row>
    <row r="35" spans="1:58" ht="31.5" customHeight="1" x14ac:dyDescent="0.3">
      <c r="A35" s="89"/>
      <c r="B35" s="89"/>
      <c r="C35" s="89"/>
      <c r="D35" s="89"/>
      <c r="E35" s="89"/>
      <c r="F35" s="89"/>
      <c r="G35" s="89"/>
      <c r="H35" s="89"/>
      <c r="I35" s="89"/>
      <c r="J35" s="89"/>
      <c r="K35" s="89"/>
      <c r="L35" s="89"/>
      <c r="M35" s="89"/>
      <c r="N35" s="89"/>
      <c r="O35" s="89"/>
      <c r="P35" s="89"/>
      <c r="Q35" s="31" t="str">
        <f>IF($H$33="","",
IF(OR($H$33="Corrupción",$H$33="Lavado de Activos",$H$33="Financiación del Terrorismo",$H$33="Trámites, OPAs y Consultas de Acceso a la Información Pública"),'6.Valoración Control Corrupción'!$E35,'5. Valoración de Controles'!$H35))</f>
        <v/>
      </c>
      <c r="R35" s="24" t="str">
        <f>IF($H$33="","",
IF(OR($H$33="Corrupción",$H$33="Lavado de Activos",$H$33="Financiación del Terrorismo",$H$33="Trámites, OPAs y Consultas de Acceso a la Información Pública"),"No Aplica",'5. Valoración de Controles'!$I35))</f>
        <v/>
      </c>
      <c r="S35" s="24" t="str">
        <f>IF($H$33="","",
IF(OR($H$33="Corrupción",$H$33="Lavado de Activos",$H$33="Financiación del Terrorismo",$H$33="Trámites, OPAs y Consultas de Acceso a la Información Pública"),"No Aplica",'5. Valoración de Controles'!$J35))</f>
        <v/>
      </c>
      <c r="T35" s="24" t="str">
        <f>IF($H$33="","",
IF(OR($H$33="Corrupción",$H$33="Lavado de Activos",$H$33="Financiación del Terrorismo",$H$33="Trámites, OPAs y Consultas de Acceso a la Información Pública"),"No Aplica",'5. Valoración de Controles'!$K35))</f>
        <v/>
      </c>
      <c r="U35" s="24" t="str">
        <f>IF($H$33="","",
IF(OR($H$33="Corrupción",$H$33="Lavado de Activos",$H$33="Financiación del Terrorismo",$H$33="Trámites, OPAs y Consultas de Acceso a la Información Pública"),"No Aplica",'5. Valoración de Controles'!$L35))</f>
        <v/>
      </c>
      <c r="V35" s="24" t="str">
        <f>IF($H$33="","",
IF(OR($H$33="Corrupción",$H$33="Lavado de Activos",$H$33="Financiación del Terrorismo",$H$33="Trámites, OPAs y Consultas de Acceso a la Información Pública"),"No Aplica",'5. Valoración de Controles'!$M35))</f>
        <v/>
      </c>
      <c r="W35" s="24" t="str">
        <f>IF($H$33="","",
IF(OR($H$33="Corrupción",$H$33="Lavado de Activos",$H$33="Financiación del Terrorismo",$H$33="Trámites, OPAs y Consultas de Acceso a la Información Pública"),"No Aplica",'5. Valoración de Controles'!$N35))</f>
        <v/>
      </c>
      <c r="X35" s="32" t="str">
        <f>IF($H$33="","",
IF(OR($H$33="Corrupción",$H$33="Lavado de Activos",$H$33="Financiación del Terrorismo",$H$33="Trámites, OPAs y Consultas de Acceso a la Información Pública"),"No Aplica",'5. Valoración de Controles'!$O35))</f>
        <v/>
      </c>
      <c r="Y35" s="32" t="str">
        <f>IF($H$33="","",
IF(OR($H$33="Corrupción",$H$33="Lavado de Activos",$H$33="Financiación del Terrorismo",$H$33="Trámites, OPAs y Consultas de Acceso a la Información Pública"),"No Aplica",'5. Valoración de Controles'!$P35))</f>
        <v/>
      </c>
      <c r="Z35" s="32" t="str">
        <f>IF($H$33="","",
IF(OR($H$33="Corrupción",$H$33="Lavado de Activos",$H$33="Financiación del Terrorismo",$H$33="Trámites, OPAs y Consultas de Acceso a la Información Pública"),"No Aplica",'5. Valoración de Controles'!$Q35))</f>
        <v/>
      </c>
      <c r="AA35" s="25" t="str">
        <f>IF($H$33="","",
IF(OR($H$33="Corrupción",$H$33="Lavado de Activos",$H$33="Financiación del Terrorismo",$H$33="Trámites, OPAs y Consultas de Acceso a la Información Pública"),"No aplica",'5. Valoración de Controles'!$R35))</f>
        <v/>
      </c>
      <c r="AB35" s="89"/>
      <c r="AC35" s="89"/>
      <c r="AD35" s="89"/>
      <c r="AE35" s="89"/>
      <c r="AF35" s="89"/>
      <c r="AG35" s="89"/>
      <c r="AH35" s="89"/>
      <c r="AI35" s="89"/>
      <c r="AJ35" s="89"/>
      <c r="AK35" s="89"/>
      <c r="AL35" s="89"/>
      <c r="AM35" s="3"/>
      <c r="AN35" s="3"/>
      <c r="AO35" s="3"/>
      <c r="AP35" s="3"/>
      <c r="AQ35" s="3"/>
      <c r="AR35" s="3"/>
      <c r="AS35" s="3"/>
      <c r="AT35" s="3"/>
      <c r="AU35" s="3"/>
      <c r="AV35" s="3"/>
      <c r="AW35" s="3"/>
      <c r="AX35" s="3"/>
      <c r="AY35" s="3"/>
      <c r="AZ35" s="3"/>
      <c r="BA35" s="3"/>
      <c r="BB35" s="3"/>
      <c r="BC35" s="3"/>
      <c r="BD35" s="3"/>
      <c r="BE35" s="3"/>
      <c r="BF35" s="3"/>
    </row>
    <row r="36" spans="1:58" ht="31.5" customHeight="1" x14ac:dyDescent="0.3">
      <c r="A36" s="95">
        <v>10</v>
      </c>
      <c r="B36" s="90" t="str">
        <f>'2. Identificación del Riesgo'!B36:B38</f>
        <v/>
      </c>
      <c r="C36" s="90" t="str">
        <f>IF('2. Identificación del Riesgo'!C36:C38="","",'2. Identificación del Riesgo'!C36:C38)</f>
        <v/>
      </c>
      <c r="D36" s="90" t="str">
        <f>IF('2. Identificación del Riesgo'!D36:D38="","",'2. Identificación del Riesgo'!D36:D38)</f>
        <v/>
      </c>
      <c r="E36" s="90" t="str">
        <f>IF('2. Identificación del Riesgo'!E36:E38="","",'2. Identificación del Riesgo'!E36:E38)</f>
        <v/>
      </c>
      <c r="F36" s="90" t="str">
        <f>IF('2. Identificación del Riesgo'!F36:F38="","",'2. Identificación del Riesgo'!F36:F38)</f>
        <v/>
      </c>
      <c r="G36" s="90" t="str">
        <f>IF('2. Identificación del Riesgo'!G36:G38="","",'2. Identificación del Riesgo'!G36:G38)</f>
        <v/>
      </c>
      <c r="H36" s="90" t="str">
        <f>IF('2. Identificación del Riesgo'!H36:H38="","",'2. Identificación del Riesgo'!H36:H38)</f>
        <v/>
      </c>
      <c r="I36" s="90" t="str">
        <f>IF('2. Identificación del Riesgo'!I36:I38="","",'2. Identificación del Riesgo'!I36:I38)</f>
        <v/>
      </c>
      <c r="J36" s="90" t="str">
        <f>IF('2. Identificación del Riesgo'!J36:J38="","",'2. Identificación del Riesgo'!J36:J38)</f>
        <v/>
      </c>
      <c r="K36" s="91" t="str">
        <f>'2. Identificación del Riesgo'!K36:K38</f>
        <v/>
      </c>
      <c r="L36" s="92" t="str">
        <f>'2. Identificación del Riesgo'!L36:L38</f>
        <v/>
      </c>
      <c r="M36" s="90"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Riesgo'!M36:M38="","",'2. Identificación del Riesgo'!M36:M38))</f>
        <v/>
      </c>
      <c r="N36" s="91" t="str">
        <f>'2. Identificación del Riesgo'!N36:N38</f>
        <v/>
      </c>
      <c r="O36" s="92" t="str">
        <f>'2. Identificación del Riesgo'!O36:O38</f>
        <v/>
      </c>
      <c r="P36" s="87" t="str">
        <f>'2. Identificación del Riesgo'!P36:P38</f>
        <v/>
      </c>
      <c r="Q36" s="31" t="str">
        <f>IF($H$36="","",
IF(OR($H$36="Corrupción",$H$36="Lavado de Activos",$H$36="Financiación del Terrorismo",$H$36="Trámites, OPAs y Consultas de Acceso a la Información Pública"),'6.Valoración Control Corrupción'!$E36,'5. Valoración de Controles'!$H36))</f>
        <v/>
      </c>
      <c r="R36" s="24" t="str">
        <f>IF($H$36="","",
IF(OR($H$36="Corrupción",$H$36="Lavado de Activos",$H$36="Financiación del Terrorismo",$H$36="Trámites, OPAs y Consultas de Acceso a la Información Pública"),"No Aplica",'5. Valoración de Controles'!$I36))</f>
        <v/>
      </c>
      <c r="S36" s="24" t="str">
        <f>IF($H$36="","",
IF(OR($H$36="Corrupción",$H$36="Lavado de Activos",$H$36="Financiación del Terrorismo",$H$36="Trámites, OPAs y Consultas de Acceso a la Información Pública"),"No Aplica",'5. Valoración de Controles'!$J36))</f>
        <v/>
      </c>
      <c r="T36" s="24" t="str">
        <f>IF($H$36="","",
IF(OR($H$36="Corrupción",$H$36="Lavado de Activos",$H$36="Financiación del Terrorismo",$H$36="Trámites, OPAs y Consultas de Acceso a la Información Pública"),"No Aplica",'5. Valoración de Controles'!$K36))</f>
        <v/>
      </c>
      <c r="U36" s="24" t="str">
        <f>IF($H$36="","",
IF(OR($H$36="Corrupción",$H$36="Lavado de Activos",$H$36="Financiación del Terrorismo",$H$36="Trámites, OPAs y Consultas de Acceso a la Información Pública"),"No Aplica",'5. Valoración de Controles'!$L36))</f>
        <v/>
      </c>
      <c r="V36" s="24" t="str">
        <f>IF($H$36="","",
IF(OR($H$36="Corrupción",$H$36="Lavado de Activos",$H$36="Financiación del Terrorismo",$H$36="Trámites, OPAs y Consultas de Acceso a la Información Pública"),"No Aplica",'5. Valoración de Controles'!$M36))</f>
        <v/>
      </c>
      <c r="W36" s="24" t="str">
        <f>IF($H$36="","",
IF(OR($H$36="Corrupción",$H$36="Lavado de Activos",$H$36="Financiación del Terrorismo",$H$36="Trámites, OPAs y Consultas de Acceso a la Información Pública"),"No Aplica",'5. Valoración de Controles'!$N36))</f>
        <v/>
      </c>
      <c r="X36" s="32" t="str">
        <f>IF($H$36="","",
IF(OR($H$36="Corrupción",$H$36="Lavado de Activos",$H$36="Financiación del Terrorismo",$H$36="Trámites, OPAs y Consultas de Acceso a la Información Pública"),"No Aplica",'5. Valoración de Controles'!$O36))</f>
        <v/>
      </c>
      <c r="Y36" s="32" t="str">
        <f>IF($H$36="","",
IF(OR($H$36="Corrupción",$H$36="Lavado de Activos",$H$36="Financiación del Terrorismo",$H$36="Trámites, OPAs y Consultas de Acceso a la Información Pública"),"No Aplica",'5. Valoración de Controles'!$P36))</f>
        <v/>
      </c>
      <c r="Z36" s="32" t="str">
        <f>IF($H$36="","",
IF(OR($H$36="Corrupción",$H$36="Lavado de Activos",$H$36="Financiación del Terrorismo",$H$36="Trámites, OPAs y Consultas de Acceso a la Información Pública"),"No Aplica",'5. Valoración de Controles'!$Q36))</f>
        <v/>
      </c>
      <c r="AA36" s="25" t="str">
        <f>IF($H$36="","",
IF(OR($H$36="Corrupción",$H$36="Lavado de Activos",$H$36="Financiación del Terrorismo",$H$36="Trámites, OPAs y Consultas de Acceso a la Información Pública"),"No aplica",'5. Valoración de Controles'!$R36))</f>
        <v/>
      </c>
      <c r="AB36" s="91" t="str">
        <f>IF(H36="","",
IF(OR(H36="Corrupción",H36="Lavado de Activos",H36="Financiación del Terrorismo",H36="Trámites, OPAs y Consultas de Acceso a la Información Pública"),'6.Valoración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132"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Controles'!U38&gt;0,'5. Valoración de Controles'!U38,
IF('5. Valoración de Controles'!U37&gt;0,'5. Valoración de Controles'!U37,
IF('5. Valoración de Controles'!U36&gt;0,'5. Valoración de Controles'!U36,L36))))))</f>
        <v/>
      </c>
      <c r="AD36" s="91" t="str">
        <f>IF(H36="","",
IF(OR(H36="Corrupción",H36="Lavado de Activos",H36="Financiación del Terrorismo",H36="Trámites, OPAs y Consultas de Acceso a la Información Pública"),'3.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132"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Controles'!V38&gt;0,'5. Valoración de Controles'!V38,
IF('5. Valoración de Controles'!V37&gt;0,'5. Valoración de Controles'!V37,
IF('5. Valoración de Controles'!V36&gt;0,'5. Valoración de Controles'!V36,O36))))))</f>
        <v/>
      </c>
      <c r="AF36" s="87"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93"/>
      <c r="AH36" s="122"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121"/>
      <c r="AJ36" s="131"/>
      <c r="AK36" s="131" t="str">
        <f>IF(AI36="","","∑ Peso porcentual de cada acción definida")</f>
        <v/>
      </c>
      <c r="AL36" s="90"/>
      <c r="AM36" s="3"/>
      <c r="AN36" s="3"/>
      <c r="AO36" s="3"/>
      <c r="AP36" s="3"/>
      <c r="AQ36" s="3"/>
      <c r="AR36" s="3"/>
      <c r="AS36" s="3"/>
      <c r="AT36" s="3"/>
      <c r="AU36" s="3"/>
      <c r="AV36" s="3"/>
      <c r="AW36" s="3"/>
      <c r="AX36" s="3"/>
      <c r="AY36" s="3"/>
      <c r="AZ36" s="3"/>
      <c r="BA36" s="3"/>
      <c r="BB36" s="3"/>
      <c r="BC36" s="3"/>
      <c r="BD36" s="3"/>
      <c r="BE36" s="3"/>
      <c r="BF36" s="3"/>
    </row>
    <row r="37" spans="1:58" ht="31.5" customHeight="1" x14ac:dyDescent="0.3">
      <c r="A37" s="88"/>
      <c r="B37" s="88"/>
      <c r="C37" s="88"/>
      <c r="D37" s="88"/>
      <c r="E37" s="88"/>
      <c r="F37" s="88"/>
      <c r="G37" s="88"/>
      <c r="H37" s="88"/>
      <c r="I37" s="88"/>
      <c r="J37" s="88"/>
      <c r="K37" s="88"/>
      <c r="L37" s="88"/>
      <c r="M37" s="88"/>
      <c r="N37" s="88"/>
      <c r="O37" s="88"/>
      <c r="P37" s="88"/>
      <c r="Q37" s="31" t="str">
        <f>IF($H$36="","",
IF(OR($H$36="Corrupción",$H$36="Lavado de Activos",$H$36="Financiación del Terrorismo",$H$36="Trámites, OPAs y Consultas de Acceso a la Información Pública"),'6.Valoración Control Corrupción'!$E37,'5. Valoración de Controles'!$H37))</f>
        <v/>
      </c>
      <c r="R37" s="24" t="str">
        <f>IF($H$36="","",
IF(OR($H$36="Corrupción",$H$36="Lavado de Activos",$H$36="Financiación del Terrorismo",$H$36="Trámites, OPAs y Consultas de Acceso a la Información Pública"),"No Aplica",'5. Valoración de Controles'!$I37))</f>
        <v/>
      </c>
      <c r="S37" s="24" t="str">
        <f>IF($H$36="","",
IF(OR($H$36="Corrupción",$H$36="Lavado de Activos",$H$36="Financiación del Terrorismo",$H$36="Trámites, OPAs y Consultas de Acceso a la Información Pública"),"No Aplica",'5. Valoración de Controles'!$J37))</f>
        <v/>
      </c>
      <c r="T37" s="24" t="str">
        <f>IF($H$36="","",
IF(OR($H$36="Corrupción",$H$36="Lavado de Activos",$H$36="Financiación del Terrorismo",$H$36="Trámites, OPAs y Consultas de Acceso a la Información Pública"),"No Aplica",'5. Valoración de Controles'!$K37))</f>
        <v/>
      </c>
      <c r="U37" s="24" t="str">
        <f>IF($H$36="","",
IF(OR($H$36="Corrupción",$H$36="Lavado de Activos",$H$36="Financiación del Terrorismo",$H$36="Trámites, OPAs y Consultas de Acceso a la Información Pública"),"No Aplica",'5. Valoración de Controles'!$L37))</f>
        <v/>
      </c>
      <c r="V37" s="24" t="str">
        <f>IF($H$36="","",
IF(OR($H$36="Corrupción",$H$36="Lavado de Activos",$H$36="Financiación del Terrorismo",$H$36="Trámites, OPAs y Consultas de Acceso a la Información Pública"),"No Aplica",'5. Valoración de Controles'!$M37))</f>
        <v/>
      </c>
      <c r="W37" s="24" t="str">
        <f>IF($H$36="","",
IF(OR($H$36="Corrupción",$H$36="Lavado de Activos",$H$36="Financiación del Terrorismo",$H$36="Trámites, OPAs y Consultas de Acceso a la Información Pública"),"No Aplica",'5. Valoración de Controles'!$N37))</f>
        <v/>
      </c>
      <c r="X37" s="32" t="str">
        <f>IF($H$36="","",
IF(OR($H$36="Corrupción",$H$36="Lavado de Activos",$H$36="Financiación del Terrorismo",$H$36="Trámites, OPAs y Consultas de Acceso a la Información Pública"),"No Aplica",'5. Valoración de Controles'!$O37))</f>
        <v/>
      </c>
      <c r="Y37" s="32" t="str">
        <f>IF($H$36="","",
IF(OR($H$36="Corrupción",$H$36="Lavado de Activos",$H$36="Financiación del Terrorismo",$H$36="Trámites, OPAs y Consultas de Acceso a la Información Pública"),"No Aplica",'5. Valoración de Controles'!$P37))</f>
        <v/>
      </c>
      <c r="Z37" s="32" t="str">
        <f>IF($H$36="","",
IF(OR($H$36="Corrupción",$H$36="Lavado de Activos",$H$36="Financiación del Terrorismo",$H$36="Trámites, OPAs y Consultas de Acceso a la Información Pública"),"No Aplica",'5. Valoración de Controles'!$Q37))</f>
        <v/>
      </c>
      <c r="AA37" s="25" t="str">
        <f>IF($H$36="","",
IF(OR($H$36="Corrupción",$H$36="Lavado de Activos",$H$36="Financiación del Terrorismo",$H$36="Trámites, OPAs y Consultas de Acceso a la Información Pública"),"No aplica",'5. Valoración de Controles'!$R37))</f>
        <v/>
      </c>
      <c r="AB37" s="88"/>
      <c r="AC37" s="88"/>
      <c r="AD37" s="88"/>
      <c r="AE37" s="88"/>
      <c r="AF37" s="88"/>
      <c r="AG37" s="88"/>
      <c r="AH37" s="88"/>
      <c r="AI37" s="88"/>
      <c r="AJ37" s="88"/>
      <c r="AK37" s="88"/>
      <c r="AL37" s="88"/>
      <c r="AM37" s="2"/>
      <c r="AN37" s="2"/>
      <c r="AO37" s="2"/>
      <c r="AP37" s="2"/>
      <c r="AQ37" s="2"/>
      <c r="AR37" s="2"/>
      <c r="AS37" s="2"/>
      <c r="AT37" s="2"/>
      <c r="AU37" s="2"/>
      <c r="AV37" s="2"/>
      <c r="AW37" s="2"/>
      <c r="AX37" s="2"/>
      <c r="AY37" s="2"/>
      <c r="AZ37" s="2"/>
      <c r="BA37" s="2"/>
      <c r="BB37" s="2"/>
      <c r="BC37" s="2"/>
      <c r="BD37" s="2"/>
      <c r="BE37" s="2"/>
      <c r="BF37" s="2"/>
    </row>
    <row r="38" spans="1:58" ht="31.5" customHeight="1" x14ac:dyDescent="0.3">
      <c r="A38" s="89"/>
      <c r="B38" s="89"/>
      <c r="C38" s="89"/>
      <c r="D38" s="89"/>
      <c r="E38" s="89"/>
      <c r="F38" s="89"/>
      <c r="G38" s="89"/>
      <c r="H38" s="89"/>
      <c r="I38" s="89"/>
      <c r="J38" s="89"/>
      <c r="K38" s="89"/>
      <c r="L38" s="89"/>
      <c r="M38" s="89"/>
      <c r="N38" s="89"/>
      <c r="O38" s="89"/>
      <c r="P38" s="89"/>
      <c r="Q38" s="31" t="str">
        <f>IF($H$36="","",
IF(OR($H$36="Corrupción",$H$36="Lavado de Activos",$H$36="Financiación del Terrorismo",$H$36="Trámites, OPAs y Consultas de Acceso a la Información Pública"),'6.Valoración Control Corrupción'!$E38,'5. Valoración de Controles'!$H38))</f>
        <v/>
      </c>
      <c r="R38" s="24" t="str">
        <f>IF($H$36="","",
IF(OR($H$36="Corrupción",$H$36="Lavado de Activos",$H$36="Financiación del Terrorismo",$H$36="Trámites, OPAs y Consultas de Acceso a la Información Pública"),"No Aplica",'5. Valoración de Controles'!$I38))</f>
        <v/>
      </c>
      <c r="S38" s="24" t="str">
        <f>IF($H$36="","",
IF(OR($H$36="Corrupción",$H$36="Lavado de Activos",$H$36="Financiación del Terrorismo",$H$36="Trámites, OPAs y Consultas de Acceso a la Información Pública"),"No Aplica",'5. Valoración de Controles'!$J38))</f>
        <v/>
      </c>
      <c r="T38" s="24" t="str">
        <f>IF($H$36="","",
IF(OR($H$36="Corrupción",$H$36="Lavado de Activos",$H$36="Financiación del Terrorismo",$H$36="Trámites, OPAs y Consultas de Acceso a la Información Pública"),"No Aplica",'5. Valoración de Controles'!$K38))</f>
        <v/>
      </c>
      <c r="U38" s="24" t="str">
        <f>IF($H$36="","",
IF(OR($H$36="Corrupción",$H$36="Lavado de Activos",$H$36="Financiación del Terrorismo",$H$36="Trámites, OPAs y Consultas de Acceso a la Información Pública"),"No Aplica",'5. Valoración de Controles'!$L38))</f>
        <v/>
      </c>
      <c r="V38" s="24" t="str">
        <f>IF($H$36="","",
IF(OR($H$36="Corrupción",$H$36="Lavado de Activos",$H$36="Financiación del Terrorismo",$H$36="Trámites, OPAs y Consultas de Acceso a la Información Pública"),"No Aplica",'5. Valoración de Controles'!$M38))</f>
        <v/>
      </c>
      <c r="W38" s="24" t="str">
        <f>IF($H$36="","",
IF(OR($H$36="Corrupción",$H$36="Lavado de Activos",$H$36="Financiación del Terrorismo",$H$36="Trámites, OPAs y Consultas de Acceso a la Información Pública"),"No Aplica",'5. Valoración de Controles'!$N38))</f>
        <v/>
      </c>
      <c r="X38" s="32" t="str">
        <f>IF($H$36="","",
IF(OR($H$36="Corrupción",$H$36="Lavado de Activos",$H$36="Financiación del Terrorismo",$H$36="Trámites, OPAs y Consultas de Acceso a la Información Pública"),"No Aplica",'5. Valoración de Controles'!$O38))</f>
        <v/>
      </c>
      <c r="Y38" s="32" t="str">
        <f>IF($H$36="","",
IF(OR($H$36="Corrupción",$H$36="Lavado de Activos",$H$36="Financiación del Terrorismo",$H$36="Trámites, OPAs y Consultas de Acceso a la Información Pública"),"No Aplica",'5. Valoración de Controles'!$P38))</f>
        <v/>
      </c>
      <c r="Z38" s="32" t="str">
        <f>IF($H$36="","",
IF(OR($H$36="Corrupción",$H$36="Lavado de Activos",$H$36="Financiación del Terrorismo",$H$36="Trámites, OPAs y Consultas de Acceso a la Información Pública"),"No Aplica",'5. Valoración de Controles'!$Q38))</f>
        <v/>
      </c>
      <c r="AA38" s="25" t="str">
        <f>IF($H$36="","",
IF(OR($H$36="Corrupción",$H$36="Lavado de Activos",$H$36="Financiación del Terrorismo",$H$36="Trámites, OPAs y Consultas de Acceso a la Información Pública"),"No aplica",'5. Valoración de Controles'!$R38))</f>
        <v/>
      </c>
      <c r="AB38" s="89"/>
      <c r="AC38" s="89"/>
      <c r="AD38" s="89"/>
      <c r="AE38" s="89"/>
      <c r="AF38" s="89"/>
      <c r="AG38" s="89"/>
      <c r="AH38" s="89"/>
      <c r="AI38" s="89"/>
      <c r="AJ38" s="89"/>
      <c r="AK38" s="89"/>
      <c r="AL38" s="89"/>
      <c r="AM38" s="2"/>
      <c r="AN38" s="2"/>
      <c r="AO38" s="2"/>
      <c r="AP38" s="2"/>
      <c r="AQ38" s="2"/>
      <c r="AR38" s="2"/>
      <c r="AS38" s="2"/>
      <c r="AT38" s="2"/>
      <c r="AU38" s="2"/>
      <c r="AV38" s="2"/>
      <c r="AW38" s="2"/>
      <c r="AX38" s="2"/>
      <c r="AY38" s="2"/>
      <c r="AZ38" s="2"/>
      <c r="BA38" s="2"/>
      <c r="BB38" s="2"/>
      <c r="BC38" s="2"/>
      <c r="BD38" s="2"/>
      <c r="BE38" s="2"/>
      <c r="BF38" s="2"/>
    </row>
    <row r="39" spans="1:58" ht="31.5" customHeight="1" x14ac:dyDescent="0.3">
      <c r="A39" s="95">
        <v>11</v>
      </c>
      <c r="B39" s="90" t="str">
        <f>'2. Identificación del Riesgo'!B39:B41</f>
        <v/>
      </c>
      <c r="C39" s="90" t="str">
        <f>IF('2. Identificación del Riesgo'!C39:C41="","",'2. Identificación del Riesgo'!C39:C41)</f>
        <v/>
      </c>
      <c r="D39" s="90" t="str">
        <f>IF('2. Identificación del Riesgo'!D39:D41="","",'2. Identificación del Riesgo'!D39:D41)</f>
        <v/>
      </c>
      <c r="E39" s="90" t="str">
        <f>IF('2. Identificación del Riesgo'!E39:E41="","",'2. Identificación del Riesgo'!E39:E41)</f>
        <v/>
      </c>
      <c r="F39" s="90" t="str">
        <f>IF('2. Identificación del Riesgo'!F39:F41="","",'2. Identificación del Riesgo'!F39:F41)</f>
        <v/>
      </c>
      <c r="G39" s="90" t="str">
        <f>IF('2. Identificación del Riesgo'!G39:G41="","",'2. Identificación del Riesgo'!G39:G41)</f>
        <v/>
      </c>
      <c r="H39" s="90" t="str">
        <f>IF('2. Identificación del Riesgo'!H39:H41="","",'2. Identificación del Riesgo'!H39:H41)</f>
        <v/>
      </c>
      <c r="I39" s="90" t="str">
        <f>IF('2. Identificación del Riesgo'!I39:I41="","",'2. Identificación del Riesgo'!I39:I41)</f>
        <v/>
      </c>
      <c r="J39" s="90" t="str">
        <f>IF('2. Identificación del Riesgo'!J39:J41="","",'2. Identificación del Riesgo'!J39:J41)</f>
        <v/>
      </c>
      <c r="K39" s="91" t="str">
        <f>'2. Identificación del Riesgo'!K39:K41</f>
        <v/>
      </c>
      <c r="L39" s="92" t="str">
        <f>'2. Identificación del Riesgo'!L39:L41</f>
        <v/>
      </c>
      <c r="M39" s="90"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Riesgo'!M39:M41="","",'2. Identificación del Riesgo'!M39:M41))</f>
        <v/>
      </c>
      <c r="N39" s="91" t="str">
        <f>'2. Identificación del Riesgo'!N39:N41</f>
        <v/>
      </c>
      <c r="O39" s="92" t="str">
        <f>'2. Identificación del Riesgo'!O39:O41</f>
        <v/>
      </c>
      <c r="P39" s="87" t="str">
        <f>'2. Identificación del Riesgo'!P39:P41</f>
        <v/>
      </c>
      <c r="Q39" s="31" t="str">
        <f>IF($H$39="","",
IF(OR($H$39="Corrupción",$H$39="Lavado de Activos",$H$39="Financiación del Terrorismo",$H$39="Trámites, OPAs y Consultas de Acceso a la Información Pública"),'6.Valoración Control Corrupción'!$E39,'5. Valoración de Controles'!$H39))</f>
        <v/>
      </c>
      <c r="R39" s="24" t="str">
        <f>IF($H$39="","",
IF(OR($H$39="Corrupción",$H$39="Lavado de Activos",$H$39="Financiación del Terrorismo",$H$39="Trámites, OPAs y Consultas de Acceso a la Información Pública"),"No Aplica",'5. Valoración de Controles'!$I39))</f>
        <v/>
      </c>
      <c r="S39" s="24" t="str">
        <f>IF($H$39="","",
IF(OR($H$39="Corrupción",$H$39="Lavado de Activos",$H$39="Financiación del Terrorismo",$H$39="Trámites, OPAs y Consultas de Acceso a la Información Pública"),"No Aplica",'5. Valoración de Controles'!$J39))</f>
        <v/>
      </c>
      <c r="T39" s="24" t="str">
        <f>IF($H$39="","",
IF(OR($H$39="Corrupción",$H$39="Lavado de Activos",$H$39="Financiación del Terrorismo",$H$39="Trámites, OPAs y Consultas de Acceso a la Información Pública"),"No Aplica",'5. Valoración de Controles'!$K39))</f>
        <v/>
      </c>
      <c r="U39" s="24" t="str">
        <f>IF($H$39="","",
IF(OR($H$39="Corrupción",$H$39="Lavado de Activos",$H$39="Financiación del Terrorismo",$H$39="Trámites, OPAs y Consultas de Acceso a la Información Pública"),"No Aplica",'5. Valoración de Controles'!$L39))</f>
        <v/>
      </c>
      <c r="V39" s="24" t="str">
        <f>IF($H$39="","",
IF(OR($H$39="Corrupción",$H$39="Lavado de Activos",$H$39="Financiación del Terrorismo",$H$39="Trámites, OPAs y Consultas de Acceso a la Información Pública"),"No Aplica",'5. Valoración de Controles'!$M39))</f>
        <v/>
      </c>
      <c r="W39" s="24" t="str">
        <f>IF($H$39="","",
IF(OR($H$39="Corrupción",$H$39="Lavado de Activos",$H$39="Financiación del Terrorismo",$H$39="Trámites, OPAs y Consultas de Acceso a la Información Pública"),"No Aplica",'5. Valoración de Controles'!$N39))</f>
        <v/>
      </c>
      <c r="X39" s="32" t="str">
        <f>IF($H$39="","",
IF(OR($H$39="Corrupción",$H$39="Lavado de Activos",$H$39="Financiación del Terrorismo",$H$39="Trámites, OPAs y Consultas de Acceso a la Información Pública"),"No Aplica",'5. Valoración de Controles'!$O39))</f>
        <v/>
      </c>
      <c r="Y39" s="32" t="str">
        <f>IF($H$39="","",
IF(OR($H$39="Corrupción",$H$39="Lavado de Activos",$H$39="Financiación del Terrorismo",$H$39="Trámites, OPAs y Consultas de Acceso a la Información Pública"),"No Aplica",'5. Valoración de Controles'!$P39))</f>
        <v/>
      </c>
      <c r="Z39" s="32" t="str">
        <f>IF($H$39="","",
IF(OR($H$39="Corrupción",$H$39="Lavado de Activos",$H$39="Financiación del Terrorismo",$H$39="Trámites, OPAs y Consultas de Acceso a la Información Pública"),"No Aplica",'5. Valoración de Controles'!$Q39))</f>
        <v/>
      </c>
      <c r="AA39" s="25" t="str">
        <f>IF($H$39="","",
IF(OR($H$39="Corrupción",$H$39="Lavado de Activos",$H$39="Financiación del Terrorismo",$H$39="Trámites, OPAs y Consultas de Acceso a la Información Pública"),"No aplica",'5. Valoración de Controles'!$R39))</f>
        <v/>
      </c>
      <c r="AB39" s="91" t="str">
        <f>IF(H39="","",
IF(OR(H39="Corrupción",H39="Lavado de Activos",H39="Financiación del Terrorismo",H39="Trámites, OPAs y Consultas de Acceso a la Información Pública"),'6.Valoración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132"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Controles'!U41&gt;0,'5. Valoración de Controles'!U41,
IF('5. Valoración de Controles'!U40&gt;0,'5. Valoración de Controles'!U40,
IF('5. Valoración de Controles'!U39&gt;0,'5. Valoración de Controles'!U39,L39))))))</f>
        <v/>
      </c>
      <c r="AD39" s="91" t="str">
        <f>IF(H39="","",
IF(OR(H39="Corrupción",H39="Lavado de Activos",H39="Financiación del Terrorismo",H39="Trámites, OPAs y Consultas de Acceso a la Información Pública"),'3.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132"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Controles'!V41&gt;0,'5. Valoración de Controles'!V41,
IF('5. Valoración de Controles'!V40&gt;0,'5. Valoración de Controles'!V40,
IF('5. Valoración de Controles'!V39&gt;0,'5. Valoración de Controles'!V39,O39))))))</f>
        <v/>
      </c>
      <c r="AF39" s="87"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93"/>
      <c r="AH39" s="122"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121"/>
      <c r="AJ39" s="131"/>
      <c r="AK39" s="131" t="str">
        <f>IF(AI39="","","∑ Peso porcentual de cada acción definida")</f>
        <v/>
      </c>
      <c r="AL39" s="90"/>
      <c r="AM39" s="3"/>
      <c r="AN39" s="3"/>
      <c r="AO39" s="3"/>
      <c r="AP39" s="3"/>
      <c r="AQ39" s="3"/>
      <c r="AR39" s="3"/>
      <c r="AS39" s="3"/>
      <c r="AT39" s="3"/>
      <c r="AU39" s="3"/>
      <c r="AV39" s="3"/>
      <c r="AW39" s="3"/>
      <c r="AX39" s="3"/>
      <c r="AY39" s="3"/>
      <c r="AZ39" s="3"/>
      <c r="BA39" s="3"/>
      <c r="BB39" s="3"/>
      <c r="BC39" s="3"/>
      <c r="BD39" s="3"/>
      <c r="BE39" s="3"/>
      <c r="BF39" s="3"/>
    </row>
    <row r="40" spans="1:58" ht="31.5" customHeight="1" x14ac:dyDescent="0.3">
      <c r="A40" s="88"/>
      <c r="B40" s="88"/>
      <c r="C40" s="88"/>
      <c r="D40" s="88"/>
      <c r="E40" s="88"/>
      <c r="F40" s="88"/>
      <c r="G40" s="88"/>
      <c r="H40" s="88"/>
      <c r="I40" s="88"/>
      <c r="J40" s="88"/>
      <c r="K40" s="88"/>
      <c r="L40" s="88"/>
      <c r="M40" s="88"/>
      <c r="N40" s="88"/>
      <c r="O40" s="88"/>
      <c r="P40" s="88"/>
      <c r="Q40" s="31" t="str">
        <f>IF($H$39="","",
IF(OR($H$39="Corrupción",$H$39="Lavado de Activos",$H$39="Financiación del Terrorismo",$H$39="Trámites, OPAs y Consultas de Acceso a la Información Pública"),'6.Valoración Control Corrupción'!$E40,'5. Valoración de Controles'!$H40))</f>
        <v/>
      </c>
      <c r="R40" s="24" t="str">
        <f>IF($H$39="","",
IF(OR($H$39="Corrupción",$H$39="Lavado de Activos",$H$39="Financiación del Terrorismo",$H$39="Trámites, OPAs y Consultas de Acceso a la Información Pública"),"No Aplica",'5. Valoración de Controles'!$I40))</f>
        <v/>
      </c>
      <c r="S40" s="24" t="str">
        <f>IF($H$39="","",
IF(OR($H$39="Corrupción",$H$39="Lavado de Activos",$H$39="Financiación del Terrorismo",$H$39="Trámites, OPAs y Consultas de Acceso a la Información Pública"),"No Aplica",'5. Valoración de Controles'!$J40))</f>
        <v/>
      </c>
      <c r="T40" s="24" t="str">
        <f>IF($H$39="","",
IF(OR($H$39="Corrupción",$H$39="Lavado de Activos",$H$39="Financiación del Terrorismo",$H$39="Trámites, OPAs y Consultas de Acceso a la Información Pública"),"No Aplica",'5. Valoración de Controles'!$K40))</f>
        <v/>
      </c>
      <c r="U40" s="24" t="str">
        <f>IF($H$39="","",
IF(OR($H$39="Corrupción",$H$39="Lavado de Activos",$H$39="Financiación del Terrorismo",$H$39="Trámites, OPAs y Consultas de Acceso a la Información Pública"),"No Aplica",'5. Valoración de Controles'!$L40))</f>
        <v/>
      </c>
      <c r="V40" s="24" t="str">
        <f>IF($H$39="","",
IF(OR($H$39="Corrupción",$H$39="Lavado de Activos",$H$39="Financiación del Terrorismo",$H$39="Trámites, OPAs y Consultas de Acceso a la Información Pública"),"No Aplica",'5. Valoración de Controles'!$M40))</f>
        <v/>
      </c>
      <c r="W40" s="24" t="str">
        <f>IF($H$39="","",
IF(OR($H$39="Corrupción",$H$39="Lavado de Activos",$H$39="Financiación del Terrorismo",$H$39="Trámites, OPAs y Consultas de Acceso a la Información Pública"),"No Aplica",'5. Valoración de Controles'!$N40))</f>
        <v/>
      </c>
      <c r="X40" s="32" t="str">
        <f>IF($H$39="","",
IF(OR($H$39="Corrupción",$H$39="Lavado de Activos",$H$39="Financiación del Terrorismo",$H$39="Trámites, OPAs y Consultas de Acceso a la Información Pública"),"No Aplica",'5. Valoración de Controles'!$O40))</f>
        <v/>
      </c>
      <c r="Y40" s="32" t="str">
        <f>IF($H$39="","",
IF(OR($H$39="Corrupción",$H$39="Lavado de Activos",$H$39="Financiación del Terrorismo",$H$39="Trámites, OPAs y Consultas de Acceso a la Información Pública"),"No Aplica",'5. Valoración de Controles'!$P40))</f>
        <v/>
      </c>
      <c r="Z40" s="32" t="str">
        <f>IF($H$39="","",
IF(OR($H$39="Corrupción",$H$39="Lavado de Activos",$H$39="Financiación del Terrorismo",$H$39="Trámites, OPAs y Consultas de Acceso a la Información Pública"),"No Aplica",'5. Valoración de Controles'!$Q40))</f>
        <v/>
      </c>
      <c r="AA40" s="25" t="str">
        <f>IF($H$39="","",
IF(OR($H$39="Corrupción",$H$39="Lavado de Activos",$H$39="Financiación del Terrorismo",$H$39="Trámites, OPAs y Consultas de Acceso a la Información Pública"),"No aplica",'5. Valoración de Controles'!$R40))</f>
        <v/>
      </c>
      <c r="AB40" s="88"/>
      <c r="AC40" s="88"/>
      <c r="AD40" s="88"/>
      <c r="AE40" s="88"/>
      <c r="AF40" s="88"/>
      <c r="AG40" s="88"/>
      <c r="AH40" s="88"/>
      <c r="AI40" s="88"/>
      <c r="AJ40" s="88"/>
      <c r="AK40" s="88"/>
      <c r="AL40" s="88"/>
      <c r="AM40" s="2"/>
      <c r="AN40" s="2"/>
      <c r="AO40" s="2"/>
      <c r="AP40" s="2"/>
      <c r="AQ40" s="2"/>
      <c r="AR40" s="2"/>
      <c r="AS40" s="2"/>
      <c r="AT40" s="2"/>
      <c r="AU40" s="2"/>
      <c r="AV40" s="2"/>
      <c r="AW40" s="2"/>
      <c r="AX40" s="2"/>
      <c r="AY40" s="2"/>
      <c r="AZ40" s="2"/>
      <c r="BA40" s="2"/>
      <c r="BB40" s="2"/>
      <c r="BC40" s="2"/>
      <c r="BD40" s="2"/>
      <c r="BE40" s="2"/>
      <c r="BF40" s="2"/>
    </row>
    <row r="41" spans="1:58" ht="31.5" customHeight="1" x14ac:dyDescent="0.3">
      <c r="A41" s="89"/>
      <c r="B41" s="89"/>
      <c r="C41" s="89"/>
      <c r="D41" s="89"/>
      <c r="E41" s="89"/>
      <c r="F41" s="89"/>
      <c r="G41" s="89"/>
      <c r="H41" s="89"/>
      <c r="I41" s="89"/>
      <c r="J41" s="89"/>
      <c r="K41" s="89"/>
      <c r="L41" s="89"/>
      <c r="M41" s="89"/>
      <c r="N41" s="89"/>
      <c r="O41" s="89"/>
      <c r="P41" s="89"/>
      <c r="Q41" s="31" t="str">
        <f>IF($H$39="","",
IF(OR($H$39="Corrupción",$H$39="Lavado de Activos",$H$39="Financiación del Terrorismo",$H$39="Trámites, OPAs y Consultas de Acceso a la Información Pública"),'6.Valoración Control Corrupción'!$E41,'5. Valoración de Controles'!$H41))</f>
        <v/>
      </c>
      <c r="R41" s="24" t="str">
        <f>IF($H$39="","",
IF(OR($H$39="Corrupción",$H$39="Lavado de Activos",$H$39="Financiación del Terrorismo",$H$39="Trámites, OPAs y Consultas de Acceso a la Información Pública"),"No Aplica",'5. Valoración de Controles'!$I41))</f>
        <v/>
      </c>
      <c r="S41" s="24" t="str">
        <f>IF($H$39="","",
IF(OR($H$39="Corrupción",$H$39="Lavado de Activos",$H$39="Financiación del Terrorismo",$H$39="Trámites, OPAs y Consultas de Acceso a la Información Pública"),"No Aplica",'5. Valoración de Controles'!$J41))</f>
        <v/>
      </c>
      <c r="T41" s="24" t="str">
        <f>IF($H$39="","",
IF(OR($H$39="Corrupción",$H$39="Lavado de Activos",$H$39="Financiación del Terrorismo",$H$39="Trámites, OPAs y Consultas de Acceso a la Información Pública"),"No Aplica",'5. Valoración de Controles'!$K41))</f>
        <v/>
      </c>
      <c r="U41" s="24" t="str">
        <f>IF($H$39="","",
IF(OR($H$39="Corrupción",$H$39="Lavado de Activos",$H$39="Financiación del Terrorismo",$H$39="Trámites, OPAs y Consultas de Acceso a la Información Pública"),"No Aplica",'5. Valoración de Controles'!$L41))</f>
        <v/>
      </c>
      <c r="V41" s="24" t="str">
        <f>IF($H$39="","",
IF(OR($H$39="Corrupción",$H$39="Lavado de Activos",$H$39="Financiación del Terrorismo",$H$39="Trámites, OPAs y Consultas de Acceso a la Información Pública"),"No Aplica",'5. Valoración de Controles'!$M41))</f>
        <v/>
      </c>
      <c r="W41" s="24" t="str">
        <f>IF($H$39="","",
IF(OR($H$39="Corrupción",$H$39="Lavado de Activos",$H$39="Financiación del Terrorismo",$H$39="Trámites, OPAs y Consultas de Acceso a la Información Pública"),"No Aplica",'5. Valoración de Controles'!$N41))</f>
        <v/>
      </c>
      <c r="X41" s="32" t="str">
        <f>IF($H$39="","",
IF(OR($H$39="Corrupción",$H$39="Lavado de Activos",$H$39="Financiación del Terrorismo",$H$39="Trámites, OPAs y Consultas de Acceso a la Información Pública"),"No Aplica",'5. Valoración de Controles'!$O41))</f>
        <v/>
      </c>
      <c r="Y41" s="32" t="str">
        <f>IF($H$39="","",
IF(OR($H$39="Corrupción",$H$39="Lavado de Activos",$H$39="Financiación del Terrorismo",$H$39="Trámites, OPAs y Consultas de Acceso a la Información Pública"),"No Aplica",'5. Valoración de Controles'!$P41))</f>
        <v/>
      </c>
      <c r="Z41" s="32" t="str">
        <f>IF($H$39="","",
IF(OR($H$39="Corrupción",$H$39="Lavado de Activos",$H$39="Financiación del Terrorismo",$H$39="Trámites, OPAs y Consultas de Acceso a la Información Pública"),"No Aplica",'5. Valoración de Controles'!$Q41))</f>
        <v/>
      </c>
      <c r="AA41" s="25" t="str">
        <f>IF($H$39="","",
IF(OR($H$39="Corrupción",$H$39="Lavado de Activos",$H$39="Financiación del Terrorismo",$H$39="Trámites, OPAs y Consultas de Acceso a la Información Pública"),"No aplica",'5. Valoración de Controles'!$R41))</f>
        <v/>
      </c>
      <c r="AB41" s="89"/>
      <c r="AC41" s="89"/>
      <c r="AD41" s="89"/>
      <c r="AE41" s="89"/>
      <c r="AF41" s="89"/>
      <c r="AG41" s="89"/>
      <c r="AH41" s="89"/>
      <c r="AI41" s="89"/>
      <c r="AJ41" s="89"/>
      <c r="AK41" s="89"/>
      <c r="AL41" s="89"/>
      <c r="AM41" s="2"/>
      <c r="AN41" s="2"/>
      <c r="AO41" s="2"/>
      <c r="AP41" s="2"/>
      <c r="AQ41" s="2"/>
      <c r="AR41" s="2"/>
      <c r="AS41" s="2"/>
      <c r="AT41" s="2"/>
      <c r="AU41" s="2"/>
      <c r="AV41" s="2"/>
      <c r="AW41" s="2"/>
      <c r="AX41" s="2"/>
      <c r="AY41" s="2"/>
      <c r="AZ41" s="2"/>
      <c r="BA41" s="2"/>
      <c r="BB41" s="2"/>
      <c r="BC41" s="2"/>
      <c r="BD41" s="2"/>
      <c r="BE41" s="2"/>
      <c r="BF41" s="2"/>
    </row>
    <row r="42" spans="1:58" ht="31.5" customHeight="1" x14ac:dyDescent="0.3">
      <c r="A42" s="95">
        <v>12</v>
      </c>
      <c r="B42" s="90" t="str">
        <f>'2. Identificación del Riesgo'!B42:B44</f>
        <v/>
      </c>
      <c r="C42" s="90" t="str">
        <f>IF('2. Identificación del Riesgo'!C42:C44="","",'2. Identificación del Riesgo'!C42:C44)</f>
        <v/>
      </c>
      <c r="D42" s="90" t="str">
        <f>IF('2. Identificación del Riesgo'!D42:D44="","",'2. Identificación del Riesgo'!D42:D44)</f>
        <v/>
      </c>
      <c r="E42" s="90" t="str">
        <f>IF('2. Identificación del Riesgo'!E42:E44="","",'2. Identificación del Riesgo'!E42:E44)</f>
        <v/>
      </c>
      <c r="F42" s="90" t="str">
        <f>IF('2. Identificación del Riesgo'!F42:F44="","",'2. Identificación del Riesgo'!F42:F44)</f>
        <v/>
      </c>
      <c r="G42" s="90" t="str">
        <f>IF('2. Identificación del Riesgo'!G42:G44="","",'2. Identificación del Riesgo'!G42:G44)</f>
        <v/>
      </c>
      <c r="H42" s="90" t="str">
        <f>IF('2. Identificación del Riesgo'!H42:H44="","",'2. Identificación del Riesgo'!H42:H44)</f>
        <v/>
      </c>
      <c r="I42" s="90" t="str">
        <f>IF('2. Identificación del Riesgo'!I42:I44="","",'2. Identificación del Riesgo'!I42:I44)</f>
        <v/>
      </c>
      <c r="J42" s="90" t="str">
        <f>IF('2. Identificación del Riesgo'!J42:J44="","",'2. Identificación del Riesgo'!J42:J44)</f>
        <v/>
      </c>
      <c r="K42" s="91" t="str">
        <f>'2. Identificación del Riesgo'!K42:K44</f>
        <v/>
      </c>
      <c r="L42" s="92" t="str">
        <f>'2. Identificación del Riesgo'!L42:L44</f>
        <v/>
      </c>
      <c r="M42" s="90"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Riesgo'!M42:M44="","",'2. Identificación del Riesgo'!M42:M44))</f>
        <v/>
      </c>
      <c r="N42" s="91" t="str">
        <f>'2. Identificación del Riesgo'!N42:N44</f>
        <v/>
      </c>
      <c r="O42" s="92" t="str">
        <f>'2. Identificación del Riesgo'!O42:O44</f>
        <v/>
      </c>
      <c r="P42" s="87" t="str">
        <f>'2. Identificación del Riesgo'!P42:P44</f>
        <v/>
      </c>
      <c r="Q42" s="31" t="str">
        <f>IF($H$42="","",
IF(OR($H$42="Corrupción",$H$42="Lavado de Activos",$H$42="Financiación del Terrorismo",$H$42="Trámites, OPAs y Consultas de Acceso a la Información Pública"),'6.Valoración Control Corrupción'!$E42,'5. Valoración de Controles'!$H42))</f>
        <v/>
      </c>
      <c r="R42" s="24" t="str">
        <f>IF($H$42="","",
IF(OR($H$42="Corrupción",$H$42="Lavado de Activos",$H$42="Financiación del Terrorismo",$H$42="Trámites, OPAs y Consultas de Acceso a la Información Pública"),"No Aplica",'5. Valoración de Controles'!$I42))</f>
        <v/>
      </c>
      <c r="S42" s="24" t="str">
        <f>IF($H$42="","",
IF(OR($H$42="Corrupción",$H$42="Lavado de Activos",$H$42="Financiación del Terrorismo",$H$42="Trámites, OPAs y Consultas de Acceso a la Información Pública"),"No Aplica",'5. Valoración de Controles'!$J42))</f>
        <v/>
      </c>
      <c r="T42" s="24" t="str">
        <f>IF($H$42="","",
IF(OR($H$42="Corrupción",$H$42="Lavado de Activos",$H$42="Financiación del Terrorismo",$H$42="Trámites, OPAs y Consultas de Acceso a la Información Pública"),"No Aplica",'5. Valoración de Controles'!$K42))</f>
        <v/>
      </c>
      <c r="U42" s="24" t="str">
        <f>IF($H$42="","",
IF(OR($H$42="Corrupción",$H$42="Lavado de Activos",$H$42="Financiación del Terrorismo",$H$42="Trámites, OPAs y Consultas de Acceso a la Información Pública"),"No Aplica",'5. Valoración de Controles'!$L42))</f>
        <v/>
      </c>
      <c r="V42" s="24" t="str">
        <f>IF($H$42="","",
IF(OR($H$42="Corrupción",$H$42="Lavado de Activos",$H$42="Financiación del Terrorismo",$H$42="Trámites, OPAs y Consultas de Acceso a la Información Pública"),"No Aplica",'5. Valoración de Controles'!$M42))</f>
        <v/>
      </c>
      <c r="W42" s="24" t="str">
        <f>IF($H$42="","",
IF(OR($H$42="Corrupción",$H$42="Lavado de Activos",$H$42="Financiación del Terrorismo",$H$42="Trámites, OPAs y Consultas de Acceso a la Información Pública"),"No Aplica",'5. Valoración de Controles'!$N42))</f>
        <v/>
      </c>
      <c r="X42" s="32" t="str">
        <f>IF($H$42="","",
IF(OR($H$42="Corrupción",$H$42="Lavado de Activos",$H$42="Financiación del Terrorismo",$H$42="Trámites, OPAs y Consultas de Acceso a la Información Pública"),"No Aplica",'5. Valoración de Controles'!$O42))</f>
        <v/>
      </c>
      <c r="Y42" s="32" t="str">
        <f>IF($H$42="","",
IF(OR($H$42="Corrupción",$H$42="Lavado de Activos",$H$42="Financiación del Terrorismo",$H$42="Trámites, OPAs y Consultas de Acceso a la Información Pública"),"No Aplica",'5. Valoración de Controles'!$P42))</f>
        <v/>
      </c>
      <c r="Z42" s="32" t="str">
        <f>IF($H$42="","",
IF(OR($H$42="Corrupción",$H$42="Lavado de Activos",$H$42="Financiación del Terrorismo",$H$42="Trámites, OPAs y Consultas de Acceso a la Información Pública"),"No Aplica",'5. Valoración de Controles'!$Q42))</f>
        <v/>
      </c>
      <c r="AA42" s="25" t="str">
        <f>IF($H$42="","",
IF(OR($H$42="Corrupción",$H$42="Lavado de Activos",$H$42="Financiación del Terrorismo",$H$42="Trámites, OPAs y Consultas de Acceso a la Información Pública"),"No aplica",'5. Valoración de Controles'!$R42))</f>
        <v/>
      </c>
      <c r="AB42" s="91" t="str">
        <f>IF(H42="","",
IF(OR(H42="Corrupción",H42="Lavado de Activos",H42="Financiación del Terrorismo",H42="Trámites, OPAs y Consultas de Acceso a la Información Pública"),'6.Valoración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132"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Controles'!U44&gt;0,'5. Valoración de Controles'!U44,
IF('5. Valoración de Controles'!U43&gt;0,'5. Valoración de Controles'!U43,
IF('5. Valoración de Controles'!U42&gt;0,'5. Valoración de Controles'!U42,L42))))))</f>
        <v/>
      </c>
      <c r="AD42" s="91" t="str">
        <f>IF(H42="","",
IF(OR(H42="Corrupción",H42="Lavado de Activos",H42="Financiación del Terrorismo",H42="Trámites, OPAs y Consultas de Acceso a la Información Pública"),'3.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132"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Controles'!V44&gt;0,'5. Valoración de Controles'!V44,
IF('5. Valoración de Controles'!V43&gt;0,'5. Valoración de Controles'!V43,
IF('5. Valoración de Controles'!V42&gt;0,'5. Valoración de Controles'!V42,O42))))))</f>
        <v/>
      </c>
      <c r="AF42" s="87"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93"/>
      <c r="AH42" s="122"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121"/>
      <c r="AJ42" s="131"/>
      <c r="AK42" s="131" t="str">
        <f>IF(AI42="","","∑ Peso porcentual de cada acción definida")</f>
        <v/>
      </c>
      <c r="AL42" s="90"/>
      <c r="AM42" s="3"/>
      <c r="AN42" s="3"/>
      <c r="AO42" s="3"/>
      <c r="AP42" s="3"/>
      <c r="AQ42" s="3"/>
      <c r="AR42" s="3"/>
      <c r="AS42" s="3"/>
      <c r="AT42" s="3"/>
      <c r="AU42" s="3"/>
      <c r="AV42" s="3"/>
      <c r="AW42" s="3"/>
      <c r="AX42" s="3"/>
      <c r="AY42" s="3"/>
      <c r="AZ42" s="3"/>
      <c r="BA42" s="3"/>
      <c r="BB42" s="3"/>
      <c r="BC42" s="3"/>
      <c r="BD42" s="3"/>
      <c r="BE42" s="3"/>
      <c r="BF42" s="3"/>
    </row>
    <row r="43" spans="1:58" ht="31.5" customHeight="1" x14ac:dyDescent="0.3">
      <c r="A43" s="88"/>
      <c r="B43" s="88"/>
      <c r="C43" s="88"/>
      <c r="D43" s="88"/>
      <c r="E43" s="88"/>
      <c r="F43" s="88"/>
      <c r="G43" s="88"/>
      <c r="H43" s="88"/>
      <c r="I43" s="88"/>
      <c r="J43" s="88"/>
      <c r="K43" s="88"/>
      <c r="L43" s="88"/>
      <c r="M43" s="88"/>
      <c r="N43" s="88"/>
      <c r="O43" s="88"/>
      <c r="P43" s="88"/>
      <c r="Q43" s="31" t="str">
        <f>IF($H$42="","",
IF(OR($H$42="Corrupción",$H$42="Lavado de Activos",$H$42="Financiación del Terrorismo",$H$42="Trámites, OPAs y Consultas de Acceso a la Información Pública"),'6.Valoración Control Corrupción'!$E43,'5. Valoración de Controles'!$H43))</f>
        <v/>
      </c>
      <c r="R43" s="24" t="str">
        <f>IF($H$42="","",
IF(OR($H$42="Corrupción",$H$42="Lavado de Activos",$H$42="Financiación del Terrorismo",$H$42="Trámites, OPAs y Consultas de Acceso a la Información Pública"),"No Aplica",'5. Valoración de Controles'!$I43))</f>
        <v/>
      </c>
      <c r="S43" s="24" t="str">
        <f>IF($H$42="","",
IF(OR($H$42="Corrupción",$H$42="Lavado de Activos",$H$42="Financiación del Terrorismo",$H$42="Trámites, OPAs y Consultas de Acceso a la Información Pública"),"No Aplica",'5. Valoración de Controles'!$J43))</f>
        <v/>
      </c>
      <c r="T43" s="24" t="str">
        <f>IF($H$42="","",
IF(OR($H$42="Corrupción",$H$42="Lavado de Activos",$H$42="Financiación del Terrorismo",$H$42="Trámites, OPAs y Consultas de Acceso a la Información Pública"),"No Aplica",'5. Valoración de Controles'!$K43))</f>
        <v/>
      </c>
      <c r="U43" s="24" t="str">
        <f>IF($H$42="","",
IF(OR($H$42="Corrupción",$H$42="Lavado de Activos",$H$42="Financiación del Terrorismo",$H$42="Trámites, OPAs y Consultas de Acceso a la Información Pública"),"No Aplica",'5. Valoración de Controles'!$L43))</f>
        <v/>
      </c>
      <c r="V43" s="24" t="str">
        <f>IF($H$42="","",
IF(OR($H$42="Corrupción",$H$42="Lavado de Activos",$H$42="Financiación del Terrorismo",$H$42="Trámites, OPAs y Consultas de Acceso a la Información Pública"),"No Aplica",'5. Valoración de Controles'!$M43))</f>
        <v/>
      </c>
      <c r="W43" s="24" t="str">
        <f>IF($H$42="","",
IF(OR($H$42="Corrupción",$H$42="Lavado de Activos",$H$42="Financiación del Terrorismo",$H$42="Trámites, OPAs y Consultas de Acceso a la Información Pública"),"No Aplica",'5. Valoración de Controles'!$N43))</f>
        <v/>
      </c>
      <c r="X43" s="32" t="str">
        <f>IF($H$42="","",
IF(OR($H$42="Corrupción",$H$42="Lavado de Activos",$H$42="Financiación del Terrorismo",$H$42="Trámites, OPAs y Consultas de Acceso a la Información Pública"),"No Aplica",'5. Valoración de Controles'!$O43))</f>
        <v/>
      </c>
      <c r="Y43" s="32" t="str">
        <f>IF($H$42="","",
IF(OR($H$42="Corrupción",$H$42="Lavado de Activos",$H$42="Financiación del Terrorismo",$H$42="Trámites, OPAs y Consultas de Acceso a la Información Pública"),"No Aplica",'5. Valoración de Controles'!$P43))</f>
        <v/>
      </c>
      <c r="Z43" s="32" t="str">
        <f>IF($H$42="","",
IF(OR($H$42="Corrupción",$H$42="Lavado de Activos",$H$42="Financiación del Terrorismo",$H$42="Trámites, OPAs y Consultas de Acceso a la Información Pública"),"No Aplica",'5. Valoración de Controles'!$Q43))</f>
        <v/>
      </c>
      <c r="AA43" s="25" t="str">
        <f>IF($H$42="","",
IF(OR($H$42="Corrupción",$H$42="Lavado de Activos",$H$42="Financiación del Terrorismo",$H$42="Trámites, OPAs y Consultas de Acceso a la Información Pública"),"No aplica",'5. Valoración de Controles'!$R43))</f>
        <v/>
      </c>
      <c r="AB43" s="88"/>
      <c r="AC43" s="88"/>
      <c r="AD43" s="88"/>
      <c r="AE43" s="88"/>
      <c r="AF43" s="88"/>
      <c r="AG43" s="88"/>
      <c r="AH43" s="88"/>
      <c r="AI43" s="88"/>
      <c r="AJ43" s="88"/>
      <c r="AK43" s="88"/>
      <c r="AL43" s="88"/>
      <c r="AM43" s="2"/>
      <c r="AN43" s="2"/>
      <c r="AO43" s="2"/>
      <c r="AP43" s="2"/>
      <c r="AQ43" s="2"/>
      <c r="AR43" s="2"/>
      <c r="AS43" s="2"/>
      <c r="AT43" s="2"/>
      <c r="AU43" s="2"/>
      <c r="AV43" s="2"/>
      <c r="AW43" s="2"/>
      <c r="AX43" s="2"/>
      <c r="AY43" s="2"/>
      <c r="AZ43" s="2"/>
      <c r="BA43" s="2"/>
      <c r="BB43" s="2"/>
      <c r="BC43" s="2"/>
      <c r="BD43" s="2"/>
      <c r="BE43" s="2"/>
      <c r="BF43" s="2"/>
    </row>
    <row r="44" spans="1:58" ht="31.5" customHeight="1" x14ac:dyDescent="0.3">
      <c r="A44" s="89"/>
      <c r="B44" s="89"/>
      <c r="C44" s="89"/>
      <c r="D44" s="89"/>
      <c r="E44" s="89"/>
      <c r="F44" s="89"/>
      <c r="G44" s="89"/>
      <c r="H44" s="89"/>
      <c r="I44" s="89"/>
      <c r="J44" s="89"/>
      <c r="K44" s="89"/>
      <c r="L44" s="89"/>
      <c r="M44" s="89"/>
      <c r="N44" s="89"/>
      <c r="O44" s="89"/>
      <c r="P44" s="89"/>
      <c r="Q44" s="31" t="str">
        <f>IF($H$42="","",
IF(OR($H$42="Corrupción",$H$42="Lavado de Activos",$H$42="Financiación del Terrorismo",$H$42="Trámites, OPAs y Consultas de Acceso a la Información Pública"),'6.Valoración Control Corrupción'!$E44,'5. Valoración de Controles'!$H44))</f>
        <v/>
      </c>
      <c r="R44" s="24" t="str">
        <f>IF($H$42="","",
IF(OR($H$42="Corrupción",$H$42="Lavado de Activos",$H$42="Financiación del Terrorismo",$H$42="Trámites, OPAs y Consultas de Acceso a la Información Pública"),"No Aplica",'5. Valoración de Controles'!$I44))</f>
        <v/>
      </c>
      <c r="S44" s="24" t="str">
        <f>IF($H$42="","",
IF(OR($H$42="Corrupción",$H$42="Lavado de Activos",$H$42="Financiación del Terrorismo",$H$42="Trámites, OPAs y Consultas de Acceso a la Información Pública"),"No Aplica",'5. Valoración de Controles'!$J44))</f>
        <v/>
      </c>
      <c r="T44" s="24" t="str">
        <f>IF($H$42="","",
IF(OR($H$42="Corrupción",$H$42="Lavado de Activos",$H$42="Financiación del Terrorismo",$H$42="Trámites, OPAs y Consultas de Acceso a la Información Pública"),"No Aplica",'5. Valoración de Controles'!$K44))</f>
        <v/>
      </c>
      <c r="U44" s="24" t="str">
        <f>IF($H$42="","",
IF(OR($H$42="Corrupción",$H$42="Lavado de Activos",$H$42="Financiación del Terrorismo",$H$42="Trámites, OPAs y Consultas de Acceso a la Información Pública"),"No Aplica",'5. Valoración de Controles'!$L44))</f>
        <v/>
      </c>
      <c r="V44" s="24" t="str">
        <f>IF($H$42="","",
IF(OR($H$42="Corrupción",$H$42="Lavado de Activos",$H$42="Financiación del Terrorismo",$H$42="Trámites, OPAs y Consultas de Acceso a la Información Pública"),"No Aplica",'5. Valoración de Controles'!$M44))</f>
        <v/>
      </c>
      <c r="W44" s="24" t="str">
        <f>IF($H$42="","",
IF(OR($H$42="Corrupción",$H$42="Lavado de Activos",$H$42="Financiación del Terrorismo",$H$42="Trámites, OPAs y Consultas de Acceso a la Información Pública"),"No Aplica",'5. Valoración de Controles'!$N44))</f>
        <v/>
      </c>
      <c r="X44" s="32" t="str">
        <f>IF($H$42="","",
IF(OR($H$42="Corrupción",$H$42="Lavado de Activos",$H$42="Financiación del Terrorismo",$H$42="Trámites, OPAs y Consultas de Acceso a la Información Pública"),"No Aplica",'5. Valoración de Controles'!$O44))</f>
        <v/>
      </c>
      <c r="Y44" s="32" t="str">
        <f>IF($H$42="","",
IF(OR($H$42="Corrupción",$H$42="Lavado de Activos",$H$42="Financiación del Terrorismo",$H$42="Trámites, OPAs y Consultas de Acceso a la Información Pública"),"No Aplica",'5. Valoración de Controles'!$P44))</f>
        <v/>
      </c>
      <c r="Z44" s="32" t="str">
        <f>IF($H$42="","",
IF(OR($H$42="Corrupción",$H$42="Lavado de Activos",$H$42="Financiación del Terrorismo",$H$42="Trámites, OPAs y Consultas de Acceso a la Información Pública"),"No Aplica",'5. Valoración de Controles'!$Q44))</f>
        <v/>
      </c>
      <c r="AA44" s="25" t="str">
        <f>IF($H$42="","",
IF(OR($H$42="Corrupción",$H$42="Lavado de Activos",$H$42="Financiación del Terrorismo",$H$42="Trámites, OPAs y Consultas de Acceso a la Información Pública"),"No aplica",'5. Valoración de Controles'!$R44))</f>
        <v/>
      </c>
      <c r="AB44" s="89"/>
      <c r="AC44" s="89"/>
      <c r="AD44" s="89"/>
      <c r="AE44" s="89"/>
      <c r="AF44" s="89"/>
      <c r="AG44" s="89"/>
      <c r="AH44" s="89"/>
      <c r="AI44" s="89"/>
      <c r="AJ44" s="89"/>
      <c r="AK44" s="89"/>
      <c r="AL44" s="89"/>
      <c r="AM44" s="2"/>
      <c r="AN44" s="2"/>
      <c r="AO44" s="2"/>
      <c r="AP44" s="2"/>
      <c r="AQ44" s="2"/>
      <c r="AR44" s="2"/>
      <c r="AS44" s="2"/>
      <c r="AT44" s="2"/>
      <c r="AU44" s="2"/>
      <c r="AV44" s="2"/>
      <c r="AW44" s="2"/>
      <c r="AX44" s="2"/>
      <c r="AY44" s="2"/>
      <c r="AZ44" s="2"/>
      <c r="BA44" s="2"/>
      <c r="BB44" s="2"/>
      <c r="BC44" s="2"/>
      <c r="BD44" s="2"/>
      <c r="BE44" s="2"/>
      <c r="BF44" s="2"/>
    </row>
    <row r="45" spans="1:58" ht="31.5" customHeight="1" x14ac:dyDescent="0.3">
      <c r="A45" s="95">
        <v>13</v>
      </c>
      <c r="B45" s="90" t="str">
        <f>'2. Identificación del Riesgo'!B45:B47</f>
        <v/>
      </c>
      <c r="C45" s="90" t="str">
        <f>IF('2. Identificación del Riesgo'!C45:C47="","",'2. Identificación del Riesgo'!C45:C47)</f>
        <v/>
      </c>
      <c r="D45" s="90" t="str">
        <f>IF('2. Identificación del Riesgo'!D45:D47="","",'2. Identificación del Riesgo'!D45:D47)</f>
        <v/>
      </c>
      <c r="E45" s="90" t="str">
        <f>IF('2. Identificación del Riesgo'!E45:E47="","",'2. Identificación del Riesgo'!E45:E47)</f>
        <v/>
      </c>
      <c r="F45" s="90" t="str">
        <f>IF('2. Identificación del Riesgo'!F45:F47="","",'2. Identificación del Riesgo'!F45:F47)</f>
        <v/>
      </c>
      <c r="G45" s="90" t="str">
        <f>IF('2. Identificación del Riesgo'!G45:G47="","",'2. Identificación del Riesgo'!G45:G47)</f>
        <v/>
      </c>
      <c r="H45" s="90" t="str">
        <f>IF('2. Identificación del Riesgo'!H45:H47="","",'2. Identificación del Riesgo'!H45:H47)</f>
        <v/>
      </c>
      <c r="I45" s="90" t="str">
        <f>IF('2. Identificación del Riesgo'!I45:I47="","",'2. Identificación del Riesgo'!I45:I47)</f>
        <v/>
      </c>
      <c r="J45" s="90" t="str">
        <f>IF('2. Identificación del Riesgo'!J45:J47="","",'2. Identificación del Riesgo'!J45:J47)</f>
        <v/>
      </c>
      <c r="K45" s="91" t="str">
        <f>'2. Identificación del Riesgo'!K45:K47</f>
        <v/>
      </c>
      <c r="L45" s="92" t="str">
        <f>'2. Identificación del Riesgo'!L45:L47</f>
        <v/>
      </c>
      <c r="M45" s="90"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Riesgo'!M45:M47="","",'2. Identificación del Riesgo'!M45:M47))</f>
        <v/>
      </c>
      <c r="N45" s="91" t="str">
        <f>'2. Identificación del Riesgo'!N45:N47</f>
        <v/>
      </c>
      <c r="O45" s="92" t="str">
        <f>'2. Identificación del Riesgo'!O45:O47</f>
        <v/>
      </c>
      <c r="P45" s="87" t="str">
        <f>'2. Identificación del Riesgo'!P45:P47</f>
        <v/>
      </c>
      <c r="Q45" s="31" t="str">
        <f>IF($H$45="","",
IF(OR($H$45="Corrupción",$H$45="Lavado de Activos",$H$45="Financiación del Terrorismo",$H$45="Trámites, OPAs y Consultas de Acceso a la Información Pública"),'6.Valoración Control Corrupción'!$E45,'5. Valoración de Controles'!$H45))</f>
        <v/>
      </c>
      <c r="R45" s="24" t="str">
        <f>IF($H$45="","",
IF(OR($H$45="Corrupción",$H$45="Lavado de Activos",$H$45="Financiación del Terrorismo",$H$45="Trámites, OPAs y Consultas de Acceso a la Información Pública"),"No Aplica",'5. Valoración de Controles'!$I45))</f>
        <v/>
      </c>
      <c r="S45" s="24" t="str">
        <f>IF($H$45="","",
IF(OR($H$45="Corrupción",$H$45="Lavado de Activos",$H$45="Financiación del Terrorismo",$H$45="Trámites, OPAs y Consultas de Acceso a la Información Pública"),"No Aplica",'5. Valoración de Controles'!$J45))</f>
        <v/>
      </c>
      <c r="T45" s="24" t="str">
        <f>IF($H$45="","",
IF(OR($H$45="Corrupción",$H$45="Lavado de Activos",$H$45="Financiación del Terrorismo",$H$45="Trámites, OPAs y Consultas de Acceso a la Información Pública"),"No Aplica",'5. Valoración de Controles'!$K45))</f>
        <v/>
      </c>
      <c r="U45" s="24" t="str">
        <f>IF($H$45="","",
IF(OR($H$45="Corrupción",$H$45="Lavado de Activos",$H$45="Financiación del Terrorismo",$H$45="Trámites, OPAs y Consultas de Acceso a la Información Pública"),"No Aplica",'5. Valoración de Controles'!$L45))</f>
        <v/>
      </c>
      <c r="V45" s="24" t="str">
        <f>IF($H$45="","",
IF(OR($H$45="Corrupción",$H$45="Lavado de Activos",$H$45="Financiación del Terrorismo",$H$45="Trámites, OPAs y Consultas de Acceso a la Información Pública"),"No Aplica",'5. Valoración de Controles'!$M45))</f>
        <v/>
      </c>
      <c r="W45" s="24" t="str">
        <f>IF($H$45="","",
IF(OR($H$45="Corrupción",$H$45="Lavado de Activos",$H$45="Financiación del Terrorismo",$H$45="Trámites, OPAs y Consultas de Acceso a la Información Pública"),"No Aplica",'5. Valoración de Controles'!$N45))</f>
        <v/>
      </c>
      <c r="X45" s="32" t="str">
        <f>IF($H$45="","",
IF(OR($H$45="Corrupción",$H$45="Lavado de Activos",$H$45="Financiación del Terrorismo",$H$45="Trámites, OPAs y Consultas de Acceso a la Información Pública"),"No Aplica",'5. Valoración de Controles'!$O45))</f>
        <v/>
      </c>
      <c r="Y45" s="32" t="str">
        <f>IF($H$45="","",
IF(OR($H$45="Corrupción",$H$45="Lavado de Activos",$H$45="Financiación del Terrorismo",$H$45="Trámites, OPAs y Consultas de Acceso a la Información Pública"),"No Aplica",'5. Valoración de Controles'!$P45))</f>
        <v/>
      </c>
      <c r="Z45" s="32" t="str">
        <f>IF($H$45="","",
IF(OR($H$45="Corrupción",$H$45="Lavado de Activos",$H$45="Financiación del Terrorismo",$H$45="Trámites, OPAs y Consultas de Acceso a la Información Pública"),"No Aplica",'5. Valoración de Controles'!$Q45))</f>
        <v/>
      </c>
      <c r="AA45" s="25" t="str">
        <f>IF($H$45="","",
IF(OR($H$45="Corrupción",$H$45="Lavado de Activos",$H$45="Financiación del Terrorismo",$H$45="Trámites, OPAs y Consultas de Acceso a la Información Pública"),"No aplica",'5. Valoración de Controles'!$R45))</f>
        <v/>
      </c>
      <c r="AB45" s="91" t="str">
        <f>IF(H45="","",
IF(OR(H45="Corrupción",H45="Lavado de Activos",H45="Financiación del Terrorismo",H45="Trámites, OPAs y Consultas de Acceso a la Información Pública"),'6.Valoración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32"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Controles'!U47&gt;0,'5. Valoración de Controles'!U47,
IF('5. Valoración de Controles'!U46&gt;0,'5. Valoración de Controles'!U46,
IF('5. Valoración de Controles'!U45&gt;0,'5. Valoración de Controles'!U45,L45))))))</f>
        <v/>
      </c>
      <c r="AD45" s="91" t="str">
        <f>IF(H45="","",
IF(OR(H45="Corrupción",H45="Lavado de Activos",H45="Financiación del Terrorismo",H45="Trámites, OPAs y Consultas de Acceso a la Información Pública"),'3.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32"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Controles'!V47&gt;0,'5. Valoración de Controles'!V47,
IF('5. Valoración de Controles'!V46&gt;0,'5. Valoración de Controles'!V46,
IF('5. Valoración de Controles'!V45&gt;0,'5. Valoración de Controles'!V45,O45))))))</f>
        <v/>
      </c>
      <c r="AF45" s="87"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93"/>
      <c r="AH45" s="122"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21"/>
      <c r="AJ45" s="131"/>
      <c r="AK45" s="131" t="str">
        <f>IF(AI45="","","∑ Peso porcentual de cada acción definida")</f>
        <v/>
      </c>
      <c r="AL45" s="90"/>
      <c r="AM45" s="3"/>
      <c r="AN45" s="3"/>
      <c r="AO45" s="3"/>
      <c r="AP45" s="3"/>
      <c r="AQ45" s="3"/>
      <c r="AR45" s="3"/>
      <c r="AS45" s="3"/>
      <c r="AT45" s="3"/>
      <c r="AU45" s="3"/>
      <c r="AV45" s="3"/>
      <c r="AW45" s="3"/>
      <c r="AX45" s="3"/>
      <c r="AY45" s="3"/>
      <c r="AZ45" s="3"/>
      <c r="BA45" s="3"/>
      <c r="BB45" s="3"/>
      <c r="BC45" s="3"/>
      <c r="BD45" s="3"/>
      <c r="BE45" s="3"/>
      <c r="BF45" s="3"/>
    </row>
    <row r="46" spans="1:58" ht="31.5" customHeight="1" x14ac:dyDescent="0.3">
      <c r="A46" s="88"/>
      <c r="B46" s="88"/>
      <c r="C46" s="88"/>
      <c r="D46" s="88"/>
      <c r="E46" s="88"/>
      <c r="F46" s="88"/>
      <c r="G46" s="88"/>
      <c r="H46" s="88"/>
      <c r="I46" s="88"/>
      <c r="J46" s="88"/>
      <c r="K46" s="88"/>
      <c r="L46" s="88"/>
      <c r="M46" s="88"/>
      <c r="N46" s="88"/>
      <c r="O46" s="88"/>
      <c r="P46" s="88"/>
      <c r="Q46" s="31" t="str">
        <f>IF($H$45="","",
IF(OR($H$45="Corrupción",$H$45="Lavado de Activos",$H$45="Financiación del Terrorismo",$H$45="Trámites, OPAs y Consultas de Acceso a la Información Pública"),'6.Valoración Control Corrupción'!$E46,'5. Valoración de Controles'!$H46))</f>
        <v/>
      </c>
      <c r="R46" s="24" t="str">
        <f>IF($H$45="","",
IF(OR($H$45="Corrupción",$H$45="Lavado de Activos",$H$45="Financiación del Terrorismo",$H$45="Trámites, OPAs y Consultas de Acceso a la Información Pública"),"No Aplica",'5. Valoración de Controles'!$I46))</f>
        <v/>
      </c>
      <c r="S46" s="24" t="str">
        <f>IF($H$45="","",
IF(OR($H$45="Corrupción",$H$45="Lavado de Activos",$H$45="Financiación del Terrorismo",$H$45="Trámites, OPAs y Consultas de Acceso a la Información Pública"),"No Aplica",'5. Valoración de Controles'!$J46))</f>
        <v/>
      </c>
      <c r="T46" s="24" t="str">
        <f>IF($H$45="","",
IF(OR($H$45="Corrupción",$H$45="Lavado de Activos",$H$45="Financiación del Terrorismo",$H$45="Trámites, OPAs y Consultas de Acceso a la Información Pública"),"No Aplica",'5. Valoración de Controles'!$K46))</f>
        <v/>
      </c>
      <c r="U46" s="24" t="str">
        <f>IF($H$45="","",
IF(OR($H$45="Corrupción",$H$45="Lavado de Activos",$H$45="Financiación del Terrorismo",$H$45="Trámites, OPAs y Consultas de Acceso a la Información Pública"),"No Aplica",'5. Valoración de Controles'!$L46))</f>
        <v/>
      </c>
      <c r="V46" s="24" t="str">
        <f>IF($H$45="","",
IF(OR($H$45="Corrupción",$H$45="Lavado de Activos",$H$45="Financiación del Terrorismo",$H$45="Trámites, OPAs y Consultas de Acceso a la Información Pública"),"No Aplica",'5. Valoración de Controles'!$M46))</f>
        <v/>
      </c>
      <c r="W46" s="24" t="str">
        <f>IF($H$45="","",
IF(OR($H$45="Corrupción",$H$45="Lavado de Activos",$H$45="Financiación del Terrorismo",$H$45="Trámites, OPAs y Consultas de Acceso a la Información Pública"),"No Aplica",'5. Valoración de Controles'!$N46))</f>
        <v/>
      </c>
      <c r="X46" s="32" t="str">
        <f>IF($H$45="","",
IF(OR($H$45="Corrupción",$H$45="Lavado de Activos",$H$45="Financiación del Terrorismo",$H$45="Trámites, OPAs y Consultas de Acceso a la Información Pública"),"No Aplica",'5. Valoración de Controles'!$O46))</f>
        <v/>
      </c>
      <c r="Y46" s="32" t="str">
        <f>IF($H$45="","",
IF(OR($H$45="Corrupción",$H$45="Lavado de Activos",$H$45="Financiación del Terrorismo",$H$45="Trámites, OPAs y Consultas de Acceso a la Información Pública"),"No Aplica",'5. Valoración de Controles'!$P46))</f>
        <v/>
      </c>
      <c r="Z46" s="32" t="str">
        <f>IF($H$45="","",
IF(OR($H$45="Corrupción",$H$45="Lavado de Activos",$H$45="Financiación del Terrorismo",$H$45="Trámites, OPAs y Consultas de Acceso a la Información Pública"),"No Aplica",'5. Valoración de Controles'!$Q46))</f>
        <v/>
      </c>
      <c r="AA46" s="25" t="str">
        <f>IF($H$45="","",
IF(OR($H$45="Corrupción",$H$45="Lavado de Activos",$H$45="Financiación del Terrorismo",$H$45="Trámites, OPAs y Consultas de Acceso a la Información Pública"),"No aplica",'5. Valoración de Controles'!$R46))</f>
        <v/>
      </c>
      <c r="AB46" s="88"/>
      <c r="AC46" s="88"/>
      <c r="AD46" s="88"/>
      <c r="AE46" s="88"/>
      <c r="AF46" s="88"/>
      <c r="AG46" s="88"/>
      <c r="AH46" s="88"/>
      <c r="AI46" s="88"/>
      <c r="AJ46" s="88"/>
      <c r="AK46" s="88"/>
      <c r="AL46" s="88"/>
      <c r="AM46" s="2"/>
      <c r="AN46" s="2"/>
      <c r="AO46" s="2"/>
      <c r="AP46" s="2"/>
      <c r="AQ46" s="2"/>
      <c r="AR46" s="2"/>
      <c r="AS46" s="2"/>
      <c r="AT46" s="2"/>
      <c r="AU46" s="2"/>
      <c r="AV46" s="2"/>
      <c r="AW46" s="2"/>
      <c r="AX46" s="2"/>
      <c r="AY46" s="2"/>
      <c r="AZ46" s="2"/>
      <c r="BA46" s="2"/>
      <c r="BB46" s="2"/>
      <c r="BC46" s="2"/>
      <c r="BD46" s="2"/>
      <c r="BE46" s="2"/>
      <c r="BF46" s="2"/>
    </row>
    <row r="47" spans="1:58" ht="31.5" customHeight="1" x14ac:dyDescent="0.3">
      <c r="A47" s="89"/>
      <c r="B47" s="89"/>
      <c r="C47" s="89"/>
      <c r="D47" s="89"/>
      <c r="E47" s="89"/>
      <c r="F47" s="89"/>
      <c r="G47" s="89"/>
      <c r="H47" s="89"/>
      <c r="I47" s="89"/>
      <c r="J47" s="89"/>
      <c r="K47" s="89"/>
      <c r="L47" s="89"/>
      <c r="M47" s="89"/>
      <c r="N47" s="89"/>
      <c r="O47" s="89"/>
      <c r="P47" s="89"/>
      <c r="Q47" s="31" t="str">
        <f>IF($H$45="","",
IF(OR($H$45="Corrupción",$H$45="Lavado de Activos",$H$45="Financiación del Terrorismo",$H$45="Trámites, OPAs y Consultas de Acceso a la Información Pública"),'6.Valoración Control Corrupción'!$E47,'5. Valoración de Controles'!$H47))</f>
        <v/>
      </c>
      <c r="R47" s="24" t="str">
        <f>IF($H$45="","",
IF(OR($H$45="Corrupción",$H$45="Lavado de Activos",$H$45="Financiación del Terrorismo",$H$45="Trámites, OPAs y Consultas de Acceso a la Información Pública"),"No Aplica",'5. Valoración de Controles'!$I47))</f>
        <v/>
      </c>
      <c r="S47" s="24" t="str">
        <f>IF($H$45="","",
IF(OR($H$45="Corrupción",$H$45="Lavado de Activos",$H$45="Financiación del Terrorismo",$H$45="Trámites, OPAs y Consultas de Acceso a la Información Pública"),"No Aplica",'5. Valoración de Controles'!$J47))</f>
        <v/>
      </c>
      <c r="T47" s="24" t="str">
        <f>IF($H$45="","",
IF(OR($H$45="Corrupción",$H$45="Lavado de Activos",$H$45="Financiación del Terrorismo",$H$45="Trámites, OPAs y Consultas de Acceso a la Información Pública"),"No Aplica",'5. Valoración de Controles'!$K47))</f>
        <v/>
      </c>
      <c r="U47" s="24" t="str">
        <f>IF($H$45="","",
IF(OR($H$45="Corrupción",$H$45="Lavado de Activos",$H$45="Financiación del Terrorismo",$H$45="Trámites, OPAs y Consultas de Acceso a la Información Pública"),"No Aplica",'5. Valoración de Controles'!$L47))</f>
        <v/>
      </c>
      <c r="V47" s="24" t="str">
        <f>IF($H$45="","",
IF(OR($H$45="Corrupción",$H$45="Lavado de Activos",$H$45="Financiación del Terrorismo",$H$45="Trámites, OPAs y Consultas de Acceso a la Información Pública"),"No Aplica",'5. Valoración de Controles'!$M47))</f>
        <v/>
      </c>
      <c r="W47" s="24" t="str">
        <f>IF($H$45="","",
IF(OR($H$45="Corrupción",$H$45="Lavado de Activos",$H$45="Financiación del Terrorismo",$H$45="Trámites, OPAs y Consultas de Acceso a la Información Pública"),"No Aplica",'5. Valoración de Controles'!$N47))</f>
        <v/>
      </c>
      <c r="X47" s="32" t="str">
        <f>IF($H$45="","",
IF(OR($H$45="Corrupción",$H$45="Lavado de Activos",$H$45="Financiación del Terrorismo",$H$45="Trámites, OPAs y Consultas de Acceso a la Información Pública"),"No Aplica",'5. Valoración de Controles'!$O47))</f>
        <v/>
      </c>
      <c r="Y47" s="32" t="str">
        <f>IF($H$45="","",
IF(OR($H$45="Corrupción",$H$45="Lavado de Activos",$H$45="Financiación del Terrorismo",$H$45="Trámites, OPAs y Consultas de Acceso a la Información Pública"),"No Aplica",'5. Valoración de Controles'!$P47))</f>
        <v/>
      </c>
      <c r="Z47" s="32" t="str">
        <f>IF($H$45="","",
IF(OR($H$45="Corrupción",$H$45="Lavado de Activos",$H$45="Financiación del Terrorismo",$H$45="Trámites, OPAs y Consultas de Acceso a la Información Pública"),"No Aplica",'5. Valoración de Controles'!$Q47))</f>
        <v/>
      </c>
      <c r="AA47" s="25" t="str">
        <f>IF($H$45="","",
IF(OR($H$45="Corrupción",$H$45="Lavado de Activos",$H$45="Financiación del Terrorismo",$H$45="Trámites, OPAs y Consultas de Acceso a la Información Pública"),"No aplica",'5. Valoración de Controles'!$R47))</f>
        <v/>
      </c>
      <c r="AB47" s="89"/>
      <c r="AC47" s="89"/>
      <c r="AD47" s="89"/>
      <c r="AE47" s="89"/>
      <c r="AF47" s="89"/>
      <c r="AG47" s="89"/>
      <c r="AH47" s="89"/>
      <c r="AI47" s="89"/>
      <c r="AJ47" s="89"/>
      <c r="AK47" s="89"/>
      <c r="AL47" s="89"/>
      <c r="AM47" s="2"/>
      <c r="AN47" s="2"/>
      <c r="AO47" s="2"/>
      <c r="AP47" s="2"/>
      <c r="AQ47" s="2"/>
      <c r="AR47" s="2"/>
      <c r="AS47" s="2"/>
      <c r="AT47" s="2"/>
      <c r="AU47" s="2"/>
      <c r="AV47" s="2"/>
      <c r="AW47" s="2"/>
      <c r="AX47" s="2"/>
      <c r="AY47" s="2"/>
      <c r="AZ47" s="2"/>
      <c r="BA47" s="2"/>
      <c r="BB47" s="2"/>
      <c r="BC47" s="2"/>
      <c r="BD47" s="2"/>
      <c r="BE47" s="2"/>
      <c r="BF47" s="2"/>
    </row>
    <row r="48" spans="1:58" ht="31.5" customHeight="1" x14ac:dyDescent="0.3">
      <c r="A48" s="95">
        <v>14</v>
      </c>
      <c r="B48" s="90" t="str">
        <f>'2. Identificación del Riesgo'!B48:B50</f>
        <v/>
      </c>
      <c r="C48" s="90" t="str">
        <f>IF('2. Identificación del Riesgo'!C48:C50="","",'2. Identificación del Riesgo'!C48:C50)</f>
        <v/>
      </c>
      <c r="D48" s="90" t="str">
        <f>IF('2. Identificación del Riesgo'!D48:D50="","",'2. Identificación del Riesgo'!D48:D50)</f>
        <v/>
      </c>
      <c r="E48" s="90" t="str">
        <f>IF('2. Identificación del Riesgo'!E48:E50="","",'2. Identificación del Riesgo'!E48:E50)</f>
        <v/>
      </c>
      <c r="F48" s="90" t="str">
        <f>IF('2. Identificación del Riesgo'!F48:F50="","",'2. Identificación del Riesgo'!F48:F50)</f>
        <v/>
      </c>
      <c r="G48" s="90" t="str">
        <f>IF('2. Identificación del Riesgo'!G48:G50="","",'2. Identificación del Riesgo'!G48:G50)</f>
        <v/>
      </c>
      <c r="H48" s="90" t="str">
        <f>IF('2. Identificación del Riesgo'!H48:H50="","",'2. Identificación del Riesgo'!H48:H50)</f>
        <v/>
      </c>
      <c r="I48" s="90" t="str">
        <f>IF('2. Identificación del Riesgo'!I48:I50="","",'2. Identificación del Riesgo'!I48:I50)</f>
        <v/>
      </c>
      <c r="J48" s="90" t="str">
        <f>IF('2. Identificación del Riesgo'!J48:J50="","",'2. Identificación del Riesgo'!J48:J50)</f>
        <v/>
      </c>
      <c r="K48" s="91" t="str">
        <f>'2. Identificación del Riesgo'!K48:K50</f>
        <v/>
      </c>
      <c r="L48" s="92" t="str">
        <f>'2. Identificación del Riesgo'!L48:L50</f>
        <v/>
      </c>
      <c r="M48" s="90"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Riesgo'!M48:M50="","",'2. Identificación del Riesgo'!M48:M50))</f>
        <v/>
      </c>
      <c r="N48" s="91" t="str">
        <f>'2. Identificación del Riesgo'!N48:N50</f>
        <v/>
      </c>
      <c r="O48" s="92" t="str">
        <f>'2. Identificación del Riesgo'!O48:O50</f>
        <v/>
      </c>
      <c r="P48" s="87" t="str">
        <f>'2. Identificación del Riesgo'!P48:P50</f>
        <v/>
      </c>
      <c r="Q48" s="31" t="str">
        <f>IF($H$48="","",
IF(OR($H$48="Corrupción",$H$48="Lavado de Activos",$H$48="Financiación del Terrorismo",$H$48="Trámites, OPAs y Consultas de Acceso a la Información Pública"),'6.Valoración Control Corrupción'!$E48,'5. Valoración de Controles'!$H48))</f>
        <v/>
      </c>
      <c r="R48" s="24" t="str">
        <f>IF($H$48="","",
IF(OR($H$48="Corrupción",$H$48="Lavado de Activos",$H$48="Financiación del Terrorismo",$H$48="Trámites, OPAs y Consultas de Acceso a la Información Pública"),"No Aplica",'5. Valoración de Controles'!$I48))</f>
        <v/>
      </c>
      <c r="S48" s="24" t="str">
        <f>IF($H$48="","",
IF(OR($H$48="Corrupción",$H$48="Lavado de Activos",$H$48="Financiación del Terrorismo",$H$48="Trámites, OPAs y Consultas de Acceso a la Información Pública"),"No Aplica",'5. Valoración de Controles'!$J48))</f>
        <v/>
      </c>
      <c r="T48" s="24" t="str">
        <f>IF($H$48="","",
IF(OR($H$48="Corrupción",$H$48="Lavado de Activos",$H$48="Financiación del Terrorismo",$H$48="Trámites, OPAs y Consultas de Acceso a la Información Pública"),"No Aplica",'5. Valoración de Controles'!$K48))</f>
        <v/>
      </c>
      <c r="U48" s="24" t="str">
        <f>IF($H$48="","",
IF(OR($H$48="Corrupción",$H$48="Lavado de Activos",$H$48="Financiación del Terrorismo",$H$48="Trámites, OPAs y Consultas de Acceso a la Información Pública"),"No Aplica",'5. Valoración de Controles'!$L48))</f>
        <v/>
      </c>
      <c r="V48" s="24" t="str">
        <f>IF($H$48="","",
IF(OR($H$48="Corrupción",$H$48="Lavado de Activos",$H$48="Financiación del Terrorismo",$H$48="Trámites, OPAs y Consultas de Acceso a la Información Pública"),"No Aplica",'5. Valoración de Controles'!$M48))</f>
        <v/>
      </c>
      <c r="W48" s="24" t="str">
        <f>IF($H$48="","",
IF(OR($H$48="Corrupción",$H$48="Lavado de Activos",$H$48="Financiación del Terrorismo",$H$48="Trámites, OPAs y Consultas de Acceso a la Información Pública"),"No Aplica",'5. Valoración de Controles'!$N48))</f>
        <v/>
      </c>
      <c r="X48" s="32" t="str">
        <f>IF($H$48="","",
IF(OR($H$48="Corrupción",$H$48="Lavado de Activos",$H$48="Financiación del Terrorismo",$H$48="Trámites, OPAs y Consultas de Acceso a la Información Pública"),"No Aplica",'5. Valoración de Controles'!$O48))</f>
        <v/>
      </c>
      <c r="Y48" s="32" t="str">
        <f>IF($H$48="","",
IF(OR($H$48="Corrupción",$H$48="Lavado de Activos",$H$48="Financiación del Terrorismo",$H$48="Trámites, OPAs y Consultas de Acceso a la Información Pública"),"No Aplica",'5. Valoración de Controles'!$P48))</f>
        <v/>
      </c>
      <c r="Z48" s="32" t="str">
        <f>IF($H$48="","",
IF(OR($H$48="Corrupción",$H$48="Lavado de Activos",$H$48="Financiación del Terrorismo",$H$48="Trámites, OPAs y Consultas de Acceso a la Información Pública"),"No Aplica",'5. Valoración de Controles'!$Q48))</f>
        <v/>
      </c>
      <c r="AA48" s="25" t="str">
        <f>IF($H$48="","",
IF(OR($H$48="Corrupción",$H$48="Lavado de Activos",$H$48="Financiación del Terrorismo",$H$48="Trámites, OPAs y Consultas de Acceso a la Información Pública"),"No aplica",'5. Valoración de Controles'!$R48))</f>
        <v/>
      </c>
      <c r="AB48" s="91" t="str">
        <f>IF(H48="","",
IF(OR(H48="Corrupción",H48="Lavado de Activos",H48="Financiación del Terrorismo",H48="Trámites, OPAs y Consultas de Acceso a la Información Pública"),'6.Valoración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32"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Controles'!U50&gt;0,'5. Valoración de Controles'!U50,
IF('5. Valoración de Controles'!U49&gt;0,'5. Valoración de Controles'!U49,
IF('5. Valoración de Controles'!U48&gt;0,'5. Valoración de Controles'!U48,L48))))))</f>
        <v/>
      </c>
      <c r="AD48" s="91" t="str">
        <f>IF(H48="","",
IF(OR(H48="Corrupción",H48="Lavado de Activos",H48="Financiación del Terrorismo",H48="Trámites, OPAs y Consultas de Acceso a la Información Pública"),'3.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32"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Controles'!V50&gt;0,'5. Valoración de Controles'!V50,
IF('5. Valoración de Controles'!V49&gt;0,'5. Valoración de Controles'!V49,
IF('5. Valoración de Controles'!V48&gt;0,'5. Valoración de Controles'!V48,O48))))))</f>
        <v/>
      </c>
      <c r="AF48" s="87"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93"/>
      <c r="AH48" s="122"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21"/>
      <c r="AJ48" s="131"/>
      <c r="AK48" s="131" t="str">
        <f>IF(AI48="","","∑ Peso porcentual de cada acción definida")</f>
        <v/>
      </c>
      <c r="AL48" s="90"/>
      <c r="AM48" s="3"/>
      <c r="AN48" s="3"/>
      <c r="AO48" s="3"/>
      <c r="AP48" s="3"/>
      <c r="AQ48" s="3"/>
      <c r="AR48" s="3"/>
      <c r="AS48" s="3"/>
      <c r="AT48" s="3"/>
      <c r="AU48" s="3"/>
      <c r="AV48" s="3"/>
      <c r="AW48" s="3"/>
      <c r="AX48" s="3"/>
      <c r="AY48" s="3"/>
      <c r="AZ48" s="3"/>
      <c r="BA48" s="3"/>
      <c r="BB48" s="3"/>
      <c r="BC48" s="3"/>
      <c r="BD48" s="3"/>
      <c r="BE48" s="3"/>
      <c r="BF48" s="3"/>
    </row>
    <row r="49" spans="1:58" ht="31.5" customHeight="1" x14ac:dyDescent="0.3">
      <c r="A49" s="88"/>
      <c r="B49" s="88"/>
      <c r="C49" s="88"/>
      <c r="D49" s="88"/>
      <c r="E49" s="88"/>
      <c r="F49" s="88"/>
      <c r="G49" s="88"/>
      <c r="H49" s="88"/>
      <c r="I49" s="88"/>
      <c r="J49" s="88"/>
      <c r="K49" s="88"/>
      <c r="L49" s="88"/>
      <c r="M49" s="88"/>
      <c r="N49" s="88"/>
      <c r="O49" s="88"/>
      <c r="P49" s="88"/>
      <c r="Q49" s="31" t="str">
        <f>IF($H$48="","",
IF(OR($H$48="Corrupción",$H$48="Lavado de Activos",$H$48="Financiación del Terrorismo",$H$48="Trámites, OPAs y Consultas de Acceso a la Información Pública"),'6.Valoración Control Corrupción'!$E49,'5. Valoración de Controles'!$H49))</f>
        <v/>
      </c>
      <c r="R49" s="24" t="str">
        <f>IF($H$48="","",
IF(OR($H$48="Corrupción",$H$48="Lavado de Activos",$H$48="Financiación del Terrorismo",$H$48="Trámites, OPAs y Consultas de Acceso a la Información Pública"),"No Aplica",'5. Valoración de Controles'!$I49))</f>
        <v/>
      </c>
      <c r="S49" s="24" t="str">
        <f>IF($H$48="","",
IF(OR($H$48="Corrupción",$H$48="Lavado de Activos",$H$48="Financiación del Terrorismo",$H$48="Trámites, OPAs y Consultas de Acceso a la Información Pública"),"No Aplica",'5. Valoración de Controles'!$J49))</f>
        <v/>
      </c>
      <c r="T49" s="24" t="str">
        <f>IF($H$48="","",
IF(OR($H$48="Corrupción",$H$48="Lavado de Activos",$H$48="Financiación del Terrorismo",$H$48="Trámites, OPAs y Consultas de Acceso a la Información Pública"),"No Aplica",'5. Valoración de Controles'!$K49))</f>
        <v/>
      </c>
      <c r="U49" s="24" t="str">
        <f>IF($H$48="","",
IF(OR($H$48="Corrupción",$H$48="Lavado de Activos",$H$48="Financiación del Terrorismo",$H$48="Trámites, OPAs y Consultas de Acceso a la Información Pública"),"No Aplica",'5. Valoración de Controles'!$L49))</f>
        <v/>
      </c>
      <c r="V49" s="24" t="str">
        <f>IF($H$48="","",
IF(OR($H$48="Corrupción",$H$48="Lavado de Activos",$H$48="Financiación del Terrorismo",$H$48="Trámites, OPAs y Consultas de Acceso a la Información Pública"),"No Aplica",'5. Valoración de Controles'!$M49))</f>
        <v/>
      </c>
      <c r="W49" s="24" t="str">
        <f>IF($H$48="","",
IF(OR($H$48="Corrupción",$H$48="Lavado de Activos",$H$48="Financiación del Terrorismo",$H$48="Trámites, OPAs y Consultas de Acceso a la Información Pública"),"No Aplica",'5. Valoración de Controles'!$N49))</f>
        <v/>
      </c>
      <c r="X49" s="32" t="str">
        <f>IF($H$48="","",
IF(OR($H$48="Corrupción",$H$48="Lavado de Activos",$H$48="Financiación del Terrorismo",$H$48="Trámites, OPAs y Consultas de Acceso a la Información Pública"),"No Aplica",'5. Valoración de Controles'!$O49))</f>
        <v/>
      </c>
      <c r="Y49" s="32" t="str">
        <f>IF($H$48="","",
IF(OR($H$48="Corrupción",$H$48="Lavado de Activos",$H$48="Financiación del Terrorismo",$H$48="Trámites, OPAs y Consultas de Acceso a la Información Pública"),"No Aplica",'5. Valoración de Controles'!$P49))</f>
        <v/>
      </c>
      <c r="Z49" s="32" t="str">
        <f>IF($H$48="","",
IF(OR($H$48="Corrupción",$H$48="Lavado de Activos",$H$48="Financiación del Terrorismo",$H$48="Trámites, OPAs y Consultas de Acceso a la Información Pública"),"No Aplica",'5. Valoración de Controles'!$Q49))</f>
        <v/>
      </c>
      <c r="AA49" s="25" t="str">
        <f>IF($H$48="","",
IF(OR($H$48="Corrupción",$H$48="Lavado de Activos",$H$48="Financiación del Terrorismo",$H$48="Trámites, OPAs y Consultas de Acceso a la Información Pública"),"No aplica",'5. Valoración de Controles'!$R49))</f>
        <v/>
      </c>
      <c r="AB49" s="88"/>
      <c r="AC49" s="88"/>
      <c r="AD49" s="88"/>
      <c r="AE49" s="88"/>
      <c r="AF49" s="88"/>
      <c r="AG49" s="88"/>
      <c r="AH49" s="88"/>
      <c r="AI49" s="88"/>
      <c r="AJ49" s="88"/>
      <c r="AK49" s="88"/>
      <c r="AL49" s="88"/>
      <c r="AM49" s="2"/>
      <c r="AN49" s="2"/>
      <c r="AO49" s="2"/>
      <c r="AP49" s="2"/>
      <c r="AQ49" s="2"/>
      <c r="AR49" s="2"/>
      <c r="AS49" s="2"/>
      <c r="AT49" s="2"/>
      <c r="AU49" s="2"/>
      <c r="AV49" s="2"/>
      <c r="AW49" s="2"/>
      <c r="AX49" s="2"/>
      <c r="AY49" s="2"/>
      <c r="AZ49" s="2"/>
      <c r="BA49" s="2"/>
      <c r="BB49" s="2"/>
      <c r="BC49" s="2"/>
      <c r="BD49" s="2"/>
      <c r="BE49" s="2"/>
      <c r="BF49" s="2"/>
    </row>
    <row r="50" spans="1:58" ht="31.5" customHeight="1" x14ac:dyDescent="0.3">
      <c r="A50" s="89"/>
      <c r="B50" s="89"/>
      <c r="C50" s="89"/>
      <c r="D50" s="89"/>
      <c r="E50" s="89"/>
      <c r="F50" s="89"/>
      <c r="G50" s="89"/>
      <c r="H50" s="89"/>
      <c r="I50" s="89"/>
      <c r="J50" s="89"/>
      <c r="K50" s="89"/>
      <c r="L50" s="89"/>
      <c r="M50" s="89"/>
      <c r="N50" s="89"/>
      <c r="O50" s="89"/>
      <c r="P50" s="89"/>
      <c r="Q50" s="31" t="str">
        <f>IF($H$48="","",
IF(OR($H$48="Corrupción",$H$48="Lavado de Activos",$H$48="Financiación del Terrorismo",$H$48="Trámites, OPAs y Consultas de Acceso a la Información Pública"),'6.Valoración Control Corrupción'!$E50,'5. Valoración de Controles'!$H50))</f>
        <v/>
      </c>
      <c r="R50" s="24" t="str">
        <f>IF($H$48="","",
IF(OR($H$48="Corrupción",$H$48="Lavado de Activos",$H$48="Financiación del Terrorismo",$H$48="Trámites, OPAs y Consultas de Acceso a la Información Pública"),"No Aplica",'5. Valoración de Controles'!$I50))</f>
        <v/>
      </c>
      <c r="S50" s="24" t="str">
        <f>IF($H$48="","",
IF(OR($H$48="Corrupción",$H$48="Lavado de Activos",$H$48="Financiación del Terrorismo",$H$48="Trámites, OPAs y Consultas de Acceso a la Información Pública"),"No Aplica",'5. Valoración de Controles'!$J50))</f>
        <v/>
      </c>
      <c r="T50" s="24" t="str">
        <f>IF($H$48="","",
IF(OR($H$48="Corrupción",$H$48="Lavado de Activos",$H$48="Financiación del Terrorismo",$H$48="Trámites, OPAs y Consultas de Acceso a la Información Pública"),"No Aplica",'5. Valoración de Controles'!$K50))</f>
        <v/>
      </c>
      <c r="U50" s="24" t="str">
        <f>IF($H$48="","",
IF(OR($H$48="Corrupción",$H$48="Lavado de Activos",$H$48="Financiación del Terrorismo",$H$48="Trámites, OPAs y Consultas de Acceso a la Información Pública"),"No Aplica",'5. Valoración de Controles'!$L50))</f>
        <v/>
      </c>
      <c r="V50" s="24" t="str">
        <f>IF($H$48="","",
IF(OR($H$48="Corrupción",$H$48="Lavado de Activos",$H$48="Financiación del Terrorismo",$H$48="Trámites, OPAs y Consultas de Acceso a la Información Pública"),"No Aplica",'5. Valoración de Controles'!$M50))</f>
        <v/>
      </c>
      <c r="W50" s="24" t="str">
        <f>IF($H$48="","",
IF(OR($H$48="Corrupción",$H$48="Lavado de Activos",$H$48="Financiación del Terrorismo",$H$48="Trámites, OPAs y Consultas de Acceso a la Información Pública"),"No Aplica",'5. Valoración de Controles'!$N50))</f>
        <v/>
      </c>
      <c r="X50" s="32" t="str">
        <f>IF($H$48="","",
IF(OR($H$48="Corrupción",$H$48="Lavado de Activos",$H$48="Financiación del Terrorismo",$H$48="Trámites, OPAs y Consultas de Acceso a la Información Pública"),"No Aplica",'5. Valoración de Controles'!$O50))</f>
        <v/>
      </c>
      <c r="Y50" s="32" t="str">
        <f>IF($H$48="","",
IF(OR($H$48="Corrupción",$H$48="Lavado de Activos",$H$48="Financiación del Terrorismo",$H$48="Trámites, OPAs y Consultas de Acceso a la Información Pública"),"No Aplica",'5. Valoración de Controles'!$P50))</f>
        <v/>
      </c>
      <c r="Z50" s="32" t="str">
        <f>IF($H$48="","",
IF(OR($H$48="Corrupción",$H$48="Lavado de Activos",$H$48="Financiación del Terrorismo",$H$48="Trámites, OPAs y Consultas de Acceso a la Información Pública"),"No Aplica",'5. Valoración de Controles'!$Q50))</f>
        <v/>
      </c>
      <c r="AA50" s="25" t="str">
        <f>IF($H$48="","",
IF(OR($H$48="Corrupción",$H$48="Lavado de Activos",$H$48="Financiación del Terrorismo",$H$48="Trámites, OPAs y Consultas de Acceso a la Información Pública"),"No aplica",'5. Valoración de Controles'!$R50))</f>
        <v/>
      </c>
      <c r="AB50" s="89"/>
      <c r="AC50" s="89"/>
      <c r="AD50" s="89"/>
      <c r="AE50" s="89"/>
      <c r="AF50" s="89"/>
      <c r="AG50" s="89"/>
      <c r="AH50" s="89"/>
      <c r="AI50" s="89"/>
      <c r="AJ50" s="89"/>
      <c r="AK50" s="89"/>
      <c r="AL50" s="89"/>
      <c r="AM50" s="2"/>
      <c r="AN50" s="2"/>
      <c r="AO50" s="2"/>
      <c r="AP50" s="2"/>
      <c r="AQ50" s="2"/>
      <c r="AR50" s="2"/>
      <c r="AS50" s="2"/>
      <c r="AT50" s="2"/>
      <c r="AU50" s="2"/>
      <c r="AV50" s="2"/>
      <c r="AW50" s="2"/>
      <c r="AX50" s="2"/>
      <c r="AY50" s="2"/>
      <c r="AZ50" s="2"/>
      <c r="BA50" s="2"/>
      <c r="BB50" s="2"/>
      <c r="BC50" s="2"/>
      <c r="BD50" s="2"/>
      <c r="BE50" s="2"/>
      <c r="BF50" s="2"/>
    </row>
    <row r="51" spans="1:58" ht="31.5" customHeight="1" x14ac:dyDescent="0.3">
      <c r="A51" s="95">
        <v>15</v>
      </c>
      <c r="B51" s="90" t="str">
        <f>'2. Identificación del Riesgo'!B51:B53</f>
        <v/>
      </c>
      <c r="C51" s="90" t="str">
        <f>IF('2. Identificación del Riesgo'!C51:C53="","",'2. Identificación del Riesgo'!C51:C53)</f>
        <v/>
      </c>
      <c r="D51" s="90" t="str">
        <f>IF('2. Identificación del Riesgo'!D51:D53="","",'2. Identificación del Riesgo'!D51:D53)</f>
        <v/>
      </c>
      <c r="E51" s="90" t="str">
        <f>IF('2. Identificación del Riesgo'!E51:E53="","",'2. Identificación del Riesgo'!E51:E53)</f>
        <v/>
      </c>
      <c r="F51" s="90" t="str">
        <f>IF('2. Identificación del Riesgo'!F51:F53="","",'2. Identificación del Riesgo'!F51:F53)</f>
        <v/>
      </c>
      <c r="G51" s="90" t="str">
        <f>IF('2. Identificación del Riesgo'!G51:G53="","",'2. Identificación del Riesgo'!G51:G53)</f>
        <v/>
      </c>
      <c r="H51" s="90" t="str">
        <f>IF('2. Identificación del Riesgo'!H51:H53="","",'2. Identificación del Riesgo'!H51:H53)</f>
        <v/>
      </c>
      <c r="I51" s="90" t="str">
        <f>IF('2. Identificación del Riesgo'!I51:I53="","",'2. Identificación del Riesgo'!I51:I53)</f>
        <v/>
      </c>
      <c r="J51" s="90" t="str">
        <f>IF('2. Identificación del Riesgo'!J51:J53="","",'2. Identificación del Riesgo'!J51:J53)</f>
        <v/>
      </c>
      <c r="K51" s="91" t="str">
        <f>'2. Identificación del Riesgo'!K51:K53</f>
        <v/>
      </c>
      <c r="L51" s="92" t="str">
        <f>'2. Identificación del Riesgo'!L51:L53</f>
        <v/>
      </c>
      <c r="M51" s="90"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Riesgo'!M51:M53="","",'2. Identificación del Riesgo'!M51:M53))</f>
        <v/>
      </c>
      <c r="N51" s="91" t="str">
        <f>'2. Identificación del Riesgo'!N51:N53</f>
        <v/>
      </c>
      <c r="O51" s="92" t="str">
        <f>'2. Identificación del Riesgo'!O51:O53</f>
        <v/>
      </c>
      <c r="P51" s="87" t="str">
        <f>'2. Identificación del Riesgo'!P51:P53</f>
        <v/>
      </c>
      <c r="Q51" s="31" t="str">
        <f>IF($H$51="","",
IF(OR($H$51="Corrupción",$H$51="Lavado de Activos",$H$51="Financiación del Terrorismo",$H$51="Trámites, OPAs y Consultas de Acceso a la Información Pública"),'6.Valoración Control Corrupción'!$E51,'5. Valoración de Controles'!$H51))</f>
        <v/>
      </c>
      <c r="R51" s="24" t="str">
        <f>IF($H$51="","",
IF(OR($H$51="Corrupción",$H$51="Lavado de Activos",$H$51="Financiación del Terrorismo",$H$51="Trámites, OPAs y Consultas de Acceso a la Información Pública"),"No Aplica",'5. Valoración de Controles'!$I51))</f>
        <v/>
      </c>
      <c r="S51" s="24" t="str">
        <f>IF($H$51="","",
IF(OR($H$51="Corrupción",$H$51="Lavado de Activos",$H$51="Financiación del Terrorismo",$H$51="Trámites, OPAs y Consultas de Acceso a la Información Pública"),"No Aplica",'5. Valoración de Controles'!$J51))</f>
        <v/>
      </c>
      <c r="T51" s="24" t="str">
        <f>IF($H$51="","",
IF(OR($H$51="Corrupción",$H$51="Lavado de Activos",$H$51="Financiación del Terrorismo",$H$51="Trámites, OPAs y Consultas de Acceso a la Información Pública"),"No Aplica",'5. Valoración de Controles'!$K51))</f>
        <v/>
      </c>
      <c r="U51" s="24" t="str">
        <f>IF($H$51="","",
IF(OR($H$51="Corrupción",$H$51="Lavado de Activos",$H$51="Financiación del Terrorismo",$H$51="Trámites, OPAs y Consultas de Acceso a la Información Pública"),"No Aplica",'5. Valoración de Controles'!$L51))</f>
        <v/>
      </c>
      <c r="V51" s="24" t="str">
        <f>IF($H$51="","",
IF(OR($H$51="Corrupción",$H$51="Lavado de Activos",$H$51="Financiación del Terrorismo",$H$51="Trámites, OPAs y Consultas de Acceso a la Información Pública"),"No Aplica",'5. Valoración de Controles'!$M51))</f>
        <v/>
      </c>
      <c r="W51" s="24" t="str">
        <f>IF($H$51="","",
IF(OR($H$51="Corrupción",$H$51="Lavado de Activos",$H$51="Financiación del Terrorismo",$H$51="Trámites, OPAs y Consultas de Acceso a la Información Pública"),"No Aplica",'5. Valoración de Controles'!$N51))</f>
        <v/>
      </c>
      <c r="X51" s="32" t="str">
        <f>IF($H$51="","",
IF(OR($H$51="Corrupción",$H$51="Lavado de Activos",$H$51="Financiación del Terrorismo",$H$51="Trámites, OPAs y Consultas de Acceso a la Información Pública"),"No Aplica",'5. Valoración de Controles'!$O51))</f>
        <v/>
      </c>
      <c r="Y51" s="32" t="str">
        <f>IF($H$51="","",
IF(OR($H$51="Corrupción",$H$51="Lavado de Activos",$H$51="Financiación del Terrorismo",$H$51="Trámites, OPAs y Consultas de Acceso a la Información Pública"),"No Aplica",'5. Valoración de Controles'!$P51))</f>
        <v/>
      </c>
      <c r="Z51" s="32" t="str">
        <f>IF($H$51="","",
IF(OR($H$51="Corrupción",$H$51="Lavado de Activos",$H$51="Financiación del Terrorismo",$H$51="Trámites, OPAs y Consultas de Acceso a la Información Pública"),"No Aplica",'5. Valoración de Controles'!$Q51))</f>
        <v/>
      </c>
      <c r="AA51" s="25" t="str">
        <f>IF($H$51="","",
IF(OR($H$51="Corrupción",$H$51="Lavado de Activos",$H$51="Financiación del Terrorismo",$H$51="Trámites, OPAs y Consultas de Acceso a la Información Pública"),"No aplica",'5. Valoración de Controles'!$R51))</f>
        <v/>
      </c>
      <c r="AB51" s="91" t="str">
        <f>IF(H51="","",
IF(OR(H51="Corrupción",H51="Lavado de Activos",H51="Financiación del Terrorismo",H51="Trámites, OPAs y Consultas de Acceso a la Información Pública"),'6.Valoración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32"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Controles'!U53&gt;0,'5. Valoración de Controles'!U53,
IF('5. Valoración de Controles'!U52&gt;0,'5. Valoración de Controles'!U52,
IF('5. Valoración de Controles'!U51&gt;0,'5. Valoración de Controles'!U51,L51))))))</f>
        <v/>
      </c>
      <c r="AD51" s="91" t="str">
        <f>IF(H51="","",
IF(OR(H51="Corrupción",H51="Lavado de Activos",H51="Financiación del Terrorismo",H51="Trámites, OPAs y Consultas de Acceso a la Información Pública"),'3.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32"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Controles'!V53&gt;0,'5. Valoración de Controles'!V53,
IF('5. Valoración de Controles'!V52&gt;0,'5. Valoración de Controles'!V52,
IF('5. Valoración de Controles'!V51&gt;0,'5. Valoración de Controles'!V51,O51))))))</f>
        <v/>
      </c>
      <c r="AF51" s="87"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93"/>
      <c r="AH51" s="122"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21"/>
      <c r="AJ51" s="131"/>
      <c r="AK51" s="131" t="str">
        <f>IF(AI51="","","∑ Peso porcentual de cada acción definida")</f>
        <v/>
      </c>
      <c r="AL51" s="90"/>
      <c r="AM51" s="3"/>
      <c r="AN51" s="3"/>
      <c r="AO51" s="3"/>
      <c r="AP51" s="3"/>
      <c r="AQ51" s="3"/>
      <c r="AR51" s="3"/>
      <c r="AS51" s="3"/>
      <c r="AT51" s="3"/>
      <c r="AU51" s="3"/>
      <c r="AV51" s="3"/>
      <c r="AW51" s="3"/>
      <c r="AX51" s="3"/>
      <c r="AY51" s="3"/>
      <c r="AZ51" s="3"/>
      <c r="BA51" s="3"/>
      <c r="BB51" s="3"/>
      <c r="BC51" s="3"/>
      <c r="BD51" s="3"/>
      <c r="BE51" s="3"/>
      <c r="BF51" s="3"/>
    </row>
    <row r="52" spans="1:58" ht="31.5" customHeight="1" x14ac:dyDescent="0.3">
      <c r="A52" s="88"/>
      <c r="B52" s="88"/>
      <c r="C52" s="88"/>
      <c r="D52" s="88"/>
      <c r="E52" s="88"/>
      <c r="F52" s="88"/>
      <c r="G52" s="88"/>
      <c r="H52" s="88"/>
      <c r="I52" s="88"/>
      <c r="J52" s="88"/>
      <c r="K52" s="88"/>
      <c r="L52" s="88"/>
      <c r="M52" s="88"/>
      <c r="N52" s="88"/>
      <c r="O52" s="88"/>
      <c r="P52" s="88"/>
      <c r="Q52" s="31" t="str">
        <f>IF($H$51="","",
IF(OR($H$51="Corrupción",$H$51="Lavado de Activos",$H$51="Financiación del Terrorismo",$H$51="Trámites, OPAs y Consultas de Acceso a la Información Pública"),'6.Valoración Control Corrupción'!$E52,'5. Valoración de Controles'!$H52))</f>
        <v/>
      </c>
      <c r="R52" s="24" t="str">
        <f>IF($H$51="","",
IF(OR($H$51="Corrupción",$H$51="Lavado de Activos",$H$51="Financiación del Terrorismo",$H$51="Trámites, OPAs y Consultas de Acceso a la Información Pública"),"No Aplica",'5. Valoración de Controles'!$I52))</f>
        <v/>
      </c>
      <c r="S52" s="24" t="str">
        <f>IF($H$51="","",
IF(OR($H$51="Corrupción",$H$51="Lavado de Activos",$H$51="Financiación del Terrorismo",$H$51="Trámites, OPAs y Consultas de Acceso a la Información Pública"),"No Aplica",'5. Valoración de Controles'!$J52))</f>
        <v/>
      </c>
      <c r="T52" s="24" t="str">
        <f>IF($H$51="","",
IF(OR($H$51="Corrupción",$H$51="Lavado de Activos",$H$51="Financiación del Terrorismo",$H$51="Trámites, OPAs y Consultas de Acceso a la Información Pública"),"No Aplica",'5. Valoración de Controles'!$K52))</f>
        <v/>
      </c>
      <c r="U52" s="24" t="str">
        <f>IF($H$51="","",
IF(OR($H$51="Corrupción",$H$51="Lavado de Activos",$H$51="Financiación del Terrorismo",$H$51="Trámites, OPAs y Consultas de Acceso a la Información Pública"),"No Aplica",'5. Valoración de Controles'!$L52))</f>
        <v/>
      </c>
      <c r="V52" s="24" t="str">
        <f>IF($H$51="","",
IF(OR($H$51="Corrupción",$H$51="Lavado de Activos",$H$51="Financiación del Terrorismo",$H$51="Trámites, OPAs y Consultas de Acceso a la Información Pública"),"No Aplica",'5. Valoración de Controles'!$M52))</f>
        <v/>
      </c>
      <c r="W52" s="24" t="str">
        <f>IF($H$51="","",
IF(OR($H$51="Corrupción",$H$51="Lavado de Activos",$H$51="Financiación del Terrorismo",$H$51="Trámites, OPAs y Consultas de Acceso a la Información Pública"),"No Aplica",'5. Valoración de Controles'!$N52))</f>
        <v/>
      </c>
      <c r="X52" s="32" t="str">
        <f>IF($H$51="","",
IF(OR($H$51="Corrupción",$H$51="Lavado de Activos",$H$51="Financiación del Terrorismo",$H$51="Trámites, OPAs y Consultas de Acceso a la Información Pública"),"No Aplica",'5. Valoración de Controles'!$O52))</f>
        <v/>
      </c>
      <c r="Y52" s="32" t="str">
        <f>IF($H$51="","",
IF(OR($H$51="Corrupción",$H$51="Lavado de Activos",$H$51="Financiación del Terrorismo",$H$51="Trámites, OPAs y Consultas de Acceso a la Información Pública"),"No Aplica",'5. Valoración de Controles'!$P52))</f>
        <v/>
      </c>
      <c r="Z52" s="32" t="str">
        <f>IF($H$51="","",
IF(OR($H$51="Corrupción",$H$51="Lavado de Activos",$H$51="Financiación del Terrorismo",$H$51="Trámites, OPAs y Consultas de Acceso a la Información Pública"),"No Aplica",'5. Valoración de Controles'!$Q52))</f>
        <v/>
      </c>
      <c r="AA52" s="25" t="str">
        <f>IF($H$51="","",
IF(OR($H$51="Corrupción",$H$51="Lavado de Activos",$H$51="Financiación del Terrorismo",$H$51="Trámites, OPAs y Consultas de Acceso a la Información Pública"),"No aplica",'5. Valoración de Controles'!$R52))</f>
        <v/>
      </c>
      <c r="AB52" s="88"/>
      <c r="AC52" s="88"/>
      <c r="AD52" s="88"/>
      <c r="AE52" s="88"/>
      <c r="AF52" s="88"/>
      <c r="AG52" s="88"/>
      <c r="AH52" s="88"/>
      <c r="AI52" s="88"/>
      <c r="AJ52" s="88"/>
      <c r="AK52" s="88"/>
      <c r="AL52" s="88"/>
      <c r="AM52" s="2"/>
      <c r="AN52" s="2"/>
      <c r="AO52" s="2"/>
      <c r="AP52" s="2"/>
      <c r="AQ52" s="2"/>
      <c r="AR52" s="2"/>
      <c r="AS52" s="2"/>
      <c r="AT52" s="2"/>
      <c r="AU52" s="2"/>
      <c r="AV52" s="2"/>
      <c r="AW52" s="2"/>
      <c r="AX52" s="2"/>
      <c r="AY52" s="2"/>
      <c r="AZ52" s="2"/>
      <c r="BA52" s="2"/>
      <c r="BB52" s="2"/>
      <c r="BC52" s="2"/>
      <c r="BD52" s="2"/>
      <c r="BE52" s="2"/>
      <c r="BF52" s="2"/>
    </row>
    <row r="53" spans="1:58" ht="31.5" customHeight="1" x14ac:dyDescent="0.3">
      <c r="A53" s="89"/>
      <c r="B53" s="89"/>
      <c r="C53" s="89"/>
      <c r="D53" s="89"/>
      <c r="E53" s="89"/>
      <c r="F53" s="89"/>
      <c r="G53" s="89"/>
      <c r="H53" s="89"/>
      <c r="I53" s="89"/>
      <c r="J53" s="89"/>
      <c r="K53" s="89"/>
      <c r="L53" s="89"/>
      <c r="M53" s="89"/>
      <c r="N53" s="89"/>
      <c r="O53" s="89"/>
      <c r="P53" s="89"/>
      <c r="Q53" s="31" t="str">
        <f>IF($H$51="","",
IF(OR($H$51="Corrupción",$H$51="Lavado de Activos",$H$51="Financiación del Terrorismo",$H$51="Trámites, OPAs y Consultas de Acceso a la Información Pública"),'6.Valoración Control Corrupción'!$E53,'5. Valoración de Controles'!$H53))</f>
        <v/>
      </c>
      <c r="R53" s="24" t="str">
        <f>IF($H$51="","",
IF(OR($H$51="Corrupción",$H$51="Lavado de Activos",$H$51="Financiación del Terrorismo",$H$51="Trámites, OPAs y Consultas de Acceso a la Información Pública"),"No Aplica",'5. Valoración de Controles'!$I53))</f>
        <v/>
      </c>
      <c r="S53" s="24" t="str">
        <f>IF($H$51="","",
IF(OR($H$51="Corrupción",$H$51="Lavado de Activos",$H$51="Financiación del Terrorismo",$H$51="Trámites, OPAs y Consultas de Acceso a la Información Pública"),"No Aplica",'5. Valoración de Controles'!$J53))</f>
        <v/>
      </c>
      <c r="T53" s="24" t="str">
        <f>IF($H$51="","",
IF(OR($H$51="Corrupción",$H$51="Lavado de Activos",$H$51="Financiación del Terrorismo",$H$51="Trámites, OPAs y Consultas de Acceso a la Información Pública"),"No Aplica",'5. Valoración de Controles'!$K53))</f>
        <v/>
      </c>
      <c r="U53" s="24" t="str">
        <f>IF($H$51="","",
IF(OR($H$51="Corrupción",$H$51="Lavado de Activos",$H$51="Financiación del Terrorismo",$H$51="Trámites, OPAs y Consultas de Acceso a la Información Pública"),"No Aplica",'5. Valoración de Controles'!$L53))</f>
        <v/>
      </c>
      <c r="V53" s="24" t="str">
        <f>IF($H$51="","",
IF(OR($H$51="Corrupción",$H$51="Lavado de Activos",$H$51="Financiación del Terrorismo",$H$51="Trámites, OPAs y Consultas de Acceso a la Información Pública"),"No Aplica",'5. Valoración de Controles'!$M53))</f>
        <v/>
      </c>
      <c r="W53" s="24" t="str">
        <f>IF($H$51="","",
IF(OR($H$51="Corrupción",$H$51="Lavado de Activos",$H$51="Financiación del Terrorismo",$H$51="Trámites, OPAs y Consultas de Acceso a la Información Pública"),"No Aplica",'5. Valoración de Controles'!$N53))</f>
        <v/>
      </c>
      <c r="X53" s="32" t="str">
        <f>IF($H$51="","",
IF(OR($H$51="Corrupción",$H$51="Lavado de Activos",$H$51="Financiación del Terrorismo",$H$51="Trámites, OPAs y Consultas de Acceso a la Información Pública"),"No Aplica",'5. Valoración de Controles'!$O53))</f>
        <v/>
      </c>
      <c r="Y53" s="32" t="str">
        <f>IF($H$51="","",
IF(OR($H$51="Corrupción",$H$51="Lavado de Activos",$H$51="Financiación del Terrorismo",$H$51="Trámites, OPAs y Consultas de Acceso a la Información Pública"),"No Aplica",'5. Valoración de Controles'!$P53))</f>
        <v/>
      </c>
      <c r="Z53" s="32" t="str">
        <f>IF($H$51="","",
IF(OR($H$51="Corrupción",$H$51="Lavado de Activos",$H$51="Financiación del Terrorismo",$H$51="Trámites, OPAs y Consultas de Acceso a la Información Pública"),"No Aplica",'5. Valoración de Controles'!$Q53))</f>
        <v/>
      </c>
      <c r="AA53" s="25" t="str">
        <f>IF($H$51="","",
IF(OR($H$51="Corrupción",$H$51="Lavado de Activos",$H$51="Financiación del Terrorismo",$H$51="Trámites, OPAs y Consultas de Acceso a la Información Pública"),"No aplica",'5. Valoración de Controles'!$R53))</f>
        <v/>
      </c>
      <c r="AB53" s="89"/>
      <c r="AC53" s="89"/>
      <c r="AD53" s="89"/>
      <c r="AE53" s="89"/>
      <c r="AF53" s="89"/>
      <c r="AG53" s="89"/>
      <c r="AH53" s="89"/>
      <c r="AI53" s="89"/>
      <c r="AJ53" s="89"/>
      <c r="AK53" s="89"/>
      <c r="AL53" s="89"/>
      <c r="AM53" s="2"/>
      <c r="AN53" s="2"/>
      <c r="AO53" s="2"/>
      <c r="AP53" s="2"/>
      <c r="AQ53" s="2"/>
      <c r="AR53" s="2"/>
      <c r="AS53" s="2"/>
      <c r="AT53" s="2"/>
      <c r="AU53" s="2"/>
      <c r="AV53" s="2"/>
      <c r="AW53" s="2"/>
      <c r="AX53" s="2"/>
      <c r="AY53" s="2"/>
      <c r="AZ53" s="2"/>
      <c r="BA53" s="2"/>
      <c r="BB53" s="2"/>
      <c r="BC53" s="2"/>
      <c r="BD53" s="2"/>
      <c r="BE53" s="2"/>
      <c r="BF53" s="2"/>
    </row>
    <row r="54" spans="1:58" ht="31.5" customHeight="1" x14ac:dyDescent="0.3">
      <c r="A54" s="95">
        <v>16</v>
      </c>
      <c r="B54" s="90" t="str">
        <f>'2. Identificación del Riesgo'!B54:B56</f>
        <v/>
      </c>
      <c r="C54" s="90" t="str">
        <f>IF('2. Identificación del Riesgo'!C54:C56="","",'2. Identificación del Riesgo'!C54:C56)</f>
        <v/>
      </c>
      <c r="D54" s="90" t="str">
        <f>IF('2. Identificación del Riesgo'!D54:D56="","",'2. Identificación del Riesgo'!D54:D56)</f>
        <v/>
      </c>
      <c r="E54" s="90" t="str">
        <f>IF('2. Identificación del Riesgo'!E54:E56="","",'2. Identificación del Riesgo'!E54:E56)</f>
        <v/>
      </c>
      <c r="F54" s="90" t="str">
        <f>IF('2. Identificación del Riesgo'!F54:F56="","",'2. Identificación del Riesgo'!F54:F56)</f>
        <v/>
      </c>
      <c r="G54" s="90" t="str">
        <f>IF('2. Identificación del Riesgo'!G54:G56="","",'2. Identificación del Riesgo'!G54:G56)</f>
        <v/>
      </c>
      <c r="H54" s="90" t="str">
        <f>IF('2. Identificación del Riesgo'!H54:H56="","",'2. Identificación del Riesgo'!H54:H56)</f>
        <v/>
      </c>
      <c r="I54" s="90" t="str">
        <f>IF('2. Identificación del Riesgo'!I54:I56="","",'2. Identificación del Riesgo'!I54:I56)</f>
        <v/>
      </c>
      <c r="J54" s="90" t="str">
        <f>IF('2. Identificación del Riesgo'!J54:J56="","",'2. Identificación del Riesgo'!J54:J56)</f>
        <v/>
      </c>
      <c r="K54" s="91" t="str">
        <f>'2. Identificación del Riesgo'!K54:K56</f>
        <v/>
      </c>
      <c r="L54" s="92" t="str">
        <f>'2. Identificación del Riesgo'!L54:L56</f>
        <v/>
      </c>
      <c r="M54" s="90"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Riesgo'!M54:M56="","",'2. Identificación del Riesgo'!M54:M56))</f>
        <v/>
      </c>
      <c r="N54" s="91" t="str">
        <f>'2. Identificación del Riesgo'!N54:N56</f>
        <v/>
      </c>
      <c r="O54" s="92" t="str">
        <f>'2. Identificación del Riesgo'!O54:O56</f>
        <v/>
      </c>
      <c r="P54" s="87" t="str">
        <f>'2. Identificación del Riesgo'!P54:P56</f>
        <v/>
      </c>
      <c r="Q54" s="31" t="str">
        <f>IF($H$54="","",
IF(OR($H$54="Corrupción",$H$54="Lavado de Activos",$H$54="Financiación del Terrorismo",$H$54="Trámites, OPAs y Consultas de Acceso a la Información Pública"),'6.Valoración Control Corrupción'!$E54,'5. Valoración de Controles'!$H54))</f>
        <v/>
      </c>
      <c r="R54" s="24" t="str">
        <f>IF($H$54="","",
IF(OR($H$54="Corrupción",$H$54="Lavado de Activos",$H$54="Financiación del Terrorismo",$H$54="Trámites, OPAs y Consultas de Acceso a la Información Pública"),"No Aplica",'5. Valoración de Controles'!$I54))</f>
        <v/>
      </c>
      <c r="S54" s="24" t="str">
        <f>IF($H$54="","",
IF(OR($H$54="Corrupción",$H$54="Lavado de Activos",$H$54="Financiación del Terrorismo",$H$54="Trámites, OPAs y Consultas de Acceso a la Información Pública"),"No Aplica",'5. Valoración de Controles'!$J54))</f>
        <v/>
      </c>
      <c r="T54" s="24" t="str">
        <f>IF($H$54="","",
IF(OR($H$54="Corrupción",$H$54="Lavado de Activos",$H$54="Financiación del Terrorismo",$H$54="Trámites, OPAs y Consultas de Acceso a la Información Pública"),"No Aplica",'5. Valoración de Controles'!$K54))</f>
        <v/>
      </c>
      <c r="U54" s="24" t="str">
        <f>IF($H$54="","",
IF(OR($H$54="Corrupción",$H$54="Lavado de Activos",$H$54="Financiación del Terrorismo",$H$54="Trámites, OPAs y Consultas de Acceso a la Información Pública"),"No Aplica",'5. Valoración de Controles'!$L54))</f>
        <v/>
      </c>
      <c r="V54" s="24" t="str">
        <f>IF($H$54="","",
IF(OR($H$54="Corrupción",$H$54="Lavado de Activos",$H$54="Financiación del Terrorismo",$H$54="Trámites, OPAs y Consultas de Acceso a la Información Pública"),"No Aplica",'5. Valoración de Controles'!$M54))</f>
        <v/>
      </c>
      <c r="W54" s="24" t="str">
        <f>IF($H$54="","",
IF(OR($H$54="Corrupción",$H$54="Lavado de Activos",$H$54="Financiación del Terrorismo",$H$54="Trámites, OPAs y Consultas de Acceso a la Información Pública"),"No Aplica",'5. Valoración de Controles'!$N54))</f>
        <v/>
      </c>
      <c r="X54" s="32" t="str">
        <f>IF($H$54="","",
IF(OR($H$54="Corrupción",$H$54="Lavado de Activos",$H$54="Financiación del Terrorismo",$H$54="Trámites, OPAs y Consultas de Acceso a la Información Pública"),"No Aplica",'5. Valoración de Controles'!$O54))</f>
        <v/>
      </c>
      <c r="Y54" s="32" t="str">
        <f>IF($H$54="","",
IF(OR($H$54="Corrupción",$H$54="Lavado de Activos",$H$54="Financiación del Terrorismo",$H$54="Trámites, OPAs y Consultas de Acceso a la Información Pública"),"No Aplica",'5. Valoración de Controles'!$P54))</f>
        <v/>
      </c>
      <c r="Z54" s="32" t="str">
        <f>IF($H$54="","",
IF(OR($H$54="Corrupción",$H$54="Lavado de Activos",$H$54="Financiación del Terrorismo",$H$54="Trámites, OPAs y Consultas de Acceso a la Información Pública"),"No Aplica",'5. Valoración de Controles'!$Q54))</f>
        <v/>
      </c>
      <c r="AA54" s="25" t="str">
        <f>IF($H$54="","",
IF(OR($H$54="Corrupción",$H$54="Lavado de Activos",$H$54="Financiación del Terrorismo",$H$54="Trámites, OPAs y Consultas de Acceso a la Información Pública"),"No aplica",'5. Valoración de Controles'!$R54))</f>
        <v/>
      </c>
      <c r="AB54" s="91" t="str">
        <f>IF(H54="","",
IF(OR(H54="Corrupción",H54="Lavado de Activos",H54="Financiación del Terrorismo",H54="Trámites, OPAs y Consultas de Acceso a la Información Pública"),'6.Valoración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32"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Controles'!U56&gt;0,'5. Valoración de Controles'!U56,
IF('5. Valoración de Controles'!U55&gt;0,'5. Valoración de Controles'!U55,
IF('5. Valoración de Controles'!U54&gt;0,'5. Valoración de Controles'!U54,L54))))))</f>
        <v/>
      </c>
      <c r="AD54" s="91" t="str">
        <f>IF(H54="","",
IF(OR(H54="Corrupción",H54="Lavado de Activos",H54="Financiación del Terrorismo",H54="Trámites, OPAs y Consultas de Acceso a la Información Pública"),'3.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32"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Controles'!V56&gt;0,'5. Valoración de Controles'!V56,
IF('5. Valoración de Controles'!V55&gt;0,'5. Valoración de Controles'!V55,
IF('5. Valoración de Controles'!V54&gt;0,'5. Valoración de Controles'!V54,O54))))))</f>
        <v/>
      </c>
      <c r="AF54" s="87"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93"/>
      <c r="AH54" s="122"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21"/>
      <c r="AJ54" s="131"/>
      <c r="AK54" s="131" t="str">
        <f>IF(AI54="","","∑ Peso porcentual de cada acción definida")</f>
        <v/>
      </c>
      <c r="AL54" s="90"/>
      <c r="AM54" s="3"/>
      <c r="AN54" s="3"/>
      <c r="AO54" s="3"/>
      <c r="AP54" s="3"/>
      <c r="AQ54" s="3"/>
      <c r="AR54" s="3"/>
      <c r="AS54" s="3"/>
      <c r="AT54" s="3"/>
      <c r="AU54" s="3"/>
      <c r="AV54" s="3"/>
      <c r="AW54" s="3"/>
      <c r="AX54" s="3"/>
      <c r="AY54" s="3"/>
      <c r="AZ54" s="3"/>
      <c r="BA54" s="3"/>
      <c r="BB54" s="3"/>
      <c r="BC54" s="3"/>
      <c r="BD54" s="3"/>
      <c r="BE54" s="3"/>
      <c r="BF54" s="3"/>
    </row>
    <row r="55" spans="1:58" ht="31.5" customHeight="1" x14ac:dyDescent="0.3">
      <c r="A55" s="88"/>
      <c r="B55" s="88"/>
      <c r="C55" s="88"/>
      <c r="D55" s="88"/>
      <c r="E55" s="88"/>
      <c r="F55" s="88"/>
      <c r="G55" s="88"/>
      <c r="H55" s="88"/>
      <c r="I55" s="88"/>
      <c r="J55" s="88"/>
      <c r="K55" s="88"/>
      <c r="L55" s="88"/>
      <c r="M55" s="88"/>
      <c r="N55" s="88"/>
      <c r="O55" s="88"/>
      <c r="P55" s="88"/>
      <c r="Q55" s="31" t="str">
        <f>IF($H$54="","",
IF(OR($H$54="Corrupción",$H$54="Lavado de Activos",$H$54="Financiación del Terrorismo",$H$54="Trámites, OPAs y Consultas de Acceso a la Información Pública"),'6.Valoración Control Corrupción'!$E55,'5. Valoración de Controles'!$H55))</f>
        <v/>
      </c>
      <c r="R55" s="24" t="str">
        <f>IF($H$54="","",
IF(OR($H$54="Corrupción",$H$54="Lavado de Activos",$H$54="Financiación del Terrorismo",$H$54="Trámites, OPAs y Consultas de Acceso a la Información Pública"),"No Aplica",'5. Valoración de Controles'!$I55))</f>
        <v/>
      </c>
      <c r="S55" s="24" t="str">
        <f>IF($H$54="","",
IF(OR($H$54="Corrupción",$H$54="Lavado de Activos",$H$54="Financiación del Terrorismo",$H$54="Trámites, OPAs y Consultas de Acceso a la Información Pública"),"No Aplica",'5. Valoración de Controles'!$J55))</f>
        <v/>
      </c>
      <c r="T55" s="24" t="str">
        <f>IF($H$54="","",
IF(OR($H$54="Corrupción",$H$54="Lavado de Activos",$H$54="Financiación del Terrorismo",$H$54="Trámites, OPAs y Consultas de Acceso a la Información Pública"),"No Aplica",'5. Valoración de Controles'!$K55))</f>
        <v/>
      </c>
      <c r="U55" s="24" t="str">
        <f>IF($H$54="","",
IF(OR($H$54="Corrupción",$H$54="Lavado de Activos",$H$54="Financiación del Terrorismo",$H$54="Trámites, OPAs y Consultas de Acceso a la Información Pública"),"No Aplica",'5. Valoración de Controles'!$L55))</f>
        <v/>
      </c>
      <c r="V55" s="24" t="str">
        <f>IF($H$54="","",
IF(OR($H$54="Corrupción",$H$54="Lavado de Activos",$H$54="Financiación del Terrorismo",$H$54="Trámites, OPAs y Consultas de Acceso a la Información Pública"),"No Aplica",'5. Valoración de Controles'!$M55))</f>
        <v/>
      </c>
      <c r="W55" s="24" t="str">
        <f>IF($H$54="","",
IF(OR($H$54="Corrupción",$H$54="Lavado de Activos",$H$54="Financiación del Terrorismo",$H$54="Trámites, OPAs y Consultas de Acceso a la Información Pública"),"No Aplica",'5. Valoración de Controles'!$N55))</f>
        <v/>
      </c>
      <c r="X55" s="32" t="str">
        <f>IF($H$54="","",
IF(OR($H$54="Corrupción",$H$54="Lavado de Activos",$H$54="Financiación del Terrorismo",$H$54="Trámites, OPAs y Consultas de Acceso a la Información Pública"),"No Aplica",'5. Valoración de Controles'!$O55))</f>
        <v/>
      </c>
      <c r="Y55" s="32" t="str">
        <f>IF($H$54="","",
IF(OR($H$54="Corrupción",$H$54="Lavado de Activos",$H$54="Financiación del Terrorismo",$H$54="Trámites, OPAs y Consultas de Acceso a la Información Pública"),"No Aplica",'5. Valoración de Controles'!$P55))</f>
        <v/>
      </c>
      <c r="Z55" s="32" t="str">
        <f>IF($H$54="","",
IF(OR($H$54="Corrupción",$H$54="Lavado de Activos",$H$54="Financiación del Terrorismo",$H$54="Trámites, OPAs y Consultas de Acceso a la Información Pública"),"No Aplica",'5. Valoración de Controles'!$Q55))</f>
        <v/>
      </c>
      <c r="AA55" s="25" t="str">
        <f>IF($H$54="","",
IF(OR($H$54="Corrupción",$H$54="Lavado de Activos",$H$54="Financiación del Terrorismo",$H$54="Trámites, OPAs y Consultas de Acceso a la Información Pública"),"No aplica",'5. Valoración de Controles'!$R55))</f>
        <v/>
      </c>
      <c r="AB55" s="88"/>
      <c r="AC55" s="88"/>
      <c r="AD55" s="88"/>
      <c r="AE55" s="88"/>
      <c r="AF55" s="88"/>
      <c r="AG55" s="88"/>
      <c r="AH55" s="88"/>
      <c r="AI55" s="88"/>
      <c r="AJ55" s="88"/>
      <c r="AK55" s="88"/>
      <c r="AL55" s="88"/>
      <c r="AM55" s="2"/>
      <c r="AN55" s="2"/>
      <c r="AO55" s="2"/>
      <c r="AP55" s="2"/>
      <c r="AQ55" s="2"/>
      <c r="AR55" s="2"/>
      <c r="AS55" s="2"/>
      <c r="AT55" s="2"/>
      <c r="AU55" s="2"/>
      <c r="AV55" s="2"/>
      <c r="AW55" s="2"/>
      <c r="AX55" s="2"/>
      <c r="AY55" s="2"/>
      <c r="AZ55" s="2"/>
      <c r="BA55" s="2"/>
      <c r="BB55" s="2"/>
      <c r="BC55" s="2"/>
      <c r="BD55" s="2"/>
      <c r="BE55" s="2"/>
      <c r="BF55" s="2"/>
    </row>
    <row r="56" spans="1:58" ht="31.5" customHeight="1" x14ac:dyDescent="0.3">
      <c r="A56" s="89"/>
      <c r="B56" s="89"/>
      <c r="C56" s="89"/>
      <c r="D56" s="89"/>
      <c r="E56" s="89"/>
      <c r="F56" s="89"/>
      <c r="G56" s="89"/>
      <c r="H56" s="89"/>
      <c r="I56" s="89"/>
      <c r="J56" s="89"/>
      <c r="K56" s="89"/>
      <c r="L56" s="89"/>
      <c r="M56" s="89"/>
      <c r="N56" s="89"/>
      <c r="O56" s="89"/>
      <c r="P56" s="89"/>
      <c r="Q56" s="31" t="str">
        <f>IF($H$54="","",
IF(OR($H$54="Corrupción",$H$54="Lavado de Activos",$H$54="Financiación del Terrorismo",$H$54="Trámites, OPAs y Consultas de Acceso a la Información Pública"),'6.Valoración Control Corrupción'!$E56,'5. Valoración de Controles'!$H56))</f>
        <v/>
      </c>
      <c r="R56" s="24" t="str">
        <f>IF($H$54="","",
IF(OR($H$54="Corrupción",$H$54="Lavado de Activos",$H$54="Financiación del Terrorismo",$H$54="Trámites, OPAs y Consultas de Acceso a la Información Pública"),"No Aplica",'5. Valoración de Controles'!$I56))</f>
        <v/>
      </c>
      <c r="S56" s="24" t="str">
        <f>IF($H$54="","",
IF(OR($H$54="Corrupción",$H$54="Lavado de Activos",$H$54="Financiación del Terrorismo",$H$54="Trámites, OPAs y Consultas de Acceso a la Información Pública"),"No Aplica",'5. Valoración de Controles'!$J56))</f>
        <v/>
      </c>
      <c r="T56" s="24" t="str">
        <f>IF($H$54="","",
IF(OR($H$54="Corrupción",$H$54="Lavado de Activos",$H$54="Financiación del Terrorismo",$H$54="Trámites, OPAs y Consultas de Acceso a la Información Pública"),"No Aplica",'5. Valoración de Controles'!$K56))</f>
        <v/>
      </c>
      <c r="U56" s="24" t="str">
        <f>IF($H$54="","",
IF(OR($H$54="Corrupción",$H$54="Lavado de Activos",$H$54="Financiación del Terrorismo",$H$54="Trámites, OPAs y Consultas de Acceso a la Información Pública"),"No Aplica",'5. Valoración de Controles'!$L56))</f>
        <v/>
      </c>
      <c r="V56" s="24" t="str">
        <f>IF($H$54="","",
IF(OR($H$54="Corrupción",$H$54="Lavado de Activos",$H$54="Financiación del Terrorismo",$H$54="Trámites, OPAs y Consultas de Acceso a la Información Pública"),"No Aplica",'5. Valoración de Controles'!$M56))</f>
        <v/>
      </c>
      <c r="W56" s="24" t="str">
        <f>IF($H$54="","",
IF(OR($H$54="Corrupción",$H$54="Lavado de Activos",$H$54="Financiación del Terrorismo",$H$54="Trámites, OPAs y Consultas de Acceso a la Información Pública"),"No Aplica",'5. Valoración de Controles'!$N56))</f>
        <v/>
      </c>
      <c r="X56" s="32" t="str">
        <f>IF($H$54="","",
IF(OR($H$54="Corrupción",$H$54="Lavado de Activos",$H$54="Financiación del Terrorismo",$H$54="Trámites, OPAs y Consultas de Acceso a la Información Pública"),"No Aplica",'5. Valoración de Controles'!$O56))</f>
        <v/>
      </c>
      <c r="Y56" s="32" t="str">
        <f>IF($H$54="","",
IF(OR($H$54="Corrupción",$H$54="Lavado de Activos",$H$54="Financiación del Terrorismo",$H$54="Trámites, OPAs y Consultas de Acceso a la Información Pública"),"No Aplica",'5. Valoración de Controles'!$P56))</f>
        <v/>
      </c>
      <c r="Z56" s="32" t="str">
        <f>IF($H$54="","",
IF(OR($H$54="Corrupción",$H$54="Lavado de Activos",$H$54="Financiación del Terrorismo",$H$54="Trámites, OPAs y Consultas de Acceso a la Información Pública"),"No Aplica",'5. Valoración de Controles'!$Q56))</f>
        <v/>
      </c>
      <c r="AA56" s="25" t="str">
        <f>IF($H$54="","",
IF(OR($H$54="Corrupción",$H$54="Lavado de Activos",$H$54="Financiación del Terrorismo",$H$54="Trámites, OPAs y Consultas de Acceso a la Información Pública"),"No aplica",'5. Valoración de Controles'!$R56))</f>
        <v/>
      </c>
      <c r="AB56" s="89"/>
      <c r="AC56" s="89"/>
      <c r="AD56" s="89"/>
      <c r="AE56" s="89"/>
      <c r="AF56" s="89"/>
      <c r="AG56" s="89"/>
      <c r="AH56" s="89"/>
      <c r="AI56" s="89"/>
      <c r="AJ56" s="89"/>
      <c r="AK56" s="89"/>
      <c r="AL56" s="89"/>
      <c r="AM56" s="2"/>
      <c r="AN56" s="2"/>
      <c r="AO56" s="2"/>
      <c r="AP56" s="2"/>
      <c r="AQ56" s="2"/>
      <c r="AR56" s="2"/>
      <c r="AS56" s="2"/>
      <c r="AT56" s="2"/>
      <c r="AU56" s="2"/>
      <c r="AV56" s="2"/>
      <c r="AW56" s="2"/>
      <c r="AX56" s="2"/>
      <c r="AY56" s="2"/>
      <c r="AZ56" s="2"/>
      <c r="BA56" s="2"/>
      <c r="BB56" s="2"/>
      <c r="BC56" s="2"/>
      <c r="BD56" s="2"/>
      <c r="BE56" s="2"/>
      <c r="BF56" s="2"/>
    </row>
    <row r="57" spans="1:58" ht="31.5" customHeight="1" x14ac:dyDescent="0.3">
      <c r="A57" s="95">
        <v>17</v>
      </c>
      <c r="B57" s="90" t="str">
        <f>'2. Identificación del Riesgo'!B57:B59</f>
        <v/>
      </c>
      <c r="C57" s="90" t="str">
        <f>IF('2. Identificación del Riesgo'!C57:C59="","",'2. Identificación del Riesgo'!C57:C59)</f>
        <v/>
      </c>
      <c r="D57" s="90" t="str">
        <f>IF('2. Identificación del Riesgo'!D57:D59="","",'2. Identificación del Riesgo'!D57:D59)</f>
        <v/>
      </c>
      <c r="E57" s="90" t="str">
        <f>IF('2. Identificación del Riesgo'!E57:E59="","",'2. Identificación del Riesgo'!E57:E59)</f>
        <v/>
      </c>
      <c r="F57" s="90" t="str">
        <f>IF('2. Identificación del Riesgo'!F57:F59="","",'2. Identificación del Riesgo'!F57:F59)</f>
        <v/>
      </c>
      <c r="G57" s="90" t="str">
        <f>IF('2. Identificación del Riesgo'!G57:G59="","",'2. Identificación del Riesgo'!G57:G59)</f>
        <v/>
      </c>
      <c r="H57" s="90" t="str">
        <f>IF('2. Identificación del Riesgo'!H57:H59="","",'2. Identificación del Riesgo'!H57:H59)</f>
        <v/>
      </c>
      <c r="I57" s="90" t="str">
        <f>IF('2. Identificación del Riesgo'!I57:I59="","",'2. Identificación del Riesgo'!I57:I59)</f>
        <v/>
      </c>
      <c r="J57" s="90" t="str">
        <f>IF('2. Identificación del Riesgo'!J57:J59="","",'2. Identificación del Riesgo'!J57:J59)</f>
        <v/>
      </c>
      <c r="K57" s="91" t="str">
        <f>'2. Identificación del Riesgo'!K57:K59</f>
        <v/>
      </c>
      <c r="L57" s="92" t="str">
        <f>'2. Identificación del Riesgo'!L57:L59</f>
        <v/>
      </c>
      <c r="M57" s="90"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Riesgo'!M57:M59="","",'2. Identificación del Riesgo'!M57:M59))</f>
        <v/>
      </c>
      <c r="N57" s="91" t="str">
        <f>'2. Identificación del Riesgo'!N57:N59</f>
        <v/>
      </c>
      <c r="O57" s="92" t="str">
        <f>'2. Identificación del Riesgo'!O57:O59</f>
        <v/>
      </c>
      <c r="P57" s="87" t="str">
        <f>'2. Identificación del Riesgo'!P57:P59</f>
        <v/>
      </c>
      <c r="Q57" s="31" t="str">
        <f>IF($H$57="","",
IF(OR($H$57="Corrupción",$H$57="Lavado de Activos",$H$57="Financiación del Terrorismo",$H$57="Trámites, OPAs y Consultas de Acceso a la Información Pública"),'6.Valoración Control Corrupción'!$E57,'5. Valoración de Controles'!$H57))</f>
        <v/>
      </c>
      <c r="R57" s="24" t="str">
        <f>IF($H$57="","",
IF(OR($H$57="Corrupción",$H$57="Lavado de Activos",$H$57="Financiación del Terrorismo",$H$57="Trámites, OPAs y Consultas de Acceso a la Información Pública"),"No Aplica",'5. Valoración de Controles'!$I57))</f>
        <v/>
      </c>
      <c r="S57" s="24" t="str">
        <f>IF($H$57="","",
IF(OR($H$57="Corrupción",$H$57="Lavado de Activos",$H$57="Financiación del Terrorismo",$H$57="Trámites, OPAs y Consultas de Acceso a la Información Pública"),"No Aplica",'5. Valoración de Controles'!$J57))</f>
        <v/>
      </c>
      <c r="T57" s="24" t="str">
        <f>IF($H$57="","",
IF(OR($H$57="Corrupción",$H$57="Lavado de Activos",$H$57="Financiación del Terrorismo",$H$57="Trámites, OPAs y Consultas de Acceso a la Información Pública"),"No Aplica",'5. Valoración de Controles'!$K57))</f>
        <v/>
      </c>
      <c r="U57" s="24" t="str">
        <f>IF($H$57="","",
IF(OR($H$57="Corrupción",$H$57="Lavado de Activos",$H$57="Financiación del Terrorismo",$H$57="Trámites, OPAs y Consultas de Acceso a la Información Pública"),"No Aplica",'5. Valoración de Controles'!$L57))</f>
        <v/>
      </c>
      <c r="V57" s="24" t="str">
        <f>IF($H$57="","",
IF(OR($H$57="Corrupción",$H$57="Lavado de Activos",$H$57="Financiación del Terrorismo",$H$57="Trámites, OPAs y Consultas de Acceso a la Información Pública"),"No Aplica",'5. Valoración de Controles'!$M57))</f>
        <v/>
      </c>
      <c r="W57" s="24" t="str">
        <f>IF($H$57="","",
IF(OR($H$57="Corrupción",$H$57="Lavado de Activos",$H$57="Financiación del Terrorismo",$H$57="Trámites, OPAs y Consultas de Acceso a la Información Pública"),"No Aplica",'5. Valoración de Controles'!$N57))</f>
        <v/>
      </c>
      <c r="X57" s="32" t="str">
        <f>IF($H$57="","",
IF(OR($H$57="Corrupción",$H$57="Lavado de Activos",$H$57="Financiación del Terrorismo",$H$57="Trámites, OPAs y Consultas de Acceso a la Información Pública"),"No Aplica",'5. Valoración de Controles'!$O57))</f>
        <v/>
      </c>
      <c r="Y57" s="32" t="str">
        <f>IF($H$57="","",
IF(OR($H$57="Corrupción",$H$57="Lavado de Activos",$H$57="Financiación del Terrorismo",$H$57="Trámites, OPAs y Consultas de Acceso a la Información Pública"),"No Aplica",'5. Valoración de Controles'!$P57))</f>
        <v/>
      </c>
      <c r="Z57" s="32" t="str">
        <f>IF($H$57="","",
IF(OR($H$57="Corrupción",$H$57="Lavado de Activos",$H$57="Financiación del Terrorismo",$H$57="Trámites, OPAs y Consultas de Acceso a la Información Pública"),"No Aplica",'5. Valoración de Controles'!$Q57))</f>
        <v/>
      </c>
      <c r="AA57" s="25" t="str">
        <f>IF($H$57="","",
IF(OR($H$57="Corrupción",$H$57="Lavado de Activos",$H$57="Financiación del Terrorismo",$H$57="Trámites, OPAs y Consultas de Acceso a la Información Pública"),"No aplica",'5. Valoración de Controles'!$R57))</f>
        <v/>
      </c>
      <c r="AB57" s="91" t="str">
        <f>IF(H57="","",
IF(OR(H57="Corrupción",H57="Lavado de Activos",H57="Financiación del Terrorismo",H57="Trámites, OPAs y Consultas de Acceso a la Información Pública"),'6.Valoración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32"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Controles'!U59&gt;0,'5. Valoración de Controles'!U59,
IF('5. Valoración de Controles'!U58&gt;0,'5. Valoración de Controles'!U58,
IF('5. Valoración de Controles'!U57&gt;0,'5. Valoración de Controles'!U57,L57))))))</f>
        <v/>
      </c>
      <c r="AD57" s="91" t="str">
        <f>IF(H57="","",
IF(OR(H57="Corrupción",H57="Lavado de Activos",H57="Financiación del Terrorismo",H57="Trámites, OPAs y Consultas de Acceso a la Información Pública"),'3.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32"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Controles'!V59&gt;0,'5. Valoración de Controles'!V59,
IF('5. Valoración de Controles'!V58&gt;0,'5. Valoración de Controles'!V58,
IF('5. Valoración de Controles'!V57&gt;0,'5. Valoración de Controles'!V57,O57))))))</f>
        <v/>
      </c>
      <c r="AF57" s="87"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93"/>
      <c r="AH57" s="122"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21"/>
      <c r="AJ57" s="131"/>
      <c r="AK57" s="131" t="str">
        <f>IF(AI57="","","∑ Peso porcentual de cada acción definida")</f>
        <v/>
      </c>
      <c r="AL57" s="90"/>
      <c r="AM57" s="3"/>
      <c r="AN57" s="3"/>
      <c r="AO57" s="3"/>
      <c r="AP57" s="3"/>
      <c r="AQ57" s="3"/>
      <c r="AR57" s="3"/>
      <c r="AS57" s="3"/>
      <c r="AT57" s="3"/>
      <c r="AU57" s="3"/>
      <c r="AV57" s="3"/>
      <c r="AW57" s="3"/>
      <c r="AX57" s="3"/>
      <c r="AY57" s="3"/>
      <c r="AZ57" s="3"/>
      <c r="BA57" s="3"/>
      <c r="BB57" s="3"/>
      <c r="BC57" s="3"/>
      <c r="BD57" s="3"/>
      <c r="BE57" s="3"/>
      <c r="BF57" s="3"/>
    </row>
    <row r="58" spans="1:58" ht="31.5" customHeight="1" x14ac:dyDescent="0.3">
      <c r="A58" s="88"/>
      <c r="B58" s="88"/>
      <c r="C58" s="88"/>
      <c r="D58" s="88"/>
      <c r="E58" s="88"/>
      <c r="F58" s="88"/>
      <c r="G58" s="88"/>
      <c r="H58" s="88"/>
      <c r="I58" s="88"/>
      <c r="J58" s="88"/>
      <c r="K58" s="88"/>
      <c r="L58" s="88"/>
      <c r="M58" s="88"/>
      <c r="N58" s="88"/>
      <c r="O58" s="88"/>
      <c r="P58" s="88"/>
      <c r="Q58" s="31" t="str">
        <f>IF($H$57="","",
IF(OR($H$57="Corrupción",$H$57="Lavado de Activos",$H$57="Financiación del Terrorismo",$H$57="Trámites, OPAs y Consultas de Acceso a la Información Pública"),'6.Valoración Control Corrupción'!$E58,'5. Valoración de Controles'!$H58))</f>
        <v/>
      </c>
      <c r="R58" s="24" t="str">
        <f>IF($H$57="","",
IF(OR($H$57="Corrupción",$H$57="Lavado de Activos",$H$57="Financiación del Terrorismo",$H$57="Trámites, OPAs y Consultas de Acceso a la Información Pública"),"No Aplica",'5. Valoración de Controles'!$I58))</f>
        <v/>
      </c>
      <c r="S58" s="24" t="str">
        <f>IF($H$57="","",
IF(OR($H$57="Corrupción",$H$57="Lavado de Activos",$H$57="Financiación del Terrorismo",$H$57="Trámites, OPAs y Consultas de Acceso a la Información Pública"),"No Aplica",'5. Valoración de Controles'!$J58))</f>
        <v/>
      </c>
      <c r="T58" s="24" t="str">
        <f>IF($H$57="","",
IF(OR($H$57="Corrupción",$H$57="Lavado de Activos",$H$57="Financiación del Terrorismo",$H$57="Trámites, OPAs y Consultas de Acceso a la Información Pública"),"No Aplica",'5. Valoración de Controles'!$K58))</f>
        <v/>
      </c>
      <c r="U58" s="24" t="str">
        <f>IF($H$57="","",
IF(OR($H$57="Corrupción",$H$57="Lavado de Activos",$H$57="Financiación del Terrorismo",$H$57="Trámites, OPAs y Consultas de Acceso a la Información Pública"),"No Aplica",'5. Valoración de Controles'!$L58))</f>
        <v/>
      </c>
      <c r="V58" s="24" t="str">
        <f>IF($H$57="","",
IF(OR($H$57="Corrupción",$H$57="Lavado de Activos",$H$57="Financiación del Terrorismo",$H$57="Trámites, OPAs y Consultas de Acceso a la Información Pública"),"No Aplica",'5. Valoración de Controles'!$M58))</f>
        <v/>
      </c>
      <c r="W58" s="24" t="str">
        <f>IF($H$57="","",
IF(OR($H$57="Corrupción",$H$57="Lavado de Activos",$H$57="Financiación del Terrorismo",$H$57="Trámites, OPAs y Consultas de Acceso a la Información Pública"),"No Aplica",'5. Valoración de Controles'!$N58))</f>
        <v/>
      </c>
      <c r="X58" s="32" t="str">
        <f>IF($H$57="","",
IF(OR($H$57="Corrupción",$H$57="Lavado de Activos",$H$57="Financiación del Terrorismo",$H$57="Trámites, OPAs y Consultas de Acceso a la Información Pública"),"No Aplica",'5. Valoración de Controles'!$O58))</f>
        <v/>
      </c>
      <c r="Y58" s="32" t="str">
        <f>IF($H$57="","",
IF(OR($H$57="Corrupción",$H$57="Lavado de Activos",$H$57="Financiación del Terrorismo",$H$57="Trámites, OPAs y Consultas de Acceso a la Información Pública"),"No Aplica",'5. Valoración de Controles'!$P58))</f>
        <v/>
      </c>
      <c r="Z58" s="32" t="str">
        <f>IF($H$57="","",
IF(OR($H$57="Corrupción",$H$57="Lavado de Activos",$H$57="Financiación del Terrorismo",$H$57="Trámites, OPAs y Consultas de Acceso a la Información Pública"),"No Aplica",'5. Valoración de Controles'!$Q58))</f>
        <v/>
      </c>
      <c r="AA58" s="25" t="str">
        <f>IF($H$57="","",
IF(OR($H$57="Corrupción",$H$57="Lavado de Activos",$H$57="Financiación del Terrorismo",$H$57="Trámites, OPAs y Consultas de Acceso a la Información Pública"),"No aplica",'5. Valoración de Controles'!$R58))</f>
        <v/>
      </c>
      <c r="AB58" s="88"/>
      <c r="AC58" s="88"/>
      <c r="AD58" s="88"/>
      <c r="AE58" s="88"/>
      <c r="AF58" s="88"/>
      <c r="AG58" s="88"/>
      <c r="AH58" s="88"/>
      <c r="AI58" s="88"/>
      <c r="AJ58" s="88"/>
      <c r="AK58" s="88"/>
      <c r="AL58" s="88"/>
      <c r="AM58" s="2"/>
      <c r="AN58" s="2"/>
      <c r="AO58" s="2"/>
      <c r="AP58" s="2"/>
      <c r="AQ58" s="2"/>
      <c r="AR58" s="2"/>
      <c r="AS58" s="2"/>
      <c r="AT58" s="2"/>
      <c r="AU58" s="2"/>
      <c r="AV58" s="2"/>
      <c r="AW58" s="2"/>
      <c r="AX58" s="2"/>
      <c r="AY58" s="2"/>
      <c r="AZ58" s="2"/>
      <c r="BA58" s="2"/>
      <c r="BB58" s="2"/>
      <c r="BC58" s="2"/>
      <c r="BD58" s="2"/>
      <c r="BE58" s="2"/>
      <c r="BF58" s="2"/>
    </row>
    <row r="59" spans="1:58" ht="31.5" customHeight="1" x14ac:dyDescent="0.3">
      <c r="A59" s="89"/>
      <c r="B59" s="89"/>
      <c r="C59" s="89"/>
      <c r="D59" s="89"/>
      <c r="E59" s="89"/>
      <c r="F59" s="89"/>
      <c r="G59" s="89"/>
      <c r="H59" s="89"/>
      <c r="I59" s="89"/>
      <c r="J59" s="89"/>
      <c r="K59" s="89"/>
      <c r="L59" s="89"/>
      <c r="M59" s="89"/>
      <c r="N59" s="89"/>
      <c r="O59" s="89"/>
      <c r="P59" s="89"/>
      <c r="Q59" s="31" t="str">
        <f>IF($H$57="","",
IF(OR($H$57="Corrupción",$H$57="Lavado de Activos",$H$57="Financiación del Terrorismo",$H$57="Trámites, OPAs y Consultas de Acceso a la Información Pública"),'6.Valoración Control Corrupción'!$E59,'5. Valoración de Controles'!$H59))</f>
        <v/>
      </c>
      <c r="R59" s="24" t="str">
        <f>IF($H$57="","",
IF(OR($H$57="Corrupción",$H$57="Lavado de Activos",$H$57="Financiación del Terrorismo",$H$57="Trámites, OPAs y Consultas de Acceso a la Información Pública"),"No Aplica",'5. Valoración de Controles'!$I59))</f>
        <v/>
      </c>
      <c r="S59" s="24" t="str">
        <f>IF($H$57="","",
IF(OR($H$57="Corrupción",$H$57="Lavado de Activos",$H$57="Financiación del Terrorismo",$H$57="Trámites, OPAs y Consultas de Acceso a la Información Pública"),"No Aplica",'5. Valoración de Controles'!$J59))</f>
        <v/>
      </c>
      <c r="T59" s="24" t="str">
        <f>IF($H$57="","",
IF(OR($H$57="Corrupción",$H$57="Lavado de Activos",$H$57="Financiación del Terrorismo",$H$57="Trámites, OPAs y Consultas de Acceso a la Información Pública"),"No Aplica",'5. Valoración de Controles'!$K59))</f>
        <v/>
      </c>
      <c r="U59" s="24" t="str">
        <f>IF($H$57="","",
IF(OR($H$57="Corrupción",$H$57="Lavado de Activos",$H$57="Financiación del Terrorismo",$H$57="Trámites, OPAs y Consultas de Acceso a la Información Pública"),"No Aplica",'5. Valoración de Controles'!$L59))</f>
        <v/>
      </c>
      <c r="V59" s="24" t="str">
        <f>IF($H$57="","",
IF(OR($H$57="Corrupción",$H$57="Lavado de Activos",$H$57="Financiación del Terrorismo",$H$57="Trámites, OPAs y Consultas de Acceso a la Información Pública"),"No Aplica",'5. Valoración de Controles'!$M59))</f>
        <v/>
      </c>
      <c r="W59" s="24" t="str">
        <f>IF($H$57="","",
IF(OR($H$57="Corrupción",$H$57="Lavado de Activos",$H$57="Financiación del Terrorismo",$H$57="Trámites, OPAs y Consultas de Acceso a la Información Pública"),"No Aplica",'5. Valoración de Controles'!$N59))</f>
        <v/>
      </c>
      <c r="X59" s="32" t="str">
        <f>IF($H$57="","",
IF(OR($H$57="Corrupción",$H$57="Lavado de Activos",$H$57="Financiación del Terrorismo",$H$57="Trámites, OPAs y Consultas de Acceso a la Información Pública"),"No Aplica",'5. Valoración de Controles'!$O59))</f>
        <v/>
      </c>
      <c r="Y59" s="32" t="str">
        <f>IF($H$57="","",
IF(OR($H$57="Corrupción",$H$57="Lavado de Activos",$H$57="Financiación del Terrorismo",$H$57="Trámites, OPAs y Consultas de Acceso a la Información Pública"),"No Aplica",'5. Valoración de Controles'!$P59))</f>
        <v/>
      </c>
      <c r="Z59" s="32" t="str">
        <f>IF($H$57="","",
IF(OR($H$57="Corrupción",$H$57="Lavado de Activos",$H$57="Financiación del Terrorismo",$H$57="Trámites, OPAs y Consultas de Acceso a la Información Pública"),"No Aplica",'5. Valoración de Controles'!$Q59))</f>
        <v/>
      </c>
      <c r="AA59" s="25" t="str">
        <f>IF($H$57="","",
IF(OR($H$57="Corrupción",$H$57="Lavado de Activos",$H$57="Financiación del Terrorismo",$H$57="Trámites, OPAs y Consultas de Acceso a la Información Pública"),"No aplica",'5. Valoración de Controles'!$R59))</f>
        <v/>
      </c>
      <c r="AB59" s="89"/>
      <c r="AC59" s="89"/>
      <c r="AD59" s="89"/>
      <c r="AE59" s="89"/>
      <c r="AF59" s="89"/>
      <c r="AG59" s="89"/>
      <c r="AH59" s="89"/>
      <c r="AI59" s="89"/>
      <c r="AJ59" s="89"/>
      <c r="AK59" s="89"/>
      <c r="AL59" s="89"/>
      <c r="AM59" s="2"/>
      <c r="AN59" s="2"/>
      <c r="AO59" s="2"/>
      <c r="AP59" s="2"/>
      <c r="AQ59" s="2"/>
      <c r="AR59" s="2"/>
      <c r="AS59" s="2"/>
      <c r="AT59" s="2"/>
      <c r="AU59" s="2"/>
      <c r="AV59" s="2"/>
      <c r="AW59" s="2"/>
      <c r="AX59" s="2"/>
      <c r="AY59" s="2"/>
      <c r="AZ59" s="2"/>
      <c r="BA59" s="2"/>
      <c r="BB59" s="2"/>
      <c r="BC59" s="2"/>
      <c r="BD59" s="2"/>
      <c r="BE59" s="2"/>
      <c r="BF59" s="2"/>
    </row>
    <row r="60" spans="1:58" ht="31.5" customHeight="1" x14ac:dyDescent="0.3">
      <c r="A60" s="95">
        <v>18</v>
      </c>
      <c r="B60" s="90" t="str">
        <f>'2. Identificación del Riesgo'!B60:B62</f>
        <v/>
      </c>
      <c r="C60" s="90" t="str">
        <f>IF('2. Identificación del Riesgo'!C60:C62="","",'2. Identificación del Riesgo'!C60:C62)</f>
        <v/>
      </c>
      <c r="D60" s="90" t="str">
        <f>IF('2. Identificación del Riesgo'!D60:D62="","",'2. Identificación del Riesgo'!D60:D62)</f>
        <v/>
      </c>
      <c r="E60" s="90" t="str">
        <f>IF('2. Identificación del Riesgo'!E60:E62="","",'2. Identificación del Riesgo'!E60:E62)</f>
        <v/>
      </c>
      <c r="F60" s="90" t="str">
        <f>IF('2. Identificación del Riesgo'!F60:F62="","",'2. Identificación del Riesgo'!F60:F62)</f>
        <v/>
      </c>
      <c r="G60" s="90" t="str">
        <f>IF('2. Identificación del Riesgo'!G60:G62="","",'2. Identificación del Riesgo'!G60:G62)</f>
        <v/>
      </c>
      <c r="H60" s="90" t="str">
        <f>IF('2. Identificación del Riesgo'!H60:H62="","",'2. Identificación del Riesgo'!H60:H62)</f>
        <v/>
      </c>
      <c r="I60" s="90" t="str">
        <f>IF('2. Identificación del Riesgo'!I60:I62="","",'2. Identificación del Riesgo'!I60:I62)</f>
        <v/>
      </c>
      <c r="J60" s="90" t="str">
        <f>IF('2. Identificación del Riesgo'!J60:J62="","",'2. Identificación del Riesgo'!J60:J62)</f>
        <v/>
      </c>
      <c r="K60" s="91" t="str">
        <f>'2. Identificación del Riesgo'!K60:K62</f>
        <v/>
      </c>
      <c r="L60" s="92" t="str">
        <f>'2. Identificación del Riesgo'!L60:L62</f>
        <v/>
      </c>
      <c r="M60" s="90"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Riesgo'!M60:M62="","",'2. Identificación del Riesgo'!M60:M62))</f>
        <v/>
      </c>
      <c r="N60" s="91" t="str">
        <f>'2. Identificación del Riesgo'!N60:N62</f>
        <v/>
      </c>
      <c r="O60" s="92" t="str">
        <f>'2. Identificación del Riesgo'!O60:O62</f>
        <v/>
      </c>
      <c r="P60" s="87" t="str">
        <f>'2. Identificación del Riesgo'!P60:P62</f>
        <v/>
      </c>
      <c r="Q60" s="31" t="str">
        <f>IF($H$60="","",
IF(OR($H$60="Corrupción",$H$60="Lavado de Activos",$H$60="Financiación del Terrorismo",$H$60="Trámites, OPAs y Consultas de Acceso a la Información Pública"),'6.Valoración Control Corrupción'!$E60,'5. Valoración de Controles'!$H60))</f>
        <v/>
      </c>
      <c r="R60" s="24" t="str">
        <f>IF($H$60="","",
IF(OR($H$60="Corrupción",$H$60="Lavado de Activos",$H$60="Financiación del Terrorismo",$H$60="Trámites, OPAs y Consultas de Acceso a la Información Pública"),"No Aplica",'5. Valoración de Controles'!$I60))</f>
        <v/>
      </c>
      <c r="S60" s="24" t="str">
        <f>IF($H$60="","",
IF(OR($H$60="Corrupción",$H$60="Lavado de Activos",$H$60="Financiación del Terrorismo",$H$60="Trámites, OPAs y Consultas de Acceso a la Información Pública"),"No Aplica",'5. Valoración de Controles'!$J60))</f>
        <v/>
      </c>
      <c r="T60" s="24" t="str">
        <f>IF($H$60="","",
IF(OR($H$60="Corrupción",$H$60="Lavado de Activos",$H$60="Financiación del Terrorismo",$H$60="Trámites, OPAs y Consultas de Acceso a la Información Pública"),"No Aplica",'5. Valoración de Controles'!$K60))</f>
        <v/>
      </c>
      <c r="U60" s="24" t="str">
        <f>IF($H$60="","",
IF(OR($H$60="Corrupción",$H$60="Lavado de Activos",$H$60="Financiación del Terrorismo",$H$60="Trámites, OPAs y Consultas de Acceso a la Información Pública"),"No Aplica",'5. Valoración de Controles'!$L60))</f>
        <v/>
      </c>
      <c r="V60" s="24" t="str">
        <f>IF($H$60="","",
IF(OR($H$60="Corrupción",$H$60="Lavado de Activos",$H$60="Financiación del Terrorismo",$H$60="Trámites, OPAs y Consultas de Acceso a la Información Pública"),"No Aplica",'5. Valoración de Controles'!$M60))</f>
        <v/>
      </c>
      <c r="W60" s="24" t="str">
        <f>IF($H$60="","",
IF(OR($H$60="Corrupción",$H$60="Lavado de Activos",$H$60="Financiación del Terrorismo",$H$60="Trámites, OPAs y Consultas de Acceso a la Información Pública"),"No Aplica",'5. Valoración de Controles'!$N60))</f>
        <v/>
      </c>
      <c r="X60" s="32" t="str">
        <f>IF($H$60="","",
IF(OR($H$60="Corrupción",$H$60="Lavado de Activos",$H$60="Financiación del Terrorismo",$H$60="Trámites, OPAs y Consultas de Acceso a la Información Pública"),"No Aplica",'5. Valoración de Controles'!$O60))</f>
        <v/>
      </c>
      <c r="Y60" s="32" t="str">
        <f>IF($H$60="","",
IF(OR($H$60="Corrupción",$H$60="Lavado de Activos",$H$60="Financiación del Terrorismo",$H$60="Trámites, OPAs y Consultas de Acceso a la Información Pública"),"No Aplica",'5. Valoración de Controles'!$P60))</f>
        <v/>
      </c>
      <c r="Z60" s="32" t="str">
        <f>IF($H$60="","",
IF(OR($H$60="Corrupción",$H$60="Lavado de Activos",$H$60="Financiación del Terrorismo",$H$60="Trámites, OPAs y Consultas de Acceso a la Información Pública"),"No Aplica",'5. Valoración de Controles'!$Q60))</f>
        <v/>
      </c>
      <c r="AA60" s="25" t="str">
        <f>IF($H$60="","",
IF(OR($H$60="Corrupción",$H$60="Lavado de Activos",$H$60="Financiación del Terrorismo",$H$60="Trámites, OPAs y Consultas de Acceso a la Información Pública"),"No aplica",'5. Valoración de Controles'!$R60))</f>
        <v/>
      </c>
      <c r="AB60" s="91" t="str">
        <f>IF(H60="","",
IF(OR(H60="Corrupción",H60="Lavado de Activos",H60="Financiación del Terrorismo",H60="Trámites, OPAs y Consultas de Acceso a la Información Pública"),'6.Valoración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32"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Controles'!U62&gt;0,'5. Valoración de Controles'!U62,
IF('5. Valoración de Controles'!U61&gt;0,'5. Valoración de Controles'!U61,
IF('5. Valoración de Controles'!U60&gt;0,'5. Valoración de Controles'!U60,L60))))))</f>
        <v/>
      </c>
      <c r="AD60" s="91" t="str">
        <f>IF(H60="","",
IF(OR(H60="Corrupción",H60="Lavado de Activos",H60="Financiación del Terrorismo",H60="Trámites, OPAs y Consultas de Acceso a la Información Pública"),'3.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32"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Controles'!V62&gt;0,'5. Valoración de Controles'!V62,
IF('5. Valoración de Controles'!V61&gt;0,'5. Valoración de Controles'!V61,
IF('5. Valoración de Controles'!V60&gt;0,'5. Valoración de Controles'!V60,O60))))))</f>
        <v/>
      </c>
      <c r="AF60" s="87"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93"/>
      <c r="AH60" s="122"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21"/>
      <c r="AJ60" s="131"/>
      <c r="AK60" s="131" t="str">
        <f>IF(AI60="","","∑ Peso porcentual de cada acción definida")</f>
        <v/>
      </c>
      <c r="AL60" s="90"/>
      <c r="AM60" s="3"/>
      <c r="AN60" s="3"/>
      <c r="AO60" s="3"/>
      <c r="AP60" s="3"/>
      <c r="AQ60" s="3"/>
      <c r="AR60" s="3"/>
      <c r="AS60" s="3"/>
      <c r="AT60" s="3"/>
      <c r="AU60" s="3"/>
      <c r="AV60" s="3"/>
      <c r="AW60" s="3"/>
      <c r="AX60" s="3"/>
      <c r="AY60" s="3"/>
      <c r="AZ60" s="3"/>
      <c r="BA60" s="3"/>
      <c r="BB60" s="3"/>
      <c r="BC60" s="3"/>
      <c r="BD60" s="3"/>
      <c r="BE60" s="3"/>
      <c r="BF60" s="3"/>
    </row>
    <row r="61" spans="1:58" ht="31.5" customHeight="1" x14ac:dyDescent="0.3">
      <c r="A61" s="88"/>
      <c r="B61" s="88"/>
      <c r="C61" s="88"/>
      <c r="D61" s="88"/>
      <c r="E61" s="88"/>
      <c r="F61" s="88"/>
      <c r="G61" s="88"/>
      <c r="H61" s="88"/>
      <c r="I61" s="88"/>
      <c r="J61" s="88"/>
      <c r="K61" s="88"/>
      <c r="L61" s="88"/>
      <c r="M61" s="88"/>
      <c r="N61" s="88"/>
      <c r="O61" s="88"/>
      <c r="P61" s="88"/>
      <c r="Q61" s="31" t="str">
        <f>IF($H$60="","",
IF(OR($H$60="Corrupción",$H$60="Lavado de Activos",$H$60="Financiación del Terrorismo",$H$60="Trámites, OPAs y Consultas de Acceso a la Información Pública"),'6.Valoración Control Corrupción'!$E61,'5. Valoración de Controles'!$H61))</f>
        <v/>
      </c>
      <c r="R61" s="24" t="str">
        <f>IF($H$60="","",
IF(OR($H$60="Corrupción",$H$60="Lavado de Activos",$H$60="Financiación del Terrorismo",$H$60="Trámites, OPAs y Consultas de Acceso a la Información Pública"),"No Aplica",'5. Valoración de Controles'!$I61))</f>
        <v/>
      </c>
      <c r="S61" s="24" t="str">
        <f>IF($H$60="","",
IF(OR($H$60="Corrupción",$H$60="Lavado de Activos",$H$60="Financiación del Terrorismo",$H$60="Trámites, OPAs y Consultas de Acceso a la Información Pública"),"No Aplica",'5. Valoración de Controles'!$J61))</f>
        <v/>
      </c>
      <c r="T61" s="24" t="str">
        <f>IF($H$60="","",
IF(OR($H$60="Corrupción",$H$60="Lavado de Activos",$H$60="Financiación del Terrorismo",$H$60="Trámites, OPAs y Consultas de Acceso a la Información Pública"),"No Aplica",'5. Valoración de Controles'!$K61))</f>
        <v/>
      </c>
      <c r="U61" s="24" t="str">
        <f>IF($H$60="","",
IF(OR($H$60="Corrupción",$H$60="Lavado de Activos",$H$60="Financiación del Terrorismo",$H$60="Trámites, OPAs y Consultas de Acceso a la Información Pública"),"No Aplica",'5. Valoración de Controles'!$L61))</f>
        <v/>
      </c>
      <c r="V61" s="24" t="str">
        <f>IF($H$60="","",
IF(OR($H$60="Corrupción",$H$60="Lavado de Activos",$H$60="Financiación del Terrorismo",$H$60="Trámites, OPAs y Consultas de Acceso a la Información Pública"),"No Aplica",'5. Valoración de Controles'!$M61))</f>
        <v/>
      </c>
      <c r="W61" s="24" t="str">
        <f>IF($H$60="","",
IF(OR($H$60="Corrupción",$H$60="Lavado de Activos",$H$60="Financiación del Terrorismo",$H$60="Trámites, OPAs y Consultas de Acceso a la Información Pública"),"No Aplica",'5. Valoración de Controles'!$N61))</f>
        <v/>
      </c>
      <c r="X61" s="32" t="str">
        <f>IF($H$60="","",
IF(OR($H$60="Corrupción",$H$60="Lavado de Activos",$H$60="Financiación del Terrorismo",$H$60="Trámites, OPAs y Consultas de Acceso a la Información Pública"),"No Aplica",'5. Valoración de Controles'!$O61))</f>
        <v/>
      </c>
      <c r="Y61" s="32" t="str">
        <f>IF($H$60="","",
IF(OR($H$60="Corrupción",$H$60="Lavado de Activos",$H$60="Financiación del Terrorismo",$H$60="Trámites, OPAs y Consultas de Acceso a la Información Pública"),"No Aplica",'5. Valoración de Controles'!$P61))</f>
        <v/>
      </c>
      <c r="Z61" s="32" t="str">
        <f>IF($H$60="","",
IF(OR($H$60="Corrupción",$H$60="Lavado de Activos",$H$60="Financiación del Terrorismo",$H$60="Trámites, OPAs y Consultas de Acceso a la Información Pública"),"No Aplica",'5. Valoración de Controles'!$Q61))</f>
        <v/>
      </c>
      <c r="AA61" s="25" t="str">
        <f>IF($H$60="","",
IF(OR($H$60="Corrupción",$H$60="Lavado de Activos",$H$60="Financiación del Terrorismo",$H$60="Trámites, OPAs y Consultas de Acceso a la Información Pública"),"No aplica",'5. Valoración de Controles'!$R61))</f>
        <v/>
      </c>
      <c r="AB61" s="88"/>
      <c r="AC61" s="88"/>
      <c r="AD61" s="88"/>
      <c r="AE61" s="88"/>
      <c r="AF61" s="88"/>
      <c r="AG61" s="88"/>
      <c r="AH61" s="88"/>
      <c r="AI61" s="88"/>
      <c r="AJ61" s="88"/>
      <c r="AK61" s="88"/>
      <c r="AL61" s="88"/>
      <c r="AM61" s="2"/>
      <c r="AN61" s="2"/>
      <c r="AO61" s="2"/>
      <c r="AP61" s="2"/>
      <c r="AQ61" s="2"/>
      <c r="AR61" s="2"/>
      <c r="AS61" s="2"/>
      <c r="AT61" s="2"/>
      <c r="AU61" s="2"/>
      <c r="AV61" s="2"/>
      <c r="AW61" s="2"/>
      <c r="AX61" s="2"/>
      <c r="AY61" s="2"/>
      <c r="AZ61" s="2"/>
      <c r="BA61" s="2"/>
      <c r="BB61" s="2"/>
      <c r="BC61" s="2"/>
      <c r="BD61" s="2"/>
      <c r="BE61" s="2"/>
      <c r="BF61" s="2"/>
    </row>
    <row r="62" spans="1:58" ht="31.5" customHeight="1" x14ac:dyDescent="0.3">
      <c r="A62" s="89"/>
      <c r="B62" s="89"/>
      <c r="C62" s="89"/>
      <c r="D62" s="89"/>
      <c r="E62" s="89"/>
      <c r="F62" s="89"/>
      <c r="G62" s="89"/>
      <c r="H62" s="89"/>
      <c r="I62" s="89"/>
      <c r="J62" s="89"/>
      <c r="K62" s="89"/>
      <c r="L62" s="89"/>
      <c r="M62" s="89"/>
      <c r="N62" s="89"/>
      <c r="O62" s="89"/>
      <c r="P62" s="89"/>
      <c r="Q62" s="31" t="str">
        <f>IF($H$60="","",
IF(OR($H$60="Corrupción",$H$60="Lavado de Activos",$H$60="Financiación del Terrorismo",$H$60="Trámites, OPAs y Consultas de Acceso a la Información Pública"),'6.Valoración Control Corrupción'!$E62,'5. Valoración de Controles'!$H62))</f>
        <v/>
      </c>
      <c r="R62" s="24" t="str">
        <f>IF($H$60="","",
IF(OR($H$60="Corrupción",$H$60="Lavado de Activos",$H$60="Financiación del Terrorismo",$H$60="Trámites, OPAs y Consultas de Acceso a la Información Pública"),"No Aplica",'5. Valoración de Controles'!$I62))</f>
        <v/>
      </c>
      <c r="S62" s="24" t="str">
        <f>IF($H$60="","",
IF(OR($H$60="Corrupción",$H$60="Lavado de Activos",$H$60="Financiación del Terrorismo",$H$60="Trámites, OPAs y Consultas de Acceso a la Información Pública"),"No Aplica",'5. Valoración de Controles'!$J62))</f>
        <v/>
      </c>
      <c r="T62" s="24" t="str">
        <f>IF($H$60="","",
IF(OR($H$60="Corrupción",$H$60="Lavado de Activos",$H$60="Financiación del Terrorismo",$H$60="Trámites, OPAs y Consultas de Acceso a la Información Pública"),"No Aplica",'5. Valoración de Controles'!$K62))</f>
        <v/>
      </c>
      <c r="U62" s="24" t="str">
        <f>IF($H$60="","",
IF(OR($H$60="Corrupción",$H$60="Lavado de Activos",$H$60="Financiación del Terrorismo",$H$60="Trámites, OPAs y Consultas de Acceso a la Información Pública"),"No Aplica",'5. Valoración de Controles'!$L62))</f>
        <v/>
      </c>
      <c r="V62" s="24" t="str">
        <f>IF($H$60="","",
IF(OR($H$60="Corrupción",$H$60="Lavado de Activos",$H$60="Financiación del Terrorismo",$H$60="Trámites, OPAs y Consultas de Acceso a la Información Pública"),"No Aplica",'5. Valoración de Controles'!$M62))</f>
        <v/>
      </c>
      <c r="W62" s="24" t="str">
        <f>IF($H$60="","",
IF(OR($H$60="Corrupción",$H$60="Lavado de Activos",$H$60="Financiación del Terrorismo",$H$60="Trámites, OPAs y Consultas de Acceso a la Información Pública"),"No Aplica",'5. Valoración de Controles'!$N62))</f>
        <v/>
      </c>
      <c r="X62" s="32" t="str">
        <f>IF($H$60="","",
IF(OR($H$60="Corrupción",$H$60="Lavado de Activos",$H$60="Financiación del Terrorismo",$H$60="Trámites, OPAs y Consultas de Acceso a la Información Pública"),"No Aplica",'5. Valoración de Controles'!$O62))</f>
        <v/>
      </c>
      <c r="Y62" s="32" t="str">
        <f>IF($H$60="","",
IF(OR($H$60="Corrupción",$H$60="Lavado de Activos",$H$60="Financiación del Terrorismo",$H$60="Trámites, OPAs y Consultas de Acceso a la Información Pública"),"No Aplica",'5. Valoración de Controles'!$P62))</f>
        <v/>
      </c>
      <c r="Z62" s="32" t="str">
        <f>IF($H$60="","",
IF(OR($H$60="Corrupción",$H$60="Lavado de Activos",$H$60="Financiación del Terrorismo",$H$60="Trámites, OPAs y Consultas de Acceso a la Información Pública"),"No Aplica",'5. Valoración de Controles'!$Q62))</f>
        <v/>
      </c>
      <c r="AA62" s="25" t="str">
        <f>IF($H$60="","",
IF(OR($H$60="Corrupción",$H$60="Lavado de Activos",$H$60="Financiación del Terrorismo",$H$60="Trámites, OPAs y Consultas de Acceso a la Información Pública"),"No aplica",'5. Valoración de Controles'!$R62))</f>
        <v/>
      </c>
      <c r="AB62" s="89"/>
      <c r="AC62" s="89"/>
      <c r="AD62" s="89"/>
      <c r="AE62" s="89"/>
      <c r="AF62" s="89"/>
      <c r="AG62" s="89"/>
      <c r="AH62" s="89"/>
      <c r="AI62" s="89"/>
      <c r="AJ62" s="89"/>
      <c r="AK62" s="89"/>
      <c r="AL62" s="89"/>
      <c r="AM62" s="2"/>
      <c r="AN62" s="2"/>
      <c r="AO62" s="2"/>
      <c r="AP62" s="2"/>
      <c r="AQ62" s="2"/>
      <c r="AR62" s="2"/>
      <c r="AS62" s="2"/>
      <c r="AT62" s="2"/>
      <c r="AU62" s="2"/>
      <c r="AV62" s="2"/>
      <c r="AW62" s="2"/>
      <c r="AX62" s="2"/>
      <c r="AY62" s="2"/>
      <c r="AZ62" s="2"/>
      <c r="BA62" s="2"/>
      <c r="BB62" s="2"/>
      <c r="BC62" s="2"/>
      <c r="BD62" s="2"/>
      <c r="BE62" s="2"/>
      <c r="BF62" s="2"/>
    </row>
    <row r="63" spans="1:58" ht="31.5" customHeight="1" x14ac:dyDescent="0.3">
      <c r="A63" s="95">
        <v>19</v>
      </c>
      <c r="B63" s="90" t="str">
        <f>'2. Identificación del Riesgo'!B63:B65</f>
        <v/>
      </c>
      <c r="C63" s="90" t="str">
        <f>IF('2. Identificación del Riesgo'!C63:C65="","",'2. Identificación del Riesgo'!C63:C65)</f>
        <v/>
      </c>
      <c r="D63" s="90" t="str">
        <f>IF('2. Identificación del Riesgo'!D63:D65="","",'2. Identificación del Riesgo'!D63:D65)</f>
        <v/>
      </c>
      <c r="E63" s="90" t="str">
        <f>IF('2. Identificación del Riesgo'!E63:E65="","",'2. Identificación del Riesgo'!E63:E65)</f>
        <v/>
      </c>
      <c r="F63" s="90" t="str">
        <f>IF('2. Identificación del Riesgo'!F63:F65="","",'2. Identificación del Riesgo'!F63:F65)</f>
        <v/>
      </c>
      <c r="G63" s="90" t="str">
        <f>IF('2. Identificación del Riesgo'!G63:G65="","",'2. Identificación del Riesgo'!G63:G65)</f>
        <v/>
      </c>
      <c r="H63" s="90" t="str">
        <f>IF('2. Identificación del Riesgo'!H63:H65="","",'2. Identificación del Riesgo'!H63:H65)</f>
        <v/>
      </c>
      <c r="I63" s="90" t="str">
        <f>IF('2. Identificación del Riesgo'!I63:I65="","",'2. Identificación del Riesgo'!I63:I65)</f>
        <v/>
      </c>
      <c r="J63" s="90" t="str">
        <f>IF('2. Identificación del Riesgo'!J63:J65="","",'2. Identificación del Riesgo'!J63:J65)</f>
        <v/>
      </c>
      <c r="K63" s="91" t="str">
        <f>'2. Identificación del Riesgo'!K63:K65</f>
        <v/>
      </c>
      <c r="L63" s="92" t="str">
        <f>'2. Identificación del Riesgo'!L63:L65</f>
        <v/>
      </c>
      <c r="M63" s="90"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Riesgo'!M63:M65="","",'2. Identificación del Riesgo'!M63:M65))</f>
        <v/>
      </c>
      <c r="N63" s="91" t="str">
        <f>'2. Identificación del Riesgo'!N63:N65</f>
        <v/>
      </c>
      <c r="O63" s="92" t="str">
        <f>'2. Identificación del Riesgo'!O63:O65</f>
        <v/>
      </c>
      <c r="P63" s="87" t="str">
        <f>'2. Identificación del Riesgo'!P63:P65</f>
        <v/>
      </c>
      <c r="Q63" s="31" t="str">
        <f>IF($H$63="","",
IF(OR($H$63="Corrupción",$H$63="Lavado de Activos",$H$63="Financiación del Terrorismo",$H$63="Trámites, OPAs y Consultas de Acceso a la Información Pública"),'6.Valoración Control Corrupción'!$E63,'5. Valoración de Controles'!$H63))</f>
        <v/>
      </c>
      <c r="R63" s="24" t="str">
        <f>IF($H$63="","",
IF(OR($H$63="Corrupción",$H$63="Lavado de Activos",$H$63="Financiación del Terrorismo",$H$63="Trámites, OPAs y Consultas de Acceso a la Información Pública"),"No Aplica",'5. Valoración de Controles'!$I63))</f>
        <v/>
      </c>
      <c r="S63" s="24" t="str">
        <f>IF($H$63="","",
IF(OR($H$63="Corrupción",$H$63="Lavado de Activos",$H$63="Financiación del Terrorismo",$H$63="Trámites, OPAs y Consultas de Acceso a la Información Pública"),"No Aplica",'5. Valoración de Controles'!$J63))</f>
        <v/>
      </c>
      <c r="T63" s="24" t="str">
        <f>IF($H$63="","",
IF(OR($H$63="Corrupción",$H$63="Lavado de Activos",$H$63="Financiación del Terrorismo",$H$63="Trámites, OPAs y Consultas de Acceso a la Información Pública"),"No Aplica",'5. Valoración de Controles'!$K63))</f>
        <v/>
      </c>
      <c r="U63" s="24" t="str">
        <f>IF($H$63="","",
IF(OR($H$63="Corrupción",$H$63="Lavado de Activos",$H$63="Financiación del Terrorismo",$H$63="Trámites, OPAs y Consultas de Acceso a la Información Pública"),"No Aplica",'5. Valoración de Controles'!$L63))</f>
        <v/>
      </c>
      <c r="V63" s="24" t="str">
        <f>IF($H$63="","",
IF(OR($H$63="Corrupción",$H$63="Lavado de Activos",$H$63="Financiación del Terrorismo",$H$63="Trámites, OPAs y Consultas de Acceso a la Información Pública"),"No Aplica",'5. Valoración de Controles'!$M63))</f>
        <v/>
      </c>
      <c r="W63" s="24" t="str">
        <f>IF($H$63="","",
IF(OR($H$63="Corrupción",$H$63="Lavado de Activos",$H$63="Financiación del Terrorismo",$H$63="Trámites, OPAs y Consultas de Acceso a la Información Pública"),"No Aplica",'5. Valoración de Controles'!$N63))</f>
        <v/>
      </c>
      <c r="X63" s="32" t="str">
        <f>IF($H$63="","",
IF(OR($H$63="Corrupción",$H$63="Lavado de Activos",$H$63="Financiación del Terrorismo",$H$63="Trámites, OPAs y Consultas de Acceso a la Información Pública"),"No Aplica",'5. Valoración de Controles'!$O63))</f>
        <v/>
      </c>
      <c r="Y63" s="32" t="str">
        <f>IF($H$63="","",
IF(OR($H$63="Corrupción",$H$63="Lavado de Activos",$H$63="Financiación del Terrorismo",$H$63="Trámites, OPAs y Consultas de Acceso a la Información Pública"),"No Aplica",'5. Valoración de Controles'!$P63))</f>
        <v/>
      </c>
      <c r="Z63" s="32" t="str">
        <f>IF($H$63="","",
IF(OR($H$63="Corrupción",$H$63="Lavado de Activos",$H$63="Financiación del Terrorismo",$H$63="Trámites, OPAs y Consultas de Acceso a la Información Pública"),"No Aplica",'5. Valoración de Controles'!$Q63))</f>
        <v/>
      </c>
      <c r="AA63" s="25" t="str">
        <f>IF($H$63="","",
IF(OR($H$63="Corrupción",$H$63="Lavado de Activos",$H$63="Financiación del Terrorismo",$H$63="Trámites, OPAs y Consultas de Acceso a la Información Pública"),"No aplica",'5. Valoración de Controles'!$R63))</f>
        <v/>
      </c>
      <c r="AB63" s="91" t="str">
        <f>IF(H63="","",
IF(OR(H63="Corrupción",H63="Lavado de Activos",H63="Financiación del Terrorismo",H63="Trámites, OPAs y Consultas de Acceso a la Información Pública"),'6.Valoración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32"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Controles'!U65&gt;0,'5. Valoración de Controles'!U65,
IF('5. Valoración de Controles'!U64&gt;0,'5. Valoración de Controles'!U64,
IF('5. Valoración de Controles'!U63&gt;0,'5. Valoración de Controles'!U63,L63))))))</f>
        <v/>
      </c>
      <c r="AD63" s="91" t="str">
        <f>IF(H63="","",
IF(OR(H63="Corrupción",H63="Lavado de Activos",H63="Financiación del Terrorismo",H63="Trámites, OPAs y Consultas de Acceso a la Información Pública"),'3.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32"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Controles'!V65&gt;0,'5. Valoración de Controles'!V65,
IF('5. Valoración de Controles'!V64&gt;0,'5. Valoración de Controles'!V64,
IF('5. Valoración de Controles'!V63&gt;0,'5. Valoración de Controles'!V63,O63))))))</f>
        <v/>
      </c>
      <c r="AF63" s="87"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93"/>
      <c r="AH63" s="122"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21"/>
      <c r="AJ63" s="131"/>
      <c r="AK63" s="131" t="str">
        <f>IF(AI63="","","∑ Peso porcentual de cada acción definida")</f>
        <v/>
      </c>
      <c r="AL63" s="90"/>
      <c r="AM63" s="3"/>
      <c r="AN63" s="3"/>
      <c r="AO63" s="3"/>
      <c r="AP63" s="3"/>
      <c r="AQ63" s="3"/>
      <c r="AR63" s="3"/>
      <c r="AS63" s="3"/>
      <c r="AT63" s="3"/>
      <c r="AU63" s="3"/>
      <c r="AV63" s="3"/>
      <c r="AW63" s="3"/>
      <c r="AX63" s="3"/>
      <c r="AY63" s="3"/>
      <c r="AZ63" s="3"/>
      <c r="BA63" s="3"/>
      <c r="BB63" s="3"/>
      <c r="BC63" s="3"/>
      <c r="BD63" s="3"/>
      <c r="BE63" s="3"/>
      <c r="BF63" s="3"/>
    </row>
    <row r="64" spans="1:58" ht="31.5" customHeight="1" x14ac:dyDescent="0.3">
      <c r="A64" s="88"/>
      <c r="B64" s="88"/>
      <c r="C64" s="88"/>
      <c r="D64" s="88"/>
      <c r="E64" s="88"/>
      <c r="F64" s="88"/>
      <c r="G64" s="88"/>
      <c r="H64" s="88"/>
      <c r="I64" s="88"/>
      <c r="J64" s="88"/>
      <c r="K64" s="88"/>
      <c r="L64" s="88"/>
      <c r="M64" s="88"/>
      <c r="N64" s="88"/>
      <c r="O64" s="88"/>
      <c r="P64" s="88"/>
      <c r="Q64" s="31" t="str">
        <f>IF($H$63="","",
IF(OR($H$63="Corrupción",$H$63="Lavado de Activos",$H$63="Financiación del Terrorismo",$H$63="Trámites, OPAs y Consultas de Acceso a la Información Pública"),'6.Valoración Control Corrupción'!$E64,'5. Valoración de Controles'!$H64))</f>
        <v/>
      </c>
      <c r="R64" s="24" t="str">
        <f>IF($H$63="","",
IF(OR($H$63="Corrupción",$H$63="Lavado de Activos",$H$63="Financiación del Terrorismo",$H$63="Trámites, OPAs y Consultas de Acceso a la Información Pública"),"No Aplica",'5. Valoración de Controles'!$I64))</f>
        <v/>
      </c>
      <c r="S64" s="24" t="str">
        <f>IF($H$63="","",
IF(OR($H$63="Corrupción",$H$63="Lavado de Activos",$H$63="Financiación del Terrorismo",$H$63="Trámites, OPAs y Consultas de Acceso a la Información Pública"),"No Aplica",'5. Valoración de Controles'!$J64))</f>
        <v/>
      </c>
      <c r="T64" s="24" t="str">
        <f>IF($H$63="","",
IF(OR($H$63="Corrupción",$H$63="Lavado de Activos",$H$63="Financiación del Terrorismo",$H$63="Trámites, OPAs y Consultas de Acceso a la Información Pública"),"No Aplica",'5. Valoración de Controles'!$K64))</f>
        <v/>
      </c>
      <c r="U64" s="24" t="str">
        <f>IF($H$63="","",
IF(OR($H$63="Corrupción",$H$63="Lavado de Activos",$H$63="Financiación del Terrorismo",$H$63="Trámites, OPAs y Consultas de Acceso a la Información Pública"),"No Aplica",'5. Valoración de Controles'!$L64))</f>
        <v/>
      </c>
      <c r="V64" s="24" t="str">
        <f>IF($H$63="","",
IF(OR($H$63="Corrupción",$H$63="Lavado de Activos",$H$63="Financiación del Terrorismo",$H$63="Trámites, OPAs y Consultas de Acceso a la Información Pública"),"No Aplica",'5. Valoración de Controles'!$M64))</f>
        <v/>
      </c>
      <c r="W64" s="24" t="str">
        <f>IF($H$63="","",
IF(OR($H$63="Corrupción",$H$63="Lavado de Activos",$H$63="Financiación del Terrorismo",$H$63="Trámites, OPAs y Consultas de Acceso a la Información Pública"),"No Aplica",'5. Valoración de Controles'!$N64))</f>
        <v/>
      </c>
      <c r="X64" s="32" t="str">
        <f>IF($H$63="","",
IF(OR($H$63="Corrupción",$H$63="Lavado de Activos",$H$63="Financiación del Terrorismo",$H$63="Trámites, OPAs y Consultas de Acceso a la Información Pública"),"No Aplica",'5. Valoración de Controles'!$O64))</f>
        <v/>
      </c>
      <c r="Y64" s="32" t="str">
        <f>IF($H$63="","",
IF(OR($H$63="Corrupción",$H$63="Lavado de Activos",$H$63="Financiación del Terrorismo",$H$63="Trámites, OPAs y Consultas de Acceso a la Información Pública"),"No Aplica",'5. Valoración de Controles'!$P64))</f>
        <v/>
      </c>
      <c r="Z64" s="32" t="str">
        <f>IF($H$63="","",
IF(OR($H$63="Corrupción",$H$63="Lavado de Activos",$H$63="Financiación del Terrorismo",$H$63="Trámites, OPAs y Consultas de Acceso a la Información Pública"),"No Aplica",'5. Valoración de Controles'!$Q64))</f>
        <v/>
      </c>
      <c r="AA64" s="25" t="str">
        <f>IF($H$63="","",
IF(OR($H$63="Corrupción",$H$63="Lavado de Activos",$H$63="Financiación del Terrorismo",$H$63="Trámites, OPAs y Consultas de Acceso a la Información Pública"),"No aplica",'5. Valoración de Controles'!$R64))</f>
        <v/>
      </c>
      <c r="AB64" s="88"/>
      <c r="AC64" s="88"/>
      <c r="AD64" s="88"/>
      <c r="AE64" s="88"/>
      <c r="AF64" s="88"/>
      <c r="AG64" s="88"/>
      <c r="AH64" s="88"/>
      <c r="AI64" s="88"/>
      <c r="AJ64" s="88"/>
      <c r="AK64" s="88"/>
      <c r="AL64" s="88"/>
      <c r="AM64" s="2"/>
      <c r="AN64" s="2"/>
      <c r="AO64" s="2"/>
      <c r="AP64" s="2"/>
      <c r="AQ64" s="2"/>
      <c r="AR64" s="2"/>
      <c r="AS64" s="2"/>
      <c r="AT64" s="2"/>
      <c r="AU64" s="2"/>
      <c r="AV64" s="2"/>
      <c r="AW64" s="2"/>
      <c r="AX64" s="2"/>
      <c r="AY64" s="2"/>
      <c r="AZ64" s="2"/>
      <c r="BA64" s="2"/>
      <c r="BB64" s="2"/>
      <c r="BC64" s="2"/>
      <c r="BD64" s="2"/>
      <c r="BE64" s="2"/>
      <c r="BF64" s="2"/>
    </row>
    <row r="65" spans="1:58" ht="31.5" customHeight="1" x14ac:dyDescent="0.3">
      <c r="A65" s="89"/>
      <c r="B65" s="89"/>
      <c r="C65" s="89"/>
      <c r="D65" s="89"/>
      <c r="E65" s="89"/>
      <c r="F65" s="89"/>
      <c r="G65" s="89"/>
      <c r="H65" s="89"/>
      <c r="I65" s="89"/>
      <c r="J65" s="89"/>
      <c r="K65" s="89"/>
      <c r="L65" s="89"/>
      <c r="M65" s="89"/>
      <c r="N65" s="89"/>
      <c r="O65" s="89"/>
      <c r="P65" s="89"/>
      <c r="Q65" s="31" t="str">
        <f>IF($H$63="","",
IF(OR($H$63="Corrupción",$H$63="Lavado de Activos",$H$63="Financiación del Terrorismo",$H$63="Trámites, OPAs y Consultas de Acceso a la Información Pública"),'6.Valoración Control Corrupción'!$E65,'5. Valoración de Controles'!$H65))</f>
        <v/>
      </c>
      <c r="R65" s="24" t="str">
        <f>IF($H$63="","",
IF(OR($H$63="Corrupción",$H$63="Lavado de Activos",$H$63="Financiación del Terrorismo",$H$63="Trámites, OPAs y Consultas de Acceso a la Información Pública"),"No Aplica",'5. Valoración de Controles'!$I65))</f>
        <v/>
      </c>
      <c r="S65" s="24" t="str">
        <f>IF($H$63="","",
IF(OR($H$63="Corrupción",$H$63="Lavado de Activos",$H$63="Financiación del Terrorismo",$H$63="Trámites, OPAs y Consultas de Acceso a la Información Pública"),"No Aplica",'5. Valoración de Controles'!$J65))</f>
        <v/>
      </c>
      <c r="T65" s="24" t="str">
        <f>IF($H$63="","",
IF(OR($H$63="Corrupción",$H$63="Lavado de Activos",$H$63="Financiación del Terrorismo",$H$63="Trámites, OPAs y Consultas de Acceso a la Información Pública"),"No Aplica",'5. Valoración de Controles'!$K65))</f>
        <v/>
      </c>
      <c r="U65" s="24" t="str">
        <f>IF($H$63="","",
IF(OR($H$63="Corrupción",$H$63="Lavado de Activos",$H$63="Financiación del Terrorismo",$H$63="Trámites, OPAs y Consultas de Acceso a la Información Pública"),"No Aplica",'5. Valoración de Controles'!$L65))</f>
        <v/>
      </c>
      <c r="V65" s="24" t="str">
        <f>IF($H$63="","",
IF(OR($H$63="Corrupción",$H$63="Lavado de Activos",$H$63="Financiación del Terrorismo",$H$63="Trámites, OPAs y Consultas de Acceso a la Información Pública"),"No Aplica",'5. Valoración de Controles'!$M65))</f>
        <v/>
      </c>
      <c r="W65" s="24" t="str">
        <f>IF($H$63="","",
IF(OR($H$63="Corrupción",$H$63="Lavado de Activos",$H$63="Financiación del Terrorismo",$H$63="Trámites, OPAs y Consultas de Acceso a la Información Pública"),"No Aplica",'5. Valoración de Controles'!$N65))</f>
        <v/>
      </c>
      <c r="X65" s="32" t="str">
        <f>IF($H$63="","",
IF(OR($H$63="Corrupción",$H$63="Lavado de Activos",$H$63="Financiación del Terrorismo",$H$63="Trámites, OPAs y Consultas de Acceso a la Información Pública"),"No Aplica",'5. Valoración de Controles'!$O65))</f>
        <v/>
      </c>
      <c r="Y65" s="32" t="str">
        <f>IF($H$63="","",
IF(OR($H$63="Corrupción",$H$63="Lavado de Activos",$H$63="Financiación del Terrorismo",$H$63="Trámites, OPAs y Consultas de Acceso a la Información Pública"),"No Aplica",'5. Valoración de Controles'!$P65))</f>
        <v/>
      </c>
      <c r="Z65" s="32" t="str">
        <f>IF($H$63="","",
IF(OR($H$63="Corrupción",$H$63="Lavado de Activos",$H$63="Financiación del Terrorismo",$H$63="Trámites, OPAs y Consultas de Acceso a la Información Pública"),"No Aplica",'5. Valoración de Controles'!$Q65))</f>
        <v/>
      </c>
      <c r="AA65" s="25" t="str">
        <f>IF($H$63="","",
IF(OR($H$63="Corrupción",$H$63="Lavado de Activos",$H$63="Financiación del Terrorismo",$H$63="Trámites, OPAs y Consultas de Acceso a la Información Pública"),"No aplica",'5. Valoración de Controles'!$R65))</f>
        <v/>
      </c>
      <c r="AB65" s="89"/>
      <c r="AC65" s="89"/>
      <c r="AD65" s="89"/>
      <c r="AE65" s="89"/>
      <c r="AF65" s="89"/>
      <c r="AG65" s="89"/>
      <c r="AH65" s="89"/>
      <c r="AI65" s="89"/>
      <c r="AJ65" s="89"/>
      <c r="AK65" s="89"/>
      <c r="AL65" s="89"/>
      <c r="AM65" s="2"/>
      <c r="AN65" s="2"/>
      <c r="AO65" s="2"/>
      <c r="AP65" s="2"/>
      <c r="AQ65" s="2"/>
      <c r="AR65" s="2"/>
      <c r="AS65" s="2"/>
      <c r="AT65" s="2"/>
      <c r="AU65" s="2"/>
      <c r="AV65" s="2"/>
      <c r="AW65" s="2"/>
      <c r="AX65" s="2"/>
      <c r="AY65" s="2"/>
      <c r="AZ65" s="2"/>
      <c r="BA65" s="2"/>
      <c r="BB65" s="2"/>
      <c r="BC65" s="2"/>
      <c r="BD65" s="2"/>
      <c r="BE65" s="2"/>
      <c r="BF65" s="2"/>
    </row>
    <row r="66" spans="1:58" ht="31.5" customHeight="1" x14ac:dyDescent="0.3">
      <c r="A66" s="95">
        <v>20</v>
      </c>
      <c r="B66" s="90" t="str">
        <f>'2. Identificación del Riesgo'!B66:B68</f>
        <v/>
      </c>
      <c r="C66" s="90" t="str">
        <f>IF('2. Identificación del Riesgo'!C66:C68="","",'2. Identificación del Riesgo'!C66:C68)</f>
        <v/>
      </c>
      <c r="D66" s="90" t="str">
        <f>IF('2. Identificación del Riesgo'!D66:D68="","",'2. Identificación del Riesgo'!D66:D68)</f>
        <v/>
      </c>
      <c r="E66" s="90" t="str">
        <f>IF('2. Identificación del Riesgo'!E66:E68="","",'2. Identificación del Riesgo'!E66:E68)</f>
        <v/>
      </c>
      <c r="F66" s="90" t="str">
        <f>IF('2. Identificación del Riesgo'!F66:F68="","",'2. Identificación del Riesgo'!F66:F68)</f>
        <v/>
      </c>
      <c r="G66" s="90" t="str">
        <f>IF('2. Identificación del Riesgo'!G66:G68="","",'2. Identificación del Riesgo'!G66:G68)</f>
        <v/>
      </c>
      <c r="H66" s="90" t="str">
        <f>IF('2. Identificación del Riesgo'!H66:H68="","",'2. Identificación del Riesgo'!H66:H68)</f>
        <v/>
      </c>
      <c r="I66" s="90" t="str">
        <f>IF('2. Identificación del Riesgo'!I66:I68="","",'2. Identificación del Riesgo'!I66:I68)</f>
        <v/>
      </c>
      <c r="J66" s="90" t="str">
        <f>IF('2. Identificación del Riesgo'!J66:J68="","",'2. Identificación del Riesgo'!J66:J68)</f>
        <v/>
      </c>
      <c r="K66" s="91" t="str">
        <f>'2. Identificación del Riesgo'!K66:K68</f>
        <v/>
      </c>
      <c r="L66" s="92" t="str">
        <f>'2. Identificación del Riesgo'!L66:L68</f>
        <v/>
      </c>
      <c r="M66" s="90"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Riesgo'!M66:M68="","",'2. Identificación del Riesgo'!M66:M68))</f>
        <v/>
      </c>
      <c r="N66" s="91" t="str">
        <f>'2. Identificación del Riesgo'!N66:N68</f>
        <v/>
      </c>
      <c r="O66" s="92" t="str">
        <f>'2. Identificación del Riesgo'!O66:O68</f>
        <v/>
      </c>
      <c r="P66" s="87" t="str">
        <f>'2. Identificación del Riesgo'!P66:P68</f>
        <v/>
      </c>
      <c r="Q66" s="31" t="str">
        <f>IF($H$66="","",
IF(OR($H$66="Corrupción",$H$66="Lavado de Activos",$H$66="Financiación del Terrorismo",$H$66="Trámites, OPAs y Consultas de Acceso a la Información Pública"),'6.Valoración Control Corrupción'!$E66,'5. Valoración de Controles'!$H66))</f>
        <v/>
      </c>
      <c r="R66" s="24" t="str">
        <f>IF($H$66="","",
IF(OR($H$66="Corrupción",$H$66="Lavado de Activos",$H$66="Financiación del Terrorismo",$H$66="Trámites, OPAs y Consultas de Acceso a la Información Pública"),"No Aplica",'5. Valoración de Controles'!$I66))</f>
        <v/>
      </c>
      <c r="S66" s="24" t="str">
        <f>IF($H$66="","",
IF(OR($H$66="Corrupción",$H$66="Lavado de Activos",$H$66="Financiación del Terrorismo",$H$66="Trámites, OPAs y Consultas de Acceso a la Información Pública"),"No Aplica",'5. Valoración de Controles'!$J66))</f>
        <v/>
      </c>
      <c r="T66" s="24" t="str">
        <f>IF($H$66="","",
IF(OR($H$66="Corrupción",$H$66="Lavado de Activos",$H$66="Financiación del Terrorismo",$H$66="Trámites, OPAs y Consultas de Acceso a la Información Pública"),"No Aplica",'5. Valoración de Controles'!$K66))</f>
        <v/>
      </c>
      <c r="U66" s="24" t="str">
        <f>IF($H$66="","",
IF(OR($H$66="Corrupción",$H$66="Lavado de Activos",$H$66="Financiación del Terrorismo",$H$66="Trámites, OPAs y Consultas de Acceso a la Información Pública"),"No Aplica",'5. Valoración de Controles'!$L66))</f>
        <v/>
      </c>
      <c r="V66" s="24" t="str">
        <f>IF($H$66="","",
IF(OR($H$66="Corrupción",$H$66="Lavado de Activos",$H$66="Financiación del Terrorismo",$H$66="Trámites, OPAs y Consultas de Acceso a la Información Pública"),"No Aplica",'5. Valoración de Controles'!$M66))</f>
        <v/>
      </c>
      <c r="W66" s="24" t="str">
        <f>IF($H$66="","",
IF(OR($H$66="Corrupción",$H$66="Lavado de Activos",$H$66="Financiación del Terrorismo",$H$66="Trámites, OPAs y Consultas de Acceso a la Información Pública"),"No Aplica",'5. Valoración de Controles'!$N66))</f>
        <v/>
      </c>
      <c r="X66" s="32" t="str">
        <f>IF($H$66="","",
IF(OR($H$66="Corrupción",$H$66="Lavado de Activos",$H$66="Financiación del Terrorismo",$H$66="Trámites, OPAs y Consultas de Acceso a la Información Pública"),"No Aplica",'5. Valoración de Controles'!$O66))</f>
        <v/>
      </c>
      <c r="Y66" s="32" t="str">
        <f>IF($H$66="","",
IF(OR($H$66="Corrupción",$H$66="Lavado de Activos",$H$66="Financiación del Terrorismo",$H$66="Trámites, OPAs y Consultas de Acceso a la Información Pública"),"No Aplica",'5. Valoración de Controles'!$P66))</f>
        <v/>
      </c>
      <c r="Z66" s="32" t="str">
        <f>IF($H$66="","",
IF(OR($H$66="Corrupción",$H$66="Lavado de Activos",$H$66="Financiación del Terrorismo",$H$66="Trámites, OPAs y Consultas de Acceso a la Información Pública"),"No Aplica",'5. Valoración de Controles'!$Q66))</f>
        <v/>
      </c>
      <c r="AA66" s="25" t="str">
        <f>IF($H$66="","",
IF(OR($H$66="Corrupción",$H$66="Lavado de Activos",$H$66="Financiación del Terrorismo",$H$66="Trámites, OPAs y Consultas de Acceso a la Información Pública"),"No aplica",'5. Valoración de Controles'!$R66))</f>
        <v/>
      </c>
      <c r="AB66" s="91" t="str">
        <f>IF(H66="","",
IF(OR(H66="Corrupción",H66="Lavado de Activos",H66="Financiación del Terrorismo",H66="Trámites, OPAs y Consultas de Acceso a la Información Pública"),'6.Valoración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32"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Controles'!U68&gt;0,'5. Valoración de Controles'!U68,
IF('5. Valoración de Controles'!U67&gt;0,'5. Valoración de Controles'!U67,
IF('5. Valoración de Controles'!U66&gt;0,'5. Valoración de Controles'!U66,L66))))))</f>
        <v/>
      </c>
      <c r="AD66" s="91" t="str">
        <f>IF(H66="","",
IF(OR(H66="Corrupción",H66="Lavado de Activos",H66="Financiación del Terrorismo",H66="Trámites, OPAs y Consultas de Acceso a la Información Pública"),'3.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32"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Controles'!V68&gt;0,'5. Valoración de Controles'!V68,
IF('5. Valoración de Controles'!V67&gt;0,'5. Valoración de Controles'!V67,
IF('5. Valoración de Controles'!V66&gt;0,'5. Valoración de Controles'!V66,O66))))))</f>
        <v/>
      </c>
      <c r="AF66" s="87"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93"/>
      <c r="AH66" s="122"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21"/>
      <c r="AJ66" s="131"/>
      <c r="AK66" s="131" t="str">
        <f>IF(AI66="","","∑ Peso porcentual de cada acción definida")</f>
        <v/>
      </c>
      <c r="AL66" s="90"/>
      <c r="AM66" s="3"/>
      <c r="AN66" s="3"/>
      <c r="AO66" s="3"/>
      <c r="AP66" s="3"/>
      <c r="AQ66" s="3"/>
      <c r="AR66" s="3"/>
      <c r="AS66" s="3"/>
      <c r="AT66" s="3"/>
      <c r="AU66" s="3"/>
      <c r="AV66" s="3"/>
      <c r="AW66" s="3"/>
      <c r="AX66" s="3"/>
      <c r="AY66" s="3"/>
      <c r="AZ66" s="3"/>
      <c r="BA66" s="3"/>
      <c r="BB66" s="3"/>
      <c r="BC66" s="3"/>
      <c r="BD66" s="3"/>
      <c r="BE66" s="3"/>
      <c r="BF66" s="3"/>
    </row>
    <row r="67" spans="1:58" ht="31.5" customHeight="1" x14ac:dyDescent="0.3">
      <c r="A67" s="88"/>
      <c r="B67" s="88"/>
      <c r="C67" s="88"/>
      <c r="D67" s="88"/>
      <c r="E67" s="88"/>
      <c r="F67" s="88"/>
      <c r="G67" s="88"/>
      <c r="H67" s="88"/>
      <c r="I67" s="88"/>
      <c r="J67" s="88"/>
      <c r="K67" s="88"/>
      <c r="L67" s="88"/>
      <c r="M67" s="88"/>
      <c r="N67" s="88"/>
      <c r="O67" s="88"/>
      <c r="P67" s="88"/>
      <c r="Q67" s="31" t="str">
        <f>IF($H$66="","",
IF(OR($H$66="Corrupción",$H$66="Lavado de Activos",$H$66="Financiación del Terrorismo",$H$66="Trámites, OPAs y Consultas de Acceso a la Información Pública"),'6.Valoración Control Corrupción'!$E67,'5. Valoración de Controles'!$H67))</f>
        <v/>
      </c>
      <c r="R67" s="24" t="str">
        <f>IF($H$66="","",
IF(OR($H$66="Corrupción",$H$66="Lavado de Activos",$H$66="Financiación del Terrorismo",$H$66="Trámites, OPAs y Consultas de Acceso a la Información Pública"),"No Aplica",'5. Valoración de Controles'!$I67))</f>
        <v/>
      </c>
      <c r="S67" s="24" t="str">
        <f>IF($H$66="","",
IF(OR($H$66="Corrupción",$H$66="Lavado de Activos",$H$66="Financiación del Terrorismo",$H$66="Trámites, OPAs y Consultas de Acceso a la Información Pública"),"No Aplica",'5. Valoración de Controles'!$J67))</f>
        <v/>
      </c>
      <c r="T67" s="24" t="str">
        <f>IF($H$66="","",
IF(OR($H$66="Corrupción",$H$66="Lavado de Activos",$H$66="Financiación del Terrorismo",$H$66="Trámites, OPAs y Consultas de Acceso a la Información Pública"),"No Aplica",'5. Valoración de Controles'!$K67))</f>
        <v/>
      </c>
      <c r="U67" s="24" t="str">
        <f>IF($H$66="","",
IF(OR($H$66="Corrupción",$H$66="Lavado de Activos",$H$66="Financiación del Terrorismo",$H$66="Trámites, OPAs y Consultas de Acceso a la Información Pública"),"No Aplica",'5. Valoración de Controles'!$L67))</f>
        <v/>
      </c>
      <c r="V67" s="24" t="str">
        <f>IF($H$66="","",
IF(OR($H$66="Corrupción",$H$66="Lavado de Activos",$H$66="Financiación del Terrorismo",$H$66="Trámites, OPAs y Consultas de Acceso a la Información Pública"),"No Aplica",'5. Valoración de Controles'!$M67))</f>
        <v/>
      </c>
      <c r="W67" s="24" t="str">
        <f>IF($H$66="","",
IF(OR($H$66="Corrupción",$H$66="Lavado de Activos",$H$66="Financiación del Terrorismo",$H$66="Trámites, OPAs y Consultas de Acceso a la Información Pública"),"No Aplica",'5. Valoración de Controles'!$N67))</f>
        <v/>
      </c>
      <c r="X67" s="32" t="str">
        <f>IF($H$66="","",
IF(OR($H$66="Corrupción",$H$66="Lavado de Activos",$H$66="Financiación del Terrorismo",$H$66="Trámites, OPAs y Consultas de Acceso a la Información Pública"),"No Aplica",'5. Valoración de Controles'!$O67))</f>
        <v/>
      </c>
      <c r="Y67" s="32" t="str">
        <f>IF($H$66="","",
IF(OR($H$66="Corrupción",$H$66="Lavado de Activos",$H$66="Financiación del Terrorismo",$H$66="Trámites, OPAs y Consultas de Acceso a la Información Pública"),"No Aplica",'5. Valoración de Controles'!$P67))</f>
        <v/>
      </c>
      <c r="Z67" s="32" t="str">
        <f>IF($H$66="","",
IF(OR($H$66="Corrupción",$H$66="Lavado de Activos",$H$66="Financiación del Terrorismo",$H$66="Trámites, OPAs y Consultas de Acceso a la Información Pública"),"No Aplica",'5. Valoración de Controles'!$Q67))</f>
        <v/>
      </c>
      <c r="AA67" s="25" t="str">
        <f>IF($H$66="","",
IF(OR($H$66="Corrupción",$H$66="Lavado de Activos",$H$66="Financiación del Terrorismo",$H$66="Trámites, OPAs y Consultas de Acceso a la Información Pública"),"No aplica",'5. Valoración de Controles'!$R67))</f>
        <v/>
      </c>
      <c r="AB67" s="88"/>
      <c r="AC67" s="88"/>
      <c r="AD67" s="88"/>
      <c r="AE67" s="88"/>
      <c r="AF67" s="88"/>
      <c r="AG67" s="88"/>
      <c r="AH67" s="88"/>
      <c r="AI67" s="88"/>
      <c r="AJ67" s="88"/>
      <c r="AK67" s="88"/>
      <c r="AL67" s="88"/>
      <c r="AM67" s="2"/>
      <c r="AN67" s="2"/>
      <c r="AO67" s="2"/>
      <c r="AP67" s="2"/>
      <c r="AQ67" s="2"/>
      <c r="AR67" s="2"/>
      <c r="AS67" s="2"/>
      <c r="AT67" s="2"/>
      <c r="AU67" s="2"/>
      <c r="AV67" s="2"/>
      <c r="AW67" s="2"/>
      <c r="AX67" s="2"/>
      <c r="AY67" s="2"/>
      <c r="AZ67" s="2"/>
      <c r="BA67" s="2"/>
      <c r="BB67" s="2"/>
      <c r="BC67" s="2"/>
      <c r="BD67" s="2"/>
      <c r="BE67" s="2"/>
      <c r="BF67" s="2"/>
    </row>
    <row r="68" spans="1:58" ht="31.5" customHeight="1" x14ac:dyDescent="0.3">
      <c r="A68" s="89"/>
      <c r="B68" s="89"/>
      <c r="C68" s="89"/>
      <c r="D68" s="89"/>
      <c r="E68" s="89"/>
      <c r="F68" s="89"/>
      <c r="G68" s="89"/>
      <c r="H68" s="89"/>
      <c r="I68" s="89"/>
      <c r="J68" s="89"/>
      <c r="K68" s="89"/>
      <c r="L68" s="89"/>
      <c r="M68" s="89"/>
      <c r="N68" s="89"/>
      <c r="O68" s="89"/>
      <c r="P68" s="89"/>
      <c r="Q68" s="31" t="str">
        <f>IF($H$66="","",
IF(OR($H$66="Corrupción",$H$66="Lavado de Activos",$H$66="Financiación del Terrorismo",$H$66="Trámites, OPAs y Consultas de Acceso a la Información Pública"),'6.Valoración Control Corrupción'!$E68,'5. Valoración de Controles'!$H68))</f>
        <v/>
      </c>
      <c r="R68" s="24" t="str">
        <f>IF($H$66="","",
IF(OR($H$66="Corrupción",$H$66="Lavado de Activos",$H$66="Financiación del Terrorismo",$H$66="Trámites, OPAs y Consultas de Acceso a la Información Pública"),"No Aplica",'5. Valoración de Controles'!$I68))</f>
        <v/>
      </c>
      <c r="S68" s="24" t="str">
        <f>IF($H$66="","",
IF(OR($H$66="Corrupción",$H$66="Lavado de Activos",$H$66="Financiación del Terrorismo",$H$66="Trámites, OPAs y Consultas de Acceso a la Información Pública"),"No Aplica",'5. Valoración de Controles'!$J68))</f>
        <v/>
      </c>
      <c r="T68" s="24" t="str">
        <f>IF($H$66="","",
IF(OR($H$66="Corrupción",$H$66="Lavado de Activos",$H$66="Financiación del Terrorismo",$H$66="Trámites, OPAs y Consultas de Acceso a la Información Pública"),"No Aplica",'5. Valoración de Controles'!$K68))</f>
        <v/>
      </c>
      <c r="U68" s="24" t="str">
        <f>IF($H$66="","",
IF(OR($H$66="Corrupción",$H$66="Lavado de Activos",$H$66="Financiación del Terrorismo",$H$66="Trámites, OPAs y Consultas de Acceso a la Información Pública"),"No Aplica",'5. Valoración de Controles'!$L68))</f>
        <v/>
      </c>
      <c r="V68" s="24" t="str">
        <f>IF($H$66="","",
IF(OR($H$66="Corrupción",$H$66="Lavado de Activos",$H$66="Financiación del Terrorismo",$H$66="Trámites, OPAs y Consultas de Acceso a la Información Pública"),"No Aplica",'5. Valoración de Controles'!$M68))</f>
        <v/>
      </c>
      <c r="W68" s="24" t="str">
        <f>IF($H$66="","",
IF(OR($H$66="Corrupción",$H$66="Lavado de Activos",$H$66="Financiación del Terrorismo",$H$66="Trámites, OPAs y Consultas de Acceso a la Información Pública"),"No Aplica",'5. Valoración de Controles'!$N68))</f>
        <v/>
      </c>
      <c r="X68" s="32" t="str">
        <f>IF($H$66="","",
IF(OR($H$66="Corrupción",$H$66="Lavado de Activos",$H$66="Financiación del Terrorismo",$H$66="Trámites, OPAs y Consultas de Acceso a la Información Pública"),"No Aplica",'5. Valoración de Controles'!$O68))</f>
        <v/>
      </c>
      <c r="Y68" s="32" t="str">
        <f>IF($H$66="","",
IF(OR($H$66="Corrupción",$H$66="Lavado de Activos",$H$66="Financiación del Terrorismo",$H$66="Trámites, OPAs y Consultas de Acceso a la Información Pública"),"No Aplica",'5. Valoración de Controles'!$P68))</f>
        <v/>
      </c>
      <c r="Z68" s="32" t="str">
        <f>IF($H$66="","",
IF(OR($H$66="Corrupción",$H$66="Lavado de Activos",$H$66="Financiación del Terrorismo",$H$66="Trámites, OPAs y Consultas de Acceso a la Información Pública"),"No Aplica",'5. Valoración de Controles'!$Q68))</f>
        <v/>
      </c>
      <c r="AA68" s="25" t="str">
        <f>IF($H$66="","",
IF(OR($H$66="Corrupción",$H$66="Lavado de Activos",$H$66="Financiación del Terrorismo",$H$66="Trámites, OPAs y Consultas de Acceso a la Información Pública"),"No aplica",'5. Valoración de Controles'!$R68))</f>
        <v/>
      </c>
      <c r="AB68" s="89"/>
      <c r="AC68" s="89"/>
      <c r="AD68" s="89"/>
      <c r="AE68" s="89"/>
      <c r="AF68" s="89"/>
      <c r="AG68" s="89"/>
      <c r="AH68" s="89"/>
      <c r="AI68" s="89"/>
      <c r="AJ68" s="89"/>
      <c r="AK68" s="89"/>
      <c r="AL68" s="89"/>
      <c r="AM68" s="2"/>
      <c r="AN68" s="2"/>
      <c r="AO68" s="2"/>
      <c r="AP68" s="2"/>
      <c r="AQ68" s="2"/>
      <c r="AR68" s="2"/>
      <c r="AS68" s="2"/>
      <c r="AT68" s="2"/>
      <c r="AU68" s="2"/>
      <c r="AV68" s="2"/>
      <c r="AW68" s="2"/>
      <c r="AX68" s="2"/>
      <c r="AY68" s="2"/>
      <c r="AZ68" s="2"/>
      <c r="BA68" s="2"/>
      <c r="BB68" s="2"/>
      <c r="BC68" s="2"/>
      <c r="BD68" s="2"/>
      <c r="BE68" s="2"/>
      <c r="BF68" s="2"/>
    </row>
    <row r="69" spans="1:58" ht="16.5" customHeight="1" x14ac:dyDescent="0.3">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6.5" customHeight="1" x14ac:dyDescent="0.3">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6.5" customHeight="1" x14ac:dyDescent="0.3">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6.5" customHeight="1" x14ac:dyDescent="0.3">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6.5" customHeight="1" x14ac:dyDescent="0.3">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6.5" customHeight="1" x14ac:dyDescent="0.3">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6.5" customHeight="1" x14ac:dyDescent="0.3">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6.5" customHeight="1" x14ac:dyDescent="0.3">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6.5" customHeight="1" x14ac:dyDescent="0.3">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6.5" customHeight="1" x14ac:dyDescent="0.3">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6.5" customHeight="1" x14ac:dyDescent="0.3">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6.5" customHeight="1" x14ac:dyDescent="0.3">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6.5" customHeight="1" x14ac:dyDescent="0.3">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6.5" customHeight="1" x14ac:dyDescent="0.3">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6.5" customHeight="1" x14ac:dyDescent="0.3">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6.5" customHeight="1" x14ac:dyDescent="0.3">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6.5" customHeight="1" x14ac:dyDescent="0.3">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6.5" customHeight="1" x14ac:dyDescent="0.3">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6.5" customHeight="1" x14ac:dyDescent="0.3">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6.5" customHeight="1" x14ac:dyDescent="0.3">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6.5" customHeight="1" x14ac:dyDescent="0.3">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6.5" customHeight="1" x14ac:dyDescent="0.3">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6.5" customHeight="1" x14ac:dyDescent="0.3">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6.5" customHeight="1" x14ac:dyDescent="0.3">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6.5" customHeight="1" x14ac:dyDescent="0.3">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6.5" customHeight="1" x14ac:dyDescent="0.3">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6.5" customHeight="1" x14ac:dyDescent="0.3">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6.5" customHeight="1" x14ac:dyDescent="0.3">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6.5" customHeight="1" x14ac:dyDescent="0.3">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6.5" customHeight="1" x14ac:dyDescent="0.3">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6.5" customHeight="1" x14ac:dyDescent="0.3">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6.5" customHeight="1" x14ac:dyDescent="0.3">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6.5" customHeight="1" x14ac:dyDescent="0.3">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6.5" customHeight="1" x14ac:dyDescent="0.3">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6.5" customHeight="1" x14ac:dyDescent="0.3">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6.5" customHeight="1" x14ac:dyDescent="0.3">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6.5" customHeight="1" x14ac:dyDescent="0.3">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6.5" customHeight="1" x14ac:dyDescent="0.3">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6.5" customHeight="1" x14ac:dyDescent="0.3">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6.5" customHeight="1" x14ac:dyDescent="0.3">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6.5" customHeight="1" x14ac:dyDescent="0.3">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6.5" customHeight="1" x14ac:dyDescent="0.3">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6.5" customHeight="1" x14ac:dyDescent="0.3">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6.5" customHeight="1" x14ac:dyDescent="0.3">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6.5" customHeight="1" x14ac:dyDescent="0.3">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6.5" customHeight="1" x14ac:dyDescent="0.3">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6.5" customHeight="1" x14ac:dyDescent="0.3">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6.5" customHeight="1" x14ac:dyDescent="0.3">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6.5" customHeight="1" x14ac:dyDescent="0.3">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6.5" customHeight="1" x14ac:dyDescent="0.3">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6.5" customHeight="1" x14ac:dyDescent="0.3">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6.5" customHeight="1" x14ac:dyDescent="0.3">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6.5" customHeight="1" x14ac:dyDescent="0.3">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6.5" customHeight="1" x14ac:dyDescent="0.3">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6.5" customHeight="1" x14ac:dyDescent="0.3">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6.5" customHeight="1" x14ac:dyDescent="0.3">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6.5" customHeight="1" x14ac:dyDescent="0.3">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6.5" customHeight="1" x14ac:dyDescent="0.3">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6.5" customHeight="1" x14ac:dyDescent="0.3">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6.5" customHeight="1" x14ac:dyDescent="0.3">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6.5" customHeight="1" x14ac:dyDescent="0.3">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6.5" customHeight="1" x14ac:dyDescent="0.3">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6.5" customHeight="1" x14ac:dyDescent="0.3">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6.5" customHeight="1" x14ac:dyDescent="0.3">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6.5" customHeight="1" x14ac:dyDescent="0.3">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6.5" customHeight="1" x14ac:dyDescent="0.3">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6.5" customHeight="1" x14ac:dyDescent="0.3">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6.5" customHeight="1" x14ac:dyDescent="0.3">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6.5" customHeight="1" x14ac:dyDescent="0.3">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6.5" customHeight="1" x14ac:dyDescent="0.3">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6.5" customHeight="1" x14ac:dyDescent="0.3">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6.5" customHeight="1" x14ac:dyDescent="0.3">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6.5" customHeight="1" x14ac:dyDescent="0.3">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6.5" customHeight="1" x14ac:dyDescent="0.3">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6.5" customHeight="1" x14ac:dyDescent="0.3">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6.5" customHeight="1" x14ac:dyDescent="0.3">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6.5" customHeight="1" x14ac:dyDescent="0.3">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6.5" customHeight="1" x14ac:dyDescent="0.3">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6.5" customHeight="1" x14ac:dyDescent="0.3">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6.5" customHeight="1" x14ac:dyDescent="0.3">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6.5" customHeight="1" x14ac:dyDescent="0.3">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6.5" customHeight="1" x14ac:dyDescent="0.3">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6.5" customHeight="1" x14ac:dyDescent="0.3">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6.5" customHeight="1" x14ac:dyDescent="0.3">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6.5" customHeight="1" x14ac:dyDescent="0.3">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6.5" customHeight="1" x14ac:dyDescent="0.3">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6.5" customHeight="1" x14ac:dyDescent="0.3">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6.5" customHeight="1" x14ac:dyDescent="0.3">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6.5" customHeight="1" x14ac:dyDescent="0.3">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6.5" customHeight="1" x14ac:dyDescent="0.3">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6.5" customHeight="1" x14ac:dyDescent="0.3">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6.5" customHeight="1" x14ac:dyDescent="0.3">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6.5" customHeight="1" x14ac:dyDescent="0.3">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6.5" customHeight="1" x14ac:dyDescent="0.3">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6.5" customHeight="1" x14ac:dyDescent="0.3">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6.5" customHeight="1" x14ac:dyDescent="0.3">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6.5" customHeight="1" x14ac:dyDescent="0.3">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6.5" customHeight="1" x14ac:dyDescent="0.3">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6.5" customHeight="1" x14ac:dyDescent="0.3">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6.5" customHeight="1" x14ac:dyDescent="0.3">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6.5" customHeight="1" x14ac:dyDescent="0.3">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6.5" customHeight="1" x14ac:dyDescent="0.3">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6.5" customHeight="1" x14ac:dyDescent="0.3">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6.5" customHeight="1" x14ac:dyDescent="0.3">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6.5" customHeight="1" x14ac:dyDescent="0.3">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6.5" customHeight="1" x14ac:dyDescent="0.3">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6.5" customHeight="1" x14ac:dyDescent="0.3">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6.5" customHeight="1" x14ac:dyDescent="0.3">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6.5" customHeight="1" x14ac:dyDescent="0.3">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6.5" customHeight="1" x14ac:dyDescent="0.3">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6.5" customHeight="1" x14ac:dyDescent="0.3">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6.5" customHeight="1" x14ac:dyDescent="0.3">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6.5" customHeight="1" x14ac:dyDescent="0.3">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6.5" customHeight="1" x14ac:dyDescent="0.3">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6.5" customHeight="1" x14ac:dyDescent="0.3">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6.5" customHeight="1" x14ac:dyDescent="0.3">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6.5" customHeight="1" x14ac:dyDescent="0.3">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6.5" customHeight="1" x14ac:dyDescent="0.3">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6.5" customHeight="1" x14ac:dyDescent="0.3">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6.5" customHeight="1" x14ac:dyDescent="0.3">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6.5" customHeight="1" x14ac:dyDescent="0.3">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6.5" customHeight="1" x14ac:dyDescent="0.3">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6.5" customHeight="1" x14ac:dyDescent="0.3">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6.5" customHeight="1" x14ac:dyDescent="0.3">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6.5" customHeight="1" x14ac:dyDescent="0.3">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6.5" customHeight="1" x14ac:dyDescent="0.3">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6.5" customHeight="1" x14ac:dyDescent="0.3">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6.5" customHeight="1" x14ac:dyDescent="0.3">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6.5" customHeight="1" x14ac:dyDescent="0.3">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6.5" customHeight="1" x14ac:dyDescent="0.3">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6.5" customHeight="1" x14ac:dyDescent="0.3">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6.5" customHeight="1" x14ac:dyDescent="0.3">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6.5" customHeight="1" x14ac:dyDescent="0.3">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6.5" customHeight="1" x14ac:dyDescent="0.3">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6.5" customHeight="1" x14ac:dyDescent="0.3">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6.5" customHeight="1" x14ac:dyDescent="0.3">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6.5" customHeight="1" x14ac:dyDescent="0.3">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6.5" customHeight="1" x14ac:dyDescent="0.3">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6.5" customHeight="1" x14ac:dyDescent="0.3">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6.5" customHeight="1" x14ac:dyDescent="0.3">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6.5" customHeight="1" x14ac:dyDescent="0.3">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6.5" customHeight="1" x14ac:dyDescent="0.3">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6.5" customHeight="1" x14ac:dyDescent="0.3">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6.5" customHeight="1" x14ac:dyDescent="0.3">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6.5" customHeight="1" x14ac:dyDescent="0.3">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6.5" customHeight="1" x14ac:dyDescent="0.3">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6.5" customHeight="1" x14ac:dyDescent="0.3">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6.5" customHeight="1" x14ac:dyDescent="0.3">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6.5" customHeight="1" x14ac:dyDescent="0.3">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6.5" customHeight="1" x14ac:dyDescent="0.3">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6.5" customHeight="1" x14ac:dyDescent="0.3">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6.5" customHeight="1" x14ac:dyDescent="0.3">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6.5" customHeight="1" x14ac:dyDescent="0.3">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6.5" customHeight="1" x14ac:dyDescent="0.3">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6.5" customHeight="1" x14ac:dyDescent="0.3">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6.5" customHeight="1" x14ac:dyDescent="0.3">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6.5" customHeight="1" x14ac:dyDescent="0.3">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6.5" customHeight="1" x14ac:dyDescent="0.3">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6.5" customHeight="1" x14ac:dyDescent="0.3">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6.5" customHeight="1" x14ac:dyDescent="0.3">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6.5" customHeight="1" x14ac:dyDescent="0.3">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6.5" customHeight="1" x14ac:dyDescent="0.3">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6.5" customHeight="1" x14ac:dyDescent="0.3">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6.5" customHeight="1" x14ac:dyDescent="0.3">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6.5" customHeight="1" x14ac:dyDescent="0.3">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6.5" customHeight="1" x14ac:dyDescent="0.3">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6.5" customHeight="1" x14ac:dyDescent="0.3">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6.5" customHeight="1" x14ac:dyDescent="0.3">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6.5" customHeight="1" x14ac:dyDescent="0.3">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6.5" customHeight="1" x14ac:dyDescent="0.3">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6.5" customHeight="1" x14ac:dyDescent="0.3">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6.5" customHeight="1" x14ac:dyDescent="0.3">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6.5" customHeight="1" x14ac:dyDescent="0.3">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6.5" customHeight="1" x14ac:dyDescent="0.3">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6.5" customHeight="1" x14ac:dyDescent="0.3">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6.5" customHeight="1" x14ac:dyDescent="0.3">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6.5" customHeight="1" x14ac:dyDescent="0.3">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6.5" customHeight="1" x14ac:dyDescent="0.3">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6.5" customHeight="1" x14ac:dyDescent="0.3">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6.5" customHeight="1" x14ac:dyDescent="0.3">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6.5" customHeight="1" x14ac:dyDescent="0.3">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6.5" customHeight="1" x14ac:dyDescent="0.3">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6.5" customHeight="1" x14ac:dyDescent="0.3">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6.5" customHeight="1" x14ac:dyDescent="0.3">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6.5" customHeight="1" x14ac:dyDescent="0.3">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6.5" customHeight="1" x14ac:dyDescent="0.3">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6.5" customHeight="1" x14ac:dyDescent="0.3">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6.5" customHeight="1" x14ac:dyDescent="0.3">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6.5" customHeight="1" x14ac:dyDescent="0.3">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6.5" customHeight="1" x14ac:dyDescent="0.3">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6.5" customHeight="1" x14ac:dyDescent="0.3">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6.5" customHeight="1" x14ac:dyDescent="0.3">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6.5" customHeight="1" x14ac:dyDescent="0.3">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6.5" customHeight="1" x14ac:dyDescent="0.3">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6.5" customHeight="1" x14ac:dyDescent="0.3">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6.5" customHeight="1" x14ac:dyDescent="0.3">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6.5" customHeight="1" x14ac:dyDescent="0.3">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6.5" customHeight="1" x14ac:dyDescent="0.3">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6.5" customHeight="1" x14ac:dyDescent="0.3">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6.5" customHeight="1" x14ac:dyDescent="0.3">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6.5" customHeight="1" x14ac:dyDescent="0.3">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6.5" customHeight="1" x14ac:dyDescent="0.3">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6.5" customHeight="1" x14ac:dyDescent="0.3">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6.5" customHeight="1" x14ac:dyDescent="0.3">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6.5" customHeight="1" x14ac:dyDescent="0.3">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6.5" customHeight="1" x14ac:dyDescent="0.3">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6.5" customHeight="1" x14ac:dyDescent="0.3">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6.5" customHeight="1" x14ac:dyDescent="0.3">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6.5" customHeight="1" x14ac:dyDescent="0.3">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6.5" customHeight="1" x14ac:dyDescent="0.3">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6.5" customHeight="1" x14ac:dyDescent="0.3">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6.5" customHeight="1" x14ac:dyDescent="0.3">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6.5" customHeight="1" x14ac:dyDescent="0.3">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6.5" customHeight="1" x14ac:dyDescent="0.3">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6.5" customHeight="1" x14ac:dyDescent="0.3">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6.5" customHeight="1" x14ac:dyDescent="0.3">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6.5" customHeight="1" x14ac:dyDescent="0.3">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6.5" customHeight="1" x14ac:dyDescent="0.3">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6.5" customHeight="1" x14ac:dyDescent="0.3">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6.5" customHeight="1" x14ac:dyDescent="0.3">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6.5" customHeight="1" x14ac:dyDescent="0.3">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6.5" customHeight="1" x14ac:dyDescent="0.3">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6.5" customHeight="1" x14ac:dyDescent="0.3">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6.5" customHeight="1" x14ac:dyDescent="0.3">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6.5" customHeight="1" x14ac:dyDescent="0.3">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6.5" customHeight="1" x14ac:dyDescent="0.3">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6.5" customHeight="1" x14ac:dyDescent="0.3">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6.5" customHeight="1" x14ac:dyDescent="0.3">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6.5" customHeight="1" x14ac:dyDescent="0.3">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6.5" customHeight="1" x14ac:dyDescent="0.3">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6.5" customHeight="1" x14ac:dyDescent="0.3">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6.5" customHeight="1" x14ac:dyDescent="0.3">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6.5" customHeight="1" x14ac:dyDescent="0.3">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6.5" customHeight="1" x14ac:dyDescent="0.3">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6.5" customHeight="1" x14ac:dyDescent="0.3">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6.5" customHeight="1" x14ac:dyDescent="0.3">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6.5" customHeight="1" x14ac:dyDescent="0.3">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6.5" customHeight="1" x14ac:dyDescent="0.3">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6.5" customHeight="1" x14ac:dyDescent="0.3">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6.5" customHeight="1" x14ac:dyDescent="0.3">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6.5" customHeight="1" x14ac:dyDescent="0.3">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6.5" customHeight="1" x14ac:dyDescent="0.3">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6.5" customHeight="1" x14ac:dyDescent="0.3">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6.5" customHeight="1" x14ac:dyDescent="0.3">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6.5" customHeight="1" x14ac:dyDescent="0.3">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6.5" customHeight="1" x14ac:dyDescent="0.3">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6.5" customHeight="1" x14ac:dyDescent="0.3">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6.5" customHeight="1" x14ac:dyDescent="0.3">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6.5" customHeight="1" x14ac:dyDescent="0.3">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6.5" customHeight="1" x14ac:dyDescent="0.3">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6.5" customHeight="1" x14ac:dyDescent="0.3">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6.5" customHeight="1" x14ac:dyDescent="0.3">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6.5" customHeight="1" x14ac:dyDescent="0.3">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6.5" customHeight="1" x14ac:dyDescent="0.3">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6.5" customHeight="1" x14ac:dyDescent="0.3">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6.5" customHeight="1" x14ac:dyDescent="0.3">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6.5" customHeight="1" x14ac:dyDescent="0.3">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6.5" customHeight="1" x14ac:dyDescent="0.3">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6.5" customHeight="1" x14ac:dyDescent="0.3">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6.5" customHeight="1" x14ac:dyDescent="0.3">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6.5" customHeight="1" x14ac:dyDescent="0.3">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6.5" customHeight="1" x14ac:dyDescent="0.3">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6.5" customHeight="1" x14ac:dyDescent="0.3">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6.5" customHeight="1" x14ac:dyDescent="0.3">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6.5" customHeight="1" x14ac:dyDescent="0.3">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6.5" customHeight="1" x14ac:dyDescent="0.3">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6.5" customHeight="1" x14ac:dyDescent="0.3">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6.5" customHeight="1" x14ac:dyDescent="0.3">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6.5" customHeight="1" x14ac:dyDescent="0.3">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6.5" customHeight="1" x14ac:dyDescent="0.3">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6.5" customHeight="1" x14ac:dyDescent="0.3">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6.5" customHeight="1" x14ac:dyDescent="0.3">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6.5" customHeight="1" x14ac:dyDescent="0.3">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6.5" customHeight="1" x14ac:dyDescent="0.3">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6.5" customHeight="1" x14ac:dyDescent="0.3">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6.5" customHeight="1" x14ac:dyDescent="0.3">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6.5" customHeight="1" x14ac:dyDescent="0.3">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6.5" customHeight="1" x14ac:dyDescent="0.3">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6.5" customHeight="1" x14ac:dyDescent="0.3">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6.5" customHeight="1" x14ac:dyDescent="0.3">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6.5" customHeight="1" x14ac:dyDescent="0.3">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6.5" customHeight="1" x14ac:dyDescent="0.3">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6.5" customHeight="1" x14ac:dyDescent="0.3">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6.5" customHeight="1" x14ac:dyDescent="0.3">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6.5" customHeight="1" x14ac:dyDescent="0.3">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6.5" customHeight="1" x14ac:dyDescent="0.3">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6.5" customHeight="1" x14ac:dyDescent="0.3">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6.5" customHeight="1" x14ac:dyDescent="0.3">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6.5" customHeight="1" x14ac:dyDescent="0.3">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6.5" customHeight="1" x14ac:dyDescent="0.3">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6.5" customHeight="1" x14ac:dyDescent="0.3">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6.5" customHeight="1" x14ac:dyDescent="0.3">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6.5" customHeight="1" x14ac:dyDescent="0.3">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6.5" customHeight="1" x14ac:dyDescent="0.3">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6.5" customHeight="1" x14ac:dyDescent="0.3">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6.5" customHeight="1" x14ac:dyDescent="0.3">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6.5" customHeight="1" x14ac:dyDescent="0.3">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6.5" customHeight="1" x14ac:dyDescent="0.3">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6.5" customHeight="1" x14ac:dyDescent="0.3">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6.5" customHeight="1" x14ac:dyDescent="0.3">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6.5" customHeight="1" x14ac:dyDescent="0.3">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6.5" customHeight="1" x14ac:dyDescent="0.3">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6.5" customHeight="1" x14ac:dyDescent="0.3">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6.5" customHeight="1" x14ac:dyDescent="0.3">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6.5" customHeight="1" x14ac:dyDescent="0.3">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6.5" customHeight="1" x14ac:dyDescent="0.3">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6.5" customHeight="1" x14ac:dyDescent="0.3">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6.5" customHeight="1" x14ac:dyDescent="0.3">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6.5" customHeight="1" x14ac:dyDescent="0.3">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6.5" customHeight="1" x14ac:dyDescent="0.3">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6.5" customHeight="1" x14ac:dyDescent="0.3">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6.5" customHeight="1" x14ac:dyDescent="0.3">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6.5" customHeight="1" x14ac:dyDescent="0.3">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6.5" customHeight="1" x14ac:dyDescent="0.3">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6.5" customHeight="1" x14ac:dyDescent="0.3">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6.5" customHeight="1" x14ac:dyDescent="0.3">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6.5" customHeight="1" x14ac:dyDescent="0.3">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6.5" customHeight="1" x14ac:dyDescent="0.3">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6.5" customHeight="1" x14ac:dyDescent="0.3">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6.5" customHeight="1" x14ac:dyDescent="0.3">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6.5" customHeight="1" x14ac:dyDescent="0.3">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6.5" customHeight="1" x14ac:dyDescent="0.3">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6.5" customHeight="1" x14ac:dyDescent="0.3">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6.5" customHeight="1" x14ac:dyDescent="0.3">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6.5" customHeight="1" x14ac:dyDescent="0.3">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6.5" customHeight="1" x14ac:dyDescent="0.3">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6.5" customHeight="1" x14ac:dyDescent="0.3">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6.5" customHeight="1" x14ac:dyDescent="0.3">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6.5" customHeight="1" x14ac:dyDescent="0.3">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6.5" customHeight="1" x14ac:dyDescent="0.3">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6.5" customHeight="1" x14ac:dyDescent="0.3">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6.5" customHeight="1" x14ac:dyDescent="0.3">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6.5" customHeight="1" x14ac:dyDescent="0.3">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6.5" customHeight="1" x14ac:dyDescent="0.3">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6.5" customHeight="1" x14ac:dyDescent="0.3">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6.5" customHeight="1" x14ac:dyDescent="0.3">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6.5" customHeight="1" x14ac:dyDescent="0.3">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6.5" customHeight="1" x14ac:dyDescent="0.3">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6.5" customHeight="1" x14ac:dyDescent="0.3">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6.5" customHeight="1" x14ac:dyDescent="0.3">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6.5" customHeight="1" x14ac:dyDescent="0.3">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6.5" customHeight="1" x14ac:dyDescent="0.3">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6.5" customHeight="1" x14ac:dyDescent="0.3">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6.5" customHeight="1" x14ac:dyDescent="0.3">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6.5" customHeight="1" x14ac:dyDescent="0.3">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6.5" customHeight="1" x14ac:dyDescent="0.3">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6.5" customHeight="1" x14ac:dyDescent="0.3">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6.5" customHeight="1" x14ac:dyDescent="0.3">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6.5" customHeight="1" x14ac:dyDescent="0.3">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6.5" customHeight="1" x14ac:dyDescent="0.3">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6.5" customHeight="1" x14ac:dyDescent="0.3">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6.5" customHeight="1" x14ac:dyDescent="0.3">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6.5" customHeight="1" x14ac:dyDescent="0.3">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6.5" customHeight="1" x14ac:dyDescent="0.3">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6.5" customHeight="1" x14ac:dyDescent="0.3">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6.5" customHeight="1" x14ac:dyDescent="0.3">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6.5" customHeight="1" x14ac:dyDescent="0.3">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6.5" customHeight="1" x14ac:dyDescent="0.3">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6.5" customHeight="1" x14ac:dyDescent="0.3">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6.5" customHeight="1" x14ac:dyDescent="0.3">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6.5" customHeight="1" x14ac:dyDescent="0.3">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6.5" customHeight="1" x14ac:dyDescent="0.3">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6.5" customHeight="1" x14ac:dyDescent="0.3">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6.5" customHeight="1" x14ac:dyDescent="0.3">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6.5" customHeight="1" x14ac:dyDescent="0.3">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6.5" customHeight="1" x14ac:dyDescent="0.3">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6.5" customHeight="1" x14ac:dyDescent="0.3">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6.5" customHeight="1" x14ac:dyDescent="0.3">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6.5" customHeight="1" x14ac:dyDescent="0.3">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6.5" customHeight="1" x14ac:dyDescent="0.3">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6.5" customHeight="1" x14ac:dyDescent="0.3">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6.5" customHeight="1" x14ac:dyDescent="0.3">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6.5" customHeight="1" x14ac:dyDescent="0.3">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6.5" customHeight="1" x14ac:dyDescent="0.3">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6.5" customHeight="1" x14ac:dyDescent="0.3">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6.5" customHeight="1" x14ac:dyDescent="0.3">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6.5" customHeight="1" x14ac:dyDescent="0.3">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6.5" customHeight="1" x14ac:dyDescent="0.3">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6.5" customHeight="1" x14ac:dyDescent="0.3">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6.5" customHeight="1" x14ac:dyDescent="0.3">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6.5" customHeight="1" x14ac:dyDescent="0.3">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6.5" customHeight="1" x14ac:dyDescent="0.3">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6.5" customHeight="1" x14ac:dyDescent="0.3">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6.5" customHeight="1" x14ac:dyDescent="0.3">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6.5" customHeight="1" x14ac:dyDescent="0.3">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6.5" customHeight="1" x14ac:dyDescent="0.3">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6.5" customHeight="1" x14ac:dyDescent="0.3">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6.5" customHeight="1" x14ac:dyDescent="0.3">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6.5" customHeight="1" x14ac:dyDescent="0.3">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6.5" customHeight="1" x14ac:dyDescent="0.3">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6.5" customHeight="1" x14ac:dyDescent="0.3">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6.5" customHeight="1" x14ac:dyDescent="0.3">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6.5" customHeight="1" x14ac:dyDescent="0.3">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6.5" customHeight="1" x14ac:dyDescent="0.3">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6.5" customHeight="1" x14ac:dyDescent="0.3">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6.5" customHeight="1" x14ac:dyDescent="0.3">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6.5" customHeight="1" x14ac:dyDescent="0.3">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6.5" customHeight="1" x14ac:dyDescent="0.3">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6.5" customHeight="1" x14ac:dyDescent="0.3">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6.5" customHeight="1" x14ac:dyDescent="0.3">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6.5" customHeight="1" x14ac:dyDescent="0.3">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6.5" customHeight="1" x14ac:dyDescent="0.3">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6.5" customHeight="1" x14ac:dyDescent="0.3">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6.5" customHeight="1" x14ac:dyDescent="0.3">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6.5" customHeight="1" x14ac:dyDescent="0.3">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6.5" customHeight="1" x14ac:dyDescent="0.3">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6.5" customHeight="1" x14ac:dyDescent="0.3">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6.5" customHeight="1" x14ac:dyDescent="0.3">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6.5" customHeight="1" x14ac:dyDescent="0.3">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6.5" customHeight="1" x14ac:dyDescent="0.3">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6.5" customHeight="1" x14ac:dyDescent="0.3">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6.5" customHeight="1" x14ac:dyDescent="0.3">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6.5" customHeight="1" x14ac:dyDescent="0.3">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6.5" customHeight="1" x14ac:dyDescent="0.3">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6.5" customHeight="1" x14ac:dyDescent="0.3">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6.5" customHeight="1" x14ac:dyDescent="0.3">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6.5" customHeight="1" x14ac:dyDescent="0.3">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6.5" customHeight="1" x14ac:dyDescent="0.3">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6.5" customHeight="1" x14ac:dyDescent="0.3">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6.5" customHeight="1" x14ac:dyDescent="0.3">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6.5" customHeight="1" x14ac:dyDescent="0.3">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6.5" customHeight="1" x14ac:dyDescent="0.3">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6.5" customHeight="1" x14ac:dyDescent="0.3">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6.5" customHeight="1" x14ac:dyDescent="0.3">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6.5" customHeight="1" x14ac:dyDescent="0.3">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6.5" customHeight="1" x14ac:dyDescent="0.3">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6.5" customHeight="1" x14ac:dyDescent="0.3">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6.5" customHeight="1" x14ac:dyDescent="0.3">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6.5" customHeight="1" x14ac:dyDescent="0.3">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6.5" customHeight="1" x14ac:dyDescent="0.3">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6.5" customHeight="1" x14ac:dyDescent="0.3">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6.5" customHeight="1" x14ac:dyDescent="0.3">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6.5" customHeight="1" x14ac:dyDescent="0.3">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6.5" customHeight="1" x14ac:dyDescent="0.3">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6.5" customHeight="1" x14ac:dyDescent="0.3">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6.5" customHeight="1" x14ac:dyDescent="0.3">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6.5" customHeight="1" x14ac:dyDescent="0.3">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6.5" customHeight="1" x14ac:dyDescent="0.3">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6.5" customHeight="1" x14ac:dyDescent="0.3">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6.5" customHeight="1" x14ac:dyDescent="0.3">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6.5" customHeight="1" x14ac:dyDescent="0.3">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6.5" customHeight="1" x14ac:dyDescent="0.3">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6.5" customHeight="1" x14ac:dyDescent="0.3">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6.5" customHeight="1" x14ac:dyDescent="0.3">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6.5" customHeight="1" x14ac:dyDescent="0.3">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6.5" customHeight="1" x14ac:dyDescent="0.3">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6.5" customHeight="1" x14ac:dyDescent="0.3">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6.5" customHeight="1" x14ac:dyDescent="0.3">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6.5" customHeight="1" x14ac:dyDescent="0.3">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6.5" customHeight="1" x14ac:dyDescent="0.3">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6.5" customHeight="1" x14ac:dyDescent="0.3">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6.5" customHeight="1" x14ac:dyDescent="0.3">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6.5" customHeight="1" x14ac:dyDescent="0.3">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6.5" customHeight="1" x14ac:dyDescent="0.3">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6.5" customHeight="1" x14ac:dyDescent="0.3">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6.5" customHeight="1" x14ac:dyDescent="0.3">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6.5" customHeight="1" x14ac:dyDescent="0.3">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6.5" customHeight="1" x14ac:dyDescent="0.3">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6.5" customHeight="1" x14ac:dyDescent="0.3">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6.5" customHeight="1" x14ac:dyDescent="0.3">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6.5" customHeight="1" x14ac:dyDescent="0.3">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6.5" customHeight="1" x14ac:dyDescent="0.3">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6.5" customHeight="1" x14ac:dyDescent="0.3">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6.5" customHeight="1" x14ac:dyDescent="0.3">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6.5" customHeight="1" x14ac:dyDescent="0.3">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6.5" customHeight="1" x14ac:dyDescent="0.3">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6.5" customHeight="1" x14ac:dyDescent="0.3">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6.5" customHeight="1" x14ac:dyDescent="0.3">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6.5" customHeight="1" x14ac:dyDescent="0.3">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6.5" customHeight="1" x14ac:dyDescent="0.3">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6.5" customHeight="1" x14ac:dyDescent="0.3">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6.5" customHeight="1" x14ac:dyDescent="0.3">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6.5" customHeight="1" x14ac:dyDescent="0.3">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6.5" customHeight="1" x14ac:dyDescent="0.3">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6.5" customHeight="1" x14ac:dyDescent="0.3">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6.5" customHeight="1" x14ac:dyDescent="0.3">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6.5" customHeight="1" x14ac:dyDescent="0.3">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6.5" customHeight="1" x14ac:dyDescent="0.3">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6.5" customHeight="1" x14ac:dyDescent="0.3">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6.5" customHeight="1" x14ac:dyDescent="0.3">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6.5" customHeight="1" x14ac:dyDescent="0.3">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6.5" customHeight="1" x14ac:dyDescent="0.3">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6.5" customHeight="1" x14ac:dyDescent="0.3">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6.5" customHeight="1" x14ac:dyDescent="0.3">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6.5" customHeight="1" x14ac:dyDescent="0.3">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6.5" customHeight="1" x14ac:dyDescent="0.3">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6.5" customHeight="1" x14ac:dyDescent="0.3">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6.5" customHeight="1" x14ac:dyDescent="0.3">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6.5" customHeight="1" x14ac:dyDescent="0.3">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6.5" customHeight="1" x14ac:dyDescent="0.3">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6.5" customHeight="1" x14ac:dyDescent="0.3">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6.5" customHeight="1" x14ac:dyDescent="0.3">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6.5" customHeight="1" x14ac:dyDescent="0.3">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6.5" customHeight="1" x14ac:dyDescent="0.3">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6.5" customHeight="1" x14ac:dyDescent="0.3">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6.5" customHeight="1" x14ac:dyDescent="0.3">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6.5" customHeight="1" x14ac:dyDescent="0.3">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6.5" customHeight="1" x14ac:dyDescent="0.3">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6.5" customHeight="1" x14ac:dyDescent="0.3">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6.5" customHeight="1" x14ac:dyDescent="0.3">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6.5" customHeight="1" x14ac:dyDescent="0.3">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6.5" customHeight="1" x14ac:dyDescent="0.3">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1:58" ht="16.5" customHeight="1" x14ac:dyDescent="0.3">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1:58" ht="16.5" customHeight="1" x14ac:dyDescent="0.3">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1:58" ht="16.5" customHeight="1" x14ac:dyDescent="0.3">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1:58" ht="16.5" customHeight="1" x14ac:dyDescent="0.3">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1:58" ht="16.5" customHeight="1" x14ac:dyDescent="0.3">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1:58" ht="16.5" customHeight="1" x14ac:dyDescent="0.3">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1:58" ht="16.5" customHeight="1" x14ac:dyDescent="0.3">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1:58" ht="16.5" customHeight="1" x14ac:dyDescent="0.3">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1:58" ht="16.5" customHeight="1" x14ac:dyDescent="0.3">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1:58" ht="16.5" customHeight="1" x14ac:dyDescent="0.3">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1:58" ht="16.5" customHeight="1" x14ac:dyDescent="0.3">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1:58" ht="16.5" customHeight="1" x14ac:dyDescent="0.3">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1:58" ht="16.5" customHeight="1" x14ac:dyDescent="0.3">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1:58" ht="16.5" customHeight="1" x14ac:dyDescent="0.3">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1:58" ht="16.5" customHeight="1" x14ac:dyDescent="0.3">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1:58" ht="16.5" customHeight="1" x14ac:dyDescent="0.3">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1:58" ht="16.5" customHeight="1" x14ac:dyDescent="0.3">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1:58" ht="16.5" customHeight="1" x14ac:dyDescent="0.3">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1:58" ht="16.5" customHeight="1" x14ac:dyDescent="0.3">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1:58" ht="16.5" customHeight="1" x14ac:dyDescent="0.3">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1:58" ht="16.5" customHeight="1" x14ac:dyDescent="0.3">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1:58" ht="16.5" customHeight="1" x14ac:dyDescent="0.3">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1:58" ht="16.5" customHeight="1" x14ac:dyDescent="0.3">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1:58" ht="16.5" customHeight="1" x14ac:dyDescent="0.3">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1:58" ht="16.5" customHeight="1" x14ac:dyDescent="0.3">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1:58" ht="16.5" customHeight="1" x14ac:dyDescent="0.3">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1:58" ht="16.5" customHeight="1" x14ac:dyDescent="0.3">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1:58" ht="16.5" customHeight="1" x14ac:dyDescent="0.3">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1:58" ht="16.5" customHeight="1" x14ac:dyDescent="0.3">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1:58" ht="16.5" customHeight="1" x14ac:dyDescent="0.3">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1:58" ht="16.5" customHeight="1" x14ac:dyDescent="0.3">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1:58" ht="16.5" customHeight="1" x14ac:dyDescent="0.3">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1:58" ht="16.5" customHeight="1" x14ac:dyDescent="0.3">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1:58" ht="16.5" customHeight="1" x14ac:dyDescent="0.3">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1:58" ht="16.5" customHeight="1" x14ac:dyDescent="0.3">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1:58" ht="16.5" customHeight="1" x14ac:dyDescent="0.3">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1:58" ht="16.5" customHeight="1" x14ac:dyDescent="0.3">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1:58" ht="16.5" customHeight="1" x14ac:dyDescent="0.3">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1:58" ht="16.5" customHeight="1" x14ac:dyDescent="0.3">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1:58" ht="16.5" customHeight="1" x14ac:dyDescent="0.3">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1:58" ht="16.5" customHeight="1" x14ac:dyDescent="0.3">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1:58" ht="16.5" customHeight="1" x14ac:dyDescent="0.3">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1:58" ht="16.5" customHeight="1" x14ac:dyDescent="0.3">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1:58" ht="16.5" customHeight="1" x14ac:dyDescent="0.3">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1:58" ht="16.5" customHeight="1" x14ac:dyDescent="0.3">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1:58" ht="16.5" customHeight="1" x14ac:dyDescent="0.3">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1:58" ht="16.5" customHeight="1" x14ac:dyDescent="0.3">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1:58" ht="16.5" customHeight="1" x14ac:dyDescent="0.3">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1:58" ht="16.5" customHeight="1" x14ac:dyDescent="0.3">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1:58" ht="16.5" customHeight="1" x14ac:dyDescent="0.3">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1:58" ht="16.5" customHeight="1" x14ac:dyDescent="0.3">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1:58" ht="16.5" customHeight="1" x14ac:dyDescent="0.3">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spans="1:58" ht="16.5" customHeight="1" x14ac:dyDescent="0.3">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spans="1:58" ht="16.5" customHeight="1" x14ac:dyDescent="0.3">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spans="1:58" ht="16.5" customHeight="1" x14ac:dyDescent="0.3">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spans="1:58" ht="16.5" customHeight="1" x14ac:dyDescent="0.3">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spans="1:58" ht="16.5" customHeight="1" x14ac:dyDescent="0.3">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spans="1:58" ht="16.5" customHeight="1" x14ac:dyDescent="0.3">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spans="1:58" ht="16.5" customHeight="1" x14ac:dyDescent="0.3">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spans="1:58" ht="16.5" customHeight="1" x14ac:dyDescent="0.3">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spans="1:58" ht="16.5" customHeight="1" x14ac:dyDescent="0.3">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spans="1:58" ht="16.5" customHeight="1" x14ac:dyDescent="0.3">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spans="1:58" ht="16.5" customHeight="1" x14ac:dyDescent="0.3">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spans="1:58" ht="16.5" customHeight="1" x14ac:dyDescent="0.3">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spans="1:58" ht="16.5" customHeight="1" x14ac:dyDescent="0.3">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spans="1:58" ht="16.5" customHeight="1" x14ac:dyDescent="0.3">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spans="1:58" ht="16.5" customHeight="1" x14ac:dyDescent="0.3">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spans="1:58" ht="16.5" customHeight="1" x14ac:dyDescent="0.3">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spans="1:58" ht="16.5" customHeight="1" x14ac:dyDescent="0.3">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spans="1:58" ht="16.5" customHeight="1" x14ac:dyDescent="0.3">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spans="1:58" ht="16.5" customHeight="1" x14ac:dyDescent="0.3">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spans="1:58" ht="16.5" customHeight="1" x14ac:dyDescent="0.3">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spans="1:58" ht="16.5" customHeight="1" x14ac:dyDescent="0.3">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spans="1:58" ht="16.5" customHeight="1" x14ac:dyDescent="0.3">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spans="1:58" ht="16.5" customHeight="1" x14ac:dyDescent="0.3">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spans="1:58" ht="16.5" customHeight="1" x14ac:dyDescent="0.3">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spans="1:58" ht="16.5" customHeight="1" x14ac:dyDescent="0.3">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spans="1:58" ht="16.5" customHeight="1" x14ac:dyDescent="0.3">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spans="1:58" ht="16.5" customHeight="1" x14ac:dyDescent="0.3">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spans="1:58" ht="16.5" customHeight="1" x14ac:dyDescent="0.3">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spans="1:58" ht="16.5" customHeight="1" x14ac:dyDescent="0.3">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spans="1:58" ht="16.5" customHeight="1" x14ac:dyDescent="0.3">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spans="1:58" ht="16.5" customHeight="1" x14ac:dyDescent="0.3">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spans="1:58" ht="16.5" customHeight="1" x14ac:dyDescent="0.3">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spans="1:58" ht="16.5" customHeight="1" x14ac:dyDescent="0.3">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spans="1:58" ht="16.5" customHeight="1" x14ac:dyDescent="0.3">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spans="1:58" ht="16.5" customHeight="1" x14ac:dyDescent="0.3">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spans="1:58" ht="16.5" customHeight="1" x14ac:dyDescent="0.3">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spans="1:58" ht="16.5" customHeight="1" x14ac:dyDescent="0.3">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spans="1:58" ht="16.5" customHeight="1" x14ac:dyDescent="0.3">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spans="1:58" ht="16.5" customHeight="1" x14ac:dyDescent="0.3">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spans="1:58" ht="16.5" customHeight="1" x14ac:dyDescent="0.3">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spans="1:58" ht="16.5" customHeight="1" x14ac:dyDescent="0.3">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spans="1:58" ht="16.5" customHeight="1" x14ac:dyDescent="0.3">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spans="1:58" ht="16.5" customHeight="1" x14ac:dyDescent="0.3">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spans="1:58" ht="16.5" customHeight="1" x14ac:dyDescent="0.3">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spans="1:58" ht="16.5" customHeight="1" x14ac:dyDescent="0.3">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spans="1:58" ht="16.5" customHeight="1" x14ac:dyDescent="0.3">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spans="1:58" ht="16.5" customHeight="1" x14ac:dyDescent="0.3">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spans="1:58" ht="16.5" customHeight="1" x14ac:dyDescent="0.3">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spans="1:58" ht="16.5" customHeight="1" x14ac:dyDescent="0.3">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spans="1:58" ht="16.5" customHeight="1" x14ac:dyDescent="0.3">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spans="1:58" ht="16.5" customHeight="1" x14ac:dyDescent="0.3">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spans="1:58" ht="16.5" customHeight="1" x14ac:dyDescent="0.3">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spans="1:58" ht="16.5" customHeight="1" x14ac:dyDescent="0.3">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spans="1:58" ht="16.5" customHeight="1" x14ac:dyDescent="0.3">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spans="1:58" ht="16.5" customHeight="1" x14ac:dyDescent="0.3">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spans="1:58" ht="16.5" customHeight="1" x14ac:dyDescent="0.3">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spans="1:58" ht="16.5" customHeight="1" x14ac:dyDescent="0.3">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spans="1:58" ht="16.5" customHeight="1" x14ac:dyDescent="0.3">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spans="1:58" ht="16.5" customHeight="1" x14ac:dyDescent="0.3">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spans="1:58" ht="16.5" customHeight="1" x14ac:dyDescent="0.3">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spans="1:58" ht="16.5" customHeight="1" x14ac:dyDescent="0.3">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spans="1:58" ht="16.5" customHeight="1" x14ac:dyDescent="0.3">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spans="1:58" ht="16.5" customHeight="1" x14ac:dyDescent="0.3">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spans="1:58" ht="16.5" customHeight="1" x14ac:dyDescent="0.3">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spans="1:58" ht="16.5" customHeight="1" x14ac:dyDescent="0.3">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spans="1:58" ht="16.5" customHeight="1" x14ac:dyDescent="0.3">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spans="1:58" ht="16.5" customHeight="1" x14ac:dyDescent="0.3">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spans="1:58" ht="16.5" customHeight="1" x14ac:dyDescent="0.3">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spans="1:58" ht="16.5" customHeight="1" x14ac:dyDescent="0.3">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spans="1:58" ht="16.5" customHeight="1" x14ac:dyDescent="0.3">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spans="1:58" ht="16.5" customHeight="1" x14ac:dyDescent="0.3">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spans="1:58" ht="16.5" customHeight="1" x14ac:dyDescent="0.3">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spans="1:58" ht="16.5" customHeight="1" x14ac:dyDescent="0.3">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spans="1:58" ht="16.5" customHeight="1" x14ac:dyDescent="0.3">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spans="1:58" ht="16.5" customHeight="1" x14ac:dyDescent="0.3">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spans="1:58" ht="16.5" customHeight="1" x14ac:dyDescent="0.3">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spans="1:58" ht="16.5" customHeight="1" x14ac:dyDescent="0.3">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spans="1:58" ht="16.5" customHeight="1" x14ac:dyDescent="0.3">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spans="1:58" ht="16.5" customHeight="1" x14ac:dyDescent="0.3">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spans="1:58" ht="16.5" customHeight="1" x14ac:dyDescent="0.3">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spans="1:58" ht="16.5" customHeight="1" x14ac:dyDescent="0.3">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spans="1:58" ht="16.5" customHeight="1" x14ac:dyDescent="0.3">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spans="1:58" ht="16.5" customHeight="1" x14ac:dyDescent="0.3">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spans="1:58" ht="16.5" customHeight="1" x14ac:dyDescent="0.3">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spans="1:58" ht="16.5" customHeight="1" x14ac:dyDescent="0.3">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spans="1:58" ht="16.5" customHeight="1" x14ac:dyDescent="0.3">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spans="1:58" ht="16.5" customHeight="1" x14ac:dyDescent="0.3">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spans="1:58" ht="16.5" customHeight="1" x14ac:dyDescent="0.3">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spans="1:58" ht="16.5" customHeight="1" x14ac:dyDescent="0.3">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spans="1:58" ht="16.5" customHeight="1" x14ac:dyDescent="0.3">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spans="1:58" ht="16.5" customHeight="1" x14ac:dyDescent="0.3">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spans="1:58" ht="16.5" customHeight="1" x14ac:dyDescent="0.3">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spans="1:58" ht="16.5" customHeight="1" x14ac:dyDescent="0.3">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spans="1:58" ht="16.5" customHeight="1" x14ac:dyDescent="0.3">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spans="1:58" ht="16.5" customHeight="1" x14ac:dyDescent="0.3">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spans="1:58" ht="16.5" customHeight="1" x14ac:dyDescent="0.3">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spans="1:58" ht="16.5" customHeight="1" x14ac:dyDescent="0.3">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spans="1:58" ht="16.5" customHeight="1" x14ac:dyDescent="0.3">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spans="1:58" ht="16.5" customHeight="1" x14ac:dyDescent="0.3">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spans="1:58" ht="16.5" customHeight="1" x14ac:dyDescent="0.3">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spans="1:58" ht="16.5" customHeight="1" x14ac:dyDescent="0.3">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spans="1:58" ht="16.5" customHeight="1" x14ac:dyDescent="0.3">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spans="1:58" ht="16.5" customHeight="1" x14ac:dyDescent="0.3">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spans="1:58" ht="16.5" customHeight="1" x14ac:dyDescent="0.3">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spans="1:58" ht="16.5" customHeight="1" x14ac:dyDescent="0.3">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spans="1:58" ht="16.5" customHeight="1" x14ac:dyDescent="0.3">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spans="1:58" ht="16.5" customHeight="1" x14ac:dyDescent="0.3">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spans="1:58" ht="16.5" customHeight="1" x14ac:dyDescent="0.3">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spans="1:58" ht="16.5" customHeight="1" x14ac:dyDescent="0.3">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spans="1:58" ht="16.5" customHeight="1" x14ac:dyDescent="0.3">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spans="1:58" ht="16.5" customHeight="1" x14ac:dyDescent="0.3">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spans="1:58" ht="16.5" customHeight="1" x14ac:dyDescent="0.3">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spans="1:58" ht="16.5" customHeight="1" x14ac:dyDescent="0.3">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spans="1:58" ht="16.5" customHeight="1" x14ac:dyDescent="0.3">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spans="1:58" ht="16.5" customHeight="1" x14ac:dyDescent="0.3">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spans="1:58" ht="16.5" customHeight="1" x14ac:dyDescent="0.3">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spans="1:58" ht="16.5" customHeight="1" x14ac:dyDescent="0.3">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spans="1:58" ht="16.5" customHeight="1" x14ac:dyDescent="0.3">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spans="1:58" ht="16.5" customHeight="1" x14ac:dyDescent="0.3">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spans="1:58" ht="16.5" customHeight="1" x14ac:dyDescent="0.3">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spans="1:58" ht="16.5" customHeight="1" x14ac:dyDescent="0.3">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spans="1:58" ht="16.5" customHeight="1" x14ac:dyDescent="0.3">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spans="1:58" ht="16.5" customHeight="1" x14ac:dyDescent="0.3">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spans="1:58" ht="16.5" customHeight="1" x14ac:dyDescent="0.3">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spans="1:58" ht="16.5" customHeight="1" x14ac:dyDescent="0.3">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spans="1:58" ht="16.5" customHeight="1" x14ac:dyDescent="0.3">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spans="1:58" ht="16.5" customHeight="1" x14ac:dyDescent="0.3">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spans="1:58" ht="16.5" customHeight="1" x14ac:dyDescent="0.3">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spans="1:58" ht="16.5" customHeight="1" x14ac:dyDescent="0.3">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spans="1:58" ht="16.5" customHeight="1" x14ac:dyDescent="0.3">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spans="1:58" ht="16.5" customHeight="1" x14ac:dyDescent="0.3">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spans="1:58" ht="16.5" customHeight="1" x14ac:dyDescent="0.3">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spans="1:58" ht="16.5" customHeight="1" x14ac:dyDescent="0.3">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spans="1:58" ht="16.5" customHeight="1" x14ac:dyDescent="0.3">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spans="1:58" ht="16.5" customHeight="1" x14ac:dyDescent="0.3">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spans="1:58" ht="16.5" customHeight="1" x14ac:dyDescent="0.3">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spans="1:58" ht="16.5" customHeight="1" x14ac:dyDescent="0.3">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spans="1:58" ht="16.5" customHeight="1" x14ac:dyDescent="0.3">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spans="1:58" ht="16.5" customHeight="1" x14ac:dyDescent="0.3">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spans="1:58" ht="16.5" customHeight="1" x14ac:dyDescent="0.3">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spans="1:58" ht="16.5" customHeight="1" x14ac:dyDescent="0.3">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spans="1:58" ht="16.5" customHeight="1" x14ac:dyDescent="0.3">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spans="1:58" ht="16.5" customHeight="1" x14ac:dyDescent="0.3">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spans="1:58" ht="16.5" customHeight="1" x14ac:dyDescent="0.3">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spans="1:58" ht="16.5" customHeight="1" x14ac:dyDescent="0.3">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spans="1:58" ht="16.5" customHeight="1" x14ac:dyDescent="0.3">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spans="1:58" ht="16.5" customHeight="1" x14ac:dyDescent="0.3">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spans="1:58" ht="16.5" customHeight="1" x14ac:dyDescent="0.3">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spans="1:58" ht="16.5" customHeight="1" x14ac:dyDescent="0.3">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spans="1:58" ht="16.5" customHeight="1" x14ac:dyDescent="0.3">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spans="1:58" ht="16.5" customHeight="1" x14ac:dyDescent="0.3">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spans="1:58" ht="16.5" customHeight="1" x14ac:dyDescent="0.3">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spans="1:58" ht="16.5" customHeight="1" x14ac:dyDescent="0.3">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spans="1:58" ht="16.5" customHeight="1" x14ac:dyDescent="0.3">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spans="1:58" ht="16.5" customHeight="1" x14ac:dyDescent="0.3">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spans="1:58" ht="16.5" customHeight="1" x14ac:dyDescent="0.3">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spans="1:58" ht="16.5" customHeight="1" x14ac:dyDescent="0.3">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spans="1:58" ht="16.5" customHeight="1" x14ac:dyDescent="0.3">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spans="1:58" ht="16.5" customHeight="1" x14ac:dyDescent="0.3">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spans="1:58" ht="16.5" customHeight="1" x14ac:dyDescent="0.3">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spans="1:58" ht="16.5" customHeight="1" x14ac:dyDescent="0.3">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spans="1:58" ht="16.5" customHeight="1" x14ac:dyDescent="0.3">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spans="1:58" ht="16.5" customHeight="1" x14ac:dyDescent="0.3">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spans="1:58" ht="16.5" customHeight="1" x14ac:dyDescent="0.3">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spans="1:58" ht="16.5" customHeight="1" x14ac:dyDescent="0.3">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spans="1:58" ht="16.5" customHeight="1" x14ac:dyDescent="0.3">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spans="1:58" ht="16.5" customHeight="1" x14ac:dyDescent="0.3">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spans="1:58" ht="16.5" customHeight="1" x14ac:dyDescent="0.3">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spans="1:58" ht="16.5" customHeight="1" x14ac:dyDescent="0.3">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spans="1:58" ht="16.5" customHeight="1" x14ac:dyDescent="0.3">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spans="1:58" ht="16.5" customHeight="1" x14ac:dyDescent="0.3">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spans="1:58" ht="16.5" customHeight="1" x14ac:dyDescent="0.3">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spans="1:58" ht="16.5" customHeight="1" x14ac:dyDescent="0.3">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spans="1:58" ht="16.5" customHeight="1" x14ac:dyDescent="0.3">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spans="1:58" ht="16.5" customHeight="1" x14ac:dyDescent="0.3">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spans="1:58" ht="16.5" customHeight="1" x14ac:dyDescent="0.3">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spans="1:58" ht="16.5" customHeight="1" x14ac:dyDescent="0.3">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spans="1:58" ht="16.5" customHeight="1" x14ac:dyDescent="0.3">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spans="1:58" ht="16.5" customHeight="1" x14ac:dyDescent="0.3">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spans="1:58" ht="16.5" customHeight="1" x14ac:dyDescent="0.3">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spans="1:58" ht="16.5" customHeight="1" x14ac:dyDescent="0.3">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spans="1:58" ht="16.5" customHeight="1" x14ac:dyDescent="0.3">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spans="1:58" ht="16.5" customHeight="1" x14ac:dyDescent="0.3">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spans="1:58" ht="16.5" customHeight="1" x14ac:dyDescent="0.3">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spans="1:58" ht="16.5" customHeight="1" x14ac:dyDescent="0.3">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spans="1:58" ht="16.5" customHeight="1" x14ac:dyDescent="0.3">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spans="1:58" ht="16.5" customHeight="1" x14ac:dyDescent="0.3">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spans="1:58" ht="16.5" customHeight="1" x14ac:dyDescent="0.3">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spans="1:58" ht="16.5" customHeight="1" x14ac:dyDescent="0.3">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spans="1:58" ht="16.5" customHeight="1" x14ac:dyDescent="0.3">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spans="1:58" ht="16.5" customHeight="1" x14ac:dyDescent="0.3">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spans="1:58" ht="16.5" customHeight="1" x14ac:dyDescent="0.3">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spans="1:58" ht="16.5" customHeight="1" x14ac:dyDescent="0.3">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spans="1:58" ht="16.5" customHeight="1" x14ac:dyDescent="0.3">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spans="1:58" ht="16.5" customHeight="1" x14ac:dyDescent="0.3">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spans="1:58" ht="16.5" customHeight="1" x14ac:dyDescent="0.3">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spans="1:58" ht="16.5" customHeight="1" x14ac:dyDescent="0.3">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spans="1:58" ht="16.5" customHeight="1" x14ac:dyDescent="0.3">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spans="1:58" ht="16.5" customHeight="1" x14ac:dyDescent="0.3">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spans="1:58" ht="16.5" customHeight="1" x14ac:dyDescent="0.3">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spans="1:58" ht="16.5" customHeight="1" x14ac:dyDescent="0.3">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spans="1:58" ht="16.5" customHeight="1" x14ac:dyDescent="0.3">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spans="1:58" ht="16.5" customHeight="1" x14ac:dyDescent="0.3">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spans="1:58" ht="16.5" customHeight="1" x14ac:dyDescent="0.3">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spans="1:58" ht="16.5" customHeight="1" x14ac:dyDescent="0.3">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spans="1:58" ht="16.5" customHeight="1" x14ac:dyDescent="0.3">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spans="1:58" ht="16.5" customHeight="1" x14ac:dyDescent="0.3">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spans="1:58" ht="16.5" customHeight="1" x14ac:dyDescent="0.3">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spans="1:58" ht="16.5" customHeight="1" x14ac:dyDescent="0.3">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spans="1:58" ht="16.5" customHeight="1" x14ac:dyDescent="0.3">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spans="1:58" ht="16.5" customHeight="1" x14ac:dyDescent="0.3">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spans="1:58" ht="16.5" customHeight="1" x14ac:dyDescent="0.3">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spans="1:58" ht="16.5" customHeight="1" x14ac:dyDescent="0.3">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spans="1:58" ht="16.5" customHeight="1" x14ac:dyDescent="0.3">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spans="1:58" ht="16.5" customHeight="1" x14ac:dyDescent="0.3">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spans="1:58" ht="16.5" customHeight="1" x14ac:dyDescent="0.3">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spans="1:58" ht="16.5" customHeight="1" x14ac:dyDescent="0.3">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spans="1:58" ht="16.5" customHeight="1" x14ac:dyDescent="0.3">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spans="1:58" ht="16.5" customHeight="1" x14ac:dyDescent="0.3">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spans="1:58" ht="16.5" customHeight="1" x14ac:dyDescent="0.3">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spans="1:58" ht="16.5" customHeight="1" x14ac:dyDescent="0.3">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spans="1:58" ht="16.5" customHeight="1" x14ac:dyDescent="0.3">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spans="1:58" ht="16.5" customHeight="1" x14ac:dyDescent="0.3">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spans="1:58" ht="16.5" customHeight="1" x14ac:dyDescent="0.3">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spans="1:58" ht="16.5" customHeight="1" x14ac:dyDescent="0.3">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spans="1:58" ht="16.5" customHeight="1" x14ac:dyDescent="0.3">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spans="1:58" ht="16.5" customHeight="1" x14ac:dyDescent="0.3">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spans="1:58" ht="16.5" customHeight="1" x14ac:dyDescent="0.3">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spans="1:58" ht="16.5" customHeight="1" x14ac:dyDescent="0.3">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spans="1:58" ht="16.5" customHeight="1" x14ac:dyDescent="0.3">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spans="1:58" ht="16.5" customHeight="1" x14ac:dyDescent="0.3">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spans="1:58" ht="16.5" customHeight="1" x14ac:dyDescent="0.3">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spans="1:58" ht="16.5" customHeight="1" x14ac:dyDescent="0.3">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spans="1:58" ht="16.5" customHeight="1" x14ac:dyDescent="0.3">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spans="1:58" ht="16.5" customHeight="1" x14ac:dyDescent="0.3">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spans="1:58" ht="16.5" customHeight="1" x14ac:dyDescent="0.3">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spans="1:58" ht="16.5" customHeight="1" x14ac:dyDescent="0.3">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spans="1:58" ht="16.5" customHeight="1" x14ac:dyDescent="0.3">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spans="1:58" ht="16.5" customHeight="1" x14ac:dyDescent="0.3">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spans="1:58" ht="16.5" customHeight="1" x14ac:dyDescent="0.3">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spans="1:58" ht="16.5" customHeight="1" x14ac:dyDescent="0.3">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spans="1:58" ht="16.5" customHeight="1" x14ac:dyDescent="0.3">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spans="1:58" ht="16.5" customHeight="1" x14ac:dyDescent="0.3">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spans="1:58" ht="16.5" customHeight="1" x14ac:dyDescent="0.3">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spans="1:58" ht="16.5" customHeight="1" x14ac:dyDescent="0.3">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spans="1:58" ht="16.5" customHeight="1" x14ac:dyDescent="0.3">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spans="1:58" ht="16.5" customHeight="1" x14ac:dyDescent="0.3">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spans="1:58" ht="16.5" customHeight="1" x14ac:dyDescent="0.3">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spans="1:58" ht="16.5" customHeight="1" x14ac:dyDescent="0.3">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spans="1:58" ht="16.5" customHeight="1" x14ac:dyDescent="0.3">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spans="1:58" ht="16.5" customHeight="1" x14ac:dyDescent="0.3">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spans="1:58" ht="16.5" customHeight="1" x14ac:dyDescent="0.3">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spans="1:58" ht="16.5" customHeight="1" x14ac:dyDescent="0.3">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spans="1:58" ht="16.5" customHeight="1" x14ac:dyDescent="0.3">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spans="1:58" ht="16.5" customHeight="1" x14ac:dyDescent="0.3">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spans="1:58" ht="16.5" customHeight="1" x14ac:dyDescent="0.3">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spans="1:58" ht="16.5" customHeight="1" x14ac:dyDescent="0.3">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spans="1:58" ht="16.5" customHeight="1" x14ac:dyDescent="0.3">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spans="1:58" ht="16.5" customHeight="1" x14ac:dyDescent="0.3">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spans="1:58" ht="16.5" customHeight="1" x14ac:dyDescent="0.3">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spans="1:58" ht="16.5" customHeight="1" x14ac:dyDescent="0.3">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spans="1:58" ht="16.5" customHeight="1" x14ac:dyDescent="0.3">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spans="1:58" ht="16.5" customHeight="1" x14ac:dyDescent="0.3">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spans="1:58" ht="16.5" customHeight="1" x14ac:dyDescent="0.3">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spans="1:58" ht="16.5" customHeight="1" x14ac:dyDescent="0.3">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spans="1:58" ht="16.5" customHeight="1" x14ac:dyDescent="0.3">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spans="1:58" ht="16.5" customHeight="1" x14ac:dyDescent="0.3">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spans="1:58" ht="16.5" customHeight="1" x14ac:dyDescent="0.3">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spans="1:58" ht="16.5" customHeight="1" x14ac:dyDescent="0.3">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spans="1:58" ht="16.5" customHeight="1" x14ac:dyDescent="0.3">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spans="1:58" ht="16.5" customHeight="1" x14ac:dyDescent="0.3">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spans="1:58" ht="16.5" customHeight="1" x14ac:dyDescent="0.3">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spans="1:58" ht="16.5" customHeight="1" x14ac:dyDescent="0.3">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spans="1:58" ht="16.5" customHeight="1" x14ac:dyDescent="0.3">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spans="1:58" ht="16.5" customHeight="1" x14ac:dyDescent="0.3">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spans="1:58" ht="16.5" customHeight="1" x14ac:dyDescent="0.3">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spans="1:58" ht="16.5" customHeight="1" x14ac:dyDescent="0.3">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spans="1:58" ht="16.5" customHeight="1" x14ac:dyDescent="0.3">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spans="1:58" ht="16.5" customHeight="1" x14ac:dyDescent="0.3">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spans="1:58" ht="16.5" customHeight="1" x14ac:dyDescent="0.3">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spans="1:58" ht="16.5" customHeight="1" x14ac:dyDescent="0.3">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spans="1:58" ht="16.5" customHeight="1" x14ac:dyDescent="0.3">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spans="1:58" ht="16.5" customHeight="1" x14ac:dyDescent="0.3">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spans="1:58" ht="16.5" customHeight="1" x14ac:dyDescent="0.3">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spans="1:58" ht="16.5" customHeight="1" x14ac:dyDescent="0.3">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spans="1:58" ht="16.5" customHeight="1" x14ac:dyDescent="0.3">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spans="1:58" ht="16.5" customHeight="1" x14ac:dyDescent="0.3">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spans="1:58" ht="16.5" customHeight="1" x14ac:dyDescent="0.3">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spans="1:58" ht="16.5" customHeight="1" x14ac:dyDescent="0.3">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spans="1:58" ht="16.5" customHeight="1" x14ac:dyDescent="0.3">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spans="1:58" ht="16.5" customHeight="1" x14ac:dyDescent="0.3">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spans="1:58" ht="16.5" customHeight="1" x14ac:dyDescent="0.3">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spans="1:58" ht="16.5" customHeight="1" x14ac:dyDescent="0.3">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spans="1:58" ht="16.5" customHeight="1" x14ac:dyDescent="0.3">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spans="1:58" ht="16.5" customHeight="1" x14ac:dyDescent="0.3">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spans="1:58" ht="16.5" customHeight="1" x14ac:dyDescent="0.3">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spans="1:58" ht="16.5" customHeight="1" x14ac:dyDescent="0.3">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spans="1:58" ht="16.5" customHeight="1" x14ac:dyDescent="0.3">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spans="1:58" ht="16.5" customHeight="1" x14ac:dyDescent="0.3">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spans="1:58" ht="16.5" customHeight="1" x14ac:dyDescent="0.3">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spans="1:58" ht="16.5" customHeight="1" x14ac:dyDescent="0.3">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spans="1:58" ht="16.5" customHeight="1" x14ac:dyDescent="0.3">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spans="1:58" ht="16.5" customHeight="1" x14ac:dyDescent="0.3">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spans="1:58" ht="16.5" customHeight="1" x14ac:dyDescent="0.3">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spans="1:58" ht="16.5" customHeight="1" x14ac:dyDescent="0.3">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spans="1:58" ht="16.5" customHeight="1" x14ac:dyDescent="0.3">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spans="1:58" ht="16.5" customHeight="1" x14ac:dyDescent="0.3">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spans="1:58" ht="16.5" customHeight="1" x14ac:dyDescent="0.3">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spans="1:58" ht="16.5" customHeight="1" x14ac:dyDescent="0.3">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spans="1:58" ht="16.5" customHeight="1" x14ac:dyDescent="0.3">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spans="1:58" ht="16.5" customHeight="1" x14ac:dyDescent="0.3">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spans="1:58" ht="16.5" customHeight="1" x14ac:dyDescent="0.3">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spans="1:58" ht="16.5" customHeight="1" x14ac:dyDescent="0.3">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spans="1:58" ht="16.5" customHeight="1" x14ac:dyDescent="0.3">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spans="1:58" ht="16.5" customHeight="1" x14ac:dyDescent="0.3">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spans="1:58" ht="16.5" customHeight="1" x14ac:dyDescent="0.3">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spans="1:58" ht="16.5" customHeight="1" x14ac:dyDescent="0.3">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spans="1:58" ht="16.5" customHeight="1" x14ac:dyDescent="0.3">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spans="1:58" ht="16.5" customHeight="1" x14ac:dyDescent="0.3">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spans="1:58" ht="16.5" customHeight="1" x14ac:dyDescent="0.3">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spans="1:58" ht="16.5" customHeight="1" x14ac:dyDescent="0.3">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spans="1:58" ht="16.5" customHeight="1" x14ac:dyDescent="0.3">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spans="1:58" ht="16.5" customHeight="1" x14ac:dyDescent="0.3">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spans="1:58" ht="16.5" customHeight="1" x14ac:dyDescent="0.3">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spans="1:58" ht="16.5" customHeight="1" x14ac:dyDescent="0.3">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spans="1:58" ht="16.5" customHeight="1" x14ac:dyDescent="0.3">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spans="1:58" ht="16.5" customHeight="1" x14ac:dyDescent="0.3">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spans="1:58" ht="16.5" customHeight="1" x14ac:dyDescent="0.3">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spans="1:58" ht="16.5" customHeight="1" x14ac:dyDescent="0.3">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spans="1:58" ht="16.5" customHeight="1" x14ac:dyDescent="0.3">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spans="1:58" ht="16.5" customHeight="1" x14ac:dyDescent="0.3">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spans="1:58" ht="16.5" customHeight="1" x14ac:dyDescent="0.3">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spans="1:58" ht="16.5" customHeight="1" x14ac:dyDescent="0.3">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spans="1:58" ht="16.5" customHeight="1" x14ac:dyDescent="0.3">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spans="1:58" ht="16.5" customHeight="1" x14ac:dyDescent="0.3">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spans="1:58" ht="16.5" customHeight="1" x14ac:dyDescent="0.3">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spans="1:58" ht="16.5" customHeight="1" x14ac:dyDescent="0.3">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spans="1:58" ht="16.5" customHeight="1" x14ac:dyDescent="0.3">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spans="1:58" ht="16.5" customHeight="1" x14ac:dyDescent="0.3">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spans="1:58" ht="16.5" customHeight="1" x14ac:dyDescent="0.3">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spans="1:58" ht="16.5" customHeight="1" x14ac:dyDescent="0.3">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spans="1:58" ht="16.5" customHeight="1" x14ac:dyDescent="0.3">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spans="1:58" ht="16.5" customHeight="1" x14ac:dyDescent="0.3">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spans="1:58" ht="16.5" customHeight="1" x14ac:dyDescent="0.3">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spans="1:58" ht="16.5" customHeight="1" x14ac:dyDescent="0.3">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spans="1:58" ht="16.5" customHeight="1" x14ac:dyDescent="0.3">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spans="1:58" ht="16.5" customHeight="1" x14ac:dyDescent="0.3">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spans="1:58" ht="16.5" customHeight="1" x14ac:dyDescent="0.3">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spans="1:58" ht="16.5" customHeight="1" x14ac:dyDescent="0.3">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spans="1:58" ht="16.5" customHeight="1" x14ac:dyDescent="0.3">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spans="1:58" ht="16.5" customHeight="1" x14ac:dyDescent="0.3">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spans="1:58" ht="16.5" customHeight="1" x14ac:dyDescent="0.3">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spans="1:58" ht="16.5" customHeight="1" x14ac:dyDescent="0.3">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spans="1:58" ht="16.5" customHeight="1" x14ac:dyDescent="0.3">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spans="1:58" ht="16.5" customHeight="1" x14ac:dyDescent="0.3">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spans="1:58" ht="16.5" customHeight="1" x14ac:dyDescent="0.3">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spans="1:58" ht="16.5" customHeight="1" x14ac:dyDescent="0.3">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spans="1:58" ht="16.5" customHeight="1" x14ac:dyDescent="0.3">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spans="1:58" ht="16.5" customHeight="1" x14ac:dyDescent="0.3">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spans="1:58" ht="16.5" customHeight="1" x14ac:dyDescent="0.3">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spans="1:58" ht="16.5" customHeight="1" x14ac:dyDescent="0.3">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spans="1:58" ht="16.5" customHeight="1" x14ac:dyDescent="0.3">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spans="1:58" ht="16.5" customHeight="1" x14ac:dyDescent="0.3">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spans="1:58" ht="16.5" customHeight="1" x14ac:dyDescent="0.3">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spans="1:58" ht="16.5" customHeight="1" x14ac:dyDescent="0.3">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spans="1:58" ht="16.5" customHeight="1" x14ac:dyDescent="0.3">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spans="1:58" ht="16.5" customHeight="1" x14ac:dyDescent="0.3">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spans="1:58" ht="16.5" customHeight="1" x14ac:dyDescent="0.3">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spans="1:58" ht="16.5" customHeight="1" x14ac:dyDescent="0.3">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spans="1:58" ht="16.5" customHeight="1" x14ac:dyDescent="0.3">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spans="1:58" ht="16.5" customHeight="1" x14ac:dyDescent="0.3">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spans="1:58" ht="16.5" customHeight="1" x14ac:dyDescent="0.3">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spans="1:58" ht="16.5" customHeight="1" x14ac:dyDescent="0.3">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spans="1:58" ht="16.5" customHeight="1" x14ac:dyDescent="0.3">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spans="1:58" ht="16.5" customHeight="1" x14ac:dyDescent="0.3">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spans="1:58" ht="16.5" customHeight="1" x14ac:dyDescent="0.3">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spans="1:58" ht="16.5" customHeight="1" x14ac:dyDescent="0.3">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spans="1:58" ht="16.5" customHeight="1" x14ac:dyDescent="0.3">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mergeCells count="582">
    <mergeCell ref="P7:P8"/>
    <mergeCell ref="Q7:Q8"/>
    <mergeCell ref="AH7:AH8"/>
    <mergeCell ref="AI7:AI8"/>
    <mergeCell ref="AJ7:AJ8"/>
    <mergeCell ref="AK7:AK8"/>
    <mergeCell ref="AL7:AL8"/>
    <mergeCell ref="AA7:AA8"/>
    <mergeCell ref="AB7:AB8"/>
    <mergeCell ref="AC7:AC8"/>
    <mergeCell ref="AD7:AD8"/>
    <mergeCell ref="AE7:AE8"/>
    <mergeCell ref="A9:A11"/>
    <mergeCell ref="B9:B11"/>
    <mergeCell ref="C9:C11"/>
    <mergeCell ref="D9:D11"/>
    <mergeCell ref="E9:E11"/>
    <mergeCell ref="F9:F11"/>
    <mergeCell ref="G9:G11"/>
    <mergeCell ref="A1:C4"/>
    <mergeCell ref="D1:AJ4"/>
    <mergeCell ref="O9:O11"/>
    <mergeCell ref="P9:P11"/>
    <mergeCell ref="AI9:AI11"/>
    <mergeCell ref="AJ9:AJ11"/>
    <mergeCell ref="AF7:AF8"/>
    <mergeCell ref="AG7:AG8"/>
    <mergeCell ref="H9:H11"/>
    <mergeCell ref="I9:I11"/>
    <mergeCell ref="J9:J11"/>
    <mergeCell ref="K9:K11"/>
    <mergeCell ref="L9:L11"/>
    <mergeCell ref="M9:M11"/>
    <mergeCell ref="N9:N11"/>
    <mergeCell ref="AB6:AH6"/>
    <mergeCell ref="AI6:AL6"/>
    <mergeCell ref="AK1:AL1"/>
    <mergeCell ref="AK2:AL2"/>
    <mergeCell ref="AK3:AL3"/>
    <mergeCell ref="AK4:AL4"/>
    <mergeCell ref="A6:J6"/>
    <mergeCell ref="R7:T7"/>
    <mergeCell ref="U7:Z7"/>
    <mergeCell ref="K6:P6"/>
    <mergeCell ref="Q6:AA6"/>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AK9:AK11"/>
    <mergeCell ref="AL9:AL11"/>
    <mergeCell ref="AK12:AK14"/>
    <mergeCell ref="AL12:AL14"/>
    <mergeCell ref="A12:A14"/>
    <mergeCell ref="B12:B14"/>
    <mergeCell ref="C12:C14"/>
    <mergeCell ref="D12:D14"/>
    <mergeCell ref="E12:E14"/>
    <mergeCell ref="F12:F14"/>
    <mergeCell ref="G12:G14"/>
    <mergeCell ref="AB9:AB11"/>
    <mergeCell ref="AC9:AC11"/>
    <mergeCell ref="AD9:AD11"/>
    <mergeCell ref="AE9:AE11"/>
    <mergeCell ref="AF9:AF11"/>
    <mergeCell ref="AG9:AG11"/>
    <mergeCell ref="AH9:AH11"/>
    <mergeCell ref="AI12:AI14"/>
    <mergeCell ref="AJ12:AJ14"/>
    <mergeCell ref="AB12:AB14"/>
    <mergeCell ref="AC12:AC14"/>
    <mergeCell ref="AD12:AD14"/>
    <mergeCell ref="AE12:AE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I21:AI23"/>
    <mergeCell ref="AJ21:AJ23"/>
    <mergeCell ref="AK21:AK23"/>
    <mergeCell ref="AL21:AL23"/>
    <mergeCell ref="AB21:AB23"/>
    <mergeCell ref="AC21:AC23"/>
    <mergeCell ref="AD21:AD23"/>
    <mergeCell ref="AE21:AE23"/>
    <mergeCell ref="AF21:AF23"/>
    <mergeCell ref="AG21:AG23"/>
    <mergeCell ref="AH21:AH23"/>
    <mergeCell ref="AI45:AI47"/>
    <mergeCell ref="AJ45:AJ47"/>
    <mergeCell ref="AK45:AK47"/>
    <mergeCell ref="AL45:AL47"/>
    <mergeCell ref="AB45:AB47"/>
    <mergeCell ref="AC45:AC47"/>
    <mergeCell ref="AD45:AD47"/>
    <mergeCell ref="AE45:AE47"/>
    <mergeCell ref="AF45:AF47"/>
    <mergeCell ref="AG45:AG47"/>
    <mergeCell ref="AH45:AH47"/>
    <mergeCell ref="AI48:AI50"/>
    <mergeCell ref="AJ48:AJ50"/>
    <mergeCell ref="AK48:AK50"/>
    <mergeCell ref="AL48:AL50"/>
    <mergeCell ref="AB48:AB50"/>
    <mergeCell ref="AC48:AC50"/>
    <mergeCell ref="AD48:AD50"/>
    <mergeCell ref="AE48:AE50"/>
    <mergeCell ref="AF48:AF50"/>
    <mergeCell ref="AG48:AG50"/>
    <mergeCell ref="AH48:AH50"/>
    <mergeCell ref="AI51:AI53"/>
    <mergeCell ref="AJ51:AJ53"/>
    <mergeCell ref="AK51:AK53"/>
    <mergeCell ref="AL51:AL53"/>
    <mergeCell ref="AB51:AB53"/>
    <mergeCell ref="AC51:AC53"/>
    <mergeCell ref="AD51:AD53"/>
    <mergeCell ref="AE51:AE53"/>
    <mergeCell ref="AF51:AF53"/>
    <mergeCell ref="AG51:AG53"/>
    <mergeCell ref="AH51:AH53"/>
    <mergeCell ref="AI54:AI56"/>
    <mergeCell ref="AJ54:AJ56"/>
    <mergeCell ref="AK54:AK56"/>
    <mergeCell ref="AL54:AL56"/>
    <mergeCell ref="AB54:AB56"/>
    <mergeCell ref="AC54:AC56"/>
    <mergeCell ref="AD54:AD56"/>
    <mergeCell ref="AE54:AE56"/>
    <mergeCell ref="AF54:AF56"/>
    <mergeCell ref="AG54:AG56"/>
    <mergeCell ref="AH54:AH56"/>
    <mergeCell ref="AI57:AI59"/>
    <mergeCell ref="AJ57:AJ59"/>
    <mergeCell ref="AK57:AK59"/>
    <mergeCell ref="AL57:AL59"/>
    <mergeCell ref="AB57:AB59"/>
    <mergeCell ref="AC57:AC59"/>
    <mergeCell ref="AD57:AD59"/>
    <mergeCell ref="AE57:AE59"/>
    <mergeCell ref="AF57:AF59"/>
    <mergeCell ref="AG57:AG59"/>
    <mergeCell ref="AH57:AH59"/>
    <mergeCell ref="AI60:AI62"/>
    <mergeCell ref="AJ60:AJ62"/>
    <mergeCell ref="AK60:AK62"/>
    <mergeCell ref="AL60:AL62"/>
    <mergeCell ref="AB60:AB62"/>
    <mergeCell ref="AC60:AC62"/>
    <mergeCell ref="AD60:AD62"/>
    <mergeCell ref="AE60:AE62"/>
    <mergeCell ref="AF60:AF62"/>
    <mergeCell ref="AG60:AG62"/>
    <mergeCell ref="AH60:AH62"/>
    <mergeCell ref="AI63:AI65"/>
    <mergeCell ref="AJ63:AJ65"/>
    <mergeCell ref="AK63:AK65"/>
    <mergeCell ref="AL63:AL65"/>
    <mergeCell ref="AB63:AB65"/>
    <mergeCell ref="AC63:AC65"/>
    <mergeCell ref="AD63:AD65"/>
    <mergeCell ref="AE63:AE65"/>
    <mergeCell ref="AF63:AF65"/>
    <mergeCell ref="AG63:AG65"/>
    <mergeCell ref="AH63:AH65"/>
    <mergeCell ref="AF12:AF14"/>
    <mergeCell ref="AG12:AG14"/>
    <mergeCell ref="AH12:AH14"/>
    <mergeCell ref="AI15:AI17"/>
    <mergeCell ref="AJ15:AJ17"/>
    <mergeCell ref="AK15:AK17"/>
    <mergeCell ref="AL15:AL17"/>
    <mergeCell ref="AB15:AB17"/>
    <mergeCell ref="AC15:AC17"/>
    <mergeCell ref="AD15:AD17"/>
    <mergeCell ref="AE15:AE17"/>
    <mergeCell ref="AF15:AF17"/>
    <mergeCell ref="AG15:AG17"/>
    <mergeCell ref="AH15:AH17"/>
    <mergeCell ref="AI18:AI20"/>
    <mergeCell ref="AJ18:AJ20"/>
    <mergeCell ref="AK18:AK20"/>
    <mergeCell ref="AL18:AL20"/>
    <mergeCell ref="AB18:AB20"/>
    <mergeCell ref="AC18:AC20"/>
    <mergeCell ref="AD18:AD20"/>
    <mergeCell ref="AE18:AE20"/>
    <mergeCell ref="AF18:AF20"/>
    <mergeCell ref="AG18:AG20"/>
    <mergeCell ref="AH18:AH20"/>
    <mergeCell ref="AI66:AI68"/>
    <mergeCell ref="AJ66:AJ68"/>
    <mergeCell ref="AK66:AK68"/>
    <mergeCell ref="AL66:AL68"/>
    <mergeCell ref="AB66:AB68"/>
    <mergeCell ref="AC66:AC68"/>
    <mergeCell ref="AD66:AD68"/>
    <mergeCell ref="AE66:AE68"/>
    <mergeCell ref="AF66:AF68"/>
    <mergeCell ref="AG66:AG68"/>
    <mergeCell ref="AH66:AH68"/>
    <mergeCell ref="AI24:AI26"/>
    <mergeCell ref="AJ24:AJ26"/>
    <mergeCell ref="AK24:AK26"/>
    <mergeCell ref="AL24:AL26"/>
    <mergeCell ref="AB24:AB26"/>
    <mergeCell ref="AC24:AC26"/>
    <mergeCell ref="AD24:AD26"/>
    <mergeCell ref="AE24:AE26"/>
    <mergeCell ref="AF24:AF26"/>
    <mergeCell ref="AG24:AG26"/>
    <mergeCell ref="AH24:AH26"/>
    <mergeCell ref="AI27:AI29"/>
    <mergeCell ref="AJ27:AJ29"/>
    <mergeCell ref="AK27:AK29"/>
    <mergeCell ref="AL27:AL29"/>
    <mergeCell ref="AB27:AB29"/>
    <mergeCell ref="AC27:AC29"/>
    <mergeCell ref="AD27:AD29"/>
    <mergeCell ref="AE27:AE29"/>
    <mergeCell ref="AF27:AF29"/>
    <mergeCell ref="AG27:AG29"/>
    <mergeCell ref="AH27:AH29"/>
    <mergeCell ref="AI30:AI32"/>
    <mergeCell ref="AJ30:AJ32"/>
    <mergeCell ref="AK30:AK32"/>
    <mergeCell ref="AL30:AL32"/>
    <mergeCell ref="AB30:AB32"/>
    <mergeCell ref="AC30:AC32"/>
    <mergeCell ref="AD30:AD32"/>
    <mergeCell ref="AE30:AE32"/>
    <mergeCell ref="AF30:AF32"/>
    <mergeCell ref="AG30:AG32"/>
    <mergeCell ref="AH30:AH32"/>
    <mergeCell ref="AI33:AI35"/>
    <mergeCell ref="AJ33:AJ35"/>
    <mergeCell ref="AK33:AK35"/>
    <mergeCell ref="AL33:AL35"/>
    <mergeCell ref="AB33:AB35"/>
    <mergeCell ref="AC33:AC35"/>
    <mergeCell ref="AD33:AD35"/>
    <mergeCell ref="AE33:AE35"/>
    <mergeCell ref="AF33:AF35"/>
    <mergeCell ref="AG33:AG35"/>
    <mergeCell ref="AH33:AH35"/>
    <mergeCell ref="AI36:AI38"/>
    <mergeCell ref="AJ36:AJ38"/>
    <mergeCell ref="AK36:AK38"/>
    <mergeCell ref="AL36:AL38"/>
    <mergeCell ref="AB36:AB38"/>
    <mergeCell ref="AC36:AC38"/>
    <mergeCell ref="AD36:AD38"/>
    <mergeCell ref="AE36:AE38"/>
    <mergeCell ref="AF36:AF38"/>
    <mergeCell ref="AG36:AG38"/>
    <mergeCell ref="AH36:AH38"/>
    <mergeCell ref="AI39:AI41"/>
    <mergeCell ref="AJ39:AJ41"/>
    <mergeCell ref="AK39:AK41"/>
    <mergeCell ref="AL39:AL41"/>
    <mergeCell ref="AB39:AB41"/>
    <mergeCell ref="AC39:AC41"/>
    <mergeCell ref="AD39:AD41"/>
    <mergeCell ref="AE39:AE41"/>
    <mergeCell ref="AF39:AF41"/>
    <mergeCell ref="AG39:AG41"/>
    <mergeCell ref="AH39:AH41"/>
    <mergeCell ref="AI42:AI44"/>
    <mergeCell ref="AJ42:AJ44"/>
    <mergeCell ref="AK42:AK44"/>
    <mergeCell ref="AL42:AL44"/>
    <mergeCell ref="AB42:AB44"/>
    <mergeCell ref="AC42:AC44"/>
    <mergeCell ref="AD42:AD44"/>
    <mergeCell ref="AE42:AE44"/>
    <mergeCell ref="AF42:AF44"/>
    <mergeCell ref="AG42:AG44"/>
    <mergeCell ref="AH42:AH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D9">
    <cfRule type="cellIs" dxfId="72" priority="10" operator="equal">
      <formula>"Catastrófico"</formula>
    </cfRule>
  </conditionalFormatting>
  <conditionalFormatting sqref="AD9">
    <cfRule type="cellIs" dxfId="71" priority="11" operator="equal">
      <formula>"Mayor"</formula>
    </cfRule>
  </conditionalFormatting>
  <conditionalFormatting sqref="AD9">
    <cfRule type="cellIs" dxfId="70" priority="12" operator="equal">
      <formula>"Moderado"</formula>
    </cfRule>
  </conditionalFormatting>
  <conditionalFormatting sqref="AD9">
    <cfRule type="cellIs" dxfId="69" priority="13" operator="equal">
      <formula>"Menor"</formula>
    </cfRule>
  </conditionalFormatting>
  <conditionalFormatting sqref="AD9">
    <cfRule type="cellIs" dxfId="68" priority="14" operator="equal">
      <formula>"Leve"</formula>
    </cfRule>
  </conditionalFormatting>
  <conditionalFormatting sqref="AF9">
    <cfRule type="cellIs" dxfId="67" priority="15" operator="equal">
      <formula>"Extremo"</formula>
    </cfRule>
  </conditionalFormatting>
  <conditionalFormatting sqref="AF9">
    <cfRule type="cellIs" dxfId="66" priority="16" operator="equal">
      <formula>"Alto"</formula>
    </cfRule>
  </conditionalFormatting>
  <conditionalFormatting sqref="AF9">
    <cfRule type="cellIs" dxfId="65" priority="17" operator="equal">
      <formula>"Moderado"</formula>
    </cfRule>
  </conditionalFormatting>
  <conditionalFormatting sqref="AF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B9">
    <cfRule type="cellIs" dxfId="53" priority="29" operator="equal">
      <formula>"Muy Alta"</formula>
    </cfRule>
  </conditionalFormatting>
  <conditionalFormatting sqref="AB9">
    <cfRule type="cellIs" dxfId="52" priority="30" operator="equal">
      <formula>"Alta"</formula>
    </cfRule>
  </conditionalFormatting>
  <conditionalFormatting sqref="AB9">
    <cfRule type="cellIs" dxfId="51" priority="31" operator="equal">
      <formula>"Media"</formula>
    </cfRule>
  </conditionalFormatting>
  <conditionalFormatting sqref="AB9">
    <cfRule type="cellIs" dxfId="50" priority="32" operator="equal">
      <formula>"Baja"</formula>
    </cfRule>
  </conditionalFormatting>
  <conditionalFormatting sqref="AB9">
    <cfRule type="cellIs" dxfId="49" priority="33" operator="equal">
      <formula>"Muy Baja"</formula>
    </cfRule>
  </conditionalFormatting>
  <conditionalFormatting sqref="AB9:AB11">
    <cfRule type="expression" dxfId="48" priority="34">
      <formula>IF($AB9="Casi seguro",1,0)</formula>
    </cfRule>
  </conditionalFormatting>
  <conditionalFormatting sqref="AB9:AB11">
    <cfRule type="expression" dxfId="47" priority="35">
      <formula>IF($AB9="Probable",1,0)</formula>
    </cfRule>
  </conditionalFormatting>
  <conditionalFormatting sqref="AB9:AB11">
    <cfRule type="expression" dxfId="46" priority="36">
      <formula>IF($AB9="Posible",1,0)</formula>
    </cfRule>
  </conditionalFormatting>
  <conditionalFormatting sqref="AB9:AB11">
    <cfRule type="expression" dxfId="45" priority="37">
      <formula>IF($AB9="Improbable",1,0)</formula>
    </cfRule>
  </conditionalFormatting>
  <conditionalFormatting sqref="AB9:AB11">
    <cfRule type="expression" dxfId="44" priority="38">
      <formula>IF($AB9="Rara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D12 AD15 AD18 AD21 AD24 AD27 AD30 AD33 AD36 AD39 AD42 AD45 AD48 AD51 AD54 AD57 AD60 AD63 AD66">
    <cfRule type="cellIs" dxfId="34" priority="48" operator="equal">
      <formula>"Catastrófico"</formula>
    </cfRule>
  </conditionalFormatting>
  <conditionalFormatting sqref="AD12 AD15 AD18 AD21 AD24 AD27 AD30 AD33 AD36 AD39 AD42 AD45 AD48 AD51 AD54 AD57 AD60 AD63 AD66">
    <cfRule type="cellIs" dxfId="33" priority="49" operator="equal">
      <formula>"Mayor"</formula>
    </cfRule>
  </conditionalFormatting>
  <conditionalFormatting sqref="AD12 AD15 AD18 AD21 AD24 AD27 AD30 AD33 AD36 AD39 AD42 AD45 AD48 AD51 AD54 AD57 AD60 AD63 AD66">
    <cfRule type="cellIs" dxfId="32" priority="50" operator="equal">
      <formula>"Moderado"</formula>
    </cfRule>
  </conditionalFormatting>
  <conditionalFormatting sqref="AD12 AD15 AD18 AD21 AD24 AD27 AD30 AD33 AD36 AD39 AD42 AD45 AD48 AD51 AD54 AD57 AD60 AD63 AD66">
    <cfRule type="cellIs" dxfId="31" priority="51" operator="equal">
      <formula>"Menor"</formula>
    </cfRule>
  </conditionalFormatting>
  <conditionalFormatting sqref="AD12 AD15 AD18 AD21 AD24 AD27 AD30 AD33 AD36 AD39 AD42 AD45 AD48 AD51 AD54 AD57 AD60 AD63 AD66">
    <cfRule type="cellIs" dxfId="30" priority="52" operator="equal">
      <formula>"Leve"</formula>
    </cfRule>
  </conditionalFormatting>
  <conditionalFormatting sqref="AF12 AF15 AF18 AF21 AF24 AF27 AF30 AF33 AF36 AF39 AF42 AF45 AF48 AF51 AF54 AF57 AF60 AF63 AF66">
    <cfRule type="cellIs" dxfId="29" priority="53" operator="equal">
      <formula>"Extremo"</formula>
    </cfRule>
  </conditionalFormatting>
  <conditionalFormatting sqref="AF12 AF15 AF18 AF21 AF24 AF27 AF30 AF33 AF36 AF39 AF42 AF45 AF48 AF51 AF54 AF57 AF60 AF63 AF66">
    <cfRule type="cellIs" dxfId="28" priority="54" operator="equal">
      <formula>"Alto"</formula>
    </cfRule>
  </conditionalFormatting>
  <conditionalFormatting sqref="AF12 AF15 AF18 AF21 AF24 AF27 AF30 AF33 AF36 AF39 AF42 AF45 AF48 AF51 AF54 AF57 AF60 AF63 AF66">
    <cfRule type="cellIs" dxfId="27" priority="55" operator="equal">
      <formula>"Moderado"</formula>
    </cfRule>
  </conditionalFormatting>
  <conditionalFormatting sqref="AF12 AF15 AF18 AF21 AF24 AF27 AF30 AF33 AF36 AF39 AF42 AF45 AF48 AF51 AF54 AF57 AF60 AF63 AF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B12 AB15 AB18 AB21 AB24 AB27 AB30 AB33 AB36 AB39 AB42 AB45 AB48 AB51 AB54 AB57 AB60 AB63 AB66">
    <cfRule type="cellIs" dxfId="15" priority="67" operator="equal">
      <formula>"Muy Alta"</formula>
    </cfRule>
  </conditionalFormatting>
  <conditionalFormatting sqref="AB12 AB15 AB18 AB21 AB24 AB27 AB30 AB33 AB36 AB39 AB42 AB45 AB48 AB51 AB54 AB57 AB60 AB63 AB66">
    <cfRule type="cellIs" dxfId="14" priority="68" operator="equal">
      <formula>"Alta"</formula>
    </cfRule>
  </conditionalFormatting>
  <conditionalFormatting sqref="AB12 AB15 AB18 AB21 AB24 AB27 AB30 AB33 AB36 AB39 AB42 AB45 AB48 AB51 AB54 AB57 AB60 AB63 AB66">
    <cfRule type="cellIs" dxfId="13" priority="69" operator="equal">
      <formula>"Media"</formula>
    </cfRule>
  </conditionalFormatting>
  <conditionalFormatting sqref="AB12 AB15 AB18 AB21 AB24 AB27 AB30 AB33 AB36 AB39 AB42 AB45 AB48 AB51 AB54 AB57 AB60 AB63 AB66">
    <cfRule type="cellIs" dxfId="12" priority="70" operator="equal">
      <formula>"Baja"</formula>
    </cfRule>
  </conditionalFormatting>
  <conditionalFormatting sqref="AB12 AB15 AB18 AB21 AB24 AB27 AB30 AB33 AB36 AB39 AB42 AB45 AB48 AB51 AB54 AB57 AB60 AB63 AB66">
    <cfRule type="cellIs" dxfId="11" priority="71" operator="equal">
      <formula>"Muy Baja"</formula>
    </cfRule>
  </conditionalFormatting>
  <conditionalFormatting sqref="AB12:AB68">
    <cfRule type="expression" dxfId="10" priority="72">
      <formula>IF($AB12="Casi seguro",1,0)</formula>
    </cfRule>
  </conditionalFormatting>
  <conditionalFormatting sqref="AB12:AB68">
    <cfRule type="expression" dxfId="9" priority="73">
      <formula>IF($AB12="Probable",1,0)</formula>
    </cfRule>
  </conditionalFormatting>
  <conditionalFormatting sqref="AB12:AB68">
    <cfRule type="expression" dxfId="8" priority="74">
      <formula>IF($AB12="Posible",1,0)</formula>
    </cfRule>
  </conditionalFormatting>
  <conditionalFormatting sqref="AB12:AB68">
    <cfRule type="expression" dxfId="7" priority="75">
      <formula>IF($AB12="Improbable",1,0)</formula>
    </cfRule>
  </conditionalFormatting>
  <conditionalFormatting sqref="AB12:AB68">
    <cfRule type="expression" dxfId="6" priority="76">
      <formula>IF($AB12="Rara vez",1,0)</formula>
    </cfRule>
  </conditionalFormatting>
  <conditionalFormatting sqref="AI9:AL11">
    <cfRule type="expression" dxfId="5" priority="77">
      <formula>IF(OR($AG9="Evitar",$AG9="Compartir",$AG9="Aceptar",$AG9="Reducir (Transferir)"),1,0)</formula>
    </cfRule>
  </conditionalFormatting>
  <conditionalFormatting sqref="AI9:AL11">
    <cfRule type="expression" dxfId="4" priority="78">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L11">
    <cfRule type="expression" dxfId="3" priority="79">
      <formula>IF($AF9="Bajo",1,0)</formula>
    </cfRule>
  </conditionalFormatting>
  <conditionalFormatting sqref="AI12:AL68">
    <cfRule type="expression" dxfId="2" priority="80">
      <formula>IF(OR($AG12="Evitar",$AG12="Compartir",$AG12="Aceptar",$AG12="Reducir (Transferir)"),1,0)</formula>
    </cfRule>
  </conditionalFormatting>
  <conditionalFormatting sqref="AI12:AL68">
    <cfRule type="expression" dxfId="1" priority="81">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2:AL68">
    <cfRule type="expression" dxfId="0" priority="82">
      <formula>IF($AF12="Bajo",1,0)</formula>
    </cfRule>
  </conditionalFormatting>
  <dataValidations count="2">
    <dataValidation type="list" allowBlank="1" showErrorMessage="1" sqref="AG9 AG12 AG15 AG63 AG66 AG60 AG57 AG30 AG33 AG36 AG39 AG42 AG45 AG48 AG51 AG54">
      <formula1>IF(OR($H9="Corrupción",$H9="Trámites, OPAs y Consultas de Acceso a la Información Pública",$H9="Lavado de Activos",$H9="Financiación del Terrorismo"),TratamientoCorrupcion,TratamientoV5)</formula1>
    </dataValidation>
    <dataValidation type="list" allowBlank="1" showInputMessage="1" showErrorMessage="1" sqref="AG18:AG29">
      <formula1>IF(OR($H18="Corrupción",$H18="Trámites, OPAs y Consultas de Acceso a la Información Pública",$H18="Lavado de Activos",$H18="Financiación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0"/>
  <sheetViews>
    <sheetView topLeftCell="B1" zoomScale="60" zoomScaleNormal="60" workbookViewId="0">
      <pane ySplit="8" topLeftCell="A9" activePane="bottomLeft" state="frozen"/>
      <selection pane="bottomLeft" activeCell="E18" sqref="E18:E20"/>
    </sheetView>
  </sheetViews>
  <sheetFormatPr baseColWidth="10" defaultColWidth="14.42578125" defaultRowHeight="15" customHeight="1" x14ac:dyDescent="0.25"/>
  <cols>
    <col min="1" max="1" width="4" customWidth="1"/>
    <col min="2" max="2" width="19" customWidth="1"/>
    <col min="3" max="3" width="29.28515625" customWidth="1"/>
    <col min="4" max="4" width="21.28515625" customWidth="1"/>
    <col min="5" max="5" width="53.5703125" customWidth="1"/>
    <col min="6" max="6" width="8.5703125" hidden="1" customWidth="1"/>
    <col min="7" max="7" width="27.85546875" hidden="1" customWidth="1"/>
    <col min="8" max="8" width="23.7109375" hidden="1" customWidth="1"/>
    <col min="9" max="9" width="33.7109375" hidden="1" customWidth="1"/>
    <col min="10" max="10" width="9.5703125" hidden="1" customWidth="1"/>
    <col min="11" max="11" width="31.85546875" hidden="1" customWidth="1"/>
    <col min="12" max="12" width="23.7109375" hidden="1" customWidth="1"/>
    <col min="13" max="13" width="8.5703125" customWidth="1"/>
    <col min="14" max="14" width="27.85546875" customWidth="1"/>
    <col min="15" max="15" width="23.7109375" customWidth="1"/>
    <col min="16" max="16" width="33.7109375" customWidth="1"/>
    <col min="17" max="17" width="9.5703125" customWidth="1"/>
    <col min="18" max="18" width="31.85546875" customWidth="1"/>
    <col min="19" max="19" width="23.7109375" customWidth="1"/>
    <col min="20" max="20" width="8.5703125" customWidth="1"/>
    <col min="21" max="21" width="27.85546875" customWidth="1"/>
    <col min="22" max="22" width="23.7109375" customWidth="1"/>
    <col min="23" max="23" width="33.7109375" customWidth="1"/>
    <col min="24" max="24" width="9.5703125" customWidth="1"/>
    <col min="25" max="25" width="27.140625" customWidth="1"/>
    <col min="26" max="26" width="23.7109375" customWidth="1"/>
    <col min="27" max="27" width="11.42578125" customWidth="1"/>
    <col min="28" max="41" width="11.42578125" hidden="1" customWidth="1"/>
  </cols>
  <sheetData>
    <row r="1" spans="1:41" ht="16.5" customHeight="1" x14ac:dyDescent="0.3">
      <c r="A1" s="75"/>
      <c r="B1" s="70"/>
      <c r="C1" s="75" t="s">
        <v>0</v>
      </c>
      <c r="D1" s="76"/>
      <c r="E1" s="76"/>
      <c r="F1" s="76"/>
      <c r="G1" s="76"/>
      <c r="H1" s="76"/>
      <c r="I1" s="76"/>
      <c r="J1" s="76"/>
      <c r="K1" s="76"/>
      <c r="L1" s="76"/>
      <c r="M1" s="76"/>
      <c r="N1" s="76"/>
      <c r="O1" s="76"/>
      <c r="P1" s="76"/>
      <c r="Q1" s="76"/>
      <c r="R1" s="76"/>
      <c r="S1" s="76"/>
      <c r="T1" s="76"/>
      <c r="U1" s="76"/>
      <c r="V1" s="76"/>
      <c r="W1" s="76"/>
      <c r="X1" s="70"/>
      <c r="Y1" s="119" t="s">
        <v>268</v>
      </c>
      <c r="Z1" s="62"/>
      <c r="AA1" s="3"/>
      <c r="AB1" s="3"/>
      <c r="AC1" s="3"/>
      <c r="AD1" s="3"/>
      <c r="AE1" s="3"/>
      <c r="AF1" s="3"/>
      <c r="AG1" s="3"/>
      <c r="AH1" s="3"/>
      <c r="AI1" s="3"/>
      <c r="AJ1" s="3"/>
      <c r="AK1" s="3"/>
      <c r="AL1" s="3"/>
      <c r="AM1" s="3"/>
      <c r="AN1" s="3"/>
      <c r="AO1" s="3"/>
    </row>
    <row r="2" spans="1:41" ht="16.5" customHeight="1" x14ac:dyDescent="0.3">
      <c r="A2" s="71"/>
      <c r="B2" s="72"/>
      <c r="C2" s="71"/>
      <c r="D2" s="77"/>
      <c r="E2" s="77"/>
      <c r="F2" s="77"/>
      <c r="G2" s="77"/>
      <c r="H2" s="77"/>
      <c r="I2" s="77"/>
      <c r="J2" s="77"/>
      <c r="K2" s="77"/>
      <c r="L2" s="77"/>
      <c r="M2" s="77"/>
      <c r="N2" s="77"/>
      <c r="O2" s="77"/>
      <c r="P2" s="77"/>
      <c r="Q2" s="77"/>
      <c r="R2" s="77"/>
      <c r="S2" s="77"/>
      <c r="T2" s="77"/>
      <c r="U2" s="77"/>
      <c r="V2" s="77"/>
      <c r="W2" s="77"/>
      <c r="X2" s="72"/>
      <c r="Y2" s="119" t="s">
        <v>269</v>
      </c>
      <c r="Z2" s="62"/>
      <c r="AA2" s="3"/>
      <c r="AB2" s="3"/>
      <c r="AC2" s="3"/>
      <c r="AD2" s="3"/>
      <c r="AE2" s="3"/>
      <c r="AF2" s="3"/>
      <c r="AG2" s="3"/>
      <c r="AH2" s="3"/>
      <c r="AI2" s="3"/>
      <c r="AJ2" s="3"/>
      <c r="AK2" s="3"/>
      <c r="AL2" s="3"/>
      <c r="AM2" s="3"/>
      <c r="AN2" s="3"/>
      <c r="AO2" s="3"/>
    </row>
    <row r="3" spans="1:41" ht="16.5" customHeight="1" x14ac:dyDescent="0.3">
      <c r="A3" s="71"/>
      <c r="B3" s="72"/>
      <c r="C3" s="71"/>
      <c r="D3" s="77"/>
      <c r="E3" s="77"/>
      <c r="F3" s="77"/>
      <c r="G3" s="77"/>
      <c r="H3" s="77"/>
      <c r="I3" s="77"/>
      <c r="J3" s="77"/>
      <c r="K3" s="77"/>
      <c r="L3" s="77"/>
      <c r="M3" s="77"/>
      <c r="N3" s="77"/>
      <c r="O3" s="77"/>
      <c r="P3" s="77"/>
      <c r="Q3" s="77"/>
      <c r="R3" s="77"/>
      <c r="S3" s="77"/>
      <c r="T3" s="77"/>
      <c r="U3" s="77"/>
      <c r="V3" s="77"/>
      <c r="W3" s="77"/>
      <c r="X3" s="72"/>
      <c r="Y3" s="119" t="s">
        <v>270</v>
      </c>
      <c r="Z3" s="62"/>
      <c r="AA3" s="3"/>
      <c r="AB3" s="3"/>
      <c r="AC3" s="3"/>
      <c r="AD3" s="3"/>
      <c r="AE3" s="3"/>
      <c r="AF3" s="3"/>
      <c r="AG3" s="3"/>
      <c r="AH3" s="3"/>
      <c r="AI3" s="3"/>
      <c r="AJ3" s="3"/>
      <c r="AK3" s="3"/>
      <c r="AL3" s="3"/>
      <c r="AM3" s="3"/>
      <c r="AN3" s="3"/>
      <c r="AO3" s="3"/>
    </row>
    <row r="4" spans="1:41" ht="16.5" customHeight="1" x14ac:dyDescent="0.3">
      <c r="A4" s="73"/>
      <c r="B4" s="74"/>
      <c r="C4" s="73"/>
      <c r="D4" s="78"/>
      <c r="E4" s="78"/>
      <c r="F4" s="78"/>
      <c r="G4" s="78"/>
      <c r="H4" s="78"/>
      <c r="I4" s="78"/>
      <c r="J4" s="78"/>
      <c r="K4" s="78"/>
      <c r="L4" s="78"/>
      <c r="M4" s="78"/>
      <c r="N4" s="78"/>
      <c r="O4" s="78"/>
      <c r="P4" s="78"/>
      <c r="Q4" s="78"/>
      <c r="R4" s="78"/>
      <c r="S4" s="78"/>
      <c r="T4" s="78"/>
      <c r="U4" s="78"/>
      <c r="V4" s="78"/>
      <c r="W4" s="78"/>
      <c r="X4" s="74"/>
      <c r="Y4" s="119" t="s">
        <v>271</v>
      </c>
      <c r="Z4" s="62"/>
      <c r="AA4" s="3"/>
      <c r="AB4" s="3"/>
      <c r="AC4" s="3"/>
      <c r="AD4" s="3"/>
      <c r="AE4" s="3"/>
      <c r="AF4" s="3"/>
      <c r="AG4" s="3"/>
      <c r="AH4" s="3"/>
      <c r="AI4" s="3"/>
      <c r="AJ4" s="3"/>
      <c r="AK4" s="3"/>
      <c r="AL4" s="3"/>
      <c r="AM4" s="3"/>
      <c r="AN4" s="3"/>
      <c r="AO4" s="3"/>
    </row>
    <row r="5" spans="1:41" ht="16.5" customHeight="1" x14ac:dyDescent="0.3">
      <c r="A5" s="15"/>
      <c r="B5" s="19"/>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
      <c r="A6" s="126" t="s">
        <v>81</v>
      </c>
      <c r="B6" s="61"/>
      <c r="C6" s="61"/>
      <c r="D6" s="127"/>
      <c r="E6" s="33" t="s">
        <v>253</v>
      </c>
      <c r="F6" s="143" t="s">
        <v>272</v>
      </c>
      <c r="G6" s="61"/>
      <c r="H6" s="61"/>
      <c r="I6" s="61"/>
      <c r="J6" s="61"/>
      <c r="K6" s="61"/>
      <c r="L6" s="62"/>
      <c r="M6" s="143" t="s">
        <v>273</v>
      </c>
      <c r="N6" s="61"/>
      <c r="O6" s="61"/>
      <c r="P6" s="61"/>
      <c r="Q6" s="61"/>
      <c r="R6" s="61"/>
      <c r="S6" s="62"/>
      <c r="T6" s="143" t="s">
        <v>274</v>
      </c>
      <c r="U6" s="61"/>
      <c r="V6" s="61"/>
      <c r="W6" s="61"/>
      <c r="X6" s="61"/>
      <c r="Y6" s="61"/>
      <c r="Z6" s="62"/>
      <c r="AA6" s="3"/>
      <c r="AB6" s="3"/>
      <c r="AC6" s="3"/>
      <c r="AD6" s="3"/>
      <c r="AE6" s="3"/>
      <c r="AF6" s="3"/>
      <c r="AG6" s="3"/>
      <c r="AH6" s="3"/>
      <c r="AI6" s="3"/>
      <c r="AJ6" s="3"/>
      <c r="AK6" s="3"/>
      <c r="AL6" s="3"/>
      <c r="AM6" s="3"/>
      <c r="AN6" s="3"/>
      <c r="AO6" s="3"/>
    </row>
    <row r="7" spans="1:41" ht="27.75" customHeight="1" x14ac:dyDescent="0.3">
      <c r="A7" s="144" t="s">
        <v>79</v>
      </c>
      <c r="B7" s="110" t="s">
        <v>80</v>
      </c>
      <c r="C7" s="111" t="s">
        <v>88</v>
      </c>
      <c r="D7" s="145" t="s">
        <v>89</v>
      </c>
      <c r="E7" s="147" t="s">
        <v>275</v>
      </c>
      <c r="F7" s="140" t="s">
        <v>276</v>
      </c>
      <c r="G7" s="61"/>
      <c r="H7" s="62"/>
      <c r="I7" s="34" t="s">
        <v>277</v>
      </c>
      <c r="J7" s="141" t="s">
        <v>278</v>
      </c>
      <c r="K7" s="61"/>
      <c r="L7" s="62"/>
      <c r="M7" s="140" t="s">
        <v>276</v>
      </c>
      <c r="N7" s="61"/>
      <c r="O7" s="62"/>
      <c r="P7" s="34" t="s">
        <v>277</v>
      </c>
      <c r="Q7" s="141" t="s">
        <v>278</v>
      </c>
      <c r="R7" s="61"/>
      <c r="S7" s="62"/>
      <c r="T7" s="140" t="s">
        <v>276</v>
      </c>
      <c r="U7" s="61"/>
      <c r="V7" s="62"/>
      <c r="W7" s="34" t="s">
        <v>277</v>
      </c>
      <c r="X7" s="141" t="s">
        <v>278</v>
      </c>
      <c r="Y7" s="61"/>
      <c r="Z7" s="62"/>
      <c r="AA7" s="3"/>
      <c r="AB7" s="3"/>
      <c r="AC7" s="3"/>
      <c r="AD7" s="3"/>
      <c r="AE7" s="3"/>
      <c r="AF7" s="3"/>
      <c r="AG7" s="3"/>
      <c r="AH7" s="3"/>
      <c r="AI7" s="3"/>
      <c r="AJ7" s="3"/>
      <c r="AK7" s="3"/>
      <c r="AL7" s="3"/>
      <c r="AM7" s="3"/>
      <c r="AN7" s="3"/>
      <c r="AO7" s="3"/>
    </row>
    <row r="8" spans="1:41" ht="30.75" customHeight="1" x14ac:dyDescent="0.25">
      <c r="A8" s="89"/>
      <c r="B8" s="89"/>
      <c r="C8" s="89"/>
      <c r="D8" s="146"/>
      <c r="E8" s="146"/>
      <c r="F8" s="35" t="s">
        <v>279</v>
      </c>
      <c r="G8" s="35" t="s">
        <v>280</v>
      </c>
      <c r="H8" s="35" t="s">
        <v>281</v>
      </c>
      <c r="I8" s="34" t="s">
        <v>282</v>
      </c>
      <c r="J8" s="36" t="s">
        <v>279</v>
      </c>
      <c r="K8" s="36" t="s">
        <v>283</v>
      </c>
      <c r="L8" s="36" t="s">
        <v>284</v>
      </c>
      <c r="M8" s="35" t="s">
        <v>279</v>
      </c>
      <c r="N8" s="35" t="s">
        <v>280</v>
      </c>
      <c r="O8" s="35" t="s">
        <v>281</v>
      </c>
      <c r="P8" s="34" t="s">
        <v>282</v>
      </c>
      <c r="Q8" s="36" t="s">
        <v>279</v>
      </c>
      <c r="R8" s="36" t="s">
        <v>283</v>
      </c>
      <c r="S8" s="36" t="s">
        <v>284</v>
      </c>
      <c r="T8" s="35" t="s">
        <v>279</v>
      </c>
      <c r="U8" s="35" t="s">
        <v>280</v>
      </c>
      <c r="V8" s="35" t="s">
        <v>281</v>
      </c>
      <c r="W8" s="34" t="s">
        <v>282</v>
      </c>
      <c r="X8" s="36" t="s">
        <v>279</v>
      </c>
      <c r="Y8" s="36" t="s">
        <v>283</v>
      </c>
      <c r="Z8" s="36" t="s">
        <v>284</v>
      </c>
      <c r="AA8" s="16"/>
      <c r="AB8" s="16"/>
      <c r="AC8" s="16"/>
      <c r="AD8" s="16"/>
      <c r="AE8" s="16"/>
      <c r="AF8" s="16"/>
      <c r="AG8" s="16"/>
      <c r="AH8" s="16"/>
      <c r="AI8" s="16"/>
      <c r="AJ8" s="16"/>
      <c r="AK8" s="16"/>
      <c r="AL8" s="16"/>
      <c r="AM8" s="16"/>
      <c r="AN8" s="16"/>
      <c r="AO8" s="16"/>
    </row>
    <row r="9" spans="1:41" ht="16.5" customHeight="1" x14ac:dyDescent="0.25">
      <c r="A9" s="95">
        <v>1</v>
      </c>
      <c r="B9" s="122" t="str">
        <f>IF('2. Identificación del Riesgo'!B9:B11="","",'2. Identificación del Riesgo'!B9:B11)</f>
        <v/>
      </c>
      <c r="C9" s="90" t="str">
        <f>IF('2. Identificación del Riesgo'!G9:G11="","",'2. Identificación del Riesgo'!G9:G11)</f>
        <v>Posibilidad de perdida de oportunidad de continuar con la acción disciplinaria al no cumplirse con la finalidad de una etapa procesal.</v>
      </c>
      <c r="D9" s="90" t="str">
        <f>IF('2. Identificación del Riesgo'!H9:H11="","",'2. Identificación del Riesgo'!H9:H11)</f>
        <v>Gestión</v>
      </c>
      <c r="E9" s="137" t="str">
        <f>IF('7. Mapa de Riesgos General'!AI9:AI11="","",'7. Mapa de Riesgos General'!AI9:AI11)</f>
        <v/>
      </c>
      <c r="F9" s="138"/>
      <c r="G9" s="142"/>
      <c r="H9" s="142"/>
      <c r="I9" s="139"/>
      <c r="J9" s="138"/>
      <c r="K9" s="139"/>
      <c r="L9" s="139"/>
      <c r="M9" s="138">
        <v>1</v>
      </c>
      <c r="N9" s="142" t="s">
        <v>285</v>
      </c>
      <c r="O9" s="142" t="s">
        <v>286</v>
      </c>
      <c r="P9" s="139" t="s">
        <v>454</v>
      </c>
      <c r="Q9" s="138"/>
      <c r="R9" s="139"/>
      <c r="S9" s="139"/>
      <c r="T9" s="138"/>
      <c r="U9" s="142"/>
      <c r="V9" s="142"/>
      <c r="W9" s="139"/>
      <c r="X9" s="138"/>
      <c r="Y9" s="139"/>
      <c r="Z9" s="139"/>
      <c r="AA9" s="17"/>
      <c r="AB9" s="17"/>
      <c r="AC9" s="17"/>
      <c r="AD9" s="17"/>
      <c r="AE9" s="17"/>
      <c r="AF9" s="17"/>
      <c r="AG9" s="17"/>
      <c r="AH9" s="17"/>
      <c r="AI9" s="17"/>
      <c r="AJ9" s="17"/>
      <c r="AK9" s="17"/>
      <c r="AL9" s="17"/>
      <c r="AM9" s="17"/>
      <c r="AN9" s="17"/>
      <c r="AO9" s="17"/>
    </row>
    <row r="10" spans="1:41" ht="16.5" customHeight="1" x14ac:dyDescent="0.3">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3"/>
      <c r="AB10" s="3"/>
      <c r="AC10" s="3"/>
      <c r="AD10" s="3"/>
      <c r="AE10" s="3"/>
      <c r="AF10" s="3"/>
      <c r="AG10" s="3"/>
      <c r="AH10" s="3"/>
      <c r="AI10" s="3"/>
      <c r="AJ10" s="3"/>
      <c r="AK10" s="3"/>
      <c r="AL10" s="3"/>
      <c r="AM10" s="3"/>
      <c r="AN10" s="3"/>
      <c r="AO10" s="3"/>
    </row>
    <row r="11" spans="1:41" ht="16.5" customHeight="1" x14ac:dyDescent="0.3">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3"/>
      <c r="AB11" s="3"/>
      <c r="AC11" s="3"/>
      <c r="AD11" s="3"/>
      <c r="AE11" s="3"/>
      <c r="AF11" s="3"/>
      <c r="AG11" s="3"/>
      <c r="AH11" s="3"/>
      <c r="AI11" s="3"/>
      <c r="AJ11" s="3"/>
      <c r="AK11" s="3"/>
      <c r="AL11" s="3"/>
      <c r="AM11" s="3"/>
      <c r="AN11" s="3"/>
      <c r="AO11" s="3"/>
    </row>
    <row r="12" spans="1:41" ht="16.5" customHeight="1" x14ac:dyDescent="0.3">
      <c r="A12" s="95">
        <v>2</v>
      </c>
      <c r="B12" s="122" t="str">
        <f>IF('2. Identificación del Riesgo'!B12:B14="","",'2. Identificación del Riesgo'!B12:B14)</f>
        <v/>
      </c>
      <c r="C12" s="90" t="str">
        <f>IF('2. Identificación del Riesgo'!G12:G14="","",'2. Identificación del Riesgo'!G12:G14)</f>
        <v xml:space="preserve">Posibilidad de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D12" s="90" t="str">
        <f>IF('2. Identificación del Riesgo'!H12:H14="","",'2. Identificación del Riesgo'!H12:H14)</f>
        <v>Gestión</v>
      </c>
      <c r="E12" s="137" t="str">
        <f>IF('7. Mapa de Riesgos General'!AI12:AI14="","",'7. Mapa de Riesgos General'!AI12:AI14)</f>
        <v/>
      </c>
      <c r="F12" s="92"/>
      <c r="G12" s="135"/>
      <c r="H12" s="135"/>
      <c r="I12" s="136"/>
      <c r="J12" s="92"/>
      <c r="K12" s="136"/>
      <c r="L12" s="136"/>
      <c r="M12" s="92">
        <v>1</v>
      </c>
      <c r="N12" s="135" t="s">
        <v>287</v>
      </c>
      <c r="O12" s="135" t="s">
        <v>288</v>
      </c>
      <c r="P12" s="136" t="s">
        <v>455</v>
      </c>
      <c r="Q12" s="92"/>
      <c r="R12" s="136"/>
      <c r="S12" s="136"/>
      <c r="T12" s="92"/>
      <c r="U12" s="135"/>
      <c r="V12" s="135"/>
      <c r="W12" s="136"/>
      <c r="X12" s="92"/>
      <c r="Y12" s="136"/>
      <c r="Z12" s="136"/>
      <c r="AA12" s="3"/>
      <c r="AB12" s="3"/>
      <c r="AC12" s="3"/>
      <c r="AD12" s="3"/>
      <c r="AE12" s="3"/>
      <c r="AF12" s="3"/>
      <c r="AG12" s="3"/>
      <c r="AH12" s="3"/>
      <c r="AI12" s="3"/>
      <c r="AJ12" s="3"/>
      <c r="AK12" s="3"/>
      <c r="AL12" s="3"/>
      <c r="AM12" s="3"/>
      <c r="AN12" s="3"/>
      <c r="AO12" s="3"/>
    </row>
    <row r="13" spans="1:41" ht="16.5" customHeight="1" x14ac:dyDescent="0.3">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3"/>
      <c r="AB13" s="3"/>
      <c r="AC13" s="3"/>
      <c r="AD13" s="3"/>
      <c r="AE13" s="3"/>
      <c r="AF13" s="3"/>
      <c r="AG13" s="3"/>
      <c r="AH13" s="3"/>
      <c r="AI13" s="3"/>
      <c r="AJ13" s="3"/>
      <c r="AK13" s="3"/>
      <c r="AL13" s="3"/>
      <c r="AM13" s="3"/>
      <c r="AN13" s="3"/>
      <c r="AO13" s="3"/>
    </row>
    <row r="14" spans="1:41" ht="16.5" customHeight="1" x14ac:dyDescent="0.3">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3"/>
      <c r="AB14" s="3"/>
      <c r="AC14" s="3"/>
      <c r="AD14" s="3"/>
      <c r="AE14" s="3"/>
      <c r="AF14" s="3"/>
      <c r="AG14" s="3"/>
      <c r="AH14" s="3"/>
      <c r="AI14" s="3"/>
      <c r="AJ14" s="3"/>
      <c r="AK14" s="3"/>
      <c r="AL14" s="3"/>
      <c r="AM14" s="3"/>
      <c r="AN14" s="3"/>
      <c r="AO14" s="3"/>
    </row>
    <row r="15" spans="1:41" ht="16.5" customHeight="1" x14ac:dyDescent="0.3">
      <c r="A15" s="95">
        <v>3</v>
      </c>
      <c r="B15" s="122" t="str">
        <f>IF('2. Identificación del Riesgo'!B15:B17="","",'2. Identificación del Riesgo'!B15:B17)</f>
        <v/>
      </c>
      <c r="C15" s="90" t="str">
        <f>IF('2. Identificación del Riesgo'!G15:G17="","",'2. Identificación del Riesgo'!G15:G17)</f>
        <v xml:space="preserve">Posibilidad de proferir decisiones que favorezcan a terceros  en contravía del interes general. </v>
      </c>
      <c r="D15" s="90" t="str">
        <f>IF('2. Identificación del Riesgo'!H15:H17="","",'2. Identificación del Riesgo'!H15:H17)</f>
        <v>Corrupción</v>
      </c>
      <c r="E15" s="137" t="str">
        <f>IF('7. Mapa de Riesgos General'!AI15:AI17="","",'7. Mapa de Riesgos General'!AI15:AI17)</f>
        <v>Una sensibilización a los funcionarios y colaboradores del IDIGER frente a las acciones que pueden tipificar como actos de corrupción.  [Pieza grafica o audiovisual]</v>
      </c>
      <c r="F15" s="92"/>
      <c r="G15" s="135"/>
      <c r="H15" s="135"/>
      <c r="I15" s="136"/>
      <c r="J15" s="92"/>
      <c r="K15" s="136"/>
      <c r="L15" s="136"/>
      <c r="M15" s="92">
        <v>1</v>
      </c>
      <c r="N15" s="135" t="s">
        <v>289</v>
      </c>
      <c r="O15" s="135" t="s">
        <v>290</v>
      </c>
      <c r="P15" s="136" t="s">
        <v>456</v>
      </c>
      <c r="Q15" s="92"/>
      <c r="R15" s="136"/>
      <c r="S15" s="136"/>
      <c r="T15" s="92"/>
      <c r="U15" s="135"/>
      <c r="V15" s="135"/>
      <c r="W15" s="136"/>
      <c r="X15" s="92"/>
      <c r="Y15" s="136"/>
      <c r="Z15" s="136"/>
      <c r="AA15" s="3"/>
      <c r="AB15" s="3"/>
      <c r="AC15" s="3"/>
      <c r="AD15" s="3"/>
      <c r="AE15" s="3"/>
      <c r="AF15" s="3"/>
      <c r="AG15" s="3"/>
      <c r="AH15" s="3"/>
      <c r="AI15" s="3"/>
      <c r="AJ15" s="3"/>
      <c r="AK15" s="3"/>
      <c r="AL15" s="3"/>
      <c r="AM15" s="3"/>
      <c r="AN15" s="3"/>
      <c r="AO15" s="3"/>
    </row>
    <row r="16" spans="1:41" ht="16.5" customHeight="1" x14ac:dyDescent="0.3">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3"/>
      <c r="AB16" s="3"/>
      <c r="AC16" s="3"/>
      <c r="AD16" s="3"/>
      <c r="AE16" s="3"/>
      <c r="AF16" s="3"/>
      <c r="AG16" s="3"/>
      <c r="AH16" s="3"/>
      <c r="AI16" s="3"/>
      <c r="AJ16" s="3"/>
      <c r="AK16" s="3"/>
      <c r="AL16" s="3"/>
      <c r="AM16" s="3"/>
      <c r="AN16" s="3"/>
      <c r="AO16" s="3"/>
    </row>
    <row r="17" spans="1:41" ht="16.5" customHeight="1" x14ac:dyDescent="0.3">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3"/>
      <c r="AB17" s="3"/>
      <c r="AC17" s="3"/>
      <c r="AD17" s="3"/>
      <c r="AE17" s="3"/>
      <c r="AF17" s="3"/>
      <c r="AG17" s="3"/>
      <c r="AH17" s="3"/>
      <c r="AI17" s="3"/>
      <c r="AJ17" s="3"/>
      <c r="AK17" s="3"/>
      <c r="AL17" s="3"/>
      <c r="AM17" s="3"/>
      <c r="AN17" s="3"/>
      <c r="AO17" s="3"/>
    </row>
    <row r="18" spans="1:41" ht="16.5" customHeight="1" x14ac:dyDescent="0.3">
      <c r="A18" s="95">
        <v>4</v>
      </c>
      <c r="B18" s="122" t="str">
        <f>IF('2. Identificación del Riesgo'!B18:B20="","",'2. Identificación del Riesgo'!B18:B20)</f>
        <v/>
      </c>
      <c r="C18" s="90" t="str">
        <f>IF('2. Identificación del Riesgo'!G18:G20="","",'2. Identificación del Riesgo'!G18:G20)</f>
        <v>Posibilidad de afectación economica o presupuestal, por la alta rotación de personal de planta, debido a la falta de lineamientos y herramientas institucionalizados para una adecuada trasferencia de conocimiento.</v>
      </c>
      <c r="D18" s="90" t="str">
        <f>IF('2. Identificación del Riesgo'!H18:H20="","",'2. Identificación del Riesgo'!H18:H20)</f>
        <v>Fuga de Capital Intelectual</v>
      </c>
      <c r="E18" s="137" t="str">
        <f>IF('7. Mapa de Riesgos General'!AI18:AI20="","",'7. Mapa de Riesgos General'!AI18:AI20)</f>
        <v>1) Identificación y diligenciamiento del mapa de conocimiento tacito y explicito por procesos (100%).</v>
      </c>
      <c r="F18" s="92"/>
      <c r="G18" s="135"/>
      <c r="H18" s="135"/>
      <c r="I18" s="136"/>
      <c r="J18" s="92"/>
      <c r="K18" s="136"/>
      <c r="L18" s="136"/>
      <c r="M18" s="92">
        <v>0</v>
      </c>
      <c r="N18" s="135" t="s">
        <v>291</v>
      </c>
      <c r="O18" s="135" t="s">
        <v>292</v>
      </c>
      <c r="P18" s="136" t="s">
        <v>457</v>
      </c>
      <c r="Q18" s="92"/>
      <c r="R18" s="136"/>
      <c r="S18" s="136"/>
      <c r="T18" s="92"/>
      <c r="U18" s="135"/>
      <c r="V18" s="135"/>
      <c r="W18" s="136"/>
      <c r="X18" s="92"/>
      <c r="Y18" s="136"/>
      <c r="Z18" s="136"/>
      <c r="AA18" s="3"/>
      <c r="AB18" s="3"/>
      <c r="AC18" s="3"/>
      <c r="AD18" s="3"/>
      <c r="AE18" s="3"/>
      <c r="AF18" s="3"/>
      <c r="AG18" s="3"/>
      <c r="AH18" s="3"/>
      <c r="AI18" s="3"/>
      <c r="AJ18" s="3"/>
      <c r="AK18" s="3"/>
      <c r="AL18" s="3"/>
      <c r="AM18" s="3"/>
      <c r="AN18" s="3"/>
      <c r="AO18" s="3"/>
    </row>
    <row r="19" spans="1:41" ht="16.5" customHeight="1" x14ac:dyDescent="0.3">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3"/>
      <c r="AB19" s="3"/>
      <c r="AC19" s="3"/>
      <c r="AD19" s="3"/>
      <c r="AE19" s="3"/>
      <c r="AF19" s="3"/>
      <c r="AG19" s="3"/>
      <c r="AH19" s="3"/>
      <c r="AI19" s="3"/>
      <c r="AJ19" s="3"/>
      <c r="AK19" s="3"/>
      <c r="AL19" s="3"/>
      <c r="AM19" s="3"/>
      <c r="AN19" s="3"/>
      <c r="AO19" s="3"/>
    </row>
    <row r="20" spans="1:41" ht="16.5" customHeight="1" x14ac:dyDescent="0.3">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3"/>
      <c r="AB20" s="3"/>
      <c r="AC20" s="3"/>
      <c r="AD20" s="3"/>
      <c r="AE20" s="3"/>
      <c r="AF20" s="3"/>
      <c r="AG20" s="3"/>
      <c r="AH20" s="3"/>
      <c r="AI20" s="3"/>
      <c r="AJ20" s="3"/>
      <c r="AK20" s="3"/>
      <c r="AL20" s="3"/>
      <c r="AM20" s="3"/>
      <c r="AN20" s="3"/>
      <c r="AO20" s="3"/>
    </row>
    <row r="21" spans="1:41" ht="16.5" customHeight="1" x14ac:dyDescent="0.3">
      <c r="A21" s="95">
        <v>5</v>
      </c>
      <c r="B21" s="122" t="str">
        <f>IF('2. Identificación del Riesgo'!B21:B23="","",'2. Identificación del Riesgo'!B21:B23)</f>
        <v/>
      </c>
      <c r="C21" s="90" t="str">
        <f>IF('2. Identificación del Riesgo'!G21:G23="","",'2.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90" t="str">
        <f>IF('2. Identificación del Riesgo'!H21:H23="","",'2. Identificación del Riesgo'!H21:H23)</f>
        <v>Fuga de Capital Intelectual</v>
      </c>
      <c r="E21" s="137" t="str">
        <f>IF('7. Mapa de Riesgos General'!AI21:AI23="","",'7. Mapa de Riesgos General'!AI21:AI23)</f>
        <v/>
      </c>
      <c r="F21" s="92"/>
      <c r="G21" s="135"/>
      <c r="H21" s="135"/>
      <c r="I21" s="136"/>
      <c r="J21" s="92"/>
      <c r="K21" s="136"/>
      <c r="L21" s="136"/>
      <c r="M21" s="92"/>
      <c r="N21" s="135"/>
      <c r="O21" s="135"/>
      <c r="P21" s="136"/>
      <c r="Q21" s="92"/>
      <c r="R21" s="136"/>
      <c r="S21" s="136"/>
      <c r="T21" s="92"/>
      <c r="U21" s="135"/>
      <c r="V21" s="135"/>
      <c r="W21" s="136"/>
      <c r="X21" s="92"/>
      <c r="Y21" s="136"/>
      <c r="Z21" s="136"/>
      <c r="AA21" s="3"/>
      <c r="AB21" s="3"/>
      <c r="AC21" s="3"/>
      <c r="AD21" s="3"/>
      <c r="AE21" s="3"/>
      <c r="AF21" s="3"/>
      <c r="AG21" s="3"/>
      <c r="AH21" s="3"/>
      <c r="AI21" s="3"/>
      <c r="AJ21" s="3"/>
      <c r="AK21" s="3"/>
      <c r="AL21" s="3"/>
      <c r="AM21" s="3"/>
      <c r="AN21" s="3"/>
      <c r="AO21" s="3"/>
    </row>
    <row r="22" spans="1:41" ht="16.5" customHeight="1" x14ac:dyDescent="0.3">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3"/>
      <c r="AB22" s="3"/>
      <c r="AC22" s="3"/>
      <c r="AD22" s="3"/>
      <c r="AE22" s="3"/>
      <c r="AF22" s="3"/>
      <c r="AG22" s="3"/>
      <c r="AH22" s="3"/>
      <c r="AI22" s="3"/>
      <c r="AJ22" s="3"/>
      <c r="AK22" s="3"/>
      <c r="AL22" s="3"/>
      <c r="AM22" s="3"/>
      <c r="AN22" s="3"/>
      <c r="AO22" s="3"/>
    </row>
    <row r="23" spans="1:41" ht="16.5" customHeight="1" x14ac:dyDescent="0.3">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3"/>
      <c r="AB23" s="3"/>
      <c r="AC23" s="3"/>
      <c r="AD23" s="3"/>
      <c r="AE23" s="3"/>
      <c r="AF23" s="3"/>
      <c r="AG23" s="3"/>
      <c r="AH23" s="3"/>
      <c r="AI23" s="3"/>
      <c r="AJ23" s="3"/>
      <c r="AK23" s="3"/>
      <c r="AL23" s="3"/>
      <c r="AM23" s="3"/>
      <c r="AN23" s="3"/>
      <c r="AO23" s="3"/>
    </row>
    <row r="24" spans="1:41" ht="16.5" customHeight="1" x14ac:dyDescent="0.3">
      <c r="A24" s="95">
        <v>6</v>
      </c>
      <c r="B24" s="122" t="str">
        <f>IF('2. Identificación del Riesgo'!B24:B26="","",'2. Identificación del Riesgo'!B24:B26)</f>
        <v/>
      </c>
      <c r="C24" s="90"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0" t="str">
        <f>IF('2. Identificación del Riesgo'!H24:H26="","",'2. Identificación del Riesgo'!H24:H26)</f>
        <v>Seguridad de la Información (Pérdida de Confidencialidad)</v>
      </c>
      <c r="E24" s="137" t="str">
        <f>IF('7. Mapa de Riesgos General'!AI24:AI26="","",'7. Mapa de Riesgos General'!AI24:AI26)</f>
        <v>1) Solicitar el reporte de permisos de las carpetas compartidas (NAS) a la Oficina TIC y solicitar en caso de ser necesario, mediante mesa de servicio, los ajustes y accesos correspondientes. (100%)</v>
      </c>
      <c r="F24" s="92"/>
      <c r="G24" s="135"/>
      <c r="H24" s="135"/>
      <c r="I24" s="136"/>
      <c r="J24" s="92"/>
      <c r="K24" s="136"/>
      <c r="L24" s="136"/>
      <c r="M24" s="92"/>
      <c r="N24" s="135"/>
      <c r="O24" s="135"/>
      <c r="P24" s="136"/>
      <c r="Q24" s="92"/>
      <c r="R24" s="136"/>
      <c r="S24" s="136"/>
      <c r="T24" s="92"/>
      <c r="U24" s="135"/>
      <c r="V24" s="135"/>
      <c r="W24" s="136"/>
      <c r="X24" s="92"/>
      <c r="Y24" s="136"/>
      <c r="Z24" s="136"/>
      <c r="AA24" s="3"/>
      <c r="AB24" s="3"/>
      <c r="AC24" s="3"/>
      <c r="AD24" s="3"/>
      <c r="AE24" s="3"/>
      <c r="AF24" s="3"/>
      <c r="AG24" s="3"/>
      <c r="AH24" s="3"/>
      <c r="AI24" s="3"/>
      <c r="AJ24" s="3"/>
      <c r="AK24" s="3"/>
      <c r="AL24" s="3"/>
      <c r="AM24" s="3"/>
      <c r="AN24" s="3"/>
      <c r="AO24" s="3"/>
    </row>
    <row r="25" spans="1:41" ht="16.5" customHeight="1" x14ac:dyDescent="0.3">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3"/>
      <c r="AB25" s="3"/>
      <c r="AC25" s="3"/>
      <c r="AD25" s="3"/>
      <c r="AE25" s="3"/>
      <c r="AF25" s="3"/>
      <c r="AG25" s="3"/>
      <c r="AH25" s="3"/>
      <c r="AI25" s="3"/>
      <c r="AJ25" s="3"/>
      <c r="AK25" s="3"/>
      <c r="AL25" s="3"/>
      <c r="AM25" s="3"/>
      <c r="AN25" s="3"/>
      <c r="AO25" s="3"/>
    </row>
    <row r="26" spans="1:41" ht="16.5" customHeight="1" x14ac:dyDescent="0.3">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3"/>
      <c r="AB26" s="3"/>
      <c r="AC26" s="3"/>
      <c r="AD26" s="3"/>
      <c r="AE26" s="3"/>
      <c r="AF26" s="3"/>
      <c r="AG26" s="3"/>
      <c r="AH26" s="3"/>
      <c r="AI26" s="3"/>
      <c r="AJ26" s="3"/>
      <c r="AK26" s="3"/>
      <c r="AL26" s="3"/>
      <c r="AM26" s="3"/>
      <c r="AN26" s="3"/>
      <c r="AO26" s="3"/>
    </row>
    <row r="27" spans="1:41" ht="16.5" customHeight="1" x14ac:dyDescent="0.3">
      <c r="A27" s="95">
        <v>7</v>
      </c>
      <c r="B27" s="122" t="str">
        <f>IF('2. Identificación del Riesgo'!B27:B29="","",'2. Identificación del Riesgo'!B27:B29)</f>
        <v/>
      </c>
      <c r="C27" s="90"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0" t="str">
        <f>IF('2. Identificación del Riesgo'!H27:H29="","",'2. Identificación del Riesgo'!H27:H29)</f>
        <v>Seguridad de la Información (Pérdida de la Integridad)</v>
      </c>
      <c r="E27" s="137" t="str">
        <f>IF('7. Mapa de Riesgos General'!AI27:AI29="","",'7. Mapa de Riesgos General'!AI27:AI29)</f>
        <v>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v>
      </c>
      <c r="F27" s="92"/>
      <c r="G27" s="135"/>
      <c r="H27" s="135"/>
      <c r="I27" s="136"/>
      <c r="J27" s="92"/>
      <c r="K27" s="136"/>
      <c r="L27" s="136"/>
      <c r="M27" s="92"/>
      <c r="N27" s="135"/>
      <c r="O27" s="135"/>
      <c r="P27" s="136"/>
      <c r="Q27" s="92"/>
      <c r="R27" s="136"/>
      <c r="S27" s="136"/>
      <c r="T27" s="92"/>
      <c r="U27" s="135"/>
      <c r="V27" s="135"/>
      <c r="W27" s="136"/>
      <c r="X27" s="92"/>
      <c r="Y27" s="136"/>
      <c r="Z27" s="136"/>
      <c r="AA27" s="3"/>
      <c r="AB27" s="3"/>
      <c r="AC27" s="3"/>
      <c r="AD27" s="3"/>
      <c r="AE27" s="3"/>
      <c r="AF27" s="3"/>
      <c r="AG27" s="3"/>
      <c r="AH27" s="3"/>
      <c r="AI27" s="3"/>
      <c r="AJ27" s="3"/>
      <c r="AK27" s="3"/>
      <c r="AL27" s="3"/>
      <c r="AM27" s="3"/>
      <c r="AN27" s="3"/>
      <c r="AO27" s="3"/>
    </row>
    <row r="28" spans="1:41" ht="16.5" customHeight="1" x14ac:dyDescent="0.3">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3"/>
      <c r="AB28" s="3"/>
      <c r="AC28" s="3"/>
      <c r="AD28" s="3"/>
      <c r="AE28" s="3"/>
      <c r="AF28" s="3"/>
      <c r="AG28" s="3"/>
      <c r="AH28" s="3"/>
      <c r="AI28" s="3"/>
      <c r="AJ28" s="3"/>
      <c r="AK28" s="3"/>
      <c r="AL28" s="3"/>
      <c r="AM28" s="3"/>
      <c r="AN28" s="3"/>
      <c r="AO28" s="3"/>
    </row>
    <row r="29" spans="1:41" ht="16.5" customHeight="1" x14ac:dyDescent="0.3">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3"/>
      <c r="AB29" s="3"/>
      <c r="AC29" s="3"/>
      <c r="AD29" s="3"/>
      <c r="AE29" s="3"/>
      <c r="AF29" s="3"/>
      <c r="AG29" s="3"/>
      <c r="AH29" s="3"/>
      <c r="AI29" s="3"/>
      <c r="AJ29" s="3"/>
      <c r="AK29" s="3"/>
      <c r="AL29" s="3"/>
      <c r="AM29" s="3"/>
      <c r="AN29" s="3"/>
      <c r="AO29" s="3"/>
    </row>
    <row r="30" spans="1:41" ht="16.5" customHeight="1" x14ac:dyDescent="0.3">
      <c r="A30" s="95">
        <v>8</v>
      </c>
      <c r="B30" s="122" t="str">
        <f>IF('2. Identificación del Riesgo'!B30:B32="","",'2. Identificación del Riesgo'!B30:B32)</f>
        <v/>
      </c>
      <c r="C30" s="90" t="str">
        <f>IF('2. Identificación del Riesgo'!G30:G32="","",'2. Identificación del Riesgo'!G30:G32)</f>
        <v/>
      </c>
      <c r="D30" s="90" t="str">
        <f>IF('2. Identificación del Riesgo'!H30:H32="","",'2. Identificación del Riesgo'!H30:H32)</f>
        <v/>
      </c>
      <c r="E30" s="137" t="str">
        <f>IF('7. Mapa de Riesgos General'!AI30:AI32="","",'7. Mapa de Riesgos General'!AI30:AI32)</f>
        <v/>
      </c>
      <c r="F30" s="92"/>
      <c r="G30" s="135"/>
      <c r="H30" s="135"/>
      <c r="I30" s="136"/>
      <c r="J30" s="92"/>
      <c r="K30" s="136"/>
      <c r="L30" s="136"/>
      <c r="M30" s="92"/>
      <c r="N30" s="135"/>
      <c r="O30" s="135"/>
      <c r="P30" s="136"/>
      <c r="Q30" s="92"/>
      <c r="R30" s="136"/>
      <c r="S30" s="136"/>
      <c r="T30" s="92"/>
      <c r="U30" s="135"/>
      <c r="V30" s="135"/>
      <c r="W30" s="136"/>
      <c r="X30" s="92"/>
      <c r="Y30" s="136"/>
      <c r="Z30" s="136"/>
      <c r="AA30" s="3"/>
      <c r="AB30" s="3"/>
      <c r="AC30" s="3"/>
      <c r="AD30" s="3"/>
      <c r="AE30" s="3"/>
      <c r="AF30" s="3"/>
      <c r="AG30" s="3"/>
      <c r="AH30" s="3"/>
      <c r="AI30" s="3"/>
      <c r="AJ30" s="3"/>
      <c r="AK30" s="3"/>
      <c r="AL30" s="3"/>
      <c r="AM30" s="3"/>
      <c r="AN30" s="3"/>
      <c r="AO30" s="3"/>
    </row>
    <row r="31" spans="1:41" ht="16.5" customHeight="1" x14ac:dyDescent="0.3">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3"/>
      <c r="AB31" s="3"/>
      <c r="AC31" s="3"/>
      <c r="AD31" s="3"/>
      <c r="AE31" s="3"/>
      <c r="AF31" s="3"/>
      <c r="AG31" s="3"/>
      <c r="AH31" s="3"/>
      <c r="AI31" s="3"/>
      <c r="AJ31" s="3"/>
      <c r="AK31" s="3"/>
      <c r="AL31" s="3"/>
      <c r="AM31" s="3"/>
      <c r="AN31" s="3"/>
      <c r="AO31" s="3"/>
    </row>
    <row r="32" spans="1:41" ht="16.5" customHeight="1" x14ac:dyDescent="0.3">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3"/>
      <c r="AB32" s="3"/>
      <c r="AC32" s="3"/>
      <c r="AD32" s="3"/>
      <c r="AE32" s="3"/>
      <c r="AF32" s="3"/>
      <c r="AG32" s="3"/>
      <c r="AH32" s="3"/>
      <c r="AI32" s="3"/>
      <c r="AJ32" s="3"/>
      <c r="AK32" s="3"/>
      <c r="AL32" s="3"/>
      <c r="AM32" s="3"/>
      <c r="AN32" s="3"/>
      <c r="AO32" s="3"/>
    </row>
    <row r="33" spans="1:41" ht="16.5" customHeight="1" x14ac:dyDescent="0.3">
      <c r="A33" s="95">
        <v>9</v>
      </c>
      <c r="B33" s="122" t="str">
        <f>IF('2. Identificación del Riesgo'!B33:B35="","",'2. Identificación del Riesgo'!B33:B35)</f>
        <v/>
      </c>
      <c r="C33" s="90" t="str">
        <f>IF('2. Identificación del Riesgo'!G33:G35="","",'2. Identificación del Riesgo'!G33:G35)</f>
        <v/>
      </c>
      <c r="D33" s="90" t="str">
        <f>IF('2. Identificación del Riesgo'!H33:H35="","",'2. Identificación del Riesgo'!H33:H35)</f>
        <v/>
      </c>
      <c r="E33" s="137" t="str">
        <f>IF('7. Mapa de Riesgos General'!AI33:AI35="","",'7. Mapa de Riesgos General'!AI33:AI35)</f>
        <v/>
      </c>
      <c r="F33" s="92"/>
      <c r="G33" s="135"/>
      <c r="H33" s="135"/>
      <c r="I33" s="136"/>
      <c r="J33" s="92"/>
      <c r="K33" s="136"/>
      <c r="L33" s="136"/>
      <c r="M33" s="92"/>
      <c r="N33" s="135"/>
      <c r="O33" s="135"/>
      <c r="P33" s="136"/>
      <c r="Q33" s="92"/>
      <c r="R33" s="136"/>
      <c r="S33" s="136"/>
      <c r="T33" s="92"/>
      <c r="U33" s="135"/>
      <c r="V33" s="135"/>
      <c r="W33" s="136"/>
      <c r="X33" s="92"/>
      <c r="Y33" s="136"/>
      <c r="Z33" s="136"/>
      <c r="AA33" s="3"/>
      <c r="AB33" s="3"/>
      <c r="AC33" s="3"/>
      <c r="AD33" s="3"/>
      <c r="AE33" s="3"/>
      <c r="AF33" s="3"/>
      <c r="AG33" s="3"/>
      <c r="AH33" s="3"/>
      <c r="AI33" s="3"/>
      <c r="AJ33" s="3"/>
      <c r="AK33" s="3"/>
      <c r="AL33" s="3"/>
      <c r="AM33" s="3"/>
      <c r="AN33" s="3"/>
      <c r="AO33" s="3"/>
    </row>
    <row r="34" spans="1:41" ht="16.5" customHeight="1" x14ac:dyDescent="0.3">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3"/>
      <c r="AB34" s="3"/>
      <c r="AC34" s="3"/>
      <c r="AD34" s="3"/>
      <c r="AE34" s="3"/>
      <c r="AF34" s="3"/>
      <c r="AG34" s="3"/>
      <c r="AH34" s="3"/>
      <c r="AI34" s="3"/>
      <c r="AJ34" s="3"/>
      <c r="AK34" s="3"/>
      <c r="AL34" s="3"/>
      <c r="AM34" s="3"/>
      <c r="AN34" s="3"/>
      <c r="AO34" s="3"/>
    </row>
    <row r="35" spans="1:41" ht="16.5" customHeight="1" x14ac:dyDescent="0.3">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3"/>
      <c r="AB35" s="3"/>
      <c r="AC35" s="3"/>
      <c r="AD35" s="3"/>
      <c r="AE35" s="3"/>
      <c r="AF35" s="3"/>
      <c r="AG35" s="3"/>
      <c r="AH35" s="3"/>
      <c r="AI35" s="3"/>
      <c r="AJ35" s="3"/>
      <c r="AK35" s="3"/>
      <c r="AL35" s="3"/>
      <c r="AM35" s="3"/>
      <c r="AN35" s="3"/>
      <c r="AO35" s="3"/>
    </row>
    <row r="36" spans="1:41" ht="16.5" customHeight="1" x14ac:dyDescent="0.3">
      <c r="A36" s="95">
        <v>10</v>
      </c>
      <c r="B36" s="122" t="str">
        <f>IF('2. Identificación del Riesgo'!B36:B38="","",'2. Identificación del Riesgo'!B36:B38)</f>
        <v/>
      </c>
      <c r="C36" s="90" t="str">
        <f>IF('2. Identificación del Riesgo'!G36:G38="","",'2. Identificación del Riesgo'!G36:G38)</f>
        <v/>
      </c>
      <c r="D36" s="90" t="str">
        <f>IF('2. Identificación del Riesgo'!H36:H38="","",'2. Identificación del Riesgo'!H36:H38)</f>
        <v/>
      </c>
      <c r="E36" s="137" t="str">
        <f>IF('7. Mapa de Riesgos General'!AI36:AI38="","",'7. Mapa de Riesgos General'!AI36:AI38)</f>
        <v/>
      </c>
      <c r="F36" s="92"/>
      <c r="G36" s="135"/>
      <c r="H36" s="135"/>
      <c r="I36" s="136"/>
      <c r="J36" s="92"/>
      <c r="K36" s="136"/>
      <c r="L36" s="136"/>
      <c r="M36" s="92"/>
      <c r="N36" s="135"/>
      <c r="O36" s="135"/>
      <c r="P36" s="136"/>
      <c r="Q36" s="92"/>
      <c r="R36" s="136"/>
      <c r="S36" s="136"/>
      <c r="T36" s="92"/>
      <c r="U36" s="135"/>
      <c r="V36" s="135"/>
      <c r="W36" s="136"/>
      <c r="X36" s="92"/>
      <c r="Y36" s="136"/>
      <c r="Z36" s="136"/>
      <c r="AA36" s="3"/>
      <c r="AB36" s="3"/>
      <c r="AC36" s="3"/>
      <c r="AD36" s="3"/>
      <c r="AE36" s="3"/>
      <c r="AF36" s="3"/>
      <c r="AG36" s="3"/>
      <c r="AH36" s="3"/>
      <c r="AI36" s="3"/>
      <c r="AJ36" s="3"/>
      <c r="AK36" s="3"/>
      <c r="AL36" s="3"/>
      <c r="AM36" s="3"/>
      <c r="AN36" s="3"/>
      <c r="AO36" s="3"/>
    </row>
    <row r="37" spans="1:41" ht="16.5" customHeight="1" x14ac:dyDescent="0.3">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3"/>
      <c r="AB37" s="3"/>
      <c r="AC37" s="3"/>
      <c r="AD37" s="3"/>
      <c r="AE37" s="3"/>
      <c r="AF37" s="3"/>
      <c r="AG37" s="3"/>
      <c r="AH37" s="3"/>
      <c r="AI37" s="3"/>
      <c r="AJ37" s="3"/>
      <c r="AK37" s="3"/>
      <c r="AL37" s="3"/>
      <c r="AM37" s="3"/>
      <c r="AN37" s="3"/>
      <c r="AO37" s="3"/>
    </row>
    <row r="38" spans="1:41" ht="16.5" customHeight="1" x14ac:dyDescent="0.3">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3"/>
      <c r="AB38" s="3"/>
      <c r="AC38" s="3"/>
      <c r="AD38" s="3"/>
      <c r="AE38" s="3"/>
      <c r="AF38" s="3"/>
      <c r="AG38" s="3"/>
      <c r="AH38" s="3"/>
      <c r="AI38" s="3"/>
      <c r="AJ38" s="3"/>
      <c r="AK38" s="3"/>
      <c r="AL38" s="3"/>
      <c r="AM38" s="3"/>
      <c r="AN38" s="3"/>
      <c r="AO38" s="3"/>
    </row>
    <row r="39" spans="1:41" ht="16.5" customHeight="1" x14ac:dyDescent="0.3">
      <c r="A39" s="95">
        <v>11</v>
      </c>
      <c r="B39" s="122" t="str">
        <f>IF('2. Identificación del Riesgo'!B39:B41="","",'2. Identificación del Riesgo'!B39:B41)</f>
        <v/>
      </c>
      <c r="C39" s="90" t="str">
        <f>IF('2. Identificación del Riesgo'!G39:G41="","",'2. Identificación del Riesgo'!G39:G41)</f>
        <v/>
      </c>
      <c r="D39" s="90" t="str">
        <f>IF('2. Identificación del Riesgo'!H39:H41="","",'2. Identificación del Riesgo'!H39:H41)</f>
        <v/>
      </c>
      <c r="E39" s="137" t="str">
        <f>IF('7. Mapa de Riesgos General'!AI39:AI41="","",'7. Mapa de Riesgos General'!AI39:AI41)</f>
        <v/>
      </c>
      <c r="F39" s="92"/>
      <c r="G39" s="135"/>
      <c r="H39" s="135"/>
      <c r="I39" s="136"/>
      <c r="J39" s="92"/>
      <c r="K39" s="136"/>
      <c r="L39" s="136"/>
      <c r="M39" s="92"/>
      <c r="N39" s="135"/>
      <c r="O39" s="135"/>
      <c r="P39" s="136"/>
      <c r="Q39" s="92"/>
      <c r="R39" s="136"/>
      <c r="S39" s="136"/>
      <c r="T39" s="92"/>
      <c r="U39" s="135"/>
      <c r="V39" s="135"/>
      <c r="W39" s="136"/>
      <c r="X39" s="92"/>
      <c r="Y39" s="136"/>
      <c r="Z39" s="136"/>
      <c r="AA39" s="3"/>
      <c r="AB39" s="3"/>
      <c r="AC39" s="3"/>
      <c r="AD39" s="3"/>
      <c r="AE39" s="3"/>
      <c r="AF39" s="3"/>
      <c r="AG39" s="3"/>
      <c r="AH39" s="3"/>
      <c r="AI39" s="3"/>
      <c r="AJ39" s="3"/>
      <c r="AK39" s="3"/>
      <c r="AL39" s="3"/>
      <c r="AM39" s="3"/>
      <c r="AN39" s="3"/>
      <c r="AO39" s="3"/>
    </row>
    <row r="40" spans="1:41" ht="16.5" customHeight="1" x14ac:dyDescent="0.3">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3"/>
      <c r="AB40" s="3"/>
      <c r="AC40" s="3"/>
      <c r="AD40" s="3"/>
      <c r="AE40" s="3"/>
      <c r="AF40" s="3"/>
      <c r="AG40" s="3"/>
      <c r="AH40" s="3"/>
      <c r="AI40" s="3"/>
      <c r="AJ40" s="3"/>
      <c r="AK40" s="3"/>
      <c r="AL40" s="3"/>
      <c r="AM40" s="3"/>
      <c r="AN40" s="3"/>
      <c r="AO40" s="3"/>
    </row>
    <row r="41" spans="1:41" ht="16.5" customHeight="1" x14ac:dyDescent="0.3">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3"/>
      <c r="AB41" s="3"/>
      <c r="AC41" s="3"/>
      <c r="AD41" s="3"/>
      <c r="AE41" s="3"/>
      <c r="AF41" s="3"/>
      <c r="AG41" s="3"/>
      <c r="AH41" s="3"/>
      <c r="AI41" s="3"/>
      <c r="AJ41" s="3"/>
      <c r="AK41" s="3"/>
      <c r="AL41" s="3"/>
      <c r="AM41" s="3"/>
      <c r="AN41" s="3"/>
      <c r="AO41" s="3"/>
    </row>
    <row r="42" spans="1:41" ht="16.5" customHeight="1" x14ac:dyDescent="0.3">
      <c r="A42" s="95">
        <v>12</v>
      </c>
      <c r="B42" s="122" t="str">
        <f>IF('2. Identificación del Riesgo'!B42:B44="","",'2. Identificación del Riesgo'!B42:B44)</f>
        <v/>
      </c>
      <c r="C42" s="90" t="str">
        <f>IF('2. Identificación del Riesgo'!G42:G44="","",'2. Identificación del Riesgo'!G42:G44)</f>
        <v/>
      </c>
      <c r="D42" s="90" t="str">
        <f>IF('2. Identificación del Riesgo'!H42:H44="","",'2. Identificación del Riesgo'!H42:H44)</f>
        <v/>
      </c>
      <c r="E42" s="137" t="str">
        <f>IF('7. Mapa de Riesgos General'!AI42:AI44="","",'7. Mapa de Riesgos General'!AI42:AI44)</f>
        <v/>
      </c>
      <c r="F42" s="92"/>
      <c r="G42" s="135"/>
      <c r="H42" s="135"/>
      <c r="I42" s="136"/>
      <c r="J42" s="92"/>
      <c r="K42" s="136"/>
      <c r="L42" s="136"/>
      <c r="M42" s="92"/>
      <c r="N42" s="135"/>
      <c r="O42" s="135"/>
      <c r="P42" s="136"/>
      <c r="Q42" s="92"/>
      <c r="R42" s="136"/>
      <c r="S42" s="136"/>
      <c r="T42" s="92"/>
      <c r="U42" s="135"/>
      <c r="V42" s="135"/>
      <c r="W42" s="136"/>
      <c r="X42" s="92"/>
      <c r="Y42" s="136"/>
      <c r="Z42" s="136"/>
      <c r="AA42" s="3"/>
      <c r="AB42" s="3"/>
      <c r="AC42" s="3"/>
      <c r="AD42" s="3"/>
      <c r="AE42" s="3"/>
      <c r="AF42" s="3"/>
      <c r="AG42" s="3"/>
      <c r="AH42" s="3"/>
      <c r="AI42" s="3"/>
      <c r="AJ42" s="3"/>
      <c r="AK42" s="3"/>
      <c r="AL42" s="3"/>
      <c r="AM42" s="3"/>
      <c r="AN42" s="3"/>
      <c r="AO42" s="3"/>
    </row>
    <row r="43" spans="1:41" ht="16.5" customHeight="1" x14ac:dyDescent="0.3">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3"/>
      <c r="AB43" s="3"/>
      <c r="AC43" s="3"/>
      <c r="AD43" s="3"/>
      <c r="AE43" s="3"/>
      <c r="AF43" s="3"/>
      <c r="AG43" s="3"/>
      <c r="AH43" s="3"/>
      <c r="AI43" s="3"/>
      <c r="AJ43" s="3"/>
      <c r="AK43" s="3"/>
      <c r="AL43" s="3"/>
      <c r="AM43" s="3"/>
      <c r="AN43" s="3"/>
      <c r="AO43" s="3"/>
    </row>
    <row r="44" spans="1:41" ht="16.5" customHeight="1" x14ac:dyDescent="0.3">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3"/>
      <c r="AB44" s="3"/>
      <c r="AC44" s="3"/>
      <c r="AD44" s="3"/>
      <c r="AE44" s="3"/>
      <c r="AF44" s="3"/>
      <c r="AG44" s="3"/>
      <c r="AH44" s="3"/>
      <c r="AI44" s="3"/>
      <c r="AJ44" s="3"/>
      <c r="AK44" s="3"/>
      <c r="AL44" s="3"/>
      <c r="AM44" s="3"/>
      <c r="AN44" s="3"/>
      <c r="AO44" s="3"/>
    </row>
    <row r="45" spans="1:41" ht="16.5" customHeight="1" x14ac:dyDescent="0.3">
      <c r="A45" s="95">
        <v>13</v>
      </c>
      <c r="B45" s="122" t="str">
        <f>IF('2. Identificación del Riesgo'!B45:B47="","",'2. Identificación del Riesgo'!B45:B47)</f>
        <v/>
      </c>
      <c r="C45" s="90" t="str">
        <f>IF('2. Identificación del Riesgo'!G45:G47="","",'2. Identificación del Riesgo'!G45:G47)</f>
        <v/>
      </c>
      <c r="D45" s="90" t="str">
        <f>IF('2. Identificación del Riesgo'!H45:H47="","",'2. Identificación del Riesgo'!H45:H47)</f>
        <v/>
      </c>
      <c r="E45" s="137" t="str">
        <f>IF('7. Mapa de Riesgos General'!AI45:AI47="","",'7. Mapa de Riesgos General'!AI45:AI47)</f>
        <v/>
      </c>
      <c r="F45" s="92"/>
      <c r="G45" s="135"/>
      <c r="H45" s="135"/>
      <c r="I45" s="136"/>
      <c r="J45" s="92"/>
      <c r="K45" s="136"/>
      <c r="L45" s="136"/>
      <c r="M45" s="92"/>
      <c r="N45" s="135"/>
      <c r="O45" s="135"/>
      <c r="P45" s="136"/>
      <c r="Q45" s="92"/>
      <c r="R45" s="136"/>
      <c r="S45" s="136"/>
      <c r="T45" s="92"/>
      <c r="U45" s="135"/>
      <c r="V45" s="135"/>
      <c r="W45" s="136"/>
      <c r="X45" s="92"/>
      <c r="Y45" s="136"/>
      <c r="Z45" s="136"/>
      <c r="AA45" s="3"/>
      <c r="AB45" s="3"/>
      <c r="AC45" s="3"/>
      <c r="AD45" s="3"/>
      <c r="AE45" s="3"/>
      <c r="AF45" s="3"/>
      <c r="AG45" s="3"/>
      <c r="AH45" s="3"/>
      <c r="AI45" s="3"/>
      <c r="AJ45" s="3"/>
      <c r="AK45" s="3"/>
      <c r="AL45" s="3"/>
      <c r="AM45" s="3"/>
      <c r="AN45" s="3"/>
      <c r="AO45" s="3"/>
    </row>
    <row r="46" spans="1:41" ht="16.5" customHeight="1" x14ac:dyDescent="0.3">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3"/>
      <c r="AB46" s="3"/>
      <c r="AC46" s="3"/>
      <c r="AD46" s="3"/>
      <c r="AE46" s="3"/>
      <c r="AF46" s="3"/>
      <c r="AG46" s="3"/>
      <c r="AH46" s="3"/>
      <c r="AI46" s="3"/>
      <c r="AJ46" s="3"/>
      <c r="AK46" s="3"/>
      <c r="AL46" s="3"/>
      <c r="AM46" s="3"/>
      <c r="AN46" s="3"/>
      <c r="AO46" s="3"/>
    </row>
    <row r="47" spans="1:41" ht="16.5" customHeight="1" x14ac:dyDescent="0.3">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3"/>
      <c r="AB47" s="3"/>
      <c r="AC47" s="3"/>
      <c r="AD47" s="3"/>
      <c r="AE47" s="3"/>
      <c r="AF47" s="3"/>
      <c r="AG47" s="3"/>
      <c r="AH47" s="3"/>
      <c r="AI47" s="3"/>
      <c r="AJ47" s="3"/>
      <c r="AK47" s="3"/>
      <c r="AL47" s="3"/>
      <c r="AM47" s="3"/>
      <c r="AN47" s="3"/>
      <c r="AO47" s="3"/>
    </row>
    <row r="48" spans="1:41" ht="16.5" customHeight="1" x14ac:dyDescent="0.3">
      <c r="A48" s="95">
        <v>14</v>
      </c>
      <c r="B48" s="122" t="str">
        <f>IF('2. Identificación del Riesgo'!B48:B50="","",'2. Identificación del Riesgo'!B48:B50)</f>
        <v/>
      </c>
      <c r="C48" s="90" t="str">
        <f>IF('2. Identificación del Riesgo'!G48:G50="","",'2. Identificación del Riesgo'!G48:G50)</f>
        <v/>
      </c>
      <c r="D48" s="90" t="str">
        <f>IF('2. Identificación del Riesgo'!H48:H50="","",'2. Identificación del Riesgo'!H48:H50)</f>
        <v/>
      </c>
      <c r="E48" s="137" t="str">
        <f>IF('7. Mapa de Riesgos General'!AI48:AI50="","",'7. Mapa de Riesgos General'!AI48:AI50)</f>
        <v/>
      </c>
      <c r="F48" s="92"/>
      <c r="G48" s="135"/>
      <c r="H48" s="135"/>
      <c r="I48" s="136"/>
      <c r="J48" s="92"/>
      <c r="K48" s="136"/>
      <c r="L48" s="136"/>
      <c r="M48" s="92"/>
      <c r="N48" s="135"/>
      <c r="O48" s="135"/>
      <c r="P48" s="136"/>
      <c r="Q48" s="92"/>
      <c r="R48" s="136"/>
      <c r="S48" s="136"/>
      <c r="T48" s="92"/>
      <c r="U48" s="135"/>
      <c r="V48" s="135"/>
      <c r="W48" s="136"/>
      <c r="X48" s="92"/>
      <c r="Y48" s="136"/>
      <c r="Z48" s="136"/>
      <c r="AA48" s="3"/>
      <c r="AB48" s="3"/>
      <c r="AC48" s="3"/>
      <c r="AD48" s="3"/>
      <c r="AE48" s="3"/>
      <c r="AF48" s="3"/>
      <c r="AG48" s="3"/>
      <c r="AH48" s="3"/>
      <c r="AI48" s="3"/>
      <c r="AJ48" s="3"/>
      <c r="AK48" s="3"/>
      <c r="AL48" s="3"/>
      <c r="AM48" s="3"/>
      <c r="AN48" s="3"/>
      <c r="AO48" s="3"/>
    </row>
    <row r="49" spans="1:41" ht="16.5" customHeight="1" x14ac:dyDescent="0.3">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3"/>
      <c r="AB49" s="3"/>
      <c r="AC49" s="3"/>
      <c r="AD49" s="3"/>
      <c r="AE49" s="3"/>
      <c r="AF49" s="3"/>
      <c r="AG49" s="3"/>
      <c r="AH49" s="3"/>
      <c r="AI49" s="3"/>
      <c r="AJ49" s="3"/>
      <c r="AK49" s="3"/>
      <c r="AL49" s="3"/>
      <c r="AM49" s="3"/>
      <c r="AN49" s="3"/>
      <c r="AO49" s="3"/>
    </row>
    <row r="50" spans="1:41" ht="16.5" customHeight="1" x14ac:dyDescent="0.3">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3"/>
      <c r="AB50" s="3"/>
      <c r="AC50" s="3"/>
      <c r="AD50" s="3"/>
      <c r="AE50" s="3"/>
      <c r="AF50" s="3"/>
      <c r="AG50" s="3"/>
      <c r="AH50" s="3"/>
      <c r="AI50" s="3"/>
      <c r="AJ50" s="3"/>
      <c r="AK50" s="3"/>
      <c r="AL50" s="3"/>
      <c r="AM50" s="3"/>
      <c r="AN50" s="3"/>
      <c r="AO50" s="3"/>
    </row>
    <row r="51" spans="1:41" ht="16.5" customHeight="1" x14ac:dyDescent="0.3">
      <c r="A51" s="95">
        <v>15</v>
      </c>
      <c r="B51" s="122" t="str">
        <f>IF('2. Identificación del Riesgo'!B51:B53="","",'2. Identificación del Riesgo'!B51:B53)</f>
        <v/>
      </c>
      <c r="C51" s="90" t="str">
        <f>IF('2. Identificación del Riesgo'!G51:G53="","",'2. Identificación del Riesgo'!G51:G53)</f>
        <v/>
      </c>
      <c r="D51" s="90" t="str">
        <f>IF('2. Identificación del Riesgo'!H51:H53="","",'2. Identificación del Riesgo'!H51:H53)</f>
        <v/>
      </c>
      <c r="E51" s="137" t="str">
        <f>IF('7. Mapa de Riesgos General'!AI51:AI53="","",'7. Mapa de Riesgos General'!AI51:AI53)</f>
        <v/>
      </c>
      <c r="F51" s="92"/>
      <c r="G51" s="135"/>
      <c r="H51" s="135"/>
      <c r="I51" s="136"/>
      <c r="J51" s="92"/>
      <c r="K51" s="136"/>
      <c r="L51" s="136"/>
      <c r="M51" s="92"/>
      <c r="N51" s="135"/>
      <c r="O51" s="135"/>
      <c r="P51" s="136"/>
      <c r="Q51" s="92"/>
      <c r="R51" s="136"/>
      <c r="S51" s="136"/>
      <c r="T51" s="92"/>
      <c r="U51" s="135"/>
      <c r="V51" s="135"/>
      <c r="W51" s="136"/>
      <c r="X51" s="92"/>
      <c r="Y51" s="136"/>
      <c r="Z51" s="136"/>
      <c r="AA51" s="3"/>
      <c r="AB51" s="3"/>
      <c r="AC51" s="3"/>
      <c r="AD51" s="3"/>
      <c r="AE51" s="3"/>
      <c r="AF51" s="3"/>
      <c r="AG51" s="3"/>
      <c r="AH51" s="3"/>
      <c r="AI51" s="3"/>
      <c r="AJ51" s="3"/>
      <c r="AK51" s="3"/>
      <c r="AL51" s="3"/>
      <c r="AM51" s="3"/>
      <c r="AN51" s="3"/>
      <c r="AO51" s="3"/>
    </row>
    <row r="52" spans="1:41" ht="16.5" customHeight="1" x14ac:dyDescent="0.3">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3"/>
      <c r="AB52" s="3"/>
      <c r="AC52" s="3"/>
      <c r="AD52" s="3"/>
      <c r="AE52" s="3"/>
      <c r="AF52" s="3"/>
      <c r="AG52" s="3"/>
      <c r="AH52" s="3"/>
      <c r="AI52" s="3"/>
      <c r="AJ52" s="3"/>
      <c r="AK52" s="3"/>
      <c r="AL52" s="3"/>
      <c r="AM52" s="3"/>
      <c r="AN52" s="3"/>
      <c r="AO52" s="3"/>
    </row>
    <row r="53" spans="1:41" ht="16.5" customHeight="1" x14ac:dyDescent="0.3">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3"/>
      <c r="AB53" s="3"/>
      <c r="AC53" s="3"/>
      <c r="AD53" s="3"/>
      <c r="AE53" s="3"/>
      <c r="AF53" s="3"/>
      <c r="AG53" s="3"/>
      <c r="AH53" s="3"/>
      <c r="AI53" s="3"/>
      <c r="AJ53" s="3"/>
      <c r="AK53" s="3"/>
      <c r="AL53" s="3"/>
      <c r="AM53" s="3"/>
      <c r="AN53" s="3"/>
      <c r="AO53" s="3"/>
    </row>
    <row r="54" spans="1:41" ht="16.5" customHeight="1" x14ac:dyDescent="0.3">
      <c r="A54" s="95">
        <v>16</v>
      </c>
      <c r="B54" s="122" t="str">
        <f>IF('2. Identificación del Riesgo'!B54:B56="","",'2. Identificación del Riesgo'!B54:B56)</f>
        <v/>
      </c>
      <c r="C54" s="90" t="str">
        <f>IF('2. Identificación del Riesgo'!G54:G56="","",'2. Identificación del Riesgo'!G54:G56)</f>
        <v/>
      </c>
      <c r="D54" s="90" t="str">
        <f>IF('2. Identificación del Riesgo'!H54:H56="","",'2. Identificación del Riesgo'!H54:H56)</f>
        <v/>
      </c>
      <c r="E54" s="137" t="str">
        <f>IF('7. Mapa de Riesgos General'!AI54:AI56="","",'7. Mapa de Riesgos General'!AI54:AI56)</f>
        <v/>
      </c>
      <c r="F54" s="92"/>
      <c r="G54" s="135"/>
      <c r="H54" s="135"/>
      <c r="I54" s="136"/>
      <c r="J54" s="92"/>
      <c r="K54" s="136"/>
      <c r="L54" s="136"/>
      <c r="M54" s="92"/>
      <c r="N54" s="135"/>
      <c r="O54" s="135"/>
      <c r="P54" s="136"/>
      <c r="Q54" s="92"/>
      <c r="R54" s="136"/>
      <c r="S54" s="136"/>
      <c r="T54" s="92"/>
      <c r="U54" s="135"/>
      <c r="V54" s="135"/>
      <c r="W54" s="136"/>
      <c r="X54" s="92"/>
      <c r="Y54" s="136"/>
      <c r="Z54" s="136"/>
      <c r="AA54" s="3"/>
      <c r="AB54" s="3"/>
      <c r="AC54" s="3"/>
      <c r="AD54" s="3"/>
      <c r="AE54" s="3"/>
      <c r="AF54" s="3"/>
      <c r="AG54" s="3"/>
      <c r="AH54" s="3"/>
      <c r="AI54" s="3"/>
      <c r="AJ54" s="3"/>
      <c r="AK54" s="3"/>
      <c r="AL54" s="3"/>
      <c r="AM54" s="3"/>
      <c r="AN54" s="3"/>
      <c r="AO54" s="3"/>
    </row>
    <row r="55" spans="1:41" ht="16.5" customHeight="1" x14ac:dyDescent="0.3">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3"/>
      <c r="AB55" s="3"/>
      <c r="AC55" s="3"/>
      <c r="AD55" s="3"/>
      <c r="AE55" s="3"/>
      <c r="AF55" s="3"/>
      <c r="AG55" s="3"/>
      <c r="AH55" s="3"/>
      <c r="AI55" s="3"/>
      <c r="AJ55" s="3"/>
      <c r="AK55" s="3"/>
      <c r="AL55" s="3"/>
      <c r="AM55" s="3"/>
      <c r="AN55" s="3"/>
      <c r="AO55" s="3"/>
    </row>
    <row r="56" spans="1:41" ht="16.5" customHeight="1" x14ac:dyDescent="0.3">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3"/>
      <c r="AB56" s="3"/>
      <c r="AC56" s="3"/>
      <c r="AD56" s="3"/>
      <c r="AE56" s="3"/>
      <c r="AF56" s="3"/>
      <c r="AG56" s="3"/>
      <c r="AH56" s="3"/>
      <c r="AI56" s="3"/>
      <c r="AJ56" s="3"/>
      <c r="AK56" s="3"/>
      <c r="AL56" s="3"/>
      <c r="AM56" s="3"/>
      <c r="AN56" s="3"/>
      <c r="AO56" s="3"/>
    </row>
    <row r="57" spans="1:41" ht="16.5" customHeight="1" x14ac:dyDescent="0.3">
      <c r="A57" s="95">
        <v>17</v>
      </c>
      <c r="B57" s="122" t="str">
        <f>IF('2. Identificación del Riesgo'!B57:B59="","",'2. Identificación del Riesgo'!B57:B59)</f>
        <v/>
      </c>
      <c r="C57" s="90" t="str">
        <f>IF('2. Identificación del Riesgo'!G57:G59="","",'2. Identificación del Riesgo'!G57:G59)</f>
        <v/>
      </c>
      <c r="D57" s="90" t="str">
        <f>IF('2. Identificación del Riesgo'!H57:H59="","",'2. Identificación del Riesgo'!H57:H59)</f>
        <v/>
      </c>
      <c r="E57" s="137" t="str">
        <f>IF('7. Mapa de Riesgos General'!AI57:AI59="","",'7. Mapa de Riesgos General'!AI57:AI59)</f>
        <v/>
      </c>
      <c r="F57" s="92"/>
      <c r="G57" s="135"/>
      <c r="H57" s="135"/>
      <c r="I57" s="136"/>
      <c r="J57" s="92"/>
      <c r="K57" s="136"/>
      <c r="L57" s="136"/>
      <c r="M57" s="92"/>
      <c r="N57" s="135"/>
      <c r="O57" s="135"/>
      <c r="P57" s="136"/>
      <c r="Q57" s="92"/>
      <c r="R57" s="136"/>
      <c r="S57" s="136"/>
      <c r="T57" s="92"/>
      <c r="U57" s="135"/>
      <c r="V57" s="135"/>
      <c r="W57" s="136"/>
      <c r="X57" s="92"/>
      <c r="Y57" s="136"/>
      <c r="Z57" s="136"/>
      <c r="AA57" s="3"/>
      <c r="AB57" s="3"/>
      <c r="AC57" s="3"/>
      <c r="AD57" s="3"/>
      <c r="AE57" s="3"/>
      <c r="AF57" s="3"/>
      <c r="AG57" s="3"/>
      <c r="AH57" s="3"/>
      <c r="AI57" s="3"/>
      <c r="AJ57" s="3"/>
      <c r="AK57" s="3"/>
      <c r="AL57" s="3"/>
      <c r="AM57" s="3"/>
      <c r="AN57" s="3"/>
      <c r="AO57" s="3"/>
    </row>
    <row r="58" spans="1:41" ht="16.5" customHeight="1" x14ac:dyDescent="0.3">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3"/>
      <c r="AB58" s="3"/>
      <c r="AC58" s="3"/>
      <c r="AD58" s="3"/>
      <c r="AE58" s="3"/>
      <c r="AF58" s="3"/>
      <c r="AG58" s="3"/>
      <c r="AH58" s="3"/>
      <c r="AI58" s="3"/>
      <c r="AJ58" s="3"/>
      <c r="AK58" s="3"/>
      <c r="AL58" s="3"/>
      <c r="AM58" s="3"/>
      <c r="AN58" s="3"/>
      <c r="AO58" s="3"/>
    </row>
    <row r="59" spans="1:41" ht="16.5" customHeight="1" x14ac:dyDescent="0.3">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3"/>
      <c r="AB59" s="3"/>
      <c r="AC59" s="3"/>
      <c r="AD59" s="3"/>
      <c r="AE59" s="3"/>
      <c r="AF59" s="3"/>
      <c r="AG59" s="3"/>
      <c r="AH59" s="3"/>
      <c r="AI59" s="3"/>
      <c r="AJ59" s="3"/>
      <c r="AK59" s="3"/>
      <c r="AL59" s="3"/>
      <c r="AM59" s="3"/>
      <c r="AN59" s="3"/>
      <c r="AO59" s="3"/>
    </row>
    <row r="60" spans="1:41" ht="16.5" customHeight="1" x14ac:dyDescent="0.3">
      <c r="A60" s="95">
        <v>18</v>
      </c>
      <c r="B60" s="122" t="str">
        <f>IF('2. Identificación del Riesgo'!B60:B62="","",'2. Identificación del Riesgo'!B60:B62)</f>
        <v/>
      </c>
      <c r="C60" s="90" t="str">
        <f>IF('2. Identificación del Riesgo'!G60:G62="","",'2. Identificación del Riesgo'!G60:G62)</f>
        <v/>
      </c>
      <c r="D60" s="90" t="str">
        <f>IF('2. Identificación del Riesgo'!H60:H62="","",'2. Identificación del Riesgo'!H60:H62)</f>
        <v/>
      </c>
      <c r="E60" s="137" t="str">
        <f>IF('7. Mapa de Riesgos General'!AI60:AI62="","",'7. Mapa de Riesgos General'!AI60:AI62)</f>
        <v/>
      </c>
      <c r="F60" s="92"/>
      <c r="G60" s="135"/>
      <c r="H60" s="135"/>
      <c r="I60" s="136"/>
      <c r="J60" s="92"/>
      <c r="K60" s="136"/>
      <c r="L60" s="136"/>
      <c r="M60" s="92"/>
      <c r="N60" s="135"/>
      <c r="O60" s="135"/>
      <c r="P60" s="136"/>
      <c r="Q60" s="92"/>
      <c r="R60" s="136"/>
      <c r="S60" s="136"/>
      <c r="T60" s="92"/>
      <c r="U60" s="135"/>
      <c r="V60" s="135"/>
      <c r="W60" s="136"/>
      <c r="X60" s="92"/>
      <c r="Y60" s="136"/>
      <c r="Z60" s="136"/>
      <c r="AA60" s="3"/>
      <c r="AB60" s="3"/>
      <c r="AC60" s="3"/>
      <c r="AD60" s="3"/>
      <c r="AE60" s="3"/>
      <c r="AF60" s="3"/>
      <c r="AG60" s="3"/>
      <c r="AH60" s="3"/>
      <c r="AI60" s="3"/>
      <c r="AJ60" s="3"/>
      <c r="AK60" s="3"/>
      <c r="AL60" s="3"/>
      <c r="AM60" s="3"/>
      <c r="AN60" s="3"/>
      <c r="AO60" s="3"/>
    </row>
    <row r="61" spans="1:41" ht="16.5" customHeight="1" x14ac:dyDescent="0.3">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3"/>
      <c r="AB61" s="3"/>
      <c r="AC61" s="3"/>
      <c r="AD61" s="3"/>
      <c r="AE61" s="3"/>
      <c r="AF61" s="3"/>
      <c r="AG61" s="3"/>
      <c r="AH61" s="3"/>
      <c r="AI61" s="3"/>
      <c r="AJ61" s="3"/>
      <c r="AK61" s="3"/>
      <c r="AL61" s="3"/>
      <c r="AM61" s="3"/>
      <c r="AN61" s="3"/>
      <c r="AO61" s="3"/>
    </row>
    <row r="62" spans="1:41" ht="16.5" customHeight="1" x14ac:dyDescent="0.3">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3"/>
      <c r="AB62" s="3"/>
      <c r="AC62" s="3"/>
      <c r="AD62" s="3"/>
      <c r="AE62" s="3"/>
      <c r="AF62" s="3"/>
      <c r="AG62" s="3"/>
      <c r="AH62" s="3"/>
      <c r="AI62" s="3"/>
      <c r="AJ62" s="3"/>
      <c r="AK62" s="3"/>
      <c r="AL62" s="3"/>
      <c r="AM62" s="3"/>
      <c r="AN62" s="3"/>
      <c r="AO62" s="3"/>
    </row>
    <row r="63" spans="1:41" ht="16.5" customHeight="1" x14ac:dyDescent="0.3">
      <c r="A63" s="95">
        <v>19</v>
      </c>
      <c r="B63" s="122" t="str">
        <f>IF('2. Identificación del Riesgo'!B63:B65="","",'2. Identificación del Riesgo'!B63:B65)</f>
        <v/>
      </c>
      <c r="C63" s="90" t="str">
        <f>IF('2. Identificación del Riesgo'!G63:G65="","",'2. Identificación del Riesgo'!G63:G65)</f>
        <v/>
      </c>
      <c r="D63" s="90" t="str">
        <f>IF('2. Identificación del Riesgo'!H63:H65="","",'2. Identificación del Riesgo'!H63:H65)</f>
        <v/>
      </c>
      <c r="E63" s="137" t="str">
        <f>IF('7. Mapa de Riesgos General'!AI63:AI65="","",'7. Mapa de Riesgos General'!AI63:AI65)</f>
        <v/>
      </c>
      <c r="F63" s="92"/>
      <c r="G63" s="135"/>
      <c r="H63" s="135"/>
      <c r="I63" s="136"/>
      <c r="J63" s="92"/>
      <c r="K63" s="136"/>
      <c r="L63" s="136"/>
      <c r="M63" s="92"/>
      <c r="N63" s="135"/>
      <c r="O63" s="135"/>
      <c r="P63" s="136"/>
      <c r="Q63" s="92"/>
      <c r="R63" s="136"/>
      <c r="S63" s="136"/>
      <c r="T63" s="92"/>
      <c r="U63" s="135"/>
      <c r="V63" s="135"/>
      <c r="W63" s="136"/>
      <c r="X63" s="92"/>
      <c r="Y63" s="136"/>
      <c r="Z63" s="136"/>
      <c r="AA63" s="3"/>
      <c r="AB63" s="3"/>
      <c r="AC63" s="3"/>
      <c r="AD63" s="3"/>
      <c r="AE63" s="3"/>
      <c r="AF63" s="3"/>
      <c r="AG63" s="3"/>
      <c r="AH63" s="3"/>
      <c r="AI63" s="3"/>
      <c r="AJ63" s="3"/>
      <c r="AK63" s="3"/>
      <c r="AL63" s="3"/>
      <c r="AM63" s="3"/>
      <c r="AN63" s="3"/>
      <c r="AO63" s="3"/>
    </row>
    <row r="64" spans="1:41" ht="16.5" customHeight="1" x14ac:dyDescent="0.3">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3"/>
      <c r="AB64" s="3"/>
      <c r="AC64" s="3"/>
      <c r="AD64" s="3"/>
      <c r="AE64" s="3"/>
      <c r="AF64" s="3"/>
      <c r="AG64" s="3"/>
      <c r="AH64" s="3"/>
      <c r="AI64" s="3"/>
      <c r="AJ64" s="3"/>
      <c r="AK64" s="3"/>
      <c r="AL64" s="3"/>
      <c r="AM64" s="3"/>
      <c r="AN64" s="3"/>
      <c r="AO64" s="3"/>
    </row>
    <row r="65" spans="1:41" ht="16.5" customHeight="1" x14ac:dyDescent="0.3">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3"/>
      <c r="AB65" s="3"/>
      <c r="AC65" s="3"/>
      <c r="AD65" s="3"/>
      <c r="AE65" s="3"/>
      <c r="AF65" s="3"/>
      <c r="AG65" s="3"/>
      <c r="AH65" s="3"/>
      <c r="AI65" s="3"/>
      <c r="AJ65" s="3"/>
      <c r="AK65" s="3"/>
      <c r="AL65" s="3"/>
      <c r="AM65" s="3"/>
      <c r="AN65" s="3"/>
      <c r="AO65" s="3"/>
    </row>
    <row r="66" spans="1:41" ht="16.5" customHeight="1" x14ac:dyDescent="0.3">
      <c r="A66" s="95">
        <v>20</v>
      </c>
      <c r="B66" s="122" t="str">
        <f>IF('2. Identificación del Riesgo'!B66:B68="","",'2. Identificación del Riesgo'!B66:B68)</f>
        <v/>
      </c>
      <c r="C66" s="90" t="str">
        <f>IF('2. Identificación del Riesgo'!G66:G68="","",'2. Identificación del Riesgo'!G66:G68)</f>
        <v/>
      </c>
      <c r="D66" s="90" t="str">
        <f>IF('2. Identificación del Riesgo'!H66:H68="","",'2. Identificación del Riesgo'!H66:H68)</f>
        <v/>
      </c>
      <c r="E66" s="137" t="str">
        <f>IF('7. Mapa de Riesgos General'!AI66:AI68="","",'7. Mapa de Riesgos General'!AI66:AI68)</f>
        <v/>
      </c>
      <c r="F66" s="92"/>
      <c r="G66" s="135"/>
      <c r="H66" s="135"/>
      <c r="I66" s="136"/>
      <c r="J66" s="92"/>
      <c r="K66" s="136"/>
      <c r="L66" s="136"/>
      <c r="M66" s="92"/>
      <c r="N66" s="135"/>
      <c r="O66" s="135"/>
      <c r="P66" s="136"/>
      <c r="Q66" s="92"/>
      <c r="R66" s="136"/>
      <c r="S66" s="136"/>
      <c r="T66" s="92"/>
      <c r="U66" s="135"/>
      <c r="V66" s="135"/>
      <c r="W66" s="136"/>
      <c r="X66" s="92"/>
      <c r="Y66" s="136"/>
      <c r="Z66" s="136"/>
      <c r="AA66" s="3"/>
      <c r="AB66" s="3"/>
      <c r="AC66" s="3"/>
      <c r="AD66" s="3"/>
      <c r="AE66" s="3"/>
      <c r="AF66" s="3"/>
      <c r="AG66" s="3"/>
      <c r="AH66" s="3"/>
      <c r="AI66" s="3"/>
      <c r="AJ66" s="3"/>
      <c r="AK66" s="3"/>
      <c r="AL66" s="3"/>
      <c r="AM66" s="3"/>
      <c r="AN66" s="3"/>
      <c r="AO66" s="3"/>
    </row>
    <row r="67" spans="1:41" ht="16.5" customHeight="1" x14ac:dyDescent="0.3">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2"/>
      <c r="AB67" s="2"/>
      <c r="AC67" s="2"/>
      <c r="AD67" s="2"/>
      <c r="AE67" s="2"/>
      <c r="AF67" s="2"/>
      <c r="AG67" s="2"/>
      <c r="AH67" s="2"/>
      <c r="AI67" s="2"/>
      <c r="AJ67" s="2"/>
      <c r="AK67" s="2"/>
      <c r="AL67" s="2"/>
      <c r="AM67" s="2"/>
      <c r="AN67" s="2"/>
      <c r="AO67" s="2"/>
    </row>
    <row r="68" spans="1:41" ht="16.5" customHeight="1" x14ac:dyDescent="0.3">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2"/>
      <c r="AB68" s="2"/>
      <c r="AC68" s="2"/>
      <c r="AD68" s="2"/>
      <c r="AE68" s="2"/>
      <c r="AF68" s="2"/>
      <c r="AG68" s="2"/>
      <c r="AH68" s="2"/>
      <c r="AI68" s="2"/>
      <c r="AJ68" s="2"/>
      <c r="AK68" s="2"/>
      <c r="AL68" s="2"/>
      <c r="AM68" s="2"/>
      <c r="AN68" s="2"/>
      <c r="AO68" s="2"/>
    </row>
    <row r="69" spans="1:41" ht="25.5" customHeight="1" x14ac:dyDescent="0.3">
      <c r="A69" s="2"/>
      <c r="B69" s="37"/>
      <c r="C69" s="2"/>
      <c r="D69" s="2"/>
      <c r="E69" s="2"/>
      <c r="F69" s="38" t="str">
        <f>IFERROR(AVERAGE(F9:F68),"")</f>
        <v/>
      </c>
      <c r="G69" s="2"/>
      <c r="H69" s="2"/>
      <c r="I69" s="2"/>
      <c r="J69" s="38" t="str">
        <f>IFERROR(AVERAGE(J9:J68),"")</f>
        <v/>
      </c>
      <c r="K69" s="2"/>
      <c r="L69" s="2"/>
      <c r="M69" s="38">
        <f>IFERROR(AVERAGE(M9:M68),"")</f>
        <v>0.75</v>
      </c>
      <c r="N69" s="2"/>
      <c r="O69" s="2"/>
      <c r="P69" s="2"/>
      <c r="Q69" s="38" t="str">
        <f>IFERROR(AVERAGE(Q9:Q68),"")</f>
        <v/>
      </c>
      <c r="R69" s="2"/>
      <c r="S69" s="2"/>
      <c r="T69" s="38" t="str">
        <f>IFERROR(AVERAGE(T9:T68),"")</f>
        <v/>
      </c>
      <c r="U69" s="2"/>
      <c r="V69" s="2"/>
      <c r="W69" s="2"/>
      <c r="X69" s="38" t="str">
        <f>IFERROR(AVERAGE(X9:X68),"")</f>
        <v/>
      </c>
      <c r="Y69" s="2"/>
      <c r="Z69" s="2"/>
      <c r="AA69" s="2"/>
      <c r="AB69" s="2"/>
      <c r="AC69" s="2"/>
      <c r="AD69" s="2"/>
      <c r="AE69" s="2"/>
      <c r="AF69" s="2"/>
      <c r="AG69" s="2"/>
      <c r="AH69" s="2"/>
      <c r="AI69" s="2"/>
      <c r="AJ69" s="2"/>
      <c r="AK69" s="2"/>
      <c r="AL69" s="2"/>
      <c r="AM69" s="2"/>
      <c r="AN69" s="2"/>
      <c r="AO69" s="2"/>
    </row>
    <row r="70" spans="1:41" ht="16.5" customHeight="1" x14ac:dyDescent="0.3">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row>
    <row r="71" spans="1:41" ht="16.5" customHeight="1" x14ac:dyDescent="0.3">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row>
    <row r="72" spans="1:41" ht="16.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row>
    <row r="73" spans="1:41" ht="16.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row>
    <row r="74" spans="1:41" ht="16.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row>
    <row r="75" spans="1:41" ht="16.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row>
    <row r="76" spans="1:41" ht="16.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row>
    <row r="77" spans="1:41" ht="16.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row>
    <row r="78" spans="1:41" ht="16.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row>
    <row r="79" spans="1:41" ht="16.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row>
    <row r="80" spans="1:41" ht="16.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row>
    <row r="81" spans="1:41" ht="16.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row>
    <row r="82" spans="1:41" ht="16.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row>
    <row r="83" spans="1:41" ht="16.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row>
    <row r="84" spans="1:41" ht="16.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row>
    <row r="85" spans="1:41" ht="16.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spans="1:41" ht="16.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spans="1:41" ht="16.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spans="1:41" ht="16.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spans="1:41" ht="16.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spans="1:41" ht="16.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spans="1:41" ht="16.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spans="1:41" ht="16.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spans="1:41" ht="16.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spans="1:41" ht="16.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spans="1:41" ht="16.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spans="1:41" ht="16.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spans="1:41" ht="16.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spans="1:41" ht="16.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spans="1:41" ht="16.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spans="1:41" ht="16.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spans="1:41" ht="16.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spans="1:41" ht="16.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spans="1:41" ht="16.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spans="1:41" ht="16.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spans="1:41" ht="16.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spans="1:41" ht="16.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spans="1:41" ht="16.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spans="1:41" ht="16.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spans="1:41" ht="16.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spans="1:41" ht="16.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spans="1:41" ht="16.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spans="1:41" ht="16.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spans="1:41" ht="16.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spans="1:41" ht="16.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spans="1:41" ht="16.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spans="1:41" ht="16.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spans="1:41" ht="16.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spans="1:41" ht="16.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spans="1:41" ht="16.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spans="1:41" ht="16.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spans="1:41" ht="16.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spans="1:41" ht="16.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spans="1:41" ht="16.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spans="1:41" ht="16.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spans="1:41" ht="16.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spans="1:41" ht="16.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spans="1:41" ht="16.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spans="1:41" ht="16.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spans="1:41" ht="16.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spans="1:41" ht="16.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spans="1:41" ht="16.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spans="1:41" ht="16.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spans="1:41" ht="16.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spans="1:41" ht="16.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spans="1:41" ht="16.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spans="1:41" ht="16.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spans="1:41" ht="16.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spans="1:41" ht="16.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spans="1:41" ht="16.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spans="1:41" ht="16.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spans="1:41" ht="16.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spans="1:41" ht="16.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spans="1:41" ht="16.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spans="1:41" ht="16.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spans="1:41" ht="16.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spans="1:41" ht="16.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spans="1:41" ht="16.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spans="1:41" ht="16.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spans="1:41" ht="16.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spans="1:41" ht="16.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spans="1:41" ht="16.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spans="1:41" ht="16.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spans="1:41" ht="16.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spans="1:41" ht="16.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spans="1:41" ht="16.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spans="1:41" ht="16.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spans="1:41" ht="16.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spans="1:41" ht="16.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spans="1:41" ht="16.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spans="1:41" ht="16.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spans="1:41" ht="16.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spans="1:41" ht="16.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spans="1:41" ht="16.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spans="1:41" ht="16.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spans="1:41" ht="16.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spans="1:41" ht="16.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spans="1:41" ht="16.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spans="1:41" ht="16.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spans="1:41" ht="16.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spans="1:41" ht="16.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spans="1:41" ht="16.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spans="1:41" ht="16.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spans="1:41" ht="16.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spans="1:41" ht="16.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spans="1:41" ht="16.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spans="1:41" ht="16.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spans="1:41" ht="16.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spans="1:41" ht="16.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spans="1:41" ht="16.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spans="1:41" ht="16.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spans="1:41" ht="16.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spans="1:41" ht="16.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spans="1:41" ht="16.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spans="1:41" ht="16.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spans="1:41" ht="16.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spans="1:41" ht="16.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spans="1:41" ht="16.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spans="1:41" ht="16.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spans="1:41" ht="16.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spans="1:41" ht="16.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spans="1:41" ht="16.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spans="1:41" ht="16.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spans="1:41" ht="16.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spans="1:41" ht="16.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spans="1:41" ht="16.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spans="1:41" ht="16.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spans="1:41" ht="16.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spans="1:41" ht="16.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spans="1:41" ht="16.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spans="1:41" ht="16.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spans="1:41" ht="16.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spans="1:41" ht="16.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spans="1:41" ht="16.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spans="1:41" ht="16.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spans="1:41" ht="16.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spans="1:41" ht="16.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spans="1:41" ht="16.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spans="1:41" ht="16.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spans="1:41" ht="16.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spans="1:41" ht="16.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spans="1:41" ht="16.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spans="1:41" ht="16.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spans="1:41" ht="16.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spans="1:41" ht="16.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spans="1:41" ht="16.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spans="1:41" ht="16.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spans="1:41" ht="16.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spans="1:41" ht="16.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spans="1:41" ht="16.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spans="1:41" ht="16.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spans="1:41" ht="16.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spans="1:41" ht="16.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spans="1:41" ht="16.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spans="1:41" ht="16.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spans="1:41" ht="16.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spans="1:41" ht="16.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spans="1:41" ht="16.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spans="1:41" ht="16.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spans="1:41" ht="16.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spans="1:41" ht="16.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spans="1:41" ht="16.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spans="1:41" ht="16.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spans="1:41" ht="16.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spans="1:41" ht="16.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spans="1:41" ht="16.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spans="1:41" ht="16.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spans="1:41" ht="16.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spans="1:41" ht="16.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spans="1:41" ht="16.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spans="1:41" ht="16.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spans="1:41" ht="16.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spans="1:41" ht="16.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spans="1:41" ht="16.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spans="1:41" ht="16.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spans="1:41" ht="16.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spans="1:41" ht="16.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spans="1:41" ht="16.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spans="1:41" ht="16.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spans="1:41" ht="16.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spans="1:41" ht="16.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spans="1:41" ht="16.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spans="1:41" ht="16.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spans="1:41" ht="16.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spans="1:41" ht="16.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spans="1:41" ht="16.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spans="1:41" ht="16.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spans="1:41" ht="16.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spans="1:41" ht="16.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spans="1:41" ht="16.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spans="1:41" ht="16.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spans="1:41" ht="16.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spans="1:41" ht="16.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spans="1:41" ht="16.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spans="1:41" ht="16.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spans="1:41" ht="16.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spans="1:41" ht="16.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spans="1:41" ht="16.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spans="1:41" ht="16.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spans="1:41" ht="16.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spans="1:41" ht="16.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spans="1:41" ht="16.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spans="1:41" ht="16.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spans="1:41" ht="16.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spans="1:41" ht="16.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spans="1:41" ht="16.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spans="1:41" ht="16.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spans="1:41" ht="16.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spans="1:41" ht="16.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spans="1:41" ht="16.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spans="1:41" ht="16.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spans="1:41" ht="16.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spans="1:41" ht="16.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spans="1:41" ht="16.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spans="1:41" ht="16.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spans="1:41" ht="16.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spans="1:41" ht="16.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spans="1:41" ht="16.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spans="1:41" ht="16.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spans="1:41" ht="16.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spans="1:41" ht="16.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spans="1:41" ht="16.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spans="1:41" ht="16.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spans="1:41" ht="16.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spans="1:41" ht="16.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spans="1:41" ht="16.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spans="1:41" ht="16.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spans="1:41" ht="16.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spans="1:41" ht="16.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spans="1:41" ht="16.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spans="1:41" ht="16.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spans="1:41" ht="16.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spans="1:41" ht="16.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spans="1:41" ht="16.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spans="1:41" ht="16.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spans="1:41" ht="16.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spans="1:41" ht="16.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spans="1:41" ht="16.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spans="1:41" ht="16.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spans="1:41" ht="16.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spans="1:41" ht="16.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spans="1:41" ht="16.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spans="1:41" ht="16.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spans="1:41" ht="16.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spans="1:41" ht="16.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spans="1:41" ht="16.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spans="1:41" ht="16.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spans="1:41" ht="16.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spans="1:41" ht="16.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spans="1:41" ht="16.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spans="1:41" ht="16.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spans="1:41" ht="16.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spans="1:41" ht="16.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spans="1:41" ht="16.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spans="1:41" ht="16.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spans="1:41" ht="16.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spans="1:41" ht="16.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spans="1:41" ht="16.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spans="1:41" ht="16.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spans="1:41" ht="16.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spans="1:41" ht="16.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spans="1:41" ht="16.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spans="1:41" ht="16.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spans="1:41" ht="16.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spans="1:41" ht="16.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spans="1:41" ht="16.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spans="1:41" ht="16.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spans="1:41" ht="16.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spans="1:41" ht="16.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spans="1:41" ht="16.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spans="1:41" ht="16.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spans="1:41" ht="16.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spans="1:41" ht="16.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spans="1:41" ht="16.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spans="1:41" ht="16.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spans="1:41" ht="16.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spans="1:41" ht="16.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spans="1:41" ht="16.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spans="1:41" ht="16.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spans="1:41" ht="16.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spans="1:41" ht="16.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spans="1:41" ht="16.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spans="1:41" ht="16.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spans="1:41" ht="16.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spans="1:41" ht="16.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spans="1:41" ht="16.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spans="1:41" ht="16.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spans="1:41" ht="16.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spans="1:41" ht="16.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spans="1:41" ht="16.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spans="1:41" ht="16.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spans="1:41" ht="16.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spans="1:41" ht="16.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spans="1:41" ht="16.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spans="1:41" ht="16.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spans="1:41" ht="16.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spans="1:41" ht="16.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spans="1:41" ht="16.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spans="1:41" ht="16.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spans="1:41" ht="16.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spans="1:41" ht="16.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spans="1:41" ht="16.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spans="1:41" ht="16.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spans="1:41" ht="16.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spans="1:41" ht="16.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spans="1:41" ht="16.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spans="1:41" ht="16.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spans="1:41" ht="16.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spans="1:41" ht="16.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spans="1:41" ht="16.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spans="1:41" ht="16.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spans="1:41" ht="16.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spans="1:41" ht="16.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spans="1:41" ht="16.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spans="1:41" ht="16.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spans="1:41" ht="16.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spans="1:41" ht="16.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spans="1:41" ht="16.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spans="1:41" ht="16.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spans="1:41" ht="16.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spans="1:41" ht="16.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spans="1:41" ht="16.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spans="1:41" ht="16.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spans="1:41" ht="16.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spans="1:41" ht="16.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spans="1:41" ht="16.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spans="1:41" ht="16.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spans="1:41" ht="16.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spans="1:41" ht="16.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spans="1:41" ht="16.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spans="1:41" ht="16.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spans="1:41" ht="16.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spans="1:41" ht="16.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spans="1:41" ht="16.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spans="1:41" ht="16.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spans="1:41" ht="16.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spans="1:41" ht="16.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spans="1:41" ht="16.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spans="1:41" ht="16.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spans="1:41" ht="16.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spans="1:41" ht="16.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spans="1:41" ht="16.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spans="1:41" ht="16.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spans="1:41" ht="16.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spans="1:41" ht="16.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spans="1:41" ht="16.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spans="1:41" ht="16.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spans="1:41" ht="16.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spans="1:41" ht="16.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spans="1:41" ht="16.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spans="1:41" ht="16.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spans="1:41" ht="16.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spans="1:41" ht="16.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spans="1:41" ht="16.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spans="1:41" ht="16.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spans="1:41" ht="16.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spans="1:41" ht="16.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spans="1:41" ht="16.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spans="1:41" ht="16.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spans="1:41" ht="16.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spans="1:41" ht="16.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spans="1:41" ht="16.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spans="1:41" ht="16.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spans="1:41" ht="16.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spans="1:41" ht="16.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spans="1:41" ht="16.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spans="1:41" ht="16.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spans="1:41" ht="16.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spans="1:41" ht="16.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spans="1:41" ht="16.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spans="1:41" ht="16.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spans="1:41" ht="16.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spans="1:41" ht="16.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spans="1:41" ht="16.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spans="1:41" ht="16.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spans="1:41" ht="16.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spans="1:41" ht="16.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spans="1:41" ht="16.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spans="1:41" ht="16.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spans="1:41" ht="16.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spans="1:41" ht="16.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spans="1:41" ht="16.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spans="1:41" ht="16.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spans="1:41" ht="16.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spans="1:41" ht="16.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spans="1:41" ht="16.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spans="1:41" ht="16.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spans="1:41" ht="16.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spans="1:41" ht="16.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spans="1:41" ht="16.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spans="1:41" ht="16.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spans="1:41" ht="16.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spans="1:41" ht="16.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spans="1:41" ht="16.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spans="1:41" ht="16.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spans="1:41" ht="16.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spans="1:41" ht="16.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spans="1:41" ht="16.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spans="1:41" ht="16.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spans="1:41" ht="16.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spans="1:41" ht="16.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spans="1:41" ht="16.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spans="1:41" ht="16.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spans="1:41" ht="16.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spans="1:41" ht="16.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spans="1:41" ht="16.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spans="1:41" ht="16.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spans="1:41" ht="16.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spans="1:41" ht="16.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spans="1:41" ht="16.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spans="1:41" ht="16.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spans="1:41" ht="16.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spans="1:41" ht="16.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spans="1:41" ht="16.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spans="1:41" ht="16.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spans="1:41" ht="16.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spans="1:41" ht="16.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spans="1:41" ht="16.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spans="1:41" ht="16.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spans="1:41" ht="16.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spans="1:41" ht="16.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spans="1:41" ht="16.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spans="1:41" ht="16.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spans="1:41" ht="16.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spans="1:41" ht="16.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spans="1:41" ht="16.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spans="1:41" ht="16.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spans="1:41" ht="16.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spans="1:41" ht="16.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spans="1:41" ht="16.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spans="1:41" ht="16.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spans="1:41" ht="16.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spans="1:41" ht="16.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spans="1:41" ht="16.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spans="1:41" ht="16.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spans="1:41" ht="16.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spans="1:41" ht="16.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spans="1:41" ht="16.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spans="1:41" ht="16.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spans="1:41" ht="16.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spans="1:41" ht="16.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spans="1:41" ht="16.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spans="1:41" ht="16.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spans="1:41" ht="16.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spans="1:41" ht="16.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spans="1:41" ht="16.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spans="1:41" ht="16.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spans="1:41" ht="16.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spans="1:41" ht="16.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spans="1:41" ht="16.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spans="1:41" ht="16.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spans="1:41" ht="16.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spans="1:41" ht="16.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spans="1:41" ht="16.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spans="1:41" ht="16.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spans="1:41" ht="16.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spans="1:41" ht="16.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spans="1:41" ht="16.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spans="1:41" ht="16.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spans="1:41" ht="16.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spans="1:41" ht="16.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spans="1:41" ht="16.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spans="1:41" ht="16.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spans="1:41" ht="16.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spans="1:41" ht="16.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spans="1:41" ht="16.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spans="1:41" ht="16.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spans="1:41" ht="16.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spans="1:41" ht="16.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spans="1:41" ht="16.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spans="1:41" ht="16.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spans="1:41" ht="16.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spans="1:41" ht="16.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spans="1:41" ht="16.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spans="1:41" ht="16.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spans="1:41" ht="16.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spans="1:41" ht="16.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spans="1:41" ht="16.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spans="1:41" ht="16.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spans="1:41" ht="16.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spans="1:41" ht="16.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spans="1:41" ht="16.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spans="1:41" ht="16.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spans="1:41" ht="16.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spans="1:41" ht="16.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spans="1:41" ht="16.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spans="1:41" ht="16.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spans="1:41" ht="16.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spans="1:41" ht="16.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spans="1:41" ht="16.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spans="1:41" ht="16.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spans="1:41" ht="16.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spans="1:41" ht="16.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spans="1:41" ht="16.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spans="1:41" ht="16.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spans="1:41" ht="16.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spans="1:41" ht="16.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spans="1:41" ht="16.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spans="1:41" ht="16.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spans="1:41" ht="16.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spans="1:41" ht="16.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spans="1:41" ht="16.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spans="1:41" ht="16.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spans="1:41" ht="16.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spans="1:41" ht="16.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spans="1:41" ht="16.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spans="1:41" ht="16.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spans="1:41" ht="16.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spans="1:41" ht="16.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spans="1:41" ht="16.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spans="1:41" ht="16.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spans="1:41" ht="16.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spans="1:41" ht="16.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spans="1:41" ht="16.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spans="1:41" ht="16.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spans="1:41" ht="16.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spans="1:41" ht="16.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spans="1:41" ht="16.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spans="1:41" ht="16.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spans="1:41" ht="16.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spans="1:41" ht="16.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spans="1:41" ht="16.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spans="1:41" ht="16.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spans="1:41" ht="16.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spans="1:41" ht="16.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spans="1:41" ht="16.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spans="1:41" ht="16.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spans="1:41" ht="16.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spans="1:41" ht="16.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spans="1:41" ht="16.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spans="1:41" ht="16.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spans="1:41" ht="16.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spans="1:41" ht="16.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spans="1:41" ht="16.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spans="1:41" ht="16.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spans="1:41" ht="16.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spans="1:41" ht="16.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spans="1:41" ht="16.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spans="1:41" ht="16.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spans="1:41" ht="16.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spans="1:41" ht="16.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spans="1:41" ht="16.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spans="1:41" ht="16.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spans="1:41" ht="16.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spans="1:41" ht="16.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spans="1:41" ht="16.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spans="1:41" ht="16.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spans="1:41" ht="16.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spans="1:41" ht="16.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spans="1:41" ht="16.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spans="1:41" ht="16.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spans="1:41" ht="16.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spans="1:41" ht="16.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spans="1:41" ht="16.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spans="1:41" ht="16.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spans="1:41" ht="16.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spans="1:41" ht="16.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spans="1:41" ht="16.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spans="1:41" ht="16.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spans="1:41" ht="16.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spans="1:41" ht="16.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spans="1:41" ht="16.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spans="1:41" ht="16.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spans="1:41" ht="16.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spans="1:41" ht="16.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spans="1:41" ht="16.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spans="1:41" ht="16.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spans="1:41" ht="16.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spans="1:41" ht="16.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spans="1:41" ht="16.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spans="1:41" ht="16.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spans="1:41" ht="16.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spans="1:41" ht="16.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spans="1:41" ht="16.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spans="1:41" ht="16.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spans="1:41" ht="16.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spans="1:41" ht="16.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spans="1:41" ht="16.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spans="1:41" ht="16.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spans="1:41" ht="16.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spans="1:41" ht="16.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spans="1:41" ht="16.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spans="1:41" ht="16.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spans="1:41" ht="16.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spans="1:41" ht="16.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spans="1:41" ht="16.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spans="1:41" ht="16.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spans="1:41" ht="16.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spans="1:41" ht="16.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spans="1:41" ht="16.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spans="1:41" ht="16.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spans="1:41" ht="16.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spans="1:41" ht="16.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spans="1:41" ht="16.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spans="1:41" ht="16.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spans="1:41" ht="16.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spans="1:41" ht="16.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spans="1:41" ht="16.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spans="1:41" ht="16.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spans="1:41" ht="16.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spans="1:41" ht="16.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spans="1:41" ht="16.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spans="1:41" ht="16.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spans="1:41" ht="16.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spans="1:41" ht="16.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spans="1:41" ht="16.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spans="1:41" ht="16.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spans="1:41" ht="16.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spans="1:41" ht="16.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spans="1:41" ht="16.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spans="1:41" ht="16.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spans="1:41" ht="16.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spans="1:41" ht="16.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spans="1:41" ht="16.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spans="1:41" ht="16.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spans="1:41" ht="16.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spans="1:41" ht="16.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spans="1:41" ht="16.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spans="1:41" ht="16.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spans="1:41" ht="16.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spans="1:41" ht="16.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spans="1:41" ht="16.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spans="1:41" ht="16.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spans="1:41" ht="16.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spans="1:41" ht="16.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spans="1:41" ht="16.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spans="1:41" ht="16.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spans="1:41" ht="16.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spans="1:41" ht="16.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spans="1:41" ht="16.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spans="1:41" ht="16.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spans="1:41" ht="16.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spans="1:41" ht="16.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spans="1:41" ht="16.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spans="1:41" ht="16.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spans="1:41" ht="16.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spans="1:41" ht="16.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spans="1:41" ht="16.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spans="1:41" ht="16.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spans="1:41" ht="16.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spans="1:41" ht="16.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spans="1:41" ht="16.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spans="1:41" ht="16.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spans="1:41" ht="16.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spans="1:41" ht="16.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spans="1:41" ht="16.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spans="1:41" ht="16.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spans="1:41" ht="16.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spans="1:41" ht="16.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spans="1:41" ht="16.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spans="1:41" ht="16.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spans="1:41" ht="16.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spans="1:41" ht="16.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spans="1:41" ht="16.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spans="1:41" ht="16.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spans="1:41" ht="16.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spans="1:41" ht="16.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spans="1:41" ht="16.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spans="1:41" ht="16.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spans="1:41" ht="16.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spans="1:41" ht="16.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spans="1:41" ht="16.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spans="1:41" ht="16.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spans="1:41" ht="16.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spans="1:41" ht="16.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spans="1:41" ht="16.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spans="1:41" ht="16.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spans="1:41" ht="16.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spans="1:41" ht="16.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spans="1:41" ht="16.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spans="1:41" ht="16.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spans="1:41" ht="16.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spans="1:41" ht="16.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spans="1:41" ht="16.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spans="1:41" ht="16.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spans="1:41" ht="16.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spans="1:41" ht="16.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spans="1:41" ht="16.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spans="1:41" ht="16.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spans="1:41" ht="16.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spans="1:41" ht="16.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spans="1:41" ht="16.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spans="1:41" ht="16.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spans="1:41" ht="16.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spans="1:41" ht="16.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spans="1:41" ht="16.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spans="1:41" ht="16.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spans="1:41" ht="16.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spans="1:41" ht="16.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spans="1:41" ht="16.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spans="1:41" ht="16.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spans="1:41" ht="16.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spans="1:41" ht="16.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spans="1:41" ht="16.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spans="1:41" ht="16.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spans="1:41" ht="16.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spans="1:41" ht="16.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spans="1:41" ht="16.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spans="1:41" ht="16.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spans="1:41" ht="16.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spans="1:41" ht="16.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spans="1:41" ht="16.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spans="1:41" ht="16.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spans="1:41" ht="16.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spans="1:41" ht="16.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spans="1:41" ht="16.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spans="1:41" ht="16.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spans="1:41" ht="16.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spans="1:41" ht="16.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spans="1:41" ht="16.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spans="1:41" ht="16.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spans="1:41" ht="16.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spans="1:41" ht="16.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spans="1:41" ht="16.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spans="1:41" ht="16.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spans="1:41" ht="16.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spans="1:41" ht="16.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spans="1:41" ht="16.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spans="1:41" ht="16.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spans="1:41" ht="16.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spans="1:41" ht="16.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spans="1:41" ht="16.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spans="1:41" ht="16.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spans="1:41" ht="16.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spans="1:41" ht="16.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spans="1:41" ht="16.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spans="1:41" ht="16.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spans="1:41" ht="16.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spans="1:41" ht="16.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spans="1:41" ht="16.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spans="1:41" ht="16.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spans="1:41" ht="16.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spans="1:41" ht="16.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spans="1:41" ht="16.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spans="1:41" ht="16.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spans="1:41" ht="16.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spans="1:41" ht="16.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spans="1:41" ht="16.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spans="1:41" ht="16.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spans="1:41" ht="16.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spans="1:41" ht="16.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spans="1:41" ht="16.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spans="1:41" ht="16.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spans="1:41" ht="16.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spans="1:41" ht="16.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spans="1:41" ht="16.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spans="1:41" ht="16.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spans="1:41" ht="16.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spans="1:41" ht="16.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spans="1:41" ht="16.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spans="1:41" ht="16.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spans="1:41" ht="16.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spans="1:41" ht="16.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spans="1:41" ht="16.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spans="1:41" ht="16.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spans="1:41" ht="16.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spans="1:41" ht="16.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spans="1:41" ht="16.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spans="1:41" ht="16.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spans="1:41" ht="16.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spans="1:41" ht="16.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spans="1:41" ht="16.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spans="1:41" ht="16.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spans="1:41" ht="16.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spans="1:41" ht="16.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spans="1:41" ht="16.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spans="1:41" ht="16.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spans="1:41" ht="16.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spans="1:41" ht="16.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spans="1:41" ht="16.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spans="1:41" ht="16.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spans="1:41" ht="16.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spans="1:41" ht="16.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spans="1:41" ht="16.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spans="1:41" ht="16.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spans="1:41" ht="16.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spans="1:41" ht="16.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spans="1:41" ht="16.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spans="1:41" ht="16.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spans="1:41" ht="16.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spans="1:41" ht="16.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spans="1:41" ht="16.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spans="1:41" ht="16.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spans="1:41" ht="16.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spans="1:41" ht="16.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spans="1:41" ht="16.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spans="1:41" ht="16.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spans="1:41" ht="16.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spans="1:41" ht="16.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spans="1:41" ht="16.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spans="1:41" ht="16.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spans="1:41" ht="16.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spans="1:41" ht="16.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spans="1:41" ht="16.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spans="1:41" ht="16.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spans="1:41" ht="16.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spans="1:41" ht="16.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spans="1:41" ht="16.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spans="1:41" ht="16.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spans="1:41" ht="16.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spans="1:41" ht="16.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spans="1:41" ht="16.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spans="1:41" ht="16.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spans="1:41" ht="16.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spans="1:41" ht="16.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spans="1:41" ht="16.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spans="1:41" ht="16.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spans="1:41" ht="16.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spans="1:41" ht="16.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spans="1:41" ht="16.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spans="1:41" ht="16.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spans="1:41" ht="16.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spans="1:41" ht="16.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spans="1:41" ht="16.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spans="1:41" ht="16.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spans="1:41" ht="16.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spans="1:41" ht="16.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spans="1:41" ht="16.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spans="1:41" ht="16.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spans="1:41" ht="16.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spans="1:41" ht="16.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spans="1:41" ht="16.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spans="1:41" ht="16.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spans="1:41" ht="16.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spans="1:41" ht="16.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spans="1:41" ht="16.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spans="1:41" ht="16.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spans="1:41" ht="16.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spans="1:41" ht="16.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spans="1:41" ht="16.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spans="1:41" ht="16.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spans="1:41" ht="16.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spans="1:41" ht="16.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spans="1:41" ht="16.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spans="1:41" ht="16.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spans="1:41" ht="16.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spans="1:41" ht="16.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spans="1:41" ht="16.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spans="1:41" ht="16.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spans="1:41" ht="16.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spans="1:41" ht="16.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spans="1:41" ht="16.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spans="1:41" ht="16.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spans="1:41" ht="16.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spans="1:41" ht="16.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spans="1:41" ht="16.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spans="1:41" ht="16.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spans="1:41" ht="16.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spans="1:41" ht="16.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spans="1:41" ht="16.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spans="1:41" ht="16.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spans="1:41" ht="16.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spans="1:41" ht="16.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spans="1:41" ht="16.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spans="1:41" ht="16.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spans="1:41" ht="16.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spans="1:41" ht="16.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spans="1:41" ht="16.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spans="1:41" ht="16.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spans="1:41" ht="16.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spans="1:41" ht="16.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spans="1:41" ht="16.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spans="1:41" ht="16.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spans="1:41" ht="16.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spans="1:41" ht="16.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spans="1:41" ht="16.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spans="1:41" ht="16.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spans="1:41" ht="16.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spans="1:41" ht="16.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spans="1:41" ht="16.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spans="1:41" ht="16.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spans="1:41" ht="16.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spans="1:41" ht="16.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spans="1:41" ht="16.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spans="1:41" ht="16.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spans="1:41" ht="16.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spans="1:41" ht="16.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spans="1:41" ht="16.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spans="1:41" ht="16.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spans="1:41" ht="16.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spans="1:41" ht="16.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spans="1:41" ht="16.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spans="1:41" ht="16.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spans="1:41" ht="16.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spans="1:41" ht="16.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spans="1:41" ht="16.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spans="1:41" ht="16.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spans="1:41" ht="16.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spans="1:41" ht="16.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spans="1:41" ht="16.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spans="1:41" ht="16.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spans="1:41" ht="16.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spans="1:41" ht="16.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spans="1:41" ht="16.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spans="1:41" ht="16.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spans="1:41" ht="16.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spans="1:41" ht="16.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spans="1:41" ht="16.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spans="1:41" ht="16.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spans="1:41" ht="16.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spans="1:41" ht="16.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spans="1:41" ht="16.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spans="1:41" ht="16.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spans="1:41" ht="16.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spans="1:41" ht="16.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spans="1:41" ht="16.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spans="1:41" ht="16.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spans="1:41" ht="16.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spans="1:41" ht="16.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spans="1:41" ht="16.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spans="1:41" ht="16.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spans="1:41" ht="16.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spans="1:41" ht="16.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spans="1:41" ht="16.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spans="1:41" ht="16.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spans="1:41" ht="16.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spans="1:41" ht="16.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spans="1:41" ht="16.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spans="1:41" ht="16.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spans="1:41" ht="16.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spans="1:41" ht="16.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spans="1:41" ht="16.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spans="1:41" ht="16.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spans="1:41" ht="16.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spans="1:41" ht="16.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spans="1:41" ht="16.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spans="1:41" ht="16.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spans="1:41" ht="16.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spans="1:41" ht="16.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spans="1:41" ht="16.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spans="1:41" ht="16.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mergeCells count="541">
    <mergeCell ref="H21:H23"/>
    <mergeCell ref="I21:I23"/>
    <mergeCell ref="J21:J23"/>
    <mergeCell ref="K21:K23"/>
    <mergeCell ref="L21:L23"/>
    <mergeCell ref="M21:M23"/>
    <mergeCell ref="N21:N23"/>
    <mergeCell ref="V21:V23"/>
    <mergeCell ref="W21:W23"/>
    <mergeCell ref="U21:U23"/>
    <mergeCell ref="X21:X23"/>
    <mergeCell ref="Y21:Y23"/>
    <mergeCell ref="Z21:Z23"/>
    <mergeCell ref="Z24:Z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O21:O23"/>
    <mergeCell ref="P21:P23"/>
    <mergeCell ref="Q21:Q23"/>
    <mergeCell ref="R21:R23"/>
    <mergeCell ref="S21:S23"/>
    <mergeCell ref="T21:T23"/>
    <mergeCell ref="X30:X32"/>
    <mergeCell ref="Y30:Y32"/>
    <mergeCell ref="Q30:Q32"/>
    <mergeCell ref="R30:R32"/>
    <mergeCell ref="S30:S32"/>
    <mergeCell ref="T30:T32"/>
    <mergeCell ref="U30:U32"/>
    <mergeCell ref="V30:V32"/>
    <mergeCell ref="W30:W32"/>
    <mergeCell ref="O24:O26"/>
    <mergeCell ref="P24:P26"/>
    <mergeCell ref="H24:H26"/>
    <mergeCell ref="I24:I26"/>
    <mergeCell ref="J24:J26"/>
    <mergeCell ref="K24:K26"/>
    <mergeCell ref="L24:L26"/>
    <mergeCell ref="M24:M26"/>
    <mergeCell ref="N24:N26"/>
    <mergeCell ref="H27:H29"/>
    <mergeCell ref="I27:I29"/>
    <mergeCell ref="J27:J29"/>
    <mergeCell ref="K27:K29"/>
    <mergeCell ref="L27:L29"/>
    <mergeCell ref="M27:M29"/>
    <mergeCell ref="N27:N29"/>
    <mergeCell ref="V27:V29"/>
    <mergeCell ref="W27:W29"/>
    <mergeCell ref="U27:U29"/>
    <mergeCell ref="X27:X29"/>
    <mergeCell ref="Y27:Y29"/>
    <mergeCell ref="Z27:Z29"/>
    <mergeCell ref="Z30:Z32"/>
    <mergeCell ref="A27:A29"/>
    <mergeCell ref="B27:B29"/>
    <mergeCell ref="C27:C29"/>
    <mergeCell ref="D27:D29"/>
    <mergeCell ref="E27:E29"/>
    <mergeCell ref="F27:F29"/>
    <mergeCell ref="G27:G29"/>
    <mergeCell ref="A30:A32"/>
    <mergeCell ref="B30:B32"/>
    <mergeCell ref="C30:C32"/>
    <mergeCell ref="D30:D32"/>
    <mergeCell ref="E30:E32"/>
    <mergeCell ref="F30:F32"/>
    <mergeCell ref="G30:G32"/>
    <mergeCell ref="O27:O29"/>
    <mergeCell ref="P27:P29"/>
    <mergeCell ref="Q27:Q29"/>
    <mergeCell ref="R27:R29"/>
    <mergeCell ref="S27:S29"/>
    <mergeCell ref="T27:T29"/>
    <mergeCell ref="X36:X38"/>
    <mergeCell ref="Y36:Y38"/>
    <mergeCell ref="Q36:Q38"/>
    <mergeCell ref="R36:R38"/>
    <mergeCell ref="S36:S38"/>
    <mergeCell ref="T36:T38"/>
    <mergeCell ref="U36:U38"/>
    <mergeCell ref="V36:V38"/>
    <mergeCell ref="W36:W38"/>
    <mergeCell ref="O30:O32"/>
    <mergeCell ref="P30:P32"/>
    <mergeCell ref="H30:H32"/>
    <mergeCell ref="I30:I32"/>
    <mergeCell ref="J30:J32"/>
    <mergeCell ref="K30:K32"/>
    <mergeCell ref="L30:L32"/>
    <mergeCell ref="M30:M32"/>
    <mergeCell ref="N30:N32"/>
    <mergeCell ref="H33:H35"/>
    <mergeCell ref="I33:I35"/>
    <mergeCell ref="J33:J35"/>
    <mergeCell ref="K33:K35"/>
    <mergeCell ref="L33:L35"/>
    <mergeCell ref="M33:M35"/>
    <mergeCell ref="N33:N35"/>
    <mergeCell ref="V33:V35"/>
    <mergeCell ref="W33:W35"/>
    <mergeCell ref="U33:U35"/>
    <mergeCell ref="X33:X35"/>
    <mergeCell ref="Y33:Y35"/>
    <mergeCell ref="Z33:Z35"/>
    <mergeCell ref="Z36:Z38"/>
    <mergeCell ref="A33:A35"/>
    <mergeCell ref="B33:B35"/>
    <mergeCell ref="C33:C35"/>
    <mergeCell ref="D33:D35"/>
    <mergeCell ref="E33:E35"/>
    <mergeCell ref="F33:F35"/>
    <mergeCell ref="G33:G35"/>
    <mergeCell ref="A36:A38"/>
    <mergeCell ref="B36:B38"/>
    <mergeCell ref="C36:C38"/>
    <mergeCell ref="D36:D38"/>
    <mergeCell ref="E36:E38"/>
    <mergeCell ref="F36:F38"/>
    <mergeCell ref="G36:G38"/>
    <mergeCell ref="O33:O35"/>
    <mergeCell ref="P33:P35"/>
    <mergeCell ref="Q33:Q35"/>
    <mergeCell ref="R33:R35"/>
    <mergeCell ref="S33:S35"/>
    <mergeCell ref="T33:T35"/>
    <mergeCell ref="X42:X44"/>
    <mergeCell ref="Y42:Y44"/>
    <mergeCell ref="Q42:Q44"/>
    <mergeCell ref="R42:R44"/>
    <mergeCell ref="S42:S44"/>
    <mergeCell ref="T42:T44"/>
    <mergeCell ref="U42:U44"/>
    <mergeCell ref="V42:V44"/>
    <mergeCell ref="W42:W44"/>
    <mergeCell ref="O36:O38"/>
    <mergeCell ref="P36:P38"/>
    <mergeCell ref="H36:H38"/>
    <mergeCell ref="I36:I38"/>
    <mergeCell ref="J36:J38"/>
    <mergeCell ref="K36:K38"/>
    <mergeCell ref="L36:L38"/>
    <mergeCell ref="M36:M38"/>
    <mergeCell ref="N36:N38"/>
    <mergeCell ref="H39:H41"/>
    <mergeCell ref="I39:I41"/>
    <mergeCell ref="J39:J41"/>
    <mergeCell ref="K39:K41"/>
    <mergeCell ref="L39:L41"/>
    <mergeCell ref="M39:M41"/>
    <mergeCell ref="N39:N41"/>
    <mergeCell ref="V39:V41"/>
    <mergeCell ref="W39:W41"/>
    <mergeCell ref="U39:U41"/>
    <mergeCell ref="X39:X41"/>
    <mergeCell ref="Y39:Y41"/>
    <mergeCell ref="Z39:Z41"/>
    <mergeCell ref="Z42:Z44"/>
    <mergeCell ref="A39:A41"/>
    <mergeCell ref="B39:B41"/>
    <mergeCell ref="C39:C41"/>
    <mergeCell ref="D39:D41"/>
    <mergeCell ref="E39:E41"/>
    <mergeCell ref="F39:F41"/>
    <mergeCell ref="G39:G41"/>
    <mergeCell ref="A42:A44"/>
    <mergeCell ref="B42:B44"/>
    <mergeCell ref="C42:C44"/>
    <mergeCell ref="D42:D44"/>
    <mergeCell ref="E42:E44"/>
    <mergeCell ref="F42:F44"/>
    <mergeCell ref="G42:G44"/>
    <mergeCell ref="O39:O41"/>
    <mergeCell ref="P39:P41"/>
    <mergeCell ref="Q39:Q41"/>
    <mergeCell ref="R39:R41"/>
    <mergeCell ref="S39:S41"/>
    <mergeCell ref="T39:T41"/>
    <mergeCell ref="X48:X50"/>
    <mergeCell ref="Y48:Y50"/>
    <mergeCell ref="Q48:Q50"/>
    <mergeCell ref="R48:R50"/>
    <mergeCell ref="S48:S50"/>
    <mergeCell ref="T48:T50"/>
    <mergeCell ref="U48:U50"/>
    <mergeCell ref="V48:V50"/>
    <mergeCell ref="W48:W50"/>
    <mergeCell ref="O42:O44"/>
    <mergeCell ref="P42:P44"/>
    <mergeCell ref="H42:H44"/>
    <mergeCell ref="I42:I44"/>
    <mergeCell ref="J42:J44"/>
    <mergeCell ref="K42:K44"/>
    <mergeCell ref="L42:L44"/>
    <mergeCell ref="M42:M44"/>
    <mergeCell ref="N42:N44"/>
    <mergeCell ref="H45:H47"/>
    <mergeCell ref="I45:I47"/>
    <mergeCell ref="J45:J47"/>
    <mergeCell ref="K45:K47"/>
    <mergeCell ref="L45:L47"/>
    <mergeCell ref="M45:M47"/>
    <mergeCell ref="N45:N47"/>
    <mergeCell ref="V45:V47"/>
    <mergeCell ref="W45:W47"/>
    <mergeCell ref="U45:U47"/>
    <mergeCell ref="X45:X47"/>
    <mergeCell ref="Y45:Y47"/>
    <mergeCell ref="Z45:Z47"/>
    <mergeCell ref="Z48:Z50"/>
    <mergeCell ref="A45:A47"/>
    <mergeCell ref="B45:B47"/>
    <mergeCell ref="C45:C47"/>
    <mergeCell ref="D45:D47"/>
    <mergeCell ref="E45:E47"/>
    <mergeCell ref="F45:F47"/>
    <mergeCell ref="G45:G47"/>
    <mergeCell ref="A48:A50"/>
    <mergeCell ref="B48:B50"/>
    <mergeCell ref="C48:C50"/>
    <mergeCell ref="D48:D50"/>
    <mergeCell ref="E48:E50"/>
    <mergeCell ref="F48:F50"/>
    <mergeCell ref="G48:G50"/>
    <mergeCell ref="O45:O47"/>
    <mergeCell ref="P45:P47"/>
    <mergeCell ref="Q45:Q47"/>
    <mergeCell ref="R45:R47"/>
    <mergeCell ref="S45:S47"/>
    <mergeCell ref="T45:T47"/>
    <mergeCell ref="X54:X56"/>
    <mergeCell ref="Y54:Y56"/>
    <mergeCell ref="Q54:Q56"/>
    <mergeCell ref="R54:R56"/>
    <mergeCell ref="S54:S56"/>
    <mergeCell ref="T54:T56"/>
    <mergeCell ref="U54:U56"/>
    <mergeCell ref="V54:V56"/>
    <mergeCell ref="W54:W56"/>
    <mergeCell ref="O48:O50"/>
    <mergeCell ref="P48:P50"/>
    <mergeCell ref="H48:H50"/>
    <mergeCell ref="I48:I50"/>
    <mergeCell ref="J48:J50"/>
    <mergeCell ref="K48:K50"/>
    <mergeCell ref="L48:L50"/>
    <mergeCell ref="M48:M50"/>
    <mergeCell ref="N48:N50"/>
    <mergeCell ref="H51:H53"/>
    <mergeCell ref="I51:I53"/>
    <mergeCell ref="J51:J53"/>
    <mergeCell ref="K51:K53"/>
    <mergeCell ref="L51:L53"/>
    <mergeCell ref="M51:M53"/>
    <mergeCell ref="N51:N53"/>
    <mergeCell ref="V51:V53"/>
    <mergeCell ref="W51:W53"/>
    <mergeCell ref="U51:U53"/>
    <mergeCell ref="X51:X53"/>
    <mergeCell ref="Y51:Y53"/>
    <mergeCell ref="Z51:Z53"/>
    <mergeCell ref="Z54:Z56"/>
    <mergeCell ref="A51:A53"/>
    <mergeCell ref="B51:B53"/>
    <mergeCell ref="C51:C53"/>
    <mergeCell ref="D51:D53"/>
    <mergeCell ref="E51:E53"/>
    <mergeCell ref="F51:F53"/>
    <mergeCell ref="G51:G53"/>
    <mergeCell ref="A54:A56"/>
    <mergeCell ref="B54:B56"/>
    <mergeCell ref="C54:C56"/>
    <mergeCell ref="D54:D56"/>
    <mergeCell ref="E54:E56"/>
    <mergeCell ref="F54:F56"/>
    <mergeCell ref="G54:G56"/>
    <mergeCell ref="O51:O53"/>
    <mergeCell ref="P51:P53"/>
    <mergeCell ref="Q51:Q53"/>
    <mergeCell ref="R51:R53"/>
    <mergeCell ref="S51:S53"/>
    <mergeCell ref="T51:T53"/>
    <mergeCell ref="X60:X62"/>
    <mergeCell ref="Y60:Y62"/>
    <mergeCell ref="Q60:Q62"/>
    <mergeCell ref="R60:R62"/>
    <mergeCell ref="S60:S62"/>
    <mergeCell ref="T60:T62"/>
    <mergeCell ref="U60:U62"/>
    <mergeCell ref="V60:V62"/>
    <mergeCell ref="W60:W62"/>
    <mergeCell ref="O54:O56"/>
    <mergeCell ref="P54:P56"/>
    <mergeCell ref="H54:H56"/>
    <mergeCell ref="I54:I56"/>
    <mergeCell ref="J54:J56"/>
    <mergeCell ref="K54:K56"/>
    <mergeCell ref="L54:L56"/>
    <mergeCell ref="M54:M56"/>
    <mergeCell ref="N54:N56"/>
    <mergeCell ref="H57:H59"/>
    <mergeCell ref="I57:I59"/>
    <mergeCell ref="J57:J59"/>
    <mergeCell ref="K57:K59"/>
    <mergeCell ref="L57:L59"/>
    <mergeCell ref="M57:M59"/>
    <mergeCell ref="N57:N59"/>
    <mergeCell ref="V57:V59"/>
    <mergeCell ref="W57:W59"/>
    <mergeCell ref="U57:U59"/>
    <mergeCell ref="X57:X59"/>
    <mergeCell ref="Y57:Y59"/>
    <mergeCell ref="Z57:Z59"/>
    <mergeCell ref="Z60:Z62"/>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O57:O59"/>
    <mergeCell ref="P57:P59"/>
    <mergeCell ref="Q57:Q59"/>
    <mergeCell ref="R57:R59"/>
    <mergeCell ref="S57:S59"/>
    <mergeCell ref="T57:T59"/>
    <mergeCell ref="X66:X68"/>
    <mergeCell ref="Y66:Y68"/>
    <mergeCell ref="Q66:Q68"/>
    <mergeCell ref="R66:R68"/>
    <mergeCell ref="S66:S68"/>
    <mergeCell ref="T66:T68"/>
    <mergeCell ref="U66:U68"/>
    <mergeCell ref="V66:V68"/>
    <mergeCell ref="W66:W68"/>
    <mergeCell ref="V63:V65"/>
    <mergeCell ref="W63:W65"/>
    <mergeCell ref="U63:U65"/>
    <mergeCell ref="O60:O62"/>
    <mergeCell ref="P60:P62"/>
    <mergeCell ref="H60:H62"/>
    <mergeCell ref="I60:I62"/>
    <mergeCell ref="J60:J62"/>
    <mergeCell ref="K60:K62"/>
    <mergeCell ref="L60:L62"/>
    <mergeCell ref="M60:M62"/>
    <mergeCell ref="N60:N62"/>
    <mergeCell ref="Q63:Q65"/>
    <mergeCell ref="R63:R65"/>
    <mergeCell ref="S63:S65"/>
    <mergeCell ref="T63:T65"/>
    <mergeCell ref="H63:H65"/>
    <mergeCell ref="I63:I65"/>
    <mergeCell ref="J63:J65"/>
    <mergeCell ref="K63:K65"/>
    <mergeCell ref="L63:L65"/>
    <mergeCell ref="M63:M65"/>
    <mergeCell ref="N63:N65"/>
    <mergeCell ref="O9:O11"/>
    <mergeCell ref="P9:P11"/>
    <mergeCell ref="Q9:Q11"/>
    <mergeCell ref="R9:R11"/>
    <mergeCell ref="X63:X65"/>
    <mergeCell ref="Y63:Y65"/>
    <mergeCell ref="Z63:Z65"/>
    <mergeCell ref="Z66:Z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O63:O65"/>
    <mergeCell ref="P63:P65"/>
    <mergeCell ref="A1:B4"/>
    <mergeCell ref="C1:X4"/>
    <mergeCell ref="Y1:Z1"/>
    <mergeCell ref="Y2:Z2"/>
    <mergeCell ref="Y3:Z3"/>
    <mergeCell ref="Y4:Z4"/>
    <mergeCell ref="A6:D6"/>
    <mergeCell ref="T6:Z6"/>
    <mergeCell ref="M7:O7"/>
    <mergeCell ref="Q7:S7"/>
    <mergeCell ref="T7:V7"/>
    <mergeCell ref="X7:Z7"/>
    <mergeCell ref="F6:L6"/>
    <mergeCell ref="M6:S6"/>
    <mergeCell ref="A7:A8"/>
    <mergeCell ref="B7:B8"/>
    <mergeCell ref="C7:C8"/>
    <mergeCell ref="D7:D8"/>
    <mergeCell ref="E7:E8"/>
    <mergeCell ref="X9:X11"/>
    <mergeCell ref="Y9:Y11"/>
    <mergeCell ref="Z9:Z11"/>
    <mergeCell ref="F7:H7"/>
    <mergeCell ref="J7:L7"/>
    <mergeCell ref="A9:A11"/>
    <mergeCell ref="B9:B11"/>
    <mergeCell ref="C9:C11"/>
    <mergeCell ref="D9:D11"/>
    <mergeCell ref="E9:E11"/>
    <mergeCell ref="F9:F11"/>
    <mergeCell ref="G9:G11"/>
    <mergeCell ref="H9:H11"/>
    <mergeCell ref="I9:I11"/>
    <mergeCell ref="J9:J11"/>
    <mergeCell ref="K9:K11"/>
    <mergeCell ref="U9:U11"/>
    <mergeCell ref="V9:V11"/>
    <mergeCell ref="W9:W11"/>
    <mergeCell ref="S9:S11"/>
    <mergeCell ref="T9:T11"/>
    <mergeCell ref="L9:L11"/>
    <mergeCell ref="M9:M11"/>
    <mergeCell ref="N9:N11"/>
    <mergeCell ref="U18:U20"/>
    <mergeCell ref="V18:V20"/>
    <mergeCell ref="W18:W20"/>
    <mergeCell ref="H15:H17"/>
    <mergeCell ref="I15:I17"/>
    <mergeCell ref="J15:J17"/>
    <mergeCell ref="K15:K17"/>
    <mergeCell ref="L15:L17"/>
    <mergeCell ref="M15:M17"/>
    <mergeCell ref="N15:N17"/>
    <mergeCell ref="O18:O20"/>
    <mergeCell ref="P18:P20"/>
    <mergeCell ref="H18:H20"/>
    <mergeCell ref="I18:I20"/>
    <mergeCell ref="J18:J20"/>
    <mergeCell ref="K18:K20"/>
    <mergeCell ref="L18:L20"/>
    <mergeCell ref="M18:M20"/>
    <mergeCell ref="N18:N20"/>
    <mergeCell ref="X12:X14"/>
    <mergeCell ref="Y12:Y14"/>
    <mergeCell ref="Z12:Z14"/>
    <mergeCell ref="O12:O14"/>
    <mergeCell ref="P12:P14"/>
    <mergeCell ref="Q12:Q14"/>
    <mergeCell ref="R12:R14"/>
    <mergeCell ref="S12:S14"/>
    <mergeCell ref="T12:T14"/>
    <mergeCell ref="U12:U14"/>
    <mergeCell ref="V12:V14"/>
    <mergeCell ref="W12:W14"/>
    <mergeCell ref="A12:A14"/>
    <mergeCell ref="B12:B14"/>
    <mergeCell ref="C12:C14"/>
    <mergeCell ref="D12:D14"/>
    <mergeCell ref="E12:E14"/>
    <mergeCell ref="F12:F14"/>
    <mergeCell ref="G12:G14"/>
    <mergeCell ref="V15:V17"/>
    <mergeCell ref="W15:W17"/>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X15:X17"/>
    <mergeCell ref="Y15:Y17"/>
    <mergeCell ref="Z15:Z17"/>
    <mergeCell ref="Z18:Z20"/>
    <mergeCell ref="A18:A20"/>
    <mergeCell ref="B18:B20"/>
    <mergeCell ref="C18:C20"/>
    <mergeCell ref="D18:D20"/>
    <mergeCell ref="E18:E20"/>
    <mergeCell ref="F18:F20"/>
    <mergeCell ref="G18:G20"/>
    <mergeCell ref="O15:O17"/>
    <mergeCell ref="P15:P17"/>
    <mergeCell ref="Q15:Q17"/>
    <mergeCell ref="R15:R17"/>
    <mergeCell ref="S15:S17"/>
    <mergeCell ref="T15:T17"/>
    <mergeCell ref="U15:U17"/>
    <mergeCell ref="X18:X20"/>
    <mergeCell ref="Y18:Y20"/>
    <mergeCell ref="Q18:Q20"/>
    <mergeCell ref="R18:R20"/>
    <mergeCell ref="S18:S20"/>
    <mergeCell ref="T18:T20"/>
    <mergeCell ref="X24:X26"/>
    <mergeCell ref="Y24:Y26"/>
    <mergeCell ref="Q24:Q26"/>
    <mergeCell ref="R24:R26"/>
    <mergeCell ref="S24:S26"/>
    <mergeCell ref="T24:T26"/>
    <mergeCell ref="U24:U26"/>
    <mergeCell ref="V24:V26"/>
    <mergeCell ref="W24:W26"/>
    <mergeCell ref="O66:O68"/>
    <mergeCell ref="P66:P68"/>
    <mergeCell ref="H66:H68"/>
    <mergeCell ref="I66:I68"/>
    <mergeCell ref="J66:J68"/>
    <mergeCell ref="K66:K68"/>
    <mergeCell ref="L66:L68"/>
    <mergeCell ref="M66:M68"/>
    <mergeCell ref="N66:N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x14ac:dyDescent="0.25"/>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x14ac:dyDescent="0.3">
      <c r="A1" s="75"/>
      <c r="B1" s="70"/>
      <c r="C1" s="75" t="s">
        <v>0</v>
      </c>
      <c r="D1" s="76"/>
      <c r="E1" s="76"/>
      <c r="F1" s="76"/>
      <c r="G1" s="76"/>
      <c r="H1" s="70"/>
      <c r="I1" s="119" t="s">
        <v>293</v>
      </c>
      <c r="J1" s="62"/>
      <c r="K1" s="3"/>
      <c r="L1" s="3"/>
      <c r="M1" s="3"/>
      <c r="N1" s="3"/>
      <c r="O1" s="3"/>
      <c r="P1" s="3"/>
      <c r="Q1" s="3"/>
      <c r="R1" s="3"/>
      <c r="S1" s="3"/>
      <c r="T1" s="3"/>
      <c r="U1" s="3"/>
      <c r="V1" s="3"/>
      <c r="W1" s="3"/>
      <c r="X1" s="3"/>
      <c r="Y1" s="3"/>
      <c r="Z1" s="4"/>
    </row>
    <row r="2" spans="1:26" ht="16.5" customHeight="1" x14ac:dyDescent="0.3">
      <c r="A2" s="71"/>
      <c r="B2" s="72"/>
      <c r="C2" s="71"/>
      <c r="D2" s="77"/>
      <c r="E2" s="77"/>
      <c r="F2" s="77"/>
      <c r="G2" s="77"/>
      <c r="H2" s="72"/>
      <c r="I2" s="119" t="s">
        <v>294</v>
      </c>
      <c r="J2" s="62"/>
      <c r="K2" s="3"/>
      <c r="L2" s="3"/>
      <c r="M2" s="3"/>
      <c r="N2" s="3"/>
      <c r="O2" s="3"/>
      <c r="P2" s="3"/>
      <c r="Q2" s="3"/>
      <c r="R2" s="3"/>
      <c r="S2" s="3"/>
      <c r="T2" s="3"/>
      <c r="U2" s="3"/>
      <c r="V2" s="3"/>
      <c r="W2" s="3"/>
      <c r="X2" s="3"/>
      <c r="Y2" s="3"/>
      <c r="Z2" s="4"/>
    </row>
    <row r="3" spans="1:26" ht="16.5" x14ac:dyDescent="0.3">
      <c r="A3" s="71"/>
      <c r="B3" s="72"/>
      <c r="C3" s="71"/>
      <c r="D3" s="77"/>
      <c r="E3" s="77"/>
      <c r="F3" s="77"/>
      <c r="G3" s="77"/>
      <c r="H3" s="72"/>
      <c r="I3" s="119" t="s">
        <v>295</v>
      </c>
      <c r="J3" s="62"/>
      <c r="K3" s="3"/>
      <c r="L3" s="3"/>
      <c r="M3" s="3"/>
      <c r="N3" s="3"/>
      <c r="O3" s="3"/>
      <c r="P3" s="3"/>
      <c r="Q3" s="3"/>
      <c r="R3" s="3"/>
      <c r="S3" s="3"/>
      <c r="T3" s="3"/>
      <c r="U3" s="3"/>
      <c r="V3" s="3"/>
      <c r="W3" s="3"/>
      <c r="X3" s="3"/>
      <c r="Y3" s="3"/>
      <c r="Z3" s="4"/>
    </row>
    <row r="4" spans="1:26" ht="16.5" x14ac:dyDescent="0.3">
      <c r="A4" s="73"/>
      <c r="B4" s="74"/>
      <c r="C4" s="73"/>
      <c r="D4" s="78"/>
      <c r="E4" s="78"/>
      <c r="F4" s="78"/>
      <c r="G4" s="78"/>
      <c r="H4" s="74"/>
      <c r="I4" s="119" t="s">
        <v>296</v>
      </c>
      <c r="J4" s="62"/>
      <c r="K4" s="3"/>
      <c r="L4" s="3"/>
      <c r="M4" s="3"/>
      <c r="N4" s="3"/>
      <c r="O4" s="3"/>
      <c r="P4" s="3"/>
      <c r="Q4" s="3"/>
      <c r="R4" s="3"/>
      <c r="S4" s="3"/>
      <c r="T4" s="3"/>
      <c r="U4" s="3"/>
      <c r="V4" s="3"/>
      <c r="W4" s="3"/>
      <c r="X4" s="3"/>
      <c r="Y4" s="3"/>
      <c r="Z4" s="4"/>
    </row>
    <row r="5" spans="1:26" ht="16.5" x14ac:dyDescent="0.3">
      <c r="A5" s="15"/>
      <c r="B5" s="19"/>
      <c r="C5" s="15"/>
      <c r="D5" s="3"/>
      <c r="E5" s="3"/>
      <c r="F5" s="3"/>
      <c r="G5" s="3"/>
      <c r="H5" s="3"/>
      <c r="I5" s="3"/>
      <c r="J5" s="3"/>
      <c r="K5" s="3"/>
      <c r="L5" s="3"/>
      <c r="M5" s="3"/>
      <c r="N5" s="3"/>
      <c r="O5" s="3"/>
      <c r="P5" s="3"/>
      <c r="Q5" s="3"/>
      <c r="R5" s="3"/>
      <c r="S5" s="3"/>
      <c r="T5" s="3"/>
      <c r="U5" s="3"/>
      <c r="V5" s="3"/>
      <c r="W5" s="3"/>
      <c r="X5" s="3"/>
      <c r="Y5" s="3"/>
      <c r="Z5" s="4"/>
    </row>
    <row r="6" spans="1:26" ht="15.75" customHeight="1" x14ac:dyDescent="0.3">
      <c r="A6" s="126" t="s">
        <v>81</v>
      </c>
      <c r="B6" s="61"/>
      <c r="C6" s="61"/>
      <c r="D6" s="127"/>
      <c r="E6" s="150" t="s">
        <v>297</v>
      </c>
      <c r="F6" s="62"/>
      <c r="G6" s="150" t="s">
        <v>298</v>
      </c>
      <c r="H6" s="62"/>
      <c r="I6" s="150" t="s">
        <v>299</v>
      </c>
      <c r="J6" s="62"/>
      <c r="K6" s="3"/>
      <c r="L6" s="3"/>
      <c r="M6" s="3"/>
      <c r="N6" s="3"/>
      <c r="O6" s="3"/>
      <c r="P6" s="3"/>
      <c r="Q6" s="3"/>
      <c r="R6" s="3"/>
      <c r="S6" s="3"/>
      <c r="T6" s="3"/>
      <c r="U6" s="3"/>
      <c r="V6" s="3"/>
      <c r="W6" s="3"/>
      <c r="X6" s="3"/>
      <c r="Y6" s="3"/>
      <c r="Z6" s="4"/>
    </row>
    <row r="7" spans="1:26" ht="21" customHeight="1" x14ac:dyDescent="0.3">
      <c r="A7" s="144" t="s">
        <v>79</v>
      </c>
      <c r="B7" s="110" t="s">
        <v>80</v>
      </c>
      <c r="C7" s="111" t="s">
        <v>88</v>
      </c>
      <c r="D7" s="145" t="s">
        <v>89</v>
      </c>
      <c r="E7" s="149" t="s">
        <v>300</v>
      </c>
      <c r="F7" s="149" t="s">
        <v>301</v>
      </c>
      <c r="G7" s="149" t="s">
        <v>300</v>
      </c>
      <c r="H7" s="149" t="s">
        <v>301</v>
      </c>
      <c r="I7" s="149" t="s">
        <v>300</v>
      </c>
      <c r="J7" s="149" t="s">
        <v>301</v>
      </c>
      <c r="K7" s="3"/>
      <c r="L7" s="3"/>
      <c r="M7" s="3"/>
      <c r="N7" s="3"/>
      <c r="O7" s="3"/>
      <c r="P7" s="3"/>
      <c r="Q7" s="3"/>
      <c r="R7" s="3"/>
      <c r="S7" s="3"/>
      <c r="T7" s="3"/>
      <c r="U7" s="3"/>
      <c r="V7" s="3"/>
      <c r="W7" s="3"/>
      <c r="X7" s="3"/>
      <c r="Y7" s="3"/>
      <c r="Z7" s="4"/>
    </row>
    <row r="8" spans="1:26" ht="12" customHeight="1" x14ac:dyDescent="0.25">
      <c r="A8" s="89"/>
      <c r="B8" s="89"/>
      <c r="C8" s="89"/>
      <c r="D8" s="146"/>
      <c r="E8" s="89"/>
      <c r="F8" s="89"/>
      <c r="G8" s="89"/>
      <c r="H8" s="89"/>
      <c r="I8" s="89"/>
      <c r="J8" s="89"/>
      <c r="K8" s="16"/>
      <c r="L8" s="16"/>
      <c r="M8" s="16"/>
      <c r="N8" s="16"/>
      <c r="O8" s="16"/>
      <c r="P8" s="16"/>
      <c r="Q8" s="16"/>
      <c r="R8" s="16"/>
      <c r="S8" s="16"/>
      <c r="T8" s="16"/>
      <c r="U8" s="16"/>
      <c r="V8" s="16"/>
      <c r="W8" s="16"/>
      <c r="X8" s="16"/>
      <c r="Y8" s="16"/>
      <c r="Z8" s="4"/>
    </row>
    <row r="9" spans="1:26" ht="16.5" customHeight="1" x14ac:dyDescent="0.25">
      <c r="A9" s="95">
        <v>1</v>
      </c>
      <c r="B9" s="122" t="str">
        <f>IF('8. Seguimiento Cuatrimestral'!B9:B11="","",'8. Seguimiento Cuatrimestral'!B9:B11)</f>
        <v/>
      </c>
      <c r="C9" s="122" t="str">
        <f>IF('8. Seguimiento Cuatrimestral'!C9:C11="","",'8. Seguimiento Cuatrimestral'!C9:C11)</f>
        <v>Posibilidad de perdida de oportunidad de continuar con la acción disciplinaria al no cumplirse con la finalidad de una etapa procesal.</v>
      </c>
      <c r="D9" s="122" t="str">
        <f>IF('8. Seguimiento Cuatrimestral'!D9:D11="","",'8. Seguimiento Cuatrimestral'!D9:D11)</f>
        <v>Gestión</v>
      </c>
      <c r="E9" s="138">
        <f>'8. Seguimiento Cuatrimestral'!F9:F11</f>
        <v>0</v>
      </c>
      <c r="F9" s="138">
        <f>'8. Seguimiento Cuatrimestral'!J9:J11</f>
        <v>0</v>
      </c>
      <c r="G9" s="138">
        <f>'8. Seguimiento Cuatrimestral'!M9:M11</f>
        <v>1</v>
      </c>
      <c r="H9" s="138">
        <f>'8. Seguimiento Cuatrimestral'!Q9:Q11</f>
        <v>0</v>
      </c>
      <c r="I9" s="138">
        <f>'8. Seguimiento Cuatrimestral'!T9:T11</f>
        <v>0</v>
      </c>
      <c r="J9" s="138">
        <f>'8. Seguimiento Cuatrimestral'!X9:X11</f>
        <v>0</v>
      </c>
      <c r="K9" s="17"/>
      <c r="L9" s="17"/>
      <c r="M9" s="17"/>
      <c r="N9" s="17"/>
      <c r="O9" s="17"/>
      <c r="P9" s="17"/>
      <c r="Q9" s="17"/>
      <c r="R9" s="17"/>
      <c r="S9" s="17"/>
      <c r="T9" s="17"/>
      <c r="U9" s="17"/>
      <c r="V9" s="17"/>
      <c r="W9" s="17"/>
      <c r="X9" s="17"/>
      <c r="Y9" s="17"/>
      <c r="Z9" s="4"/>
    </row>
    <row r="10" spans="1:26" ht="16.5" x14ac:dyDescent="0.3">
      <c r="A10" s="88"/>
      <c r="B10" s="88"/>
      <c r="C10" s="88"/>
      <c r="D10" s="88"/>
      <c r="E10" s="88"/>
      <c r="F10" s="88"/>
      <c r="G10" s="88"/>
      <c r="H10" s="88"/>
      <c r="I10" s="88"/>
      <c r="J10" s="88"/>
      <c r="K10" s="3"/>
      <c r="L10" s="3"/>
      <c r="M10" s="3"/>
      <c r="N10" s="3"/>
      <c r="O10" s="3"/>
      <c r="P10" s="3"/>
      <c r="Q10" s="3"/>
      <c r="R10" s="3"/>
      <c r="S10" s="3"/>
      <c r="T10" s="3"/>
      <c r="U10" s="3"/>
      <c r="V10" s="3"/>
      <c r="W10" s="3"/>
      <c r="X10" s="3"/>
      <c r="Y10" s="3"/>
      <c r="Z10" s="4"/>
    </row>
    <row r="11" spans="1:26" ht="16.5" x14ac:dyDescent="0.3">
      <c r="A11" s="89"/>
      <c r="B11" s="89"/>
      <c r="C11" s="89"/>
      <c r="D11" s="89"/>
      <c r="E11" s="89"/>
      <c r="F11" s="89"/>
      <c r="G11" s="89"/>
      <c r="H11" s="89"/>
      <c r="I11" s="89"/>
      <c r="J11" s="89"/>
      <c r="K11" s="3"/>
      <c r="L11" s="3"/>
      <c r="M11" s="3"/>
      <c r="N11" s="3"/>
      <c r="O11" s="3"/>
      <c r="P11" s="3"/>
      <c r="Q11" s="3"/>
      <c r="R11" s="3"/>
      <c r="S11" s="3"/>
      <c r="T11" s="3"/>
      <c r="U11" s="3"/>
      <c r="V11" s="3"/>
      <c r="W11" s="3"/>
      <c r="X11" s="3"/>
      <c r="Y11" s="3"/>
      <c r="Z11" s="4"/>
    </row>
    <row r="12" spans="1:26" ht="16.5" customHeight="1" x14ac:dyDescent="0.3">
      <c r="A12" s="95">
        <v>2</v>
      </c>
      <c r="B12" s="122" t="str">
        <f>IF('8. Seguimiento Cuatrimestral'!B12:B14="","",'8. Seguimiento Cuatrimestral'!B12:B14)</f>
        <v/>
      </c>
      <c r="C12" s="122" t="str">
        <f>IF('8. Seguimiento Cuatrimestral'!C12:C14="","",'8. Seguimiento Cuatrimestral'!C12:C14)</f>
        <v xml:space="preserve">Posibilidad de perdida de oportundiad en el ejercicio de la acción disciplinaria por la ocurrencia de fenomenos como la prescripción, que impide que el proceso cumpla con su finalidad (esto es que prevalezca la justicia, que se llegué a la verdad material y que se garantice el cumplimiento de los derechos y garantias en los términos del Artículo 11 del Código General Disciplinario) </v>
      </c>
      <c r="D12" s="122" t="str">
        <f>IF('8. Seguimiento Cuatrimestral'!D12:D14="","",'8. Seguimiento Cuatrimestral'!D12:D14)</f>
        <v>Gestión</v>
      </c>
      <c r="E12" s="138">
        <f>'8. Seguimiento Cuatrimestral'!F12:F14</f>
        <v>0</v>
      </c>
      <c r="F12" s="138">
        <f>'8. Seguimiento Cuatrimestral'!J12:J14</f>
        <v>0</v>
      </c>
      <c r="G12" s="138">
        <f>'8. Seguimiento Cuatrimestral'!M12:M14</f>
        <v>1</v>
      </c>
      <c r="H12" s="138">
        <f>'8. Seguimiento Cuatrimestral'!Q12:Q14</f>
        <v>0</v>
      </c>
      <c r="I12" s="138">
        <f>'8. Seguimiento Cuatrimestral'!T12:T14</f>
        <v>0</v>
      </c>
      <c r="J12" s="138">
        <f>'8. Seguimiento Cuatrimestral'!X12:X14</f>
        <v>0</v>
      </c>
      <c r="K12" s="3"/>
      <c r="L12" s="3"/>
      <c r="M12" s="3"/>
      <c r="N12" s="3"/>
      <c r="O12" s="3"/>
      <c r="P12" s="3"/>
      <c r="Q12" s="3"/>
      <c r="R12" s="3"/>
      <c r="S12" s="3"/>
      <c r="T12" s="3"/>
      <c r="U12" s="3"/>
      <c r="V12" s="3"/>
      <c r="W12" s="3"/>
      <c r="X12" s="3"/>
      <c r="Y12" s="3"/>
      <c r="Z12" s="4"/>
    </row>
    <row r="13" spans="1:26" ht="16.5" x14ac:dyDescent="0.3">
      <c r="A13" s="88"/>
      <c r="B13" s="88"/>
      <c r="C13" s="88"/>
      <c r="D13" s="88"/>
      <c r="E13" s="88"/>
      <c r="F13" s="88"/>
      <c r="G13" s="88"/>
      <c r="H13" s="88"/>
      <c r="I13" s="88"/>
      <c r="J13" s="88"/>
      <c r="K13" s="3"/>
      <c r="L13" s="3"/>
      <c r="M13" s="3"/>
      <c r="N13" s="3"/>
      <c r="O13" s="3"/>
      <c r="P13" s="3"/>
      <c r="Q13" s="3"/>
      <c r="R13" s="3"/>
      <c r="S13" s="3"/>
      <c r="T13" s="3"/>
      <c r="U13" s="3"/>
      <c r="V13" s="3"/>
      <c r="W13" s="3"/>
      <c r="X13" s="3"/>
      <c r="Y13" s="3"/>
      <c r="Z13" s="4"/>
    </row>
    <row r="14" spans="1:26" ht="16.5" x14ac:dyDescent="0.3">
      <c r="A14" s="89"/>
      <c r="B14" s="89"/>
      <c r="C14" s="89"/>
      <c r="D14" s="89"/>
      <c r="E14" s="89"/>
      <c r="F14" s="89"/>
      <c r="G14" s="89"/>
      <c r="H14" s="89"/>
      <c r="I14" s="89"/>
      <c r="J14" s="89"/>
      <c r="K14" s="3"/>
      <c r="L14" s="3"/>
      <c r="M14" s="3"/>
      <c r="N14" s="3"/>
      <c r="O14" s="3"/>
      <c r="P14" s="3"/>
      <c r="Q14" s="3"/>
      <c r="R14" s="3"/>
      <c r="S14" s="3"/>
      <c r="T14" s="3"/>
      <c r="U14" s="3"/>
      <c r="V14" s="3"/>
      <c r="W14" s="3"/>
      <c r="X14" s="3"/>
      <c r="Y14" s="3"/>
      <c r="Z14" s="4"/>
    </row>
    <row r="15" spans="1:26" ht="16.5" customHeight="1" x14ac:dyDescent="0.3">
      <c r="A15" s="95">
        <v>3</v>
      </c>
      <c r="B15" s="122" t="str">
        <f>IF('8. Seguimiento Cuatrimestral'!B15:B17="","",'8. Seguimiento Cuatrimestral'!B15:B17)</f>
        <v/>
      </c>
      <c r="C15" s="122" t="str">
        <f>IF('8. Seguimiento Cuatrimestral'!C15:C17="","",'8. Seguimiento Cuatrimestral'!C15:C17)</f>
        <v xml:space="preserve">Posibilidad de proferir decisiones que favorezcan a terceros  en contravía del interes general. </v>
      </c>
      <c r="D15" s="122" t="str">
        <f>IF('8. Seguimiento Cuatrimestral'!D15:D17="","",'8. Seguimiento Cuatrimestral'!D15:D17)</f>
        <v>Corrupción</v>
      </c>
      <c r="E15" s="138">
        <f>'8. Seguimiento Cuatrimestral'!F15:F17</f>
        <v>0</v>
      </c>
      <c r="F15" s="138">
        <f>'8. Seguimiento Cuatrimestral'!J15:J17</f>
        <v>0</v>
      </c>
      <c r="G15" s="138">
        <f>'8. Seguimiento Cuatrimestral'!M15:M17</f>
        <v>1</v>
      </c>
      <c r="H15" s="138">
        <f>'8. Seguimiento Cuatrimestral'!Q15:Q17</f>
        <v>0</v>
      </c>
      <c r="I15" s="138">
        <f>'8. Seguimiento Cuatrimestral'!T15:T17</f>
        <v>0</v>
      </c>
      <c r="J15" s="138">
        <f>'8. Seguimiento Cuatrimestral'!X15:X17</f>
        <v>0</v>
      </c>
      <c r="K15" s="3"/>
      <c r="L15" s="3"/>
      <c r="M15" s="3"/>
      <c r="N15" s="3"/>
      <c r="O15" s="3"/>
      <c r="P15" s="3"/>
      <c r="Q15" s="3"/>
      <c r="R15" s="3"/>
      <c r="S15" s="3"/>
      <c r="T15" s="3"/>
      <c r="U15" s="3"/>
      <c r="V15" s="3"/>
      <c r="W15" s="3"/>
      <c r="X15" s="3"/>
      <c r="Y15" s="3"/>
      <c r="Z15" s="4"/>
    </row>
    <row r="16" spans="1:26" ht="16.5" x14ac:dyDescent="0.3">
      <c r="A16" s="88"/>
      <c r="B16" s="88"/>
      <c r="C16" s="88"/>
      <c r="D16" s="88"/>
      <c r="E16" s="88"/>
      <c r="F16" s="88"/>
      <c r="G16" s="88"/>
      <c r="H16" s="88"/>
      <c r="I16" s="88"/>
      <c r="J16" s="88"/>
      <c r="K16" s="3"/>
      <c r="L16" s="3"/>
      <c r="M16" s="3"/>
      <c r="N16" s="3"/>
      <c r="O16" s="3"/>
      <c r="P16" s="3"/>
      <c r="Q16" s="3"/>
      <c r="R16" s="3"/>
      <c r="S16" s="3"/>
      <c r="T16" s="3"/>
      <c r="U16" s="3"/>
      <c r="V16" s="3"/>
      <c r="W16" s="3"/>
      <c r="X16" s="3"/>
      <c r="Y16" s="3"/>
      <c r="Z16" s="4"/>
    </row>
    <row r="17" spans="1:26" ht="16.5" x14ac:dyDescent="0.3">
      <c r="A17" s="89"/>
      <c r="B17" s="89"/>
      <c r="C17" s="89"/>
      <c r="D17" s="89"/>
      <c r="E17" s="89"/>
      <c r="F17" s="89"/>
      <c r="G17" s="89"/>
      <c r="H17" s="89"/>
      <c r="I17" s="89"/>
      <c r="J17" s="89"/>
      <c r="K17" s="3"/>
      <c r="L17" s="3"/>
      <c r="M17" s="3"/>
      <c r="N17" s="3"/>
      <c r="O17" s="3"/>
      <c r="P17" s="3"/>
      <c r="Q17" s="3"/>
      <c r="R17" s="3"/>
      <c r="S17" s="3"/>
      <c r="T17" s="3"/>
      <c r="U17" s="3"/>
      <c r="V17" s="3"/>
      <c r="W17" s="3"/>
      <c r="X17" s="3"/>
      <c r="Y17" s="3"/>
      <c r="Z17" s="4"/>
    </row>
    <row r="18" spans="1:26" ht="16.5" customHeight="1" x14ac:dyDescent="0.3">
      <c r="A18" s="95">
        <v>4</v>
      </c>
      <c r="B18" s="122" t="str">
        <f>IF('8. Seguimiento Cuatrimestral'!B18:B20="","",'8. Seguimiento Cuatrimestral'!B18:B20)</f>
        <v/>
      </c>
      <c r="C18" s="122" t="str">
        <f>IF('8. Seguimiento Cuatrimestral'!C18:C20="","",'8. Seguimiento Cuatrimestral'!C18:C20)</f>
        <v>Posibilidad de afectación economica o presupuestal, por la alta rotación de personal de planta, debido a la falta de lineamientos y herramientas institucionalizados para una adecuada trasferencia de conocimiento.</v>
      </c>
      <c r="D18" s="122" t="str">
        <f>IF('8. Seguimiento Cuatrimestral'!D18:D20="","",'8. Seguimiento Cuatrimestral'!D18:D20)</f>
        <v>Fuga de Capital Intelectual</v>
      </c>
      <c r="E18" s="138">
        <f>'8. Seguimiento Cuatrimestral'!F18:F20</f>
        <v>0</v>
      </c>
      <c r="F18" s="138">
        <f>'8. Seguimiento Cuatrimestral'!J18:J20</f>
        <v>0</v>
      </c>
      <c r="G18" s="138">
        <f>'8. Seguimiento Cuatrimestral'!M18:M20</f>
        <v>0</v>
      </c>
      <c r="H18" s="138">
        <f>'8. Seguimiento Cuatrimestral'!Q18:Q20</f>
        <v>0</v>
      </c>
      <c r="I18" s="138">
        <f>'8. Seguimiento Cuatrimestral'!T18:T20</f>
        <v>0</v>
      </c>
      <c r="J18" s="138">
        <f>'8. Seguimiento Cuatrimestral'!X18:X20</f>
        <v>0</v>
      </c>
      <c r="K18" s="3"/>
      <c r="L18" s="3"/>
      <c r="M18" s="3"/>
      <c r="N18" s="3"/>
      <c r="O18" s="3"/>
      <c r="P18" s="3"/>
      <c r="Q18" s="3"/>
      <c r="R18" s="3"/>
      <c r="S18" s="3"/>
      <c r="T18" s="3"/>
      <c r="U18" s="3"/>
      <c r="V18" s="3"/>
      <c r="W18" s="3"/>
      <c r="X18" s="3"/>
      <c r="Y18" s="3"/>
      <c r="Z18" s="4"/>
    </row>
    <row r="19" spans="1:26" ht="16.5" x14ac:dyDescent="0.3">
      <c r="A19" s="88"/>
      <c r="B19" s="88"/>
      <c r="C19" s="88"/>
      <c r="D19" s="88"/>
      <c r="E19" s="88"/>
      <c r="F19" s="88"/>
      <c r="G19" s="88"/>
      <c r="H19" s="88"/>
      <c r="I19" s="88"/>
      <c r="J19" s="88"/>
      <c r="K19" s="3"/>
      <c r="L19" s="3"/>
      <c r="M19" s="3"/>
      <c r="N19" s="3"/>
      <c r="O19" s="3"/>
      <c r="P19" s="3"/>
      <c r="Q19" s="3"/>
      <c r="R19" s="3"/>
      <c r="S19" s="3"/>
      <c r="T19" s="3"/>
      <c r="U19" s="3"/>
      <c r="V19" s="3"/>
      <c r="W19" s="3"/>
      <c r="X19" s="3"/>
      <c r="Y19" s="3"/>
      <c r="Z19" s="4"/>
    </row>
    <row r="20" spans="1:26" ht="16.5" x14ac:dyDescent="0.3">
      <c r="A20" s="89"/>
      <c r="B20" s="89"/>
      <c r="C20" s="89"/>
      <c r="D20" s="89"/>
      <c r="E20" s="89"/>
      <c r="F20" s="89"/>
      <c r="G20" s="89"/>
      <c r="H20" s="89"/>
      <c r="I20" s="89"/>
      <c r="J20" s="89"/>
      <c r="K20" s="3"/>
      <c r="L20" s="3"/>
      <c r="M20" s="3"/>
      <c r="N20" s="3"/>
      <c r="O20" s="3"/>
      <c r="P20" s="3"/>
      <c r="Q20" s="3"/>
      <c r="R20" s="3"/>
      <c r="S20" s="3"/>
      <c r="T20" s="3"/>
      <c r="U20" s="3"/>
      <c r="V20" s="3"/>
      <c r="W20" s="3"/>
      <c r="X20" s="3"/>
      <c r="Y20" s="3"/>
      <c r="Z20" s="4"/>
    </row>
    <row r="21" spans="1:26" ht="16.5" customHeight="1" x14ac:dyDescent="0.3">
      <c r="A21" s="95">
        <v>5</v>
      </c>
      <c r="B21" s="122" t="str">
        <f>IF('8. Seguimiento Cuatrimestral'!B21:B23="","",'8. Seguimiento Cuatrimestral'!B21:B23)</f>
        <v/>
      </c>
      <c r="C21" s="122" t="str">
        <f>IF('8. Seguimiento Cuatrimestral'!C21:C23="","",'8. Seguimiento Cuatrimestral'!C21:C23)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122" t="str">
        <f>IF('8. Seguimiento Cuatrimestral'!D21:D23="","",'8. Seguimiento Cuatrimestral'!D21:D23)</f>
        <v>Fuga de Capital Intelectual</v>
      </c>
      <c r="E21" s="138">
        <f>'8. Seguimiento Cuatrimestral'!F21:F23</f>
        <v>0</v>
      </c>
      <c r="F21" s="138">
        <f>'8. Seguimiento Cuatrimestral'!J21:J23</f>
        <v>0</v>
      </c>
      <c r="G21" s="138">
        <f>'8. Seguimiento Cuatrimestral'!M21:M23</f>
        <v>0</v>
      </c>
      <c r="H21" s="138">
        <f>'8. Seguimiento Cuatrimestral'!Q21:Q23</f>
        <v>0</v>
      </c>
      <c r="I21" s="138">
        <f>'8. Seguimiento Cuatrimestral'!T21:T23</f>
        <v>0</v>
      </c>
      <c r="J21" s="138">
        <f>'8. Seguimiento Cuatrimestral'!X21:X23</f>
        <v>0</v>
      </c>
      <c r="K21" s="3"/>
      <c r="L21" s="3"/>
      <c r="M21" s="3"/>
      <c r="N21" s="3"/>
      <c r="O21" s="3"/>
      <c r="P21" s="3"/>
      <c r="Q21" s="3"/>
      <c r="R21" s="3"/>
      <c r="S21" s="3"/>
      <c r="T21" s="3"/>
      <c r="U21" s="3"/>
      <c r="V21" s="3"/>
      <c r="W21" s="3"/>
      <c r="X21" s="3"/>
      <c r="Y21" s="3"/>
      <c r="Z21" s="4"/>
    </row>
    <row r="22" spans="1:26" ht="15.75" customHeight="1" x14ac:dyDescent="0.3">
      <c r="A22" s="88"/>
      <c r="B22" s="88"/>
      <c r="C22" s="88"/>
      <c r="D22" s="88"/>
      <c r="E22" s="88"/>
      <c r="F22" s="88"/>
      <c r="G22" s="88"/>
      <c r="H22" s="88"/>
      <c r="I22" s="88"/>
      <c r="J22" s="88"/>
      <c r="K22" s="3"/>
      <c r="L22" s="3"/>
      <c r="M22" s="3"/>
      <c r="N22" s="3"/>
      <c r="O22" s="3"/>
      <c r="P22" s="3"/>
      <c r="Q22" s="3"/>
      <c r="R22" s="3"/>
      <c r="S22" s="3"/>
      <c r="T22" s="3"/>
      <c r="U22" s="3"/>
      <c r="V22" s="3"/>
      <c r="W22" s="3"/>
      <c r="X22" s="3"/>
      <c r="Y22" s="3"/>
      <c r="Z22" s="4"/>
    </row>
    <row r="23" spans="1:26" ht="15.75" customHeight="1" x14ac:dyDescent="0.3">
      <c r="A23" s="89"/>
      <c r="B23" s="89"/>
      <c r="C23" s="89"/>
      <c r="D23" s="89"/>
      <c r="E23" s="89"/>
      <c r="F23" s="89"/>
      <c r="G23" s="89"/>
      <c r="H23" s="89"/>
      <c r="I23" s="89"/>
      <c r="J23" s="89"/>
      <c r="K23" s="3"/>
      <c r="L23" s="3"/>
      <c r="M23" s="3"/>
      <c r="N23" s="3"/>
      <c r="O23" s="3"/>
      <c r="P23" s="3"/>
      <c r="Q23" s="3"/>
      <c r="R23" s="3"/>
      <c r="S23" s="3"/>
      <c r="T23" s="3"/>
      <c r="U23" s="3"/>
      <c r="V23" s="3"/>
      <c r="W23" s="3"/>
      <c r="X23" s="3"/>
      <c r="Y23" s="3"/>
      <c r="Z23" s="4"/>
    </row>
    <row r="24" spans="1:26" ht="16.5" customHeight="1" x14ac:dyDescent="0.3">
      <c r="A24" s="95">
        <v>6</v>
      </c>
      <c r="B24" s="122" t="str">
        <f>IF('8. Seguimiento Cuatrimestral'!B24:B26="","",'8. Seguimiento Cuatrimestral'!B24:B26)</f>
        <v/>
      </c>
      <c r="C24" s="122" t="str">
        <f>IF('8. Seguimiento Cuatrimestral'!C24:C26="","",'8. Seguimiento Cuatrimestral'!C24:C26)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122" t="str">
        <f>IF('8. Seguimiento Cuatrimestral'!D24:D26="","",'8. Seguimiento Cuatrimestral'!D24:D26)</f>
        <v>Seguridad de la Información (Pérdida de Confidencialidad)</v>
      </c>
      <c r="E24" s="138">
        <f>'8. Seguimiento Cuatrimestral'!F24:F26</f>
        <v>0</v>
      </c>
      <c r="F24" s="138">
        <f>'8. Seguimiento Cuatrimestral'!J24:J26</f>
        <v>0</v>
      </c>
      <c r="G24" s="138">
        <f>'8. Seguimiento Cuatrimestral'!M24:M26</f>
        <v>0</v>
      </c>
      <c r="H24" s="138">
        <f>'8. Seguimiento Cuatrimestral'!Q24:Q26</f>
        <v>0</v>
      </c>
      <c r="I24" s="138">
        <f>'8. Seguimiento Cuatrimestral'!T24:T26</f>
        <v>0</v>
      </c>
      <c r="J24" s="138">
        <f>'8. Seguimiento Cuatrimestral'!X24:X26</f>
        <v>0</v>
      </c>
      <c r="K24" s="3"/>
      <c r="L24" s="3"/>
      <c r="M24" s="3"/>
      <c r="N24" s="3"/>
      <c r="O24" s="3"/>
      <c r="P24" s="3"/>
      <c r="Q24" s="3"/>
      <c r="R24" s="3"/>
      <c r="S24" s="3"/>
      <c r="T24" s="3"/>
      <c r="U24" s="3"/>
      <c r="V24" s="3"/>
      <c r="W24" s="3"/>
      <c r="X24" s="3"/>
      <c r="Y24" s="3"/>
      <c r="Z24" s="4"/>
    </row>
    <row r="25" spans="1:26" ht="15.75" customHeight="1" x14ac:dyDescent="0.3">
      <c r="A25" s="88"/>
      <c r="B25" s="88"/>
      <c r="C25" s="88"/>
      <c r="D25" s="88"/>
      <c r="E25" s="88"/>
      <c r="F25" s="88"/>
      <c r="G25" s="88"/>
      <c r="H25" s="88"/>
      <c r="I25" s="88"/>
      <c r="J25" s="88"/>
      <c r="K25" s="3"/>
      <c r="L25" s="3"/>
      <c r="M25" s="3"/>
      <c r="N25" s="3"/>
      <c r="O25" s="3"/>
      <c r="P25" s="3"/>
      <c r="Q25" s="3"/>
      <c r="R25" s="3"/>
      <c r="S25" s="3"/>
      <c r="T25" s="3"/>
      <c r="U25" s="3"/>
      <c r="V25" s="3"/>
      <c r="W25" s="3"/>
      <c r="X25" s="3"/>
      <c r="Y25" s="3"/>
      <c r="Z25" s="4"/>
    </row>
    <row r="26" spans="1:26" ht="15.75" customHeight="1" x14ac:dyDescent="0.3">
      <c r="A26" s="89"/>
      <c r="B26" s="89"/>
      <c r="C26" s="89"/>
      <c r="D26" s="89"/>
      <c r="E26" s="89"/>
      <c r="F26" s="89"/>
      <c r="G26" s="89"/>
      <c r="H26" s="89"/>
      <c r="I26" s="89"/>
      <c r="J26" s="89"/>
      <c r="K26" s="3"/>
      <c r="L26" s="3"/>
      <c r="M26" s="3"/>
      <c r="N26" s="3"/>
      <c r="O26" s="3"/>
      <c r="P26" s="3"/>
      <c r="Q26" s="3"/>
      <c r="R26" s="3"/>
      <c r="S26" s="3"/>
      <c r="T26" s="3"/>
      <c r="U26" s="3"/>
      <c r="V26" s="3"/>
      <c r="W26" s="3"/>
      <c r="X26" s="3"/>
      <c r="Y26" s="3"/>
      <c r="Z26" s="4"/>
    </row>
    <row r="27" spans="1:26" ht="16.5" customHeight="1" x14ac:dyDescent="0.3">
      <c r="A27" s="95">
        <v>7</v>
      </c>
      <c r="B27" s="122" t="str">
        <f>IF('8. Seguimiento Cuatrimestral'!B27:B29="","",'8. Seguimiento Cuatrimestral'!B27:B29)</f>
        <v/>
      </c>
      <c r="C27" s="122" t="str">
        <f>IF('8. Seguimiento Cuatrimestral'!C27:C29="","",'8. Seguimiento Cuatrimestral'!C27:C29)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122" t="str">
        <f>IF('8. Seguimiento Cuatrimestral'!D27:D29="","",'8. Seguimiento Cuatrimestral'!D27:D29)</f>
        <v>Seguridad de la Información (Pérdida de la Integridad)</v>
      </c>
      <c r="E27" s="138">
        <f>'8. Seguimiento Cuatrimestral'!F27:F29</f>
        <v>0</v>
      </c>
      <c r="F27" s="138">
        <f>'8. Seguimiento Cuatrimestral'!J27:J29</f>
        <v>0</v>
      </c>
      <c r="G27" s="138">
        <f>'8. Seguimiento Cuatrimestral'!M27:M29</f>
        <v>0</v>
      </c>
      <c r="H27" s="138">
        <f>'8. Seguimiento Cuatrimestral'!Q27:Q29</f>
        <v>0</v>
      </c>
      <c r="I27" s="138">
        <f>'8. Seguimiento Cuatrimestral'!T27:T29</f>
        <v>0</v>
      </c>
      <c r="J27" s="138">
        <f>'8. Seguimiento Cuatrimestral'!X27:X29</f>
        <v>0</v>
      </c>
      <c r="K27" s="3"/>
      <c r="L27" s="3"/>
      <c r="M27" s="3"/>
      <c r="N27" s="3"/>
      <c r="O27" s="3"/>
      <c r="P27" s="3"/>
      <c r="Q27" s="3"/>
      <c r="R27" s="3"/>
      <c r="S27" s="3"/>
      <c r="T27" s="3"/>
      <c r="U27" s="3"/>
      <c r="V27" s="3"/>
      <c r="W27" s="3"/>
      <c r="X27" s="3"/>
      <c r="Y27" s="3"/>
      <c r="Z27" s="4"/>
    </row>
    <row r="28" spans="1:26" ht="15.75" customHeight="1" x14ac:dyDescent="0.3">
      <c r="A28" s="88"/>
      <c r="B28" s="88"/>
      <c r="C28" s="88"/>
      <c r="D28" s="88"/>
      <c r="E28" s="88"/>
      <c r="F28" s="88"/>
      <c r="G28" s="88"/>
      <c r="H28" s="88"/>
      <c r="I28" s="88"/>
      <c r="J28" s="88"/>
      <c r="K28" s="3"/>
      <c r="L28" s="3"/>
      <c r="M28" s="3"/>
      <c r="N28" s="3"/>
      <c r="O28" s="3"/>
      <c r="P28" s="3"/>
      <c r="Q28" s="3"/>
      <c r="R28" s="3"/>
      <c r="S28" s="3"/>
      <c r="T28" s="3"/>
      <c r="U28" s="3"/>
      <c r="V28" s="3"/>
      <c r="W28" s="3"/>
      <c r="X28" s="3"/>
      <c r="Y28" s="3"/>
      <c r="Z28" s="4"/>
    </row>
    <row r="29" spans="1:26" ht="15.75" customHeight="1" x14ac:dyDescent="0.3">
      <c r="A29" s="89"/>
      <c r="B29" s="89"/>
      <c r="C29" s="89"/>
      <c r="D29" s="89"/>
      <c r="E29" s="89"/>
      <c r="F29" s="89"/>
      <c r="G29" s="89"/>
      <c r="H29" s="89"/>
      <c r="I29" s="89"/>
      <c r="J29" s="89"/>
      <c r="K29" s="3"/>
      <c r="L29" s="3"/>
      <c r="M29" s="3"/>
      <c r="N29" s="3"/>
      <c r="O29" s="3"/>
      <c r="P29" s="3"/>
      <c r="Q29" s="3"/>
      <c r="R29" s="3"/>
      <c r="S29" s="3"/>
      <c r="T29" s="3"/>
      <c r="U29" s="3"/>
      <c r="V29" s="3"/>
      <c r="W29" s="3"/>
      <c r="X29" s="3"/>
      <c r="Y29" s="3"/>
      <c r="Z29" s="4"/>
    </row>
    <row r="30" spans="1:26" ht="16.5" customHeight="1" x14ac:dyDescent="0.3">
      <c r="A30" s="95">
        <v>8</v>
      </c>
      <c r="B30" s="122" t="str">
        <f>IF('8. Seguimiento Cuatrimestral'!B30:B32="","",'8. Seguimiento Cuatrimestral'!B30:B32)</f>
        <v/>
      </c>
      <c r="C30" s="122" t="str">
        <f>IF('8. Seguimiento Cuatrimestral'!C30:C32="","",'8. Seguimiento Cuatrimestral'!C30:C32)</f>
        <v/>
      </c>
      <c r="D30" s="122" t="str">
        <f>IF('8. Seguimiento Cuatrimestral'!D30:D32="","",'8. Seguimiento Cuatrimestral'!D30:D32)</f>
        <v/>
      </c>
      <c r="E30" s="138">
        <f>'8. Seguimiento Cuatrimestral'!F30:F32</f>
        <v>0</v>
      </c>
      <c r="F30" s="138">
        <f>'8. Seguimiento Cuatrimestral'!J30:J32</f>
        <v>0</v>
      </c>
      <c r="G30" s="138">
        <f>'8. Seguimiento Cuatrimestral'!M30:M32</f>
        <v>0</v>
      </c>
      <c r="H30" s="138">
        <f>'8. Seguimiento Cuatrimestral'!Q30:Q32</f>
        <v>0</v>
      </c>
      <c r="I30" s="138">
        <f>'8. Seguimiento Cuatrimestral'!T30:T32</f>
        <v>0</v>
      </c>
      <c r="J30" s="138">
        <f>'8. Seguimiento Cuatrimestral'!X30:X32</f>
        <v>0</v>
      </c>
      <c r="K30" s="3"/>
      <c r="L30" s="3"/>
      <c r="M30" s="3"/>
      <c r="N30" s="3"/>
      <c r="O30" s="3"/>
      <c r="P30" s="3"/>
      <c r="Q30" s="3"/>
      <c r="R30" s="3"/>
      <c r="S30" s="3"/>
      <c r="T30" s="3"/>
      <c r="U30" s="3"/>
      <c r="V30" s="3"/>
      <c r="W30" s="3"/>
      <c r="X30" s="3"/>
      <c r="Y30" s="3"/>
      <c r="Z30" s="4"/>
    </row>
    <row r="31" spans="1:26" ht="15.75" customHeight="1" x14ac:dyDescent="0.3">
      <c r="A31" s="88"/>
      <c r="B31" s="88"/>
      <c r="C31" s="88"/>
      <c r="D31" s="88"/>
      <c r="E31" s="88"/>
      <c r="F31" s="88"/>
      <c r="G31" s="88"/>
      <c r="H31" s="88"/>
      <c r="I31" s="88"/>
      <c r="J31" s="88"/>
      <c r="K31" s="3"/>
      <c r="L31" s="3"/>
      <c r="M31" s="3"/>
      <c r="N31" s="3"/>
      <c r="O31" s="3"/>
      <c r="P31" s="3"/>
      <c r="Q31" s="3"/>
      <c r="R31" s="3"/>
      <c r="S31" s="3"/>
      <c r="T31" s="3"/>
      <c r="U31" s="3"/>
      <c r="V31" s="3"/>
      <c r="W31" s="3"/>
      <c r="X31" s="3"/>
      <c r="Y31" s="3"/>
      <c r="Z31" s="4"/>
    </row>
    <row r="32" spans="1:26" ht="15.75" customHeight="1" x14ac:dyDescent="0.3">
      <c r="A32" s="89"/>
      <c r="B32" s="89"/>
      <c r="C32" s="89"/>
      <c r="D32" s="89"/>
      <c r="E32" s="89"/>
      <c r="F32" s="89"/>
      <c r="G32" s="89"/>
      <c r="H32" s="89"/>
      <c r="I32" s="89"/>
      <c r="J32" s="89"/>
      <c r="K32" s="3"/>
      <c r="L32" s="3"/>
      <c r="M32" s="3"/>
      <c r="N32" s="3"/>
      <c r="O32" s="3"/>
      <c r="P32" s="3"/>
      <c r="Q32" s="3"/>
      <c r="R32" s="3"/>
      <c r="S32" s="3"/>
      <c r="T32" s="3"/>
      <c r="U32" s="3"/>
      <c r="V32" s="3"/>
      <c r="W32" s="3"/>
      <c r="X32" s="3"/>
      <c r="Y32" s="3"/>
      <c r="Z32" s="4"/>
    </row>
    <row r="33" spans="1:26" ht="16.5" customHeight="1" x14ac:dyDescent="0.3">
      <c r="A33" s="95">
        <v>9</v>
      </c>
      <c r="B33" s="122" t="str">
        <f>IF('8. Seguimiento Cuatrimestral'!B33:B35="","",'8. Seguimiento Cuatrimestral'!B33:B35)</f>
        <v/>
      </c>
      <c r="C33" s="122" t="str">
        <f>IF('8. Seguimiento Cuatrimestral'!C33:C35="","",'8. Seguimiento Cuatrimestral'!C33:C35)</f>
        <v/>
      </c>
      <c r="D33" s="122" t="str">
        <f>IF('8. Seguimiento Cuatrimestral'!D33:D35="","",'8. Seguimiento Cuatrimestral'!D33:D35)</f>
        <v/>
      </c>
      <c r="E33" s="138">
        <f>'8. Seguimiento Cuatrimestral'!F33:F35</f>
        <v>0</v>
      </c>
      <c r="F33" s="138">
        <f>'8. Seguimiento Cuatrimestral'!J33:J35</f>
        <v>0</v>
      </c>
      <c r="G33" s="138">
        <f>'8. Seguimiento Cuatrimestral'!M33:M35</f>
        <v>0</v>
      </c>
      <c r="H33" s="138">
        <f>'8. Seguimiento Cuatrimestral'!Q33:Q35</f>
        <v>0</v>
      </c>
      <c r="I33" s="138">
        <f>'8. Seguimiento Cuatrimestral'!T33:T35</f>
        <v>0</v>
      </c>
      <c r="J33" s="138">
        <f>'8. Seguimiento Cuatrimestral'!X33:X35</f>
        <v>0</v>
      </c>
      <c r="K33" s="3"/>
      <c r="L33" s="3"/>
      <c r="M33" s="3"/>
      <c r="N33" s="3"/>
      <c r="O33" s="3"/>
      <c r="P33" s="3"/>
      <c r="Q33" s="3"/>
      <c r="R33" s="3"/>
      <c r="S33" s="3"/>
      <c r="T33" s="3"/>
      <c r="U33" s="3"/>
      <c r="V33" s="3"/>
      <c r="W33" s="3"/>
      <c r="X33" s="3"/>
      <c r="Y33" s="3"/>
      <c r="Z33" s="4"/>
    </row>
    <row r="34" spans="1:26" ht="15.75" customHeight="1" x14ac:dyDescent="0.3">
      <c r="A34" s="88"/>
      <c r="B34" s="88"/>
      <c r="C34" s="88"/>
      <c r="D34" s="88"/>
      <c r="E34" s="88"/>
      <c r="F34" s="88"/>
      <c r="G34" s="88"/>
      <c r="H34" s="88"/>
      <c r="I34" s="88"/>
      <c r="J34" s="88"/>
      <c r="K34" s="3"/>
      <c r="L34" s="3"/>
      <c r="M34" s="3"/>
      <c r="N34" s="3"/>
      <c r="O34" s="3"/>
      <c r="P34" s="3"/>
      <c r="Q34" s="3"/>
      <c r="R34" s="3"/>
      <c r="S34" s="3"/>
      <c r="T34" s="3"/>
      <c r="U34" s="3"/>
      <c r="V34" s="3"/>
      <c r="W34" s="3"/>
      <c r="X34" s="3"/>
      <c r="Y34" s="3"/>
      <c r="Z34" s="4"/>
    </row>
    <row r="35" spans="1:26" ht="15.75" customHeight="1" x14ac:dyDescent="0.3">
      <c r="A35" s="89"/>
      <c r="B35" s="89"/>
      <c r="C35" s="89"/>
      <c r="D35" s="89"/>
      <c r="E35" s="89"/>
      <c r="F35" s="89"/>
      <c r="G35" s="89"/>
      <c r="H35" s="89"/>
      <c r="I35" s="89"/>
      <c r="J35" s="89"/>
      <c r="K35" s="3"/>
      <c r="L35" s="3"/>
      <c r="M35" s="3"/>
      <c r="N35" s="3"/>
      <c r="O35" s="3"/>
      <c r="P35" s="3"/>
      <c r="Q35" s="3"/>
      <c r="R35" s="3"/>
      <c r="S35" s="3"/>
      <c r="T35" s="3"/>
      <c r="U35" s="3"/>
      <c r="V35" s="3"/>
      <c r="W35" s="3"/>
      <c r="X35" s="3"/>
      <c r="Y35" s="3"/>
      <c r="Z35" s="4"/>
    </row>
    <row r="36" spans="1:26" ht="16.5" customHeight="1" x14ac:dyDescent="0.3">
      <c r="A36" s="95">
        <v>10</v>
      </c>
      <c r="B36" s="122" t="str">
        <f>IF('8. Seguimiento Cuatrimestral'!B36:B38="","",'8. Seguimiento Cuatrimestral'!B36:B38)</f>
        <v/>
      </c>
      <c r="C36" s="122" t="str">
        <f>IF('8. Seguimiento Cuatrimestral'!C36:C38="","",'8. Seguimiento Cuatrimestral'!C36:C38)</f>
        <v/>
      </c>
      <c r="D36" s="122" t="str">
        <f>IF('8. Seguimiento Cuatrimestral'!D36:D38="","",'8. Seguimiento Cuatrimestral'!D36:D38)</f>
        <v/>
      </c>
      <c r="E36" s="138">
        <f>'8. Seguimiento Cuatrimestral'!F36:F38</f>
        <v>0</v>
      </c>
      <c r="F36" s="138">
        <f>'8. Seguimiento Cuatrimestral'!J36:J38</f>
        <v>0</v>
      </c>
      <c r="G36" s="138">
        <f>'8. Seguimiento Cuatrimestral'!M36:M38</f>
        <v>0</v>
      </c>
      <c r="H36" s="138">
        <f>'8. Seguimiento Cuatrimestral'!Q36:Q38</f>
        <v>0</v>
      </c>
      <c r="I36" s="138">
        <f>'8. Seguimiento Cuatrimestral'!T36:T38</f>
        <v>0</v>
      </c>
      <c r="J36" s="138">
        <f>'8. Seguimiento Cuatrimestral'!X36:X38</f>
        <v>0</v>
      </c>
      <c r="K36" s="3"/>
      <c r="L36" s="3"/>
      <c r="M36" s="3"/>
      <c r="N36" s="3"/>
      <c r="O36" s="3"/>
      <c r="P36" s="3"/>
      <c r="Q36" s="3"/>
      <c r="R36" s="3"/>
      <c r="S36" s="3"/>
      <c r="T36" s="3"/>
      <c r="U36" s="3"/>
      <c r="V36" s="3"/>
      <c r="W36" s="3"/>
      <c r="X36" s="3"/>
      <c r="Y36" s="3"/>
      <c r="Z36" s="4"/>
    </row>
    <row r="37" spans="1:26" ht="15.75" customHeight="1" x14ac:dyDescent="0.3">
      <c r="A37" s="88"/>
      <c r="B37" s="88"/>
      <c r="C37" s="88"/>
      <c r="D37" s="88"/>
      <c r="E37" s="88"/>
      <c r="F37" s="88"/>
      <c r="G37" s="88"/>
      <c r="H37" s="88"/>
      <c r="I37" s="88"/>
      <c r="J37" s="88"/>
      <c r="K37" s="3"/>
      <c r="L37" s="3"/>
      <c r="M37" s="3"/>
      <c r="N37" s="3"/>
      <c r="O37" s="3"/>
      <c r="P37" s="3"/>
      <c r="Q37" s="3"/>
      <c r="R37" s="3"/>
      <c r="S37" s="3"/>
      <c r="T37" s="3"/>
      <c r="U37" s="3"/>
      <c r="V37" s="3"/>
      <c r="W37" s="3"/>
      <c r="X37" s="3"/>
      <c r="Y37" s="3"/>
      <c r="Z37" s="4"/>
    </row>
    <row r="38" spans="1:26" ht="15.75" customHeight="1" x14ac:dyDescent="0.3">
      <c r="A38" s="89"/>
      <c r="B38" s="89"/>
      <c r="C38" s="89"/>
      <c r="D38" s="89"/>
      <c r="E38" s="89"/>
      <c r="F38" s="89"/>
      <c r="G38" s="89"/>
      <c r="H38" s="89"/>
      <c r="I38" s="89"/>
      <c r="J38" s="89"/>
      <c r="K38" s="3"/>
      <c r="L38" s="3"/>
      <c r="M38" s="3"/>
      <c r="N38" s="3"/>
      <c r="O38" s="3"/>
      <c r="P38" s="3"/>
      <c r="Q38" s="3"/>
      <c r="R38" s="3"/>
      <c r="S38" s="3"/>
      <c r="T38" s="3"/>
      <c r="U38" s="3"/>
      <c r="V38" s="3"/>
      <c r="W38" s="3"/>
      <c r="X38" s="3"/>
      <c r="Y38" s="3"/>
      <c r="Z38" s="4"/>
    </row>
    <row r="39" spans="1:26" ht="16.5" customHeight="1" x14ac:dyDescent="0.3">
      <c r="A39" s="95">
        <v>11</v>
      </c>
      <c r="B39" s="122" t="str">
        <f>IF('8. Seguimiento Cuatrimestral'!B39:B41="","",'8. Seguimiento Cuatrimestral'!B39:B41)</f>
        <v/>
      </c>
      <c r="C39" s="122" t="str">
        <f>IF('8. Seguimiento Cuatrimestral'!C39:C41="","",'8. Seguimiento Cuatrimestral'!C39:C41)</f>
        <v/>
      </c>
      <c r="D39" s="122" t="str">
        <f>IF('8. Seguimiento Cuatrimestral'!D39:D41="","",'8. Seguimiento Cuatrimestral'!D39:D41)</f>
        <v/>
      </c>
      <c r="E39" s="138">
        <f>'8. Seguimiento Cuatrimestral'!F39:F41</f>
        <v>0</v>
      </c>
      <c r="F39" s="138">
        <f>'8. Seguimiento Cuatrimestral'!J39:J41</f>
        <v>0</v>
      </c>
      <c r="G39" s="138">
        <f>'8. Seguimiento Cuatrimestral'!M39:M41</f>
        <v>0</v>
      </c>
      <c r="H39" s="138">
        <f>'8. Seguimiento Cuatrimestral'!Q39:Q41</f>
        <v>0</v>
      </c>
      <c r="I39" s="138">
        <f>'8. Seguimiento Cuatrimestral'!T39:T41</f>
        <v>0</v>
      </c>
      <c r="J39" s="138">
        <f>'8. Seguimiento Cuatrimestral'!X39:X41</f>
        <v>0</v>
      </c>
      <c r="K39" s="3"/>
      <c r="L39" s="3"/>
      <c r="M39" s="3"/>
      <c r="N39" s="3"/>
      <c r="O39" s="3"/>
      <c r="P39" s="3"/>
      <c r="Q39" s="3"/>
      <c r="R39" s="3"/>
      <c r="S39" s="3"/>
      <c r="T39" s="3"/>
      <c r="U39" s="3"/>
      <c r="V39" s="3"/>
      <c r="W39" s="3"/>
      <c r="X39" s="3"/>
      <c r="Y39" s="3"/>
      <c r="Z39" s="4"/>
    </row>
    <row r="40" spans="1:26" ht="15.75" customHeight="1" x14ac:dyDescent="0.3">
      <c r="A40" s="88"/>
      <c r="B40" s="88"/>
      <c r="C40" s="88"/>
      <c r="D40" s="88"/>
      <c r="E40" s="88"/>
      <c r="F40" s="88"/>
      <c r="G40" s="88"/>
      <c r="H40" s="88"/>
      <c r="I40" s="88"/>
      <c r="J40" s="88"/>
      <c r="K40" s="3"/>
      <c r="L40" s="3"/>
      <c r="M40" s="3"/>
      <c r="N40" s="3"/>
      <c r="O40" s="3"/>
      <c r="P40" s="3"/>
      <c r="Q40" s="3"/>
      <c r="R40" s="3"/>
      <c r="S40" s="3"/>
      <c r="T40" s="3"/>
      <c r="U40" s="3"/>
      <c r="V40" s="3"/>
      <c r="W40" s="3"/>
      <c r="X40" s="3"/>
      <c r="Y40" s="3"/>
      <c r="Z40" s="4"/>
    </row>
    <row r="41" spans="1:26" ht="15.75" customHeight="1" x14ac:dyDescent="0.3">
      <c r="A41" s="89"/>
      <c r="B41" s="89"/>
      <c r="C41" s="89"/>
      <c r="D41" s="89"/>
      <c r="E41" s="89"/>
      <c r="F41" s="89"/>
      <c r="G41" s="89"/>
      <c r="H41" s="89"/>
      <c r="I41" s="89"/>
      <c r="J41" s="89"/>
      <c r="K41" s="3"/>
      <c r="L41" s="3"/>
      <c r="M41" s="3"/>
      <c r="N41" s="3"/>
      <c r="O41" s="3"/>
      <c r="P41" s="3"/>
      <c r="Q41" s="3"/>
      <c r="R41" s="3"/>
      <c r="S41" s="3"/>
      <c r="T41" s="3"/>
      <c r="U41" s="3"/>
      <c r="V41" s="3"/>
      <c r="W41" s="3"/>
      <c r="X41" s="3"/>
      <c r="Y41" s="3"/>
      <c r="Z41" s="4"/>
    </row>
    <row r="42" spans="1:26" ht="16.5" customHeight="1" x14ac:dyDescent="0.3">
      <c r="A42" s="95">
        <v>12</v>
      </c>
      <c r="B42" s="122" t="str">
        <f>IF('8. Seguimiento Cuatrimestral'!B42:B44="","",'8. Seguimiento Cuatrimestral'!B42:B44)</f>
        <v/>
      </c>
      <c r="C42" s="122" t="str">
        <f>IF('8. Seguimiento Cuatrimestral'!C42:C44="","",'8. Seguimiento Cuatrimestral'!C42:C44)</f>
        <v/>
      </c>
      <c r="D42" s="122" t="str">
        <f>IF('8. Seguimiento Cuatrimestral'!D42:D44="","",'8. Seguimiento Cuatrimestral'!D42:D44)</f>
        <v/>
      </c>
      <c r="E42" s="138">
        <f>'8. Seguimiento Cuatrimestral'!F42:F44</f>
        <v>0</v>
      </c>
      <c r="F42" s="138">
        <f>'8. Seguimiento Cuatrimestral'!J42:J44</f>
        <v>0</v>
      </c>
      <c r="G42" s="138">
        <f>'8. Seguimiento Cuatrimestral'!M42:M44</f>
        <v>0</v>
      </c>
      <c r="H42" s="138">
        <f>'8. Seguimiento Cuatrimestral'!Q42:Q44</f>
        <v>0</v>
      </c>
      <c r="I42" s="138">
        <f>'8. Seguimiento Cuatrimestral'!T42:T44</f>
        <v>0</v>
      </c>
      <c r="J42" s="138">
        <f>'8. Seguimiento Cuatrimestral'!X42:X44</f>
        <v>0</v>
      </c>
      <c r="K42" s="3"/>
      <c r="L42" s="3"/>
      <c r="M42" s="3"/>
      <c r="N42" s="3"/>
      <c r="O42" s="3"/>
      <c r="P42" s="3"/>
      <c r="Q42" s="3"/>
      <c r="R42" s="3"/>
      <c r="S42" s="3"/>
      <c r="T42" s="3"/>
      <c r="U42" s="3"/>
      <c r="V42" s="3"/>
      <c r="W42" s="3"/>
      <c r="X42" s="3"/>
      <c r="Y42" s="3"/>
      <c r="Z42" s="4"/>
    </row>
    <row r="43" spans="1:26" ht="15.75" customHeight="1" x14ac:dyDescent="0.3">
      <c r="A43" s="88"/>
      <c r="B43" s="88"/>
      <c r="C43" s="88"/>
      <c r="D43" s="88"/>
      <c r="E43" s="88"/>
      <c r="F43" s="88"/>
      <c r="G43" s="88"/>
      <c r="H43" s="88"/>
      <c r="I43" s="88"/>
      <c r="J43" s="88"/>
      <c r="K43" s="3"/>
      <c r="L43" s="3"/>
      <c r="M43" s="3"/>
      <c r="N43" s="3"/>
      <c r="O43" s="3"/>
      <c r="P43" s="3"/>
      <c r="Q43" s="3"/>
      <c r="R43" s="3"/>
      <c r="S43" s="3"/>
      <c r="T43" s="3"/>
      <c r="U43" s="3"/>
      <c r="V43" s="3"/>
      <c r="W43" s="3"/>
      <c r="X43" s="3"/>
      <c r="Y43" s="3"/>
      <c r="Z43" s="4"/>
    </row>
    <row r="44" spans="1:26" ht="15.75" customHeight="1" x14ac:dyDescent="0.3">
      <c r="A44" s="89"/>
      <c r="B44" s="89"/>
      <c r="C44" s="89"/>
      <c r="D44" s="89"/>
      <c r="E44" s="89"/>
      <c r="F44" s="89"/>
      <c r="G44" s="89"/>
      <c r="H44" s="89"/>
      <c r="I44" s="89"/>
      <c r="J44" s="89"/>
      <c r="K44" s="3"/>
      <c r="L44" s="3"/>
      <c r="M44" s="3"/>
      <c r="N44" s="3"/>
      <c r="O44" s="3"/>
      <c r="P44" s="3"/>
      <c r="Q44" s="3"/>
      <c r="R44" s="3"/>
      <c r="S44" s="3"/>
      <c r="T44" s="3"/>
      <c r="U44" s="3"/>
      <c r="V44" s="3"/>
      <c r="W44" s="3"/>
      <c r="X44" s="3"/>
      <c r="Y44" s="3"/>
      <c r="Z44" s="4"/>
    </row>
    <row r="45" spans="1:26" ht="16.5" customHeight="1" x14ac:dyDescent="0.3">
      <c r="A45" s="95">
        <v>13</v>
      </c>
      <c r="B45" s="122" t="str">
        <f>IF('8. Seguimiento Cuatrimestral'!B45:B47="","",'8. Seguimiento Cuatrimestral'!B45:B47)</f>
        <v/>
      </c>
      <c r="C45" s="122" t="str">
        <f>IF('8. Seguimiento Cuatrimestral'!C45:C47="","",'8. Seguimiento Cuatrimestral'!C45:C47)</f>
        <v/>
      </c>
      <c r="D45" s="122" t="str">
        <f>IF('8. Seguimiento Cuatrimestral'!D45:D47="","",'8. Seguimiento Cuatrimestral'!D45:D47)</f>
        <v/>
      </c>
      <c r="E45" s="138">
        <f>'8. Seguimiento Cuatrimestral'!F45:F47</f>
        <v>0</v>
      </c>
      <c r="F45" s="138">
        <f>'8. Seguimiento Cuatrimestral'!J45:J47</f>
        <v>0</v>
      </c>
      <c r="G45" s="138">
        <f>'8. Seguimiento Cuatrimestral'!M45:M47</f>
        <v>0</v>
      </c>
      <c r="H45" s="138">
        <f>'8. Seguimiento Cuatrimestral'!Q45:Q47</f>
        <v>0</v>
      </c>
      <c r="I45" s="138">
        <f>'8. Seguimiento Cuatrimestral'!T45:T47</f>
        <v>0</v>
      </c>
      <c r="J45" s="138">
        <f>'8. Seguimiento Cuatrimestral'!X45:X47</f>
        <v>0</v>
      </c>
      <c r="K45" s="3"/>
      <c r="L45" s="3"/>
      <c r="M45" s="3"/>
      <c r="N45" s="3"/>
      <c r="O45" s="3"/>
      <c r="P45" s="3"/>
      <c r="Q45" s="3"/>
      <c r="R45" s="3"/>
      <c r="S45" s="3"/>
      <c r="T45" s="3"/>
      <c r="U45" s="3"/>
      <c r="V45" s="3"/>
      <c r="W45" s="3"/>
      <c r="X45" s="3"/>
      <c r="Y45" s="3"/>
      <c r="Z45" s="4"/>
    </row>
    <row r="46" spans="1:26" ht="15.75" customHeight="1" x14ac:dyDescent="0.3">
      <c r="A46" s="88"/>
      <c r="B46" s="88"/>
      <c r="C46" s="88"/>
      <c r="D46" s="88"/>
      <c r="E46" s="88"/>
      <c r="F46" s="88"/>
      <c r="G46" s="88"/>
      <c r="H46" s="88"/>
      <c r="I46" s="88"/>
      <c r="J46" s="88"/>
      <c r="K46" s="3"/>
      <c r="L46" s="3"/>
      <c r="M46" s="3"/>
      <c r="N46" s="3"/>
      <c r="O46" s="3"/>
      <c r="P46" s="3"/>
      <c r="Q46" s="3"/>
      <c r="R46" s="3"/>
      <c r="S46" s="3"/>
      <c r="T46" s="3"/>
      <c r="U46" s="3"/>
      <c r="V46" s="3"/>
      <c r="W46" s="3"/>
      <c r="X46" s="3"/>
      <c r="Y46" s="3"/>
      <c r="Z46" s="4"/>
    </row>
    <row r="47" spans="1:26" ht="15.75" customHeight="1" x14ac:dyDescent="0.3">
      <c r="A47" s="89"/>
      <c r="B47" s="89"/>
      <c r="C47" s="89"/>
      <c r="D47" s="89"/>
      <c r="E47" s="89"/>
      <c r="F47" s="89"/>
      <c r="G47" s="89"/>
      <c r="H47" s="89"/>
      <c r="I47" s="89"/>
      <c r="J47" s="89"/>
      <c r="K47" s="3"/>
      <c r="L47" s="3"/>
      <c r="M47" s="3"/>
      <c r="N47" s="3"/>
      <c r="O47" s="3"/>
      <c r="P47" s="3"/>
      <c r="Q47" s="3"/>
      <c r="R47" s="3"/>
      <c r="S47" s="3"/>
      <c r="T47" s="3"/>
      <c r="U47" s="3"/>
      <c r="V47" s="3"/>
      <c r="W47" s="3"/>
      <c r="X47" s="3"/>
      <c r="Y47" s="3"/>
      <c r="Z47" s="4"/>
    </row>
    <row r="48" spans="1:26" ht="16.5" customHeight="1" x14ac:dyDescent="0.3">
      <c r="A48" s="95">
        <v>14</v>
      </c>
      <c r="B48" s="122" t="str">
        <f>IF('8. Seguimiento Cuatrimestral'!B48:B50="","",'8. Seguimiento Cuatrimestral'!B48:B50)</f>
        <v/>
      </c>
      <c r="C48" s="122" t="str">
        <f>IF('8. Seguimiento Cuatrimestral'!C48:C50="","",'8. Seguimiento Cuatrimestral'!C48:C50)</f>
        <v/>
      </c>
      <c r="D48" s="122" t="str">
        <f>IF('8. Seguimiento Cuatrimestral'!D48:D50="","",'8. Seguimiento Cuatrimestral'!D48:D50)</f>
        <v/>
      </c>
      <c r="E48" s="138">
        <f>'8. Seguimiento Cuatrimestral'!F48:F50</f>
        <v>0</v>
      </c>
      <c r="F48" s="138">
        <f>'8. Seguimiento Cuatrimestral'!J48:J50</f>
        <v>0</v>
      </c>
      <c r="G48" s="138">
        <f>'8. Seguimiento Cuatrimestral'!M48:M50</f>
        <v>0</v>
      </c>
      <c r="H48" s="138">
        <f>'8. Seguimiento Cuatrimestral'!Q48:Q50</f>
        <v>0</v>
      </c>
      <c r="I48" s="138">
        <f>'8. Seguimiento Cuatrimestral'!T48:T50</f>
        <v>0</v>
      </c>
      <c r="J48" s="138">
        <f>'8. Seguimiento Cuatrimestral'!X48:X50</f>
        <v>0</v>
      </c>
      <c r="K48" s="3"/>
      <c r="L48" s="3"/>
      <c r="M48" s="3"/>
      <c r="N48" s="3"/>
      <c r="O48" s="3"/>
      <c r="P48" s="3"/>
      <c r="Q48" s="3"/>
      <c r="R48" s="3"/>
      <c r="S48" s="3"/>
      <c r="T48" s="3"/>
      <c r="U48" s="3"/>
      <c r="V48" s="3"/>
      <c r="W48" s="3"/>
      <c r="X48" s="3"/>
      <c r="Y48" s="3"/>
      <c r="Z48" s="4"/>
    </row>
    <row r="49" spans="1:26" ht="15.75" customHeight="1" x14ac:dyDescent="0.3">
      <c r="A49" s="88"/>
      <c r="B49" s="88"/>
      <c r="C49" s="88"/>
      <c r="D49" s="88"/>
      <c r="E49" s="88"/>
      <c r="F49" s="88"/>
      <c r="G49" s="88"/>
      <c r="H49" s="88"/>
      <c r="I49" s="88"/>
      <c r="J49" s="88"/>
      <c r="K49" s="3"/>
      <c r="L49" s="3"/>
      <c r="M49" s="3"/>
      <c r="N49" s="3"/>
      <c r="O49" s="3"/>
      <c r="P49" s="3"/>
      <c r="Q49" s="3"/>
      <c r="R49" s="3"/>
      <c r="S49" s="3"/>
      <c r="T49" s="3"/>
      <c r="U49" s="3"/>
      <c r="V49" s="3"/>
      <c r="W49" s="3"/>
      <c r="X49" s="3"/>
      <c r="Y49" s="3"/>
      <c r="Z49" s="4"/>
    </row>
    <row r="50" spans="1:26" ht="15.75" customHeight="1" x14ac:dyDescent="0.3">
      <c r="A50" s="89"/>
      <c r="B50" s="89"/>
      <c r="C50" s="89"/>
      <c r="D50" s="89"/>
      <c r="E50" s="89"/>
      <c r="F50" s="89"/>
      <c r="G50" s="89"/>
      <c r="H50" s="89"/>
      <c r="I50" s="89"/>
      <c r="J50" s="89"/>
      <c r="K50" s="3"/>
      <c r="L50" s="3"/>
      <c r="M50" s="3"/>
      <c r="N50" s="3"/>
      <c r="O50" s="3"/>
      <c r="P50" s="3"/>
      <c r="Q50" s="3"/>
      <c r="R50" s="3"/>
      <c r="S50" s="3"/>
      <c r="T50" s="3"/>
      <c r="U50" s="3"/>
      <c r="V50" s="3"/>
      <c r="W50" s="3"/>
      <c r="X50" s="3"/>
      <c r="Y50" s="3"/>
      <c r="Z50" s="4"/>
    </row>
    <row r="51" spans="1:26" ht="16.5" customHeight="1" x14ac:dyDescent="0.3">
      <c r="A51" s="95">
        <v>15</v>
      </c>
      <c r="B51" s="122" t="str">
        <f>IF('8. Seguimiento Cuatrimestral'!B51:B53="","",'8. Seguimiento Cuatrimestral'!B51:B53)</f>
        <v/>
      </c>
      <c r="C51" s="122" t="str">
        <f>IF('8. Seguimiento Cuatrimestral'!C51:C53="","",'8. Seguimiento Cuatrimestral'!C51:C53)</f>
        <v/>
      </c>
      <c r="D51" s="122" t="str">
        <f>IF('8. Seguimiento Cuatrimestral'!D51:D53="","",'8. Seguimiento Cuatrimestral'!D51:D53)</f>
        <v/>
      </c>
      <c r="E51" s="138">
        <f>'8. Seguimiento Cuatrimestral'!F51:F53</f>
        <v>0</v>
      </c>
      <c r="F51" s="138">
        <f>'8. Seguimiento Cuatrimestral'!J51:J53</f>
        <v>0</v>
      </c>
      <c r="G51" s="138">
        <f>'8. Seguimiento Cuatrimestral'!M51:M53</f>
        <v>0</v>
      </c>
      <c r="H51" s="138">
        <f>'8. Seguimiento Cuatrimestral'!Q51:Q53</f>
        <v>0</v>
      </c>
      <c r="I51" s="138">
        <f>'8. Seguimiento Cuatrimestral'!T51:T53</f>
        <v>0</v>
      </c>
      <c r="J51" s="138">
        <f>'8. Seguimiento Cuatrimestral'!X51:X53</f>
        <v>0</v>
      </c>
      <c r="K51" s="3"/>
      <c r="L51" s="3"/>
      <c r="M51" s="3"/>
      <c r="N51" s="3"/>
      <c r="O51" s="3"/>
      <c r="P51" s="3"/>
      <c r="Q51" s="3"/>
      <c r="R51" s="3"/>
      <c r="S51" s="3"/>
      <c r="T51" s="3"/>
      <c r="U51" s="3"/>
      <c r="V51" s="3"/>
      <c r="W51" s="3"/>
      <c r="X51" s="3"/>
      <c r="Y51" s="3"/>
      <c r="Z51" s="4"/>
    </row>
    <row r="52" spans="1:26" ht="15.75" customHeight="1" x14ac:dyDescent="0.3">
      <c r="A52" s="88"/>
      <c r="B52" s="88"/>
      <c r="C52" s="88"/>
      <c r="D52" s="88"/>
      <c r="E52" s="88"/>
      <c r="F52" s="88"/>
      <c r="G52" s="88"/>
      <c r="H52" s="88"/>
      <c r="I52" s="88"/>
      <c r="J52" s="88"/>
      <c r="K52" s="3"/>
      <c r="L52" s="3"/>
      <c r="M52" s="3"/>
      <c r="N52" s="3"/>
      <c r="O52" s="3"/>
      <c r="P52" s="3"/>
      <c r="Q52" s="3"/>
      <c r="R52" s="3"/>
      <c r="S52" s="3"/>
      <c r="T52" s="3"/>
      <c r="U52" s="3"/>
      <c r="V52" s="3"/>
      <c r="W52" s="3"/>
      <c r="X52" s="3"/>
      <c r="Y52" s="3"/>
      <c r="Z52" s="4"/>
    </row>
    <row r="53" spans="1:26" ht="15.75" customHeight="1" x14ac:dyDescent="0.3">
      <c r="A53" s="89"/>
      <c r="B53" s="89"/>
      <c r="C53" s="89"/>
      <c r="D53" s="89"/>
      <c r="E53" s="89"/>
      <c r="F53" s="89"/>
      <c r="G53" s="89"/>
      <c r="H53" s="89"/>
      <c r="I53" s="89"/>
      <c r="J53" s="89"/>
      <c r="K53" s="3"/>
      <c r="L53" s="3"/>
      <c r="M53" s="3"/>
      <c r="N53" s="3"/>
      <c r="O53" s="3"/>
      <c r="P53" s="3"/>
      <c r="Q53" s="3"/>
      <c r="R53" s="3"/>
      <c r="S53" s="3"/>
      <c r="T53" s="3"/>
      <c r="U53" s="3"/>
      <c r="V53" s="3"/>
      <c r="W53" s="3"/>
      <c r="X53" s="3"/>
      <c r="Y53" s="3"/>
      <c r="Z53" s="4"/>
    </row>
    <row r="54" spans="1:26" ht="16.5" customHeight="1" x14ac:dyDescent="0.3">
      <c r="A54" s="95">
        <v>16</v>
      </c>
      <c r="B54" s="122" t="str">
        <f>IF('8. Seguimiento Cuatrimestral'!B54:B56="","",'8. Seguimiento Cuatrimestral'!B54:B56)</f>
        <v/>
      </c>
      <c r="C54" s="122" t="str">
        <f>IF('8. Seguimiento Cuatrimestral'!C54:C56="","",'8. Seguimiento Cuatrimestral'!C54:C56)</f>
        <v/>
      </c>
      <c r="D54" s="122" t="str">
        <f>IF('8. Seguimiento Cuatrimestral'!D54:D56="","",'8. Seguimiento Cuatrimestral'!D54:D56)</f>
        <v/>
      </c>
      <c r="E54" s="138">
        <f>'8. Seguimiento Cuatrimestral'!F54:F56</f>
        <v>0</v>
      </c>
      <c r="F54" s="138">
        <f>'8. Seguimiento Cuatrimestral'!J54:J56</f>
        <v>0</v>
      </c>
      <c r="G54" s="138">
        <f>'8. Seguimiento Cuatrimestral'!M54:M56</f>
        <v>0</v>
      </c>
      <c r="H54" s="138">
        <f>'8. Seguimiento Cuatrimestral'!Q54:Q56</f>
        <v>0</v>
      </c>
      <c r="I54" s="138">
        <f>'8. Seguimiento Cuatrimestral'!T54:T56</f>
        <v>0</v>
      </c>
      <c r="J54" s="138">
        <f>'8. Seguimiento Cuatrimestral'!X54:X56</f>
        <v>0</v>
      </c>
      <c r="K54" s="3"/>
      <c r="L54" s="3"/>
      <c r="M54" s="3"/>
      <c r="N54" s="3"/>
      <c r="O54" s="3"/>
      <c r="P54" s="3"/>
      <c r="Q54" s="3"/>
      <c r="R54" s="3"/>
      <c r="S54" s="3"/>
      <c r="T54" s="3"/>
      <c r="U54" s="3"/>
      <c r="V54" s="3"/>
      <c r="W54" s="3"/>
      <c r="X54" s="3"/>
      <c r="Y54" s="3"/>
      <c r="Z54" s="4"/>
    </row>
    <row r="55" spans="1:26" ht="15.75" customHeight="1" x14ac:dyDescent="0.3">
      <c r="A55" s="88"/>
      <c r="B55" s="88"/>
      <c r="C55" s="88"/>
      <c r="D55" s="88"/>
      <c r="E55" s="88"/>
      <c r="F55" s="88"/>
      <c r="G55" s="88"/>
      <c r="H55" s="88"/>
      <c r="I55" s="88"/>
      <c r="J55" s="88"/>
      <c r="K55" s="3"/>
      <c r="L55" s="3"/>
      <c r="M55" s="3"/>
      <c r="N55" s="3"/>
      <c r="O55" s="3"/>
      <c r="P55" s="3"/>
      <c r="Q55" s="3"/>
      <c r="R55" s="3"/>
      <c r="S55" s="3"/>
      <c r="T55" s="3"/>
      <c r="U55" s="3"/>
      <c r="V55" s="3"/>
      <c r="W55" s="3"/>
      <c r="X55" s="3"/>
      <c r="Y55" s="3"/>
      <c r="Z55" s="4"/>
    </row>
    <row r="56" spans="1:26" ht="15.75" customHeight="1" x14ac:dyDescent="0.3">
      <c r="A56" s="89"/>
      <c r="B56" s="89"/>
      <c r="C56" s="89"/>
      <c r="D56" s="89"/>
      <c r="E56" s="89"/>
      <c r="F56" s="89"/>
      <c r="G56" s="89"/>
      <c r="H56" s="89"/>
      <c r="I56" s="89"/>
      <c r="J56" s="89"/>
      <c r="K56" s="3"/>
      <c r="L56" s="3"/>
      <c r="M56" s="3"/>
      <c r="N56" s="3"/>
      <c r="O56" s="3"/>
      <c r="P56" s="3"/>
      <c r="Q56" s="3"/>
      <c r="R56" s="3"/>
      <c r="S56" s="3"/>
      <c r="T56" s="3"/>
      <c r="U56" s="3"/>
      <c r="V56" s="3"/>
      <c r="W56" s="3"/>
      <c r="X56" s="3"/>
      <c r="Y56" s="3"/>
      <c r="Z56" s="4"/>
    </row>
    <row r="57" spans="1:26" ht="16.5" customHeight="1" x14ac:dyDescent="0.3">
      <c r="A57" s="95">
        <v>17</v>
      </c>
      <c r="B57" s="122" t="str">
        <f>IF('8. Seguimiento Cuatrimestral'!B57:B59="","",'8. Seguimiento Cuatrimestral'!B57:B59)</f>
        <v/>
      </c>
      <c r="C57" s="122" t="str">
        <f>IF('8. Seguimiento Cuatrimestral'!C57:C59="","",'8. Seguimiento Cuatrimestral'!C57:C59)</f>
        <v/>
      </c>
      <c r="D57" s="122" t="str">
        <f>IF('8. Seguimiento Cuatrimestral'!D57:D59="","",'8. Seguimiento Cuatrimestral'!D57:D59)</f>
        <v/>
      </c>
      <c r="E57" s="138">
        <f>'8. Seguimiento Cuatrimestral'!F57:F59</f>
        <v>0</v>
      </c>
      <c r="F57" s="138">
        <f>'8. Seguimiento Cuatrimestral'!J57:J59</f>
        <v>0</v>
      </c>
      <c r="G57" s="138">
        <f>'8. Seguimiento Cuatrimestral'!M57:M59</f>
        <v>0</v>
      </c>
      <c r="H57" s="138">
        <f>'8. Seguimiento Cuatrimestral'!Q57:Q59</f>
        <v>0</v>
      </c>
      <c r="I57" s="138">
        <f>'8. Seguimiento Cuatrimestral'!T57:T59</f>
        <v>0</v>
      </c>
      <c r="J57" s="138">
        <f>'8. Seguimiento Cuatrimestral'!X57:X59</f>
        <v>0</v>
      </c>
      <c r="K57" s="3"/>
      <c r="L57" s="3"/>
      <c r="M57" s="3"/>
      <c r="N57" s="3"/>
      <c r="O57" s="3"/>
      <c r="P57" s="3"/>
      <c r="Q57" s="3"/>
      <c r="R57" s="3"/>
      <c r="S57" s="3"/>
      <c r="T57" s="3"/>
      <c r="U57" s="3"/>
      <c r="V57" s="3"/>
      <c r="W57" s="3"/>
      <c r="X57" s="3"/>
      <c r="Y57" s="3"/>
      <c r="Z57" s="4"/>
    </row>
    <row r="58" spans="1:26" ht="15.75" customHeight="1" x14ac:dyDescent="0.3">
      <c r="A58" s="88"/>
      <c r="B58" s="88"/>
      <c r="C58" s="88"/>
      <c r="D58" s="88"/>
      <c r="E58" s="88"/>
      <c r="F58" s="88"/>
      <c r="G58" s="88"/>
      <c r="H58" s="88"/>
      <c r="I58" s="88"/>
      <c r="J58" s="88"/>
      <c r="K58" s="3"/>
      <c r="L58" s="3"/>
      <c r="M58" s="3"/>
      <c r="N58" s="3"/>
      <c r="O58" s="3"/>
      <c r="P58" s="3"/>
      <c r="Q58" s="3"/>
      <c r="R58" s="3"/>
      <c r="S58" s="3"/>
      <c r="T58" s="3"/>
      <c r="U58" s="3"/>
      <c r="V58" s="3"/>
      <c r="W58" s="3"/>
      <c r="X58" s="3"/>
      <c r="Y58" s="3"/>
      <c r="Z58" s="4"/>
    </row>
    <row r="59" spans="1:26" ht="15.75" customHeight="1" x14ac:dyDescent="0.3">
      <c r="A59" s="89"/>
      <c r="B59" s="89"/>
      <c r="C59" s="89"/>
      <c r="D59" s="89"/>
      <c r="E59" s="89"/>
      <c r="F59" s="89"/>
      <c r="G59" s="89"/>
      <c r="H59" s="89"/>
      <c r="I59" s="89"/>
      <c r="J59" s="89"/>
      <c r="K59" s="3"/>
      <c r="L59" s="3"/>
      <c r="M59" s="3"/>
      <c r="N59" s="3"/>
      <c r="O59" s="3"/>
      <c r="P59" s="3"/>
      <c r="Q59" s="3"/>
      <c r="R59" s="3"/>
      <c r="S59" s="3"/>
      <c r="T59" s="3"/>
      <c r="U59" s="3"/>
      <c r="V59" s="3"/>
      <c r="W59" s="3"/>
      <c r="X59" s="3"/>
      <c r="Y59" s="3"/>
      <c r="Z59" s="4"/>
    </row>
    <row r="60" spans="1:26" ht="16.5" customHeight="1" x14ac:dyDescent="0.3">
      <c r="A60" s="95">
        <v>18</v>
      </c>
      <c r="B60" s="122" t="str">
        <f>IF('8. Seguimiento Cuatrimestral'!B60:B62="","",'8. Seguimiento Cuatrimestral'!B60:B62)</f>
        <v/>
      </c>
      <c r="C60" s="122" t="str">
        <f>IF('8. Seguimiento Cuatrimestral'!C60:C62="","",'8. Seguimiento Cuatrimestral'!C60:C62)</f>
        <v/>
      </c>
      <c r="D60" s="122" t="str">
        <f>IF('8. Seguimiento Cuatrimestral'!D60:D62="","",'8. Seguimiento Cuatrimestral'!D60:D62)</f>
        <v/>
      </c>
      <c r="E60" s="138">
        <f>'8. Seguimiento Cuatrimestral'!F60:F62</f>
        <v>0</v>
      </c>
      <c r="F60" s="138">
        <f>'8. Seguimiento Cuatrimestral'!J60:J62</f>
        <v>0</v>
      </c>
      <c r="G60" s="138">
        <f>'8. Seguimiento Cuatrimestral'!M60:M62</f>
        <v>0</v>
      </c>
      <c r="H60" s="138">
        <f>'8. Seguimiento Cuatrimestral'!Q60:Q62</f>
        <v>0</v>
      </c>
      <c r="I60" s="138">
        <f>'8. Seguimiento Cuatrimestral'!T60:T62</f>
        <v>0</v>
      </c>
      <c r="J60" s="138">
        <f>'8. Seguimiento Cuatrimestral'!X60:X62</f>
        <v>0</v>
      </c>
      <c r="K60" s="3"/>
      <c r="L60" s="3"/>
      <c r="M60" s="3"/>
      <c r="N60" s="3"/>
      <c r="O60" s="3"/>
      <c r="P60" s="3"/>
      <c r="Q60" s="3"/>
      <c r="R60" s="3"/>
      <c r="S60" s="3"/>
      <c r="T60" s="3"/>
      <c r="U60" s="3"/>
      <c r="V60" s="3"/>
      <c r="W60" s="3"/>
      <c r="X60" s="3"/>
      <c r="Y60" s="3"/>
      <c r="Z60" s="4"/>
    </row>
    <row r="61" spans="1:26" ht="15.75" customHeight="1" x14ac:dyDescent="0.3">
      <c r="A61" s="88"/>
      <c r="B61" s="88"/>
      <c r="C61" s="88"/>
      <c r="D61" s="88"/>
      <c r="E61" s="88"/>
      <c r="F61" s="88"/>
      <c r="G61" s="88"/>
      <c r="H61" s="88"/>
      <c r="I61" s="88"/>
      <c r="J61" s="88"/>
      <c r="K61" s="3"/>
      <c r="L61" s="3"/>
      <c r="M61" s="3"/>
      <c r="N61" s="3"/>
      <c r="O61" s="3"/>
      <c r="P61" s="3"/>
      <c r="Q61" s="3"/>
      <c r="R61" s="3"/>
      <c r="S61" s="3"/>
      <c r="T61" s="3"/>
      <c r="U61" s="3"/>
      <c r="V61" s="3"/>
      <c r="W61" s="3"/>
      <c r="X61" s="3"/>
      <c r="Y61" s="3"/>
      <c r="Z61" s="4"/>
    </row>
    <row r="62" spans="1:26" ht="15.75" customHeight="1" x14ac:dyDescent="0.3">
      <c r="A62" s="89"/>
      <c r="B62" s="89"/>
      <c r="C62" s="89"/>
      <c r="D62" s="89"/>
      <c r="E62" s="89"/>
      <c r="F62" s="89"/>
      <c r="G62" s="89"/>
      <c r="H62" s="89"/>
      <c r="I62" s="89"/>
      <c r="J62" s="89"/>
      <c r="K62" s="3"/>
      <c r="L62" s="3"/>
      <c r="M62" s="3"/>
      <c r="N62" s="3"/>
      <c r="O62" s="3"/>
      <c r="P62" s="3"/>
      <c r="Q62" s="3"/>
      <c r="R62" s="3"/>
      <c r="S62" s="3"/>
      <c r="T62" s="3"/>
      <c r="U62" s="3"/>
      <c r="V62" s="3"/>
      <c r="W62" s="3"/>
      <c r="X62" s="3"/>
      <c r="Y62" s="3"/>
      <c r="Z62" s="4"/>
    </row>
    <row r="63" spans="1:26" ht="16.5" customHeight="1" x14ac:dyDescent="0.3">
      <c r="A63" s="95">
        <v>19</v>
      </c>
      <c r="B63" s="122" t="str">
        <f>IF('8. Seguimiento Cuatrimestral'!B63:B65="","",'8. Seguimiento Cuatrimestral'!B63:B65)</f>
        <v/>
      </c>
      <c r="C63" s="122" t="str">
        <f>IF('8. Seguimiento Cuatrimestral'!C63:C65="","",'8. Seguimiento Cuatrimestral'!C63:C65)</f>
        <v/>
      </c>
      <c r="D63" s="122" t="str">
        <f>IF('8. Seguimiento Cuatrimestral'!D63:D65="","",'8. Seguimiento Cuatrimestral'!D63:D65)</f>
        <v/>
      </c>
      <c r="E63" s="138">
        <f>'8. Seguimiento Cuatrimestral'!F63:F65</f>
        <v>0</v>
      </c>
      <c r="F63" s="138">
        <f>'8. Seguimiento Cuatrimestral'!J63:J65</f>
        <v>0</v>
      </c>
      <c r="G63" s="138">
        <f>'8. Seguimiento Cuatrimestral'!M63:M65</f>
        <v>0</v>
      </c>
      <c r="H63" s="138">
        <f>'8. Seguimiento Cuatrimestral'!Q63:Q65</f>
        <v>0</v>
      </c>
      <c r="I63" s="138">
        <f>'8. Seguimiento Cuatrimestral'!T63:T65</f>
        <v>0</v>
      </c>
      <c r="J63" s="138">
        <f>'8. Seguimiento Cuatrimestral'!X63:X65</f>
        <v>0</v>
      </c>
      <c r="K63" s="3"/>
      <c r="L63" s="3"/>
      <c r="M63" s="3"/>
      <c r="N63" s="3"/>
      <c r="O63" s="3"/>
      <c r="P63" s="3"/>
      <c r="Q63" s="3"/>
      <c r="R63" s="3"/>
      <c r="S63" s="3"/>
      <c r="T63" s="3"/>
      <c r="U63" s="3"/>
      <c r="V63" s="3"/>
      <c r="W63" s="3"/>
      <c r="X63" s="3"/>
      <c r="Y63" s="3"/>
      <c r="Z63" s="4"/>
    </row>
    <row r="64" spans="1:26" ht="15.75" customHeight="1" x14ac:dyDescent="0.3">
      <c r="A64" s="88"/>
      <c r="B64" s="88"/>
      <c r="C64" s="88"/>
      <c r="D64" s="88"/>
      <c r="E64" s="88"/>
      <c r="F64" s="88"/>
      <c r="G64" s="88"/>
      <c r="H64" s="88"/>
      <c r="I64" s="88"/>
      <c r="J64" s="88"/>
      <c r="K64" s="3"/>
      <c r="L64" s="3"/>
      <c r="M64" s="3"/>
      <c r="N64" s="3"/>
      <c r="O64" s="3"/>
      <c r="P64" s="3"/>
      <c r="Q64" s="3"/>
      <c r="R64" s="3"/>
      <c r="S64" s="3"/>
      <c r="T64" s="3"/>
      <c r="U64" s="3"/>
      <c r="V64" s="3"/>
      <c r="W64" s="3"/>
      <c r="X64" s="3"/>
      <c r="Y64" s="3"/>
      <c r="Z64" s="4"/>
    </row>
    <row r="65" spans="1:26" ht="15.75" customHeight="1" x14ac:dyDescent="0.3">
      <c r="A65" s="89"/>
      <c r="B65" s="89"/>
      <c r="C65" s="89"/>
      <c r="D65" s="89"/>
      <c r="E65" s="89"/>
      <c r="F65" s="89"/>
      <c r="G65" s="89"/>
      <c r="H65" s="89"/>
      <c r="I65" s="89"/>
      <c r="J65" s="89"/>
      <c r="K65" s="3"/>
      <c r="L65" s="3"/>
      <c r="M65" s="3"/>
      <c r="N65" s="3"/>
      <c r="O65" s="3"/>
      <c r="P65" s="3"/>
      <c r="Q65" s="3"/>
      <c r="R65" s="3"/>
      <c r="S65" s="3"/>
      <c r="T65" s="3"/>
      <c r="U65" s="3"/>
      <c r="V65" s="3"/>
      <c r="W65" s="3"/>
      <c r="X65" s="3"/>
      <c r="Y65" s="3"/>
      <c r="Z65" s="4"/>
    </row>
    <row r="66" spans="1:26" ht="16.5" customHeight="1" x14ac:dyDescent="0.3">
      <c r="A66" s="95">
        <v>20</v>
      </c>
      <c r="B66" s="122" t="str">
        <f>IF('8. Seguimiento Cuatrimestral'!B66:B68="","",'8. Seguimiento Cuatrimestral'!B66:B68)</f>
        <v/>
      </c>
      <c r="C66" s="122" t="str">
        <f>IF('8. Seguimiento Cuatrimestral'!C66:C68="","",'8. Seguimiento Cuatrimestral'!C66:C68)</f>
        <v/>
      </c>
      <c r="D66" s="122" t="str">
        <f>IF('8. Seguimiento Cuatrimestral'!D66:D68="","",'8. Seguimiento Cuatrimestral'!D66:D68)</f>
        <v/>
      </c>
      <c r="E66" s="138">
        <f>'8. Seguimiento Cuatrimestral'!F66:F68</f>
        <v>0</v>
      </c>
      <c r="F66" s="138">
        <f>'8. Seguimiento Cuatrimestral'!J66:J68</f>
        <v>0</v>
      </c>
      <c r="G66" s="138">
        <f>'8. Seguimiento Cuatrimestral'!M66:M68</f>
        <v>0</v>
      </c>
      <c r="H66" s="138">
        <f>'8. Seguimiento Cuatrimestral'!Q66:Q68</f>
        <v>0</v>
      </c>
      <c r="I66" s="138">
        <f>'8. Seguimiento Cuatrimestral'!T66:T68</f>
        <v>0</v>
      </c>
      <c r="J66" s="138">
        <f>'8. Seguimiento Cuatrimestral'!X66:X68</f>
        <v>0</v>
      </c>
      <c r="K66" s="3"/>
      <c r="L66" s="3"/>
      <c r="M66" s="3"/>
      <c r="N66" s="3"/>
      <c r="O66" s="3"/>
      <c r="P66" s="3"/>
      <c r="Q66" s="3"/>
      <c r="R66" s="3"/>
      <c r="S66" s="3"/>
      <c r="T66" s="3"/>
      <c r="U66" s="3"/>
      <c r="V66" s="3"/>
      <c r="W66" s="3"/>
      <c r="X66" s="3"/>
      <c r="Y66" s="3"/>
      <c r="Z66" s="4"/>
    </row>
    <row r="67" spans="1:26" ht="15.75" customHeight="1" x14ac:dyDescent="0.3">
      <c r="A67" s="88"/>
      <c r="B67" s="88"/>
      <c r="C67" s="88"/>
      <c r="D67" s="88"/>
      <c r="E67" s="88"/>
      <c r="F67" s="88"/>
      <c r="G67" s="88"/>
      <c r="H67" s="88"/>
      <c r="I67" s="88"/>
      <c r="J67" s="88"/>
      <c r="K67" s="2"/>
      <c r="L67" s="2"/>
      <c r="M67" s="2"/>
      <c r="N67" s="2"/>
      <c r="O67" s="2"/>
      <c r="P67" s="2"/>
      <c r="Q67" s="2"/>
      <c r="R67" s="2"/>
      <c r="S67" s="2"/>
      <c r="T67" s="2"/>
      <c r="U67" s="2"/>
      <c r="V67" s="2"/>
      <c r="W67" s="2"/>
      <c r="X67" s="2"/>
      <c r="Y67" s="2"/>
      <c r="Z67" s="4"/>
    </row>
    <row r="68" spans="1:26" ht="15.75" customHeight="1" x14ac:dyDescent="0.3">
      <c r="A68" s="89"/>
      <c r="B68" s="89"/>
      <c r="C68" s="89"/>
      <c r="D68" s="89"/>
      <c r="E68" s="89"/>
      <c r="F68" s="89"/>
      <c r="G68" s="89"/>
      <c r="H68" s="89"/>
      <c r="I68" s="89"/>
      <c r="J68" s="89"/>
      <c r="K68" s="2"/>
      <c r="L68" s="2"/>
      <c r="M68" s="2"/>
      <c r="N68" s="2"/>
      <c r="O68" s="2"/>
      <c r="P68" s="2"/>
      <c r="Q68" s="2"/>
      <c r="R68" s="2"/>
      <c r="S68" s="2"/>
      <c r="T68" s="2"/>
      <c r="U68" s="2"/>
      <c r="V68" s="2"/>
      <c r="W68" s="2"/>
      <c r="X68" s="2"/>
      <c r="Y68" s="2"/>
      <c r="Z68" s="4"/>
    </row>
    <row r="69" spans="1:26" ht="23.25" customHeight="1" x14ac:dyDescent="0.3">
      <c r="A69" s="2"/>
      <c r="B69" s="148" t="s">
        <v>302</v>
      </c>
      <c r="C69" s="61"/>
      <c r="D69" s="62"/>
      <c r="E69" s="39">
        <f t="shared" ref="E69:J69" si="0">IFERROR(AVERAGE(E9:E68),"")</f>
        <v>0</v>
      </c>
      <c r="F69" s="39">
        <f t="shared" si="0"/>
        <v>0</v>
      </c>
      <c r="G69" s="39">
        <f t="shared" si="0"/>
        <v>0.15</v>
      </c>
      <c r="H69" s="39">
        <f t="shared" si="0"/>
        <v>0</v>
      </c>
      <c r="I69" s="39">
        <f t="shared" si="0"/>
        <v>0</v>
      </c>
      <c r="J69" s="39">
        <f t="shared" si="0"/>
        <v>0</v>
      </c>
      <c r="K69" s="2"/>
      <c r="L69" s="2"/>
      <c r="M69" s="2"/>
      <c r="N69" s="2"/>
      <c r="O69" s="2"/>
      <c r="P69" s="2"/>
      <c r="Q69" s="2"/>
      <c r="R69" s="2"/>
      <c r="S69" s="2"/>
      <c r="T69" s="2"/>
      <c r="U69" s="2"/>
      <c r="V69" s="2"/>
      <c r="W69" s="2"/>
      <c r="X69" s="2"/>
      <c r="Y69" s="2"/>
      <c r="Z69" s="4"/>
    </row>
    <row r="70" spans="1:26" ht="23.25" customHeight="1" x14ac:dyDescent="0.3">
      <c r="A70" s="7"/>
      <c r="B70" s="148" t="s">
        <v>303</v>
      </c>
      <c r="C70" s="61"/>
      <c r="D70" s="62"/>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x14ac:dyDescent="0.3">
      <c r="A71" s="7"/>
      <c r="B71" s="148" t="s">
        <v>304</v>
      </c>
      <c r="C71" s="61"/>
      <c r="D71" s="62"/>
      <c r="E71" s="39">
        <f t="shared" ref="E71:J71" si="1">IFERROR(E69/E70,"")</f>
        <v>0</v>
      </c>
      <c r="F71" s="39">
        <f t="shared" si="1"/>
        <v>0</v>
      </c>
      <c r="G71" s="39">
        <f t="shared" si="1"/>
        <v>0.22500000000000023</v>
      </c>
      <c r="H71" s="39">
        <f t="shared" si="1"/>
        <v>0</v>
      </c>
      <c r="I71" s="39">
        <f t="shared" si="1"/>
        <v>0</v>
      </c>
      <c r="J71" s="39">
        <f t="shared" si="1"/>
        <v>0</v>
      </c>
      <c r="K71" s="2"/>
      <c r="L71" s="2"/>
      <c r="M71" s="2"/>
      <c r="N71" s="2"/>
      <c r="O71" s="2"/>
      <c r="P71" s="2"/>
      <c r="Q71" s="2"/>
      <c r="R71" s="2"/>
      <c r="S71" s="2"/>
      <c r="T71" s="2"/>
      <c r="U71" s="2"/>
      <c r="V71" s="2"/>
      <c r="W71" s="2"/>
      <c r="X71" s="2"/>
      <c r="Y71" s="2"/>
      <c r="Z71" s="4"/>
    </row>
    <row r="72" spans="1:26" ht="15.7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Viviana Alejandra Galeano</dc:creator>
  <cp:lastModifiedBy>Viviana Alejandra Galeano</cp:lastModifiedBy>
  <dcterms:created xsi:type="dcterms:W3CDTF">2022-09-03T00:21:52Z</dcterms:created>
  <dcterms:modified xsi:type="dcterms:W3CDTF">2022-09-03T00:25:53Z</dcterms:modified>
</cp:coreProperties>
</file>