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16608" windowHeight="9432" tabRatio="769"/>
  </bookViews>
  <sheets>
    <sheet name="Plan 2023" sheetId="7" r:id="rId1"/>
    <sheet name="Hoja1" sheetId="9" state="hidden" r:id="rId2"/>
    <sheet name="Seguimiento" sheetId="8" r:id="rId3"/>
    <sheet name="Listas" sheetId="3" state="hidden" r:id="rId4"/>
  </sheets>
  <externalReferences>
    <externalReference r:id="rId5"/>
    <externalReference r:id="rId6"/>
  </externalReferences>
  <definedNames>
    <definedName name="_xlnm._FilterDatabase" localSheetId="2" hidden="1">Seguimiento!$A$7:$D$51</definedName>
    <definedName name="AUTOMATIZACION" localSheetId="2">#REF!</definedName>
    <definedName name="AUTOMATIZACION">#REF!</definedName>
    <definedName name="Casi_seguro" localSheetId="2">'[1]3. PROBABILIDAD'!#REF!</definedName>
    <definedName name="Casi_seguro">'[1]3. PROBABILIDAD'!#REF!</definedName>
    <definedName name="CONFIDENCIALIDAD" localSheetId="2">'[1]4. IMPACTO GESTIÓN Y E'!#REF!</definedName>
    <definedName name="CONFIDENCIALIDAD">'[1]4. IMPACTO GESTIÓN Y E'!#REF!</definedName>
    <definedName name="CONFIDENCIALIDAD_DE_LA_INFORMACIÓN" localSheetId="2">'[1]4. IMPACTO GESTIÓN Y E'!#REF!</definedName>
    <definedName name="CONFIDENCIALIDAD_DE_LA_INFORMACIÓN">'[1]4. IMPACTO GESTIÓN Y E'!#REF!</definedName>
    <definedName name="CONTROL" localSheetId="2">#REF!</definedName>
    <definedName name="CONTROL">#REF!</definedName>
    <definedName name="Corrupción" localSheetId="2">[2]Listas!$Q$2:$Q$6</definedName>
    <definedName name="Corrupción">Listas!#REF!</definedName>
    <definedName name="CREDIBILIDAD" localSheetId="2">'[1]4. IMPACTO GESTIÓN Y E'!#REF!</definedName>
    <definedName name="CREDIBILIDAD">'[1]4. IMPACTO GESTIÓN Y E'!#REF!</definedName>
    <definedName name="CREDIBILIDAD_O_IMAGEN" localSheetId="2">'[1]4. IMPACTO GESTIÓN Y E'!#REF!</definedName>
    <definedName name="CREDIBILIDAD_O_IMAGEN">'[1]4. IMPACTO GESTIÓN Y E'!#REF!</definedName>
    <definedName name="CriteriosImpacto" localSheetId="2">[2]Listas!$E$2:$E$11</definedName>
    <definedName name="CriteriosImpacto">Listas!#REF!</definedName>
    <definedName name="EVIDENCIA" localSheetId="2">#REF!</definedName>
    <definedName name="EVIDENCIA">#REF!</definedName>
    <definedName name="FRECUENCIA" localSheetId="2">#REF!</definedName>
    <definedName name="FRECUENCIA">#REF!</definedName>
    <definedName name="Improbable_posible" localSheetId="2">'[1]3. PROBABILIDAD'!#REF!</definedName>
    <definedName name="Improbable_posible">'[1]3. PROBABILIDAD'!#REF!</definedName>
    <definedName name="LEGAL" localSheetId="2">'[1]4. IMPACTO GESTIÓN Y E'!#REF!</definedName>
    <definedName name="LEGAL">'[1]4. IMPACTO GESTIÓN Y E'!#REF!</definedName>
    <definedName name="MANUALES" localSheetId="2">#REF!</definedName>
    <definedName name="MANUALES">#REF!</definedName>
    <definedName name="OPERATIVO" localSheetId="2">'[1]4. IMPACTO GESTIÓN Y E'!#REF!</definedName>
    <definedName name="OPERATIVO">'[1]4. IMPACTO GESTIÓN Y E'!#REF!</definedName>
    <definedName name="Posible" localSheetId="2">'[1]3. PROBABILIDAD'!#REF!</definedName>
    <definedName name="Posible">'[1]3. PROBABILIDAD'!#REF!</definedName>
    <definedName name="Probabilidad" localSheetId="2">[2]Listas!$D$2:$D$6</definedName>
    <definedName name="Probabilidad">Listas!#REF!</definedName>
    <definedName name="Probable" localSheetId="2">'[1]3. PROBABILIDAD'!#REF!</definedName>
    <definedName name="Probable">'[1]3. PROBABILIDAD'!#REF!</definedName>
    <definedName name="Rara_vez" localSheetId="2">'[1]3. PROBABILIDAD'!#REF!</definedName>
    <definedName name="Rara_vez">'[1]3. PROBABILIDAD'!#REF!</definedName>
    <definedName name="RESPONSABLES" localSheetId="2">#REF!</definedName>
    <definedName name="RESPONSABLES">#REF!</definedName>
    <definedName name="SI_NO" localSheetId="2">[2]Listas!$O$2:$O$3</definedName>
    <definedName name="SI_NO">Listas!#REF!</definedName>
    <definedName name="TIEMPO" localSheetId="2">#REF!</definedName>
    <definedName name="TIEMPO">#REF!</definedName>
    <definedName name="TipoRiesgo" localSheetId="2">[2]Listas!$B$2:$B$11</definedName>
    <definedName name="TipoRiesgo">Listas!$B$2:$B$11</definedName>
    <definedName name="TratamientoCorrupcion" localSheetId="2">[2]Listas!$AD$2:$AD$4</definedName>
    <definedName name="TratamientoCorrupcion">Listas!#REF!</definedName>
    <definedName name="TratamientoV5" localSheetId="2">[2]Listas!$N$2:$N$5</definedName>
    <definedName name="TratamientoV5">Listas!#REF!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61" i="7"/>
  <c r="BB63"/>
  <c r="BD63" s="1"/>
  <c r="BB62"/>
  <c r="BC62" l="1"/>
  <c r="E6" i="9" l="1"/>
  <c r="D6"/>
  <c r="C6"/>
  <c r="D50" i="8"/>
  <c r="D49"/>
  <c r="D48"/>
  <c r="D46"/>
  <c r="D47"/>
  <c r="D45"/>
  <c r="D44"/>
  <c r="D43"/>
  <c r="D41"/>
  <c r="D42"/>
  <c r="D39"/>
  <c r="D40"/>
  <c r="D36"/>
  <c r="D37"/>
  <c r="D38"/>
  <c r="D34"/>
  <c r="D35"/>
  <c r="D32"/>
  <c r="D33"/>
  <c r="D31"/>
  <c r="D29"/>
  <c r="D30"/>
  <c r="D27"/>
  <c r="D28"/>
  <c r="N51"/>
  <c r="K51"/>
  <c r="H51"/>
  <c r="E51"/>
  <c r="B49"/>
  <c r="B50"/>
  <c r="B48"/>
  <c r="B42"/>
  <c r="B43"/>
  <c r="B44"/>
  <c r="B45"/>
  <c r="B46"/>
  <c r="B47"/>
  <c r="B27"/>
  <c r="B28"/>
  <c r="B29"/>
  <c r="B30"/>
  <c r="B31"/>
  <c r="B32"/>
  <c r="B33"/>
  <c r="B34"/>
  <c r="B35"/>
  <c r="B36"/>
  <c r="B37"/>
  <c r="B38"/>
  <c r="B39"/>
  <c r="B40"/>
  <c r="B41"/>
  <c r="D10"/>
  <c r="D11"/>
  <c r="D12"/>
  <c r="D13"/>
  <c r="D14"/>
  <c r="D15"/>
  <c r="D16"/>
  <c r="D17"/>
  <c r="D18"/>
  <c r="D19"/>
  <c r="D20"/>
  <c r="D21"/>
  <c r="D22"/>
  <c r="D23"/>
  <c r="D24"/>
  <c r="D25"/>
  <c r="D26"/>
  <c r="B10"/>
  <c r="B11"/>
  <c r="B12"/>
  <c r="B13"/>
  <c r="B14"/>
  <c r="B15"/>
  <c r="B16"/>
  <c r="B17"/>
  <c r="B18"/>
  <c r="B19"/>
  <c r="B20"/>
  <c r="B21"/>
  <c r="B22"/>
  <c r="B23"/>
  <c r="B24"/>
  <c r="B25"/>
  <c r="B26"/>
  <c r="BB48" i="7"/>
  <c r="BB38"/>
  <c r="BB29"/>
  <c r="BB51"/>
  <c r="BB34"/>
  <c r="BB33"/>
  <c r="BB27"/>
  <c r="BB25"/>
  <c r="BB60" l="1"/>
  <c r="BB59"/>
  <c r="D9" i="8" l="1"/>
  <c r="B9"/>
  <c r="BB57" i="7" l="1"/>
  <c r="BB55"/>
  <c r="BB54"/>
  <c r="BB53"/>
  <c r="BB50"/>
  <c r="BB47"/>
  <c r="BB46"/>
  <c r="BB45"/>
  <c r="BB44"/>
  <c r="BB43"/>
  <c r="BB42"/>
  <c r="BB41"/>
  <c r="BB40"/>
  <c r="BB37"/>
  <c r="BB36"/>
  <c r="BB32"/>
  <c r="BB31"/>
  <c r="BB28"/>
  <c r="BB26"/>
  <c r="BB24"/>
  <c r="BB22"/>
  <c r="BB21"/>
  <c r="BB20"/>
  <c r="BB19"/>
  <c r="BB18"/>
  <c r="BB16"/>
  <c r="BB15"/>
  <c r="BB14"/>
  <c r="BB13"/>
  <c r="BB12"/>
  <c r="BB11"/>
  <c r="BB10"/>
  <c r="BB61" l="1"/>
</calcChain>
</file>

<file path=xl/sharedStrings.xml><?xml version="1.0" encoding="utf-8"?>
<sst xmlns="http://schemas.openxmlformats.org/spreadsheetml/2006/main" count="386" uniqueCount="238">
  <si>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</si>
  <si>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</si>
  <si>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</si>
  <si>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</si>
  <si>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</si>
  <si>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</si>
  <si>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</si>
  <si>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</si>
  <si>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</si>
  <si>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</si>
  <si>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</si>
  <si>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</si>
  <si>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</si>
  <si>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</si>
  <si>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</si>
  <si>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</si>
  <si>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</si>
  <si>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</si>
  <si>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</si>
  <si>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</si>
  <si>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</si>
  <si>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</si>
  <si>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</si>
  <si>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</si>
  <si>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</si>
  <si>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</si>
  <si>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</si>
  <si>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</si>
  <si>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</si>
  <si>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</si>
  <si>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</si>
  <si>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</si>
  <si>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Actividade(s)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</si>
  <si>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</si>
  <si>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</si>
  <si>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</si>
  <si>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</si>
  <si>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</si>
  <si>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</si>
  <si>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</si>
  <si>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</si>
  <si>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</si>
  <si>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</si>
  <si>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</si>
  <si>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</si>
  <si>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Objetivo Principal del Plan:</t>
  </si>
  <si>
    <t>Responsable Principal de la Ejecución del Plan:</t>
  </si>
  <si>
    <t>Vigencia:</t>
  </si>
  <si>
    <t>Producto(s) o Entregable(s)</t>
  </si>
  <si>
    <t>Total Programado</t>
  </si>
  <si>
    <t>Dependencia(s) Responsable(s)</t>
  </si>
  <si>
    <t>Politica MIPG a la que aplica</t>
  </si>
  <si>
    <t>% DE AVANCE</t>
  </si>
  <si>
    <t>REPORTE DE LOS AVANCES DE LAS ACCIONES EJECUTADAS</t>
  </si>
  <si>
    <t>EVIDENCIAS / PRODUCTOS ENTREGADOS</t>
  </si>
  <si>
    <t>Actividad(es)</t>
  </si>
  <si>
    <t xml:space="preserve">Gestión del Talento Humano - Seguridad y Salud en el Trabajo </t>
  </si>
  <si>
    <t>Reporte de actividades deportivas, culturales y de formación extramurales para el cubrimiento de la ARL, correspondiente a eventos organizados por la entidad o con permiso de participación .</t>
  </si>
  <si>
    <t>Afiliación a la ARL de los nuevos servidores / contratistas de prestación de servicios y modificaciones fechas de cobertura contratistas prestación de servicios ante la ARL</t>
  </si>
  <si>
    <t>Realizar el pago de nivel de riesgo laboral IV y V de contratistas de prestación de servicios del IDIGER</t>
  </si>
  <si>
    <t>Asesoría por parte de la ARL Positiva en la implementación del SG- SST del IDIGER.</t>
  </si>
  <si>
    <t>Reporte Informes de gestión SGSST (Rendición de cuentas) incluyéndolos informes emitidos por los diferentes comités (COPASST, Convivencia Laboral y Brigada de Emergencia)</t>
  </si>
  <si>
    <t>Reporte trimestral de indicadores SG-SST (Plan de trabajo, accidentalidad e investigación, capacitación, mejora continua, inspección)</t>
  </si>
  <si>
    <t>Exámenes médicos ocupacionales: Ingreso, periódicos y de retiro</t>
  </si>
  <si>
    <t>Inspecciones de uso de EPP  (incluidas vistas de trabajo en campo )</t>
  </si>
  <si>
    <t xml:space="preserve">Inspecciones Locativas (De acuerdo al cronograma del COPASST) </t>
  </si>
  <si>
    <t>Realización de la semana de la salud (actividades de prevención y promoción de la salud)</t>
  </si>
  <si>
    <t xml:space="preserve">1. Programa Medicina Preventiva y del Trabajo </t>
  </si>
  <si>
    <t xml:space="preserve">1.1. Plan de Vigilancia Epidemiológico Riesgo Biomecanico </t>
  </si>
  <si>
    <t>Actualización programa DME (Inspección de puestos de trabajo  y sillas)</t>
  </si>
  <si>
    <t>Programa de Pausas Activas</t>
  </si>
  <si>
    <t xml:space="preserve">Seguimiento recomendaciones (Biomecánico) </t>
  </si>
  <si>
    <t xml:space="preserve">1.2. Plan de Vigilancia Epidemiológico Riesgo Psicosocial  </t>
  </si>
  <si>
    <t xml:space="preserve">Aplicación de la batería psicosocial </t>
  </si>
  <si>
    <t>Continuar con el  Programa preventivo de riesgo psicosocial (Charlas estrés laboral, seguimiento de casos apoyo psicosocial, capacitaciones en temas comunicación asertiva, trabajo en equipo)</t>
  </si>
  <si>
    <t xml:space="preserve">1.3. Plan de Vigilancia Epidemiológico Riesgo Cardiovascular Programa Habitos de vida saludables </t>
  </si>
  <si>
    <t>Tamizaje IMC</t>
  </si>
  <si>
    <t xml:space="preserve">Valoración nutricional </t>
  </si>
  <si>
    <t xml:space="preserve">2. Programa de Higiene y Seguridad Industrial </t>
  </si>
  <si>
    <t xml:space="preserve">Entrega de elementos de protección personal </t>
  </si>
  <si>
    <t>Reportar e investigar los accidentes e incidentes laborales (Cada vez que se presente)</t>
  </si>
  <si>
    <t xml:space="preserve">Medición de iluminación B7, B11, C4, CDLyR </t>
  </si>
  <si>
    <t>Simulacro de evacuación</t>
  </si>
  <si>
    <t xml:space="preserve">3. Comités </t>
  </si>
  <si>
    <t>Verificación de las reuniones del comité de convivencia, COPASST, Brigadas de emergencias (revisión de fechas de reunión en las carpetas)</t>
  </si>
  <si>
    <t xml:space="preserve">4. Procesos Contractuales </t>
  </si>
  <si>
    <t>Exámenes médicos ocupacionales</t>
  </si>
  <si>
    <t>Compra de EPP y/o  EPP bioseguridad y/o equipos de atención en caso de emergencia</t>
  </si>
  <si>
    <t>5. Plan de Mejoramiento Estandares Mínimos Seguridad y Salud en el Trabajo Resolución 312 de 2019</t>
  </si>
  <si>
    <t>Evaluación Estandares Mínimos SGSST</t>
  </si>
  <si>
    <t xml:space="preserve">Correo electronico con reporte funcionarios que asistiran a este tipo de actividades con el fin que se tenga cubrimiento ante la ARL </t>
  </si>
  <si>
    <t xml:space="preserve">Reporte afiliaciones remitidas a cada uno de los contratistas y funcionarios afiliados ante la ARL </t>
  </si>
  <si>
    <t>Planilla de pago mensual, ARL contratistas riesgo IV y V</t>
  </si>
  <si>
    <t xml:space="preserve">Informes emitidos por parte de los asesores de la ARL </t>
  </si>
  <si>
    <t xml:space="preserve">Reporte indicadores emitido mediante la plataforma de SIDEAP </t>
  </si>
  <si>
    <t xml:space="preserve">Informe condiciones de salud </t>
  </si>
  <si>
    <t xml:space="preserve">Formato inspecciones </t>
  </si>
  <si>
    <t>Listas de asistencia actividades semana de la salud, registro fotografico</t>
  </si>
  <si>
    <t>Programa intervención Riesgo Biomecanico por parte de fisioterapeuta de la ARL</t>
  </si>
  <si>
    <t xml:space="preserve">Informe resultados aplicación Bateria Riesgo Psicosocial </t>
  </si>
  <si>
    <t xml:space="preserve">Informe seguimiento de casos por parte de psicologo ARL </t>
  </si>
  <si>
    <t>Informe seguimiento de casos por parte de fisioterapeuta ARL</t>
  </si>
  <si>
    <t>Lista de asistencia actividad informe por parte de la enfermera ARL</t>
  </si>
  <si>
    <t xml:space="preserve">Lista asistencia recomendaciones basicas entregada a cada uno de los funcionarios </t>
  </si>
  <si>
    <t xml:space="preserve">Lista control entrega EPP </t>
  </si>
  <si>
    <t xml:space="preserve">Reporte emitido desde el portal de la ARL 
Formato investigación accidente de trabajo con las recomendaciones e intervenciones </t>
  </si>
  <si>
    <t xml:space="preserve">Informe resultado mediciones </t>
  </si>
  <si>
    <t>Matriz de peligros actualizada y socializada</t>
  </si>
  <si>
    <t xml:space="preserve">Informe resultados participación simulacro distrital </t>
  </si>
  <si>
    <t>Actas reuniones COMITÉS</t>
  </si>
  <si>
    <t>Certificados Exámenes médicos ocupacionales e informe condiciones de salud para la entidad</t>
  </si>
  <si>
    <t xml:space="preserve">Entrega EPP </t>
  </si>
  <si>
    <t xml:space="preserve">Talento Humano </t>
  </si>
  <si>
    <t xml:space="preserve">7. Teletrabajo </t>
  </si>
  <si>
    <t xml:space="preserve">Inspecciones seguimiento condiciones lugares de trabajo </t>
  </si>
  <si>
    <t xml:space="preserve">Informe inspecciones realizadas en los lugares teletrabajables </t>
  </si>
  <si>
    <t xml:space="preserve">Charlas manejo del tiempo, riesgos en el teletrabajo </t>
  </si>
  <si>
    <t xml:space="preserve">Listas asistencia charlas </t>
  </si>
  <si>
    <t>PLAN ANUAL DE SEGURIDAD Y SALUD EN EL TRABAJO 2023</t>
  </si>
  <si>
    <t>Código: DE-FT-63</t>
  </si>
  <si>
    <t>Versión: 02</t>
  </si>
  <si>
    <t>Página: 2 de 2</t>
  </si>
  <si>
    <t>Vigente desde: 02/01/2023</t>
  </si>
  <si>
    <t>Evaluación del Sistema de  Seguridad y Salud en el Trabajo 2022</t>
  </si>
  <si>
    <t>Subdirección Corporativa
Gestión del Talento Humano 
Seguridad y Salud en el Trabajo</t>
  </si>
  <si>
    <t>Seguridad y Salud en el Trabajo</t>
  </si>
  <si>
    <t xml:space="preserve">
Seguridad y Salud en el Trabajo</t>
  </si>
  <si>
    <t>PLAN ANUAL SEGURIDAD Y SALUD EN EL TRABAJO 2023</t>
  </si>
  <si>
    <t>Versión:  02</t>
  </si>
  <si>
    <t>Página: 1 de 2</t>
  </si>
  <si>
    <t>REPORTE DEL PRIMER TRIMESTRE 2023</t>
  </si>
  <si>
    <t>REPORTE DEL SEGUNDO TRIMESTRE 2023</t>
  </si>
  <si>
    <t>REPORTE DEL TERCER TRIMESTRE 2023</t>
  </si>
  <si>
    <t>REPORTE DEL CUARTO TRIMESTRE 2023</t>
  </si>
  <si>
    <t>Informe de gestión remitido a la alta dirección 
Informe revisión por la Alta Dirección</t>
  </si>
  <si>
    <t>Acompñamiento y verificación aleatoria de  los equipos y herramientas  (CDLyR)</t>
  </si>
  <si>
    <t>Seguridad y Salud en el Trabajo
COPASST</t>
  </si>
  <si>
    <t>Capacitación Ergonomica postura adecuada y uso y manejo de silla ergonomica</t>
  </si>
  <si>
    <t>Lista de asistencia capacitación</t>
  </si>
  <si>
    <t>Lista de asistencia Pausas activas</t>
  </si>
  <si>
    <t>Seguridad y Salud en el Trabajo
ARL</t>
  </si>
  <si>
    <t xml:space="preserve">Lista de asistencia participación actividades </t>
  </si>
  <si>
    <t>Diseño e implementación de la Estrategia para el cuidado de la Salud Mental Programa Psicoemocional</t>
  </si>
  <si>
    <t xml:space="preserve">Documento diseño de estrategia </t>
  </si>
  <si>
    <t>Diseño e implementación de la Estrategia Salud Mental para el personal que atiende Emergencias</t>
  </si>
  <si>
    <t xml:space="preserve">Medición de Confort Termico B7, B11, C4, CDLyR </t>
  </si>
  <si>
    <t xml:space="preserve">Medición de Radiaciones no ionizantes B7, B11, C4, CDLyR </t>
  </si>
  <si>
    <t xml:space="preserve">Medición de Ruido B7, B11, C4, CDLyR </t>
  </si>
  <si>
    <t>Actualización proceso Gestión del Cambio SST - Socialización e implementación</t>
  </si>
  <si>
    <t>Procedimiento actualizado, lista de asitencia socialización, formatos implementados</t>
  </si>
  <si>
    <t>Actualización documental SG-SST anual como
- Matriz de identificación de peligros, identificar, valorar, establecer controles. 
- Plan de Emergencias y Contingencias 
- SGA
- Programa Trabajo en Alturas</t>
  </si>
  <si>
    <t>Lista de asistencia a capacitaciones</t>
  </si>
  <si>
    <t>Capacitación a instancias bipartitas como los son Comité Paritario de Seguridad y Salud en el Trabajo y Comité de Convivencia Laboral en temas como funciones y responsabilidades, resolución de conflictos, investigación accidentes de trabajo y metodologia inspecciones locativas</t>
  </si>
  <si>
    <t>Capacitación levantamiento de Cargas</t>
  </si>
  <si>
    <t>Lista de asistencia participación de la capacitación</t>
  </si>
  <si>
    <t xml:space="preserve">Escuela autocuidado ergonomia puesto de trabajo y pasos seguros </t>
  </si>
  <si>
    <t>Sensibilización, campañas de prevención sobre tabaco y alcohol, diseño politica de prevención</t>
  </si>
  <si>
    <t>Capacitación Brigada de Emergencias en primeros auxilios, manejo de extintores, evacuación y pista de entrenamiento</t>
  </si>
  <si>
    <t>Subdirección Corporativa
Gestión del Talento Humano 
Seguridad y Salud en el Trabajo
Brigada de Emergencias</t>
  </si>
  <si>
    <t>Subdirección Corporativa
Gestión del Talento Humano 
Seguridad y Salud en el Trabajo
ARL
Brigada de Emergencias</t>
  </si>
  <si>
    <t>Subdirección Corporativa 
Gestión del Talento Humano 
Seguridad y Salud en el Trabajo</t>
  </si>
  <si>
    <t>Subdirección Corporativa 
Gestión del Talento Humano
Seguridad y Salud en el Trabajo 
COPASST</t>
  </si>
  <si>
    <t>Subdirección Corporativa 
Gestión del Talento Humano
Seguridad y Salud en el Trabajo 
ARL
COPASST</t>
  </si>
  <si>
    <t>Subdirección Corporativa 
Gestión del Talento Humano
Seguridad y Salud en el Trabajo 
ARL</t>
  </si>
  <si>
    <t>Subdirección Corporativa
Gestión del Talento Humano 
Seguridad y Salud en el Trabajo
Proveedor Externo</t>
  </si>
  <si>
    <t>Subdirección Corporativa
Gestión del Talento Humano 
Seguridad y Salud en el Trabajo
ARL</t>
  </si>
  <si>
    <t>Subdirección Corporativa 
Gestión del Talento Humano 
Seguridad y Salud en el Trabajo
ARL</t>
  </si>
  <si>
    <t>Subdirección Corporativa 
Gestión del Talento Humano 
Seguridad y Salud en el Trabajo
COPASST</t>
  </si>
  <si>
    <t xml:space="preserve">Subdirección Corporativa 
Gestión del Talento Humano
Seguridad y Salud en el Trabajo </t>
  </si>
  <si>
    <t>Subdirección Corporativa
Gestión del Talento Humano
Seguridad y Salud en el Trabajo 
Proveedor Externo</t>
  </si>
  <si>
    <t>Subdirección Corporativa 
Gestión del Talento Humano
Seguridad y Salud en el Trabajo 
Proveedor Externo</t>
  </si>
  <si>
    <t xml:space="preserve">Procurar el cuidado de la salud de los servidores(as) de la Entidad de acuerdo a los factores de riesgos laborales a los cuales estan expuestos en cumplimiento de sus actividades, mediante el cumplimiento de la política del SG-SST del IDIGER
</t>
  </si>
  <si>
    <t>PROGRAMADO</t>
  </si>
  <si>
    <t>EJECUTADO</t>
  </si>
  <si>
    <t>PLAN SST</t>
  </si>
  <si>
    <t xml:space="preserve">Evaluaciòn estandares minimos SST </t>
  </si>
  <si>
    <t xml:space="preserve">Evaluaciòn estandares minimos SST - SIDEAP </t>
  </si>
  <si>
    <t xml:space="preserve">Reporte torneo bolos </t>
  </si>
  <si>
    <t>Correo electronico reporte ante la ARL</t>
  </si>
  <si>
    <t xml:space="preserve">Afiliaciòn ante la ARL realizada a traves del portal transaccional de Positiva Compañía de Seguros </t>
  </si>
  <si>
    <t>Excel relaciòn afiliaciones por mes</t>
  </si>
  <si>
    <t>Proyecciòn planilla de pago contratistas riesgo IV y V</t>
  </si>
  <si>
    <t xml:space="preserve">Planilla de pago </t>
  </si>
  <si>
    <t>Asesoria en documentaciòn, inspecciones y acompañamiento actividades SG-SST</t>
  </si>
  <si>
    <t>Actas actividades asesora ARL</t>
  </si>
  <si>
    <t>Reporte a traves del SIDEAP SST en linea</t>
  </si>
  <si>
    <t>Base indicadores SIDEAP</t>
  </si>
  <si>
    <t>Citaciòn examen</t>
  </si>
  <si>
    <t>Citaciòn examen y generaciòn de certificado</t>
  </si>
  <si>
    <t>Inspecciones locativas realizadas por parte de la asesora de la ARL</t>
  </si>
  <si>
    <t>Informe inspecciones realizadas</t>
  </si>
  <si>
    <t xml:space="preserve">Diseño del programa deDesordenes Musculoesqueleticos por parte de la fisioterapeuta de la ARL </t>
  </si>
  <si>
    <t>Programa Riesgo Biomecanico</t>
  </si>
  <si>
    <t>Capacitaciones puesto por puesto por parte de la Fisioterapeuta de la ARL</t>
  </si>
  <si>
    <t>Listas de asistencia</t>
  </si>
  <si>
    <t>Pausas activas realizadas semanalmente en cada una de las àreas de la entidad por parte de la Fisioterapeuta de la ARL</t>
  </si>
  <si>
    <t>Proyecciòn y envìo encuesta desordenes musculoesqueleticos, pendiente tabulaciòn para determinar quienes participarian de las escuelas</t>
  </si>
  <si>
    <t>Encuesta DME</t>
  </si>
  <si>
    <t>Inspecciones puesto de trabajo por parte de la fisioterapeuta de la ARL se realiza la verificaciòn de las recomendaciones mèdicas a plicadas a cada caso</t>
  </si>
  <si>
    <t>Entrega de elementos de protecciòn personal por parte de almacen previa autorizaciòn y verificaciòn por parte de SST de acuerdo a la matriz de EPP</t>
  </si>
  <si>
    <t>Lista generada por parte de almacen en la cual se relaciona los epp entregados durante este trimestre</t>
  </si>
  <si>
    <t xml:space="preserve">Se realiza el reporte e investigaciòn de 4 accidentes de trabajo </t>
  </si>
  <si>
    <t>Formato Unico de Reporte de Accidente de Trabajo</t>
  </si>
  <si>
    <t xml:space="preserve">Capacitaciòn en primeros auxilios </t>
  </si>
  <si>
    <t xml:space="preserve">Lista de asistencia </t>
  </si>
  <si>
    <t>Citaciòn y envìo de cronograma de capacitaciòn para el COPASST y CL
Se realizan el acompñamiento a las reuniones de Comité de Convivencia Laboral</t>
  </si>
  <si>
    <t>Citaciòn y envìo de cronograma de capacitaciòn para el COPASST y CL
Se realizan capacitaciones sobre manejo de quejas y resoluciòn  de conflictos Comité de Convivencia Laboral</t>
  </si>
  <si>
    <t>Citaciòn y acta de reuniòn</t>
  </si>
  <si>
    <t>Capacitaciòn Sistema de Gestiòn de Seguridad y Salud en el Trabajo para teletrabajadores</t>
  </si>
  <si>
    <t>Actividades Programadas</t>
  </si>
  <si>
    <t>Actividades Ejecutadas</t>
  </si>
  <si>
    <t>Actividades Pendientes</t>
  </si>
  <si>
    <t xml:space="preserve">Elecutado </t>
  </si>
  <si>
    <t>TOTAL PROGRAMADAS</t>
  </si>
  <si>
    <t>TOTAL EJECUTADAS</t>
  </si>
  <si>
    <t>PRIMER SEMESTRE 2023</t>
  </si>
  <si>
    <t xml:space="preserve">Reporte juegos deportivos distritales </t>
  </si>
  <si>
    <t>Visita a terreno en emergencias presentadas, en las cuales se verificael uso y estado de los elementos de protecciòn personal</t>
  </si>
  <si>
    <t>Informe acompñamiento</t>
  </si>
  <si>
    <t xml:space="preserve">Inspecciòn CDLyR </t>
  </si>
  <si>
    <t>Manual de herramientas</t>
  </si>
  <si>
    <t xml:space="preserve">Encuesta DME
</t>
  </si>
  <si>
    <t>Capacitaciòn levantamiento de cargas realizada al àrea de almacen y logisticos de la Subdirecciòn de Emergencias</t>
  </si>
  <si>
    <t xml:space="preserve">Seguimiento casos individuales realizados por parte de la Psicologa de la ARL </t>
  </si>
  <si>
    <t xml:space="preserve">Informe con las generalidades de los seguimientos </t>
  </si>
  <si>
    <t xml:space="preserve">Diseño documento implementaciòn estrategia salud mental, realizado por la psicologa de la ARL </t>
  </si>
  <si>
    <t xml:space="preserve">Diseño documento implementaciòn estrategia salud mental para el personal que atiende las Emergencias, realizado por la psicologa de la ARL </t>
  </si>
  <si>
    <t xml:space="preserve">Documento Estrategia salud mental </t>
  </si>
  <si>
    <t>Documento Estrategia salud mental personal que atiende las emergencias</t>
  </si>
  <si>
    <t xml:space="preserve">Solicitud actividad a la ARL </t>
  </si>
  <si>
    <t>Acta de reuniòn solicitud actividades</t>
  </si>
  <si>
    <t>Actualizaciòn documental plan de emergencias, SGA pendiente socializaciòn</t>
  </si>
  <si>
    <t>Documentos actualizados</t>
  </si>
  <si>
    <t>Capacitaciòn en evacuaciòn</t>
  </si>
  <si>
    <t>Contrato radicado en la Oficina Jurìdica</t>
  </si>
  <si>
    <t>Anexo Tecnico, estudios previos, estudio de mercado</t>
  </si>
  <si>
    <t xml:space="preserve">Actualizaciòn procedimiento Gestiòn del Cambio </t>
  </si>
  <si>
    <t xml:space="preserve">Documento final 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</si>
</sst>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 Narrow"/>
      <family val="2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0"/>
      <name val="Century Gothic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4"/>
      <color rgb="FFFF0000"/>
      <name val="Calibri"/>
      <family val="2"/>
    </font>
    <font>
      <b/>
      <sz val="14"/>
      <color rgb="FFFF0000"/>
      <name val="Arial Narrow"/>
      <family val="2"/>
    </font>
    <font>
      <b/>
      <sz val="14"/>
      <color rgb="FFFF0000"/>
      <name val="Calibri"/>
      <family val="2"/>
      <scheme val="minor"/>
    </font>
    <font>
      <sz val="12"/>
      <color rgb="FFFF0000"/>
      <name val="Arial Narrow"/>
      <family val="2"/>
    </font>
    <font>
      <sz val="14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A7CA5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14" fontId="4" fillId="0" borderId="0" xfId="0" applyNumberFormat="1" applyFont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3" borderId="0" xfId="0" applyFont="1" applyFill="1" applyProtection="1"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left" vertical="center"/>
      <protection hidden="1"/>
    </xf>
    <xf numFmtId="0" fontId="16" fillId="6" borderId="1" xfId="0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1" fillId="0" borderId="0" xfId="0" applyFont="1" applyAlignment="1" applyProtection="1">
      <alignment horizontal="left" vertical="center"/>
      <protection hidden="1"/>
    </xf>
    <xf numFmtId="9" fontId="2" fillId="0" borderId="3" xfId="4" applyFont="1" applyFill="1" applyBorder="1" applyAlignment="1" applyProtection="1">
      <alignment horizontal="center" vertical="center" wrapText="1"/>
      <protection locked="0"/>
    </xf>
    <xf numFmtId="14" fontId="17" fillId="0" borderId="3" xfId="0" applyNumberFormat="1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9" fontId="2" fillId="0" borderId="2" xfId="4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14" fontId="17" fillId="0" borderId="2" xfId="0" applyNumberFormat="1" applyFont="1" applyBorder="1" applyAlignment="1" applyProtection="1">
      <alignment horizontal="center" vertical="center" wrapText="1"/>
      <protection locked="0"/>
    </xf>
    <xf numFmtId="9" fontId="2" fillId="0" borderId="1" xfId="4" applyFont="1" applyFill="1" applyBorder="1" applyAlignment="1" applyProtection="1">
      <alignment horizontal="center" vertical="center" wrapText="1"/>
      <protection locked="0"/>
    </xf>
    <xf numFmtId="9" fontId="18" fillId="5" borderId="16" xfId="4" applyFont="1" applyFill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8" fillId="2" borderId="1" xfId="0" applyFont="1" applyFill="1" applyBorder="1" applyAlignment="1" applyProtection="1">
      <alignment vertical="center" wrapText="1"/>
      <protection hidden="1"/>
    </xf>
    <xf numFmtId="0" fontId="20" fillId="8" borderId="1" xfId="0" applyFont="1" applyFill="1" applyBorder="1"/>
    <xf numFmtId="0" fontId="20" fillId="8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 applyProtection="1">
      <alignment horizontal="center" vertical="center" wrapText="1"/>
      <protection hidden="1"/>
    </xf>
    <xf numFmtId="0" fontId="8" fillId="9" borderId="30" xfId="0" applyFont="1" applyFill="1" applyBorder="1" applyAlignment="1" applyProtection="1">
      <alignment horizontal="center" vertical="center" wrapText="1"/>
      <protection hidden="1"/>
    </xf>
    <xf numFmtId="0" fontId="8" fillId="9" borderId="2" xfId="0" applyFont="1" applyFill="1" applyBorder="1" applyAlignment="1" applyProtection="1">
      <alignment horizontal="center" vertical="center" wrapText="1"/>
      <protection hidden="1"/>
    </xf>
    <xf numFmtId="0" fontId="8" fillId="10" borderId="1" xfId="0" applyFont="1" applyFill="1" applyBorder="1" applyAlignment="1" applyProtection="1">
      <alignment horizontal="center" vertical="center" wrapText="1"/>
      <protection hidden="1"/>
    </xf>
    <xf numFmtId="0" fontId="8" fillId="10" borderId="22" xfId="0" applyFont="1" applyFill="1" applyBorder="1" applyAlignment="1" applyProtection="1">
      <alignment horizontal="center" vertical="center" wrapText="1"/>
      <protection hidden="1"/>
    </xf>
    <xf numFmtId="0" fontId="8" fillId="9" borderId="5" xfId="0" applyFont="1" applyFill="1" applyBorder="1" applyAlignment="1" applyProtection="1">
      <alignment horizontal="center" vertical="center" wrapText="1"/>
      <protection hidden="1"/>
    </xf>
    <xf numFmtId="0" fontId="8" fillId="10" borderId="21" xfId="0" applyFont="1" applyFill="1" applyBorder="1" applyAlignment="1" applyProtection="1">
      <alignment horizontal="center" vertical="center" wrapText="1"/>
      <protection hidden="1"/>
    </xf>
    <xf numFmtId="0" fontId="8" fillId="11" borderId="1" xfId="0" applyFont="1" applyFill="1" applyBorder="1" applyAlignment="1" applyProtection="1">
      <alignment horizontal="center" vertical="center" wrapText="1"/>
      <protection hidden="1"/>
    </xf>
    <xf numFmtId="0" fontId="8" fillId="11" borderId="21" xfId="0" applyFont="1" applyFill="1" applyBorder="1" applyAlignment="1" applyProtection="1">
      <alignment horizontal="center" vertical="center" wrapText="1"/>
      <protection hidden="1"/>
    </xf>
    <xf numFmtId="0" fontId="8" fillId="11" borderId="22" xfId="0" applyFont="1" applyFill="1" applyBorder="1" applyAlignment="1" applyProtection="1">
      <alignment horizontal="center" vertical="center" wrapText="1"/>
      <protection hidden="1"/>
    </xf>
    <xf numFmtId="0" fontId="8" fillId="7" borderId="1" xfId="0" applyFont="1" applyFill="1" applyBorder="1" applyAlignment="1" applyProtection="1">
      <alignment horizontal="center" vertical="center" wrapText="1"/>
      <protection hidden="1"/>
    </xf>
    <xf numFmtId="0" fontId="8" fillId="7" borderId="21" xfId="0" applyFont="1" applyFill="1" applyBorder="1" applyAlignment="1" applyProtection="1">
      <alignment horizontal="center" vertical="center" wrapText="1"/>
      <protection hidden="1"/>
    </xf>
    <xf numFmtId="0" fontId="2" fillId="10" borderId="1" xfId="0" applyFont="1" applyFill="1" applyBorder="1" applyAlignment="1" applyProtection="1">
      <alignment horizontal="center" vertical="center"/>
      <protection hidden="1"/>
    </xf>
    <xf numFmtId="0" fontId="22" fillId="9" borderId="26" xfId="1" applyFont="1" applyFill="1" applyBorder="1" applyAlignment="1">
      <alignment vertical="center" wrapText="1"/>
    </xf>
    <xf numFmtId="0" fontId="22" fillId="9" borderId="18" xfId="1" applyFont="1" applyFill="1" applyBorder="1" applyAlignment="1">
      <alignment vertical="center" wrapText="1"/>
    </xf>
    <xf numFmtId="0" fontId="23" fillId="9" borderId="18" xfId="0" applyFont="1" applyFill="1" applyBorder="1" applyAlignment="1" applyProtection="1">
      <alignment horizontal="center" vertical="center" wrapText="1"/>
      <protection locked="0"/>
    </xf>
    <xf numFmtId="0" fontId="22" fillId="9" borderId="31" xfId="1" applyFont="1" applyFill="1" applyBorder="1" applyAlignment="1">
      <alignment vertical="center" wrapText="1"/>
    </xf>
    <xf numFmtId="0" fontId="23" fillId="10" borderId="26" xfId="0" applyFont="1" applyFill="1" applyBorder="1" applyAlignment="1" applyProtection="1">
      <alignment horizontal="center" vertical="center" wrapText="1"/>
      <protection locked="0"/>
    </xf>
    <xf numFmtId="0" fontId="22" fillId="10" borderId="18" xfId="1" applyFont="1" applyFill="1" applyBorder="1" applyAlignment="1">
      <alignment vertical="center" wrapText="1"/>
    </xf>
    <xf numFmtId="0" fontId="23" fillId="10" borderId="18" xfId="0" applyFont="1" applyFill="1" applyBorder="1" applyAlignment="1" applyProtection="1">
      <alignment horizontal="center" vertical="center" wrapText="1"/>
      <protection locked="0"/>
    </xf>
    <xf numFmtId="0" fontId="23" fillId="10" borderId="20" xfId="0" applyFont="1" applyFill="1" applyBorder="1" applyAlignment="1" applyProtection="1">
      <alignment horizontal="center" vertical="center" wrapText="1"/>
      <protection locked="0"/>
    </xf>
    <xf numFmtId="0" fontId="23" fillId="11" borderId="26" xfId="0" applyFont="1" applyFill="1" applyBorder="1" applyAlignment="1" applyProtection="1">
      <alignment horizontal="center" vertical="center" wrapText="1"/>
      <protection locked="0"/>
    </xf>
    <xf numFmtId="0" fontId="23" fillId="11" borderId="18" xfId="0" applyFont="1" applyFill="1" applyBorder="1" applyAlignment="1" applyProtection="1">
      <alignment horizontal="center" vertical="center" wrapText="1"/>
      <protection locked="0"/>
    </xf>
    <xf numFmtId="0" fontId="23" fillId="11" borderId="20" xfId="0" applyFont="1" applyFill="1" applyBorder="1" applyAlignment="1" applyProtection="1">
      <alignment horizontal="center" vertical="center" wrapText="1"/>
      <protection locked="0"/>
    </xf>
    <xf numFmtId="0" fontId="23" fillId="7" borderId="26" xfId="0" applyFont="1" applyFill="1" applyBorder="1" applyAlignment="1" applyProtection="1">
      <alignment horizontal="center" vertical="center" wrapText="1"/>
      <protection locked="0"/>
    </xf>
    <xf numFmtId="0" fontId="23" fillId="7" borderId="18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 applyProtection="1">
      <alignment horizontal="center" vertical="center" wrapText="1"/>
      <protection locked="0"/>
    </xf>
    <xf numFmtId="0" fontId="23" fillId="9" borderId="24" xfId="0" applyFont="1" applyFill="1" applyBorder="1" applyAlignment="1" applyProtection="1">
      <alignment horizontal="center" vertical="center" wrapText="1"/>
      <protection locked="0"/>
    </xf>
    <xf numFmtId="0" fontId="23" fillId="11" borderId="24" xfId="0" applyFont="1" applyFill="1" applyBorder="1" applyAlignment="1" applyProtection="1">
      <alignment horizontal="center" vertical="center" wrapText="1"/>
      <protection locked="0"/>
    </xf>
    <xf numFmtId="0" fontId="23" fillId="7" borderId="24" xfId="0" applyFont="1" applyFill="1" applyBorder="1" applyAlignment="1" applyProtection="1">
      <alignment horizontal="center" vertical="center" wrapText="1"/>
      <protection locked="0"/>
    </xf>
    <xf numFmtId="0" fontId="22" fillId="9" borderId="27" xfId="1" applyFont="1" applyFill="1" applyBorder="1" applyAlignment="1">
      <alignment vertical="center" wrapText="1"/>
    </xf>
    <xf numFmtId="0" fontId="22" fillId="9" borderId="28" xfId="1" applyFont="1" applyFill="1" applyBorder="1" applyAlignment="1">
      <alignment vertical="center" wrapText="1"/>
    </xf>
    <xf numFmtId="0" fontId="22" fillId="9" borderId="37" xfId="1" applyFont="1" applyFill="1" applyBorder="1" applyAlignment="1">
      <alignment vertical="center" wrapText="1"/>
    </xf>
    <xf numFmtId="0" fontId="22" fillId="10" borderId="27" xfId="1" applyFont="1" applyFill="1" applyBorder="1" applyAlignment="1">
      <alignment vertical="center" wrapText="1"/>
    </xf>
    <xf numFmtId="0" fontId="22" fillId="10" borderId="28" xfId="1" applyFont="1" applyFill="1" applyBorder="1" applyAlignment="1">
      <alignment vertical="center" wrapText="1"/>
    </xf>
    <xf numFmtId="0" fontId="23" fillId="10" borderId="28" xfId="0" applyFont="1" applyFill="1" applyBorder="1" applyAlignment="1" applyProtection="1">
      <alignment horizontal="center" vertical="center" wrapText="1"/>
      <protection locked="0"/>
    </xf>
    <xf numFmtId="0" fontId="23" fillId="10" borderId="29" xfId="0" applyFont="1" applyFill="1" applyBorder="1" applyAlignment="1" applyProtection="1">
      <alignment horizontal="center" vertical="center" wrapText="1"/>
      <protection locked="0"/>
    </xf>
    <xf numFmtId="0" fontId="23" fillId="11" borderId="27" xfId="0" applyFont="1" applyFill="1" applyBorder="1" applyAlignment="1" applyProtection="1">
      <alignment horizontal="center" vertical="center" wrapText="1"/>
      <protection locked="0"/>
    </xf>
    <xf numFmtId="0" fontId="23" fillId="11" borderId="28" xfId="0" applyFont="1" applyFill="1" applyBorder="1" applyAlignment="1" applyProtection="1">
      <alignment horizontal="center" vertical="center" wrapText="1"/>
      <protection locked="0"/>
    </xf>
    <xf numFmtId="0" fontId="23" fillId="11" borderId="29" xfId="0" applyFont="1" applyFill="1" applyBorder="1" applyAlignment="1" applyProtection="1">
      <alignment horizontal="center" vertical="center" wrapText="1"/>
      <protection locked="0"/>
    </xf>
    <xf numFmtId="0" fontId="23" fillId="7" borderId="27" xfId="0" applyFont="1" applyFill="1" applyBorder="1" applyAlignment="1" applyProtection="1">
      <alignment horizontal="center" vertical="center" wrapText="1"/>
      <protection locked="0"/>
    </xf>
    <xf numFmtId="0" fontId="23" fillId="7" borderId="28" xfId="0" applyFont="1" applyFill="1" applyBorder="1" applyAlignment="1" applyProtection="1">
      <alignment horizontal="center" vertical="center" wrapText="1"/>
      <protection locked="0"/>
    </xf>
    <xf numFmtId="0" fontId="23" fillId="7" borderId="29" xfId="0" applyFont="1" applyFill="1" applyBorder="1" applyAlignment="1" applyProtection="1">
      <alignment horizontal="center" vertical="center" wrapText="1"/>
      <protection locked="0"/>
    </xf>
    <xf numFmtId="0" fontId="22" fillId="9" borderId="26" xfId="1" applyFont="1" applyFill="1" applyBorder="1" applyAlignment="1">
      <alignment vertical="center"/>
    </xf>
    <xf numFmtId="0" fontId="22" fillId="9" borderId="18" xfId="1" applyFont="1" applyFill="1" applyBorder="1" applyAlignment="1">
      <alignment vertical="center"/>
    </xf>
    <xf numFmtId="0" fontId="22" fillId="9" borderId="31" xfId="1" applyFont="1" applyFill="1" applyBorder="1" applyAlignment="1">
      <alignment vertical="center"/>
    </xf>
    <xf numFmtId="0" fontId="22" fillId="10" borderId="26" xfId="1" applyFont="1" applyFill="1" applyBorder="1" applyAlignment="1">
      <alignment vertical="center"/>
    </xf>
    <xf numFmtId="0" fontId="22" fillId="10" borderId="18" xfId="1" applyFont="1" applyFill="1" applyBorder="1" applyAlignment="1">
      <alignment vertical="center"/>
    </xf>
    <xf numFmtId="0" fontId="24" fillId="11" borderId="17" xfId="0" applyFont="1" applyFill="1" applyBorder="1" applyProtection="1">
      <protection hidden="1"/>
    </xf>
    <xf numFmtId="0" fontId="24" fillId="11" borderId="19" xfId="0" applyFont="1" applyFill="1" applyBorder="1" applyProtection="1">
      <protection hidden="1"/>
    </xf>
    <xf numFmtId="0" fontId="22" fillId="9" borderId="21" xfId="1" applyFont="1" applyFill="1" applyBorder="1" applyAlignment="1">
      <alignment vertical="center"/>
    </xf>
    <xf numFmtId="0" fontId="22" fillId="9" borderId="1" xfId="1" applyFont="1" applyFill="1" applyBorder="1" applyAlignment="1">
      <alignment vertical="center"/>
    </xf>
    <xf numFmtId="0" fontId="22" fillId="9" borderId="11" xfId="1" applyFont="1" applyFill="1" applyBorder="1" applyAlignment="1">
      <alignment vertical="center"/>
    </xf>
    <xf numFmtId="0" fontId="22" fillId="10" borderId="21" xfId="1" applyFont="1" applyFill="1" applyBorder="1" applyAlignment="1">
      <alignment vertical="center"/>
    </xf>
    <xf numFmtId="0" fontId="22" fillId="10" borderId="1" xfId="1" applyFont="1" applyFill="1" applyBorder="1" applyAlignment="1">
      <alignment vertical="center"/>
    </xf>
    <xf numFmtId="0" fontId="23" fillId="10" borderId="1" xfId="0" applyFont="1" applyFill="1" applyBorder="1" applyAlignment="1" applyProtection="1">
      <alignment horizontal="center" vertical="center" wrapText="1"/>
      <protection locked="0"/>
    </xf>
    <xf numFmtId="0" fontId="23" fillId="10" borderId="22" xfId="0" applyFont="1" applyFill="1" applyBorder="1" applyAlignment="1" applyProtection="1">
      <alignment horizontal="center" vertical="center" wrapText="1"/>
      <protection locked="0"/>
    </xf>
    <xf numFmtId="0" fontId="23" fillId="11" borderId="21" xfId="0" applyFont="1" applyFill="1" applyBorder="1" applyAlignment="1" applyProtection="1">
      <alignment horizontal="center" vertical="center" wrapText="1"/>
      <protection locked="0"/>
    </xf>
    <xf numFmtId="0" fontId="23" fillId="11" borderId="1" xfId="0" applyFont="1" applyFill="1" applyBorder="1" applyAlignment="1" applyProtection="1">
      <alignment horizontal="center" vertical="center" wrapText="1"/>
      <protection locked="0"/>
    </xf>
    <xf numFmtId="0" fontId="23" fillId="11" borderId="22" xfId="0" applyFont="1" applyFill="1" applyBorder="1" applyAlignment="1" applyProtection="1">
      <alignment horizontal="center" vertical="center" wrapText="1"/>
      <protection locked="0"/>
    </xf>
    <xf numFmtId="0" fontId="23" fillId="7" borderId="21" xfId="0" applyFont="1" applyFill="1" applyBorder="1" applyAlignment="1" applyProtection="1">
      <alignment horizontal="center" vertical="center" wrapText="1"/>
      <protection locked="0"/>
    </xf>
    <xf numFmtId="0" fontId="23" fillId="7" borderId="1" xfId="0" applyFont="1" applyFill="1" applyBorder="1" applyAlignment="1" applyProtection="1">
      <alignment horizontal="center" vertical="center" wrapText="1"/>
      <protection locked="0"/>
    </xf>
    <xf numFmtId="0" fontId="23" fillId="7" borderId="22" xfId="0" applyFont="1" applyFill="1" applyBorder="1" applyAlignment="1" applyProtection="1">
      <alignment horizontal="center" vertical="center" wrapText="1"/>
      <protection locked="0"/>
    </xf>
    <xf numFmtId="0" fontId="22" fillId="9" borderId="23" xfId="1" applyFont="1" applyFill="1" applyBorder="1" applyAlignment="1">
      <alignment vertical="center"/>
    </xf>
    <xf numFmtId="0" fontId="22" fillId="9" borderId="24" xfId="1" applyFont="1" applyFill="1" applyBorder="1" applyAlignment="1">
      <alignment vertical="center"/>
    </xf>
    <xf numFmtId="0" fontId="22" fillId="9" borderId="32" xfId="1" applyFont="1" applyFill="1" applyBorder="1" applyAlignment="1">
      <alignment vertical="center"/>
    </xf>
    <xf numFmtId="0" fontId="23" fillId="10" borderId="23" xfId="0" applyFont="1" applyFill="1" applyBorder="1" applyAlignment="1" applyProtection="1">
      <alignment horizontal="center" vertical="center" wrapText="1"/>
      <protection locked="0"/>
    </xf>
    <xf numFmtId="0" fontId="22" fillId="10" borderId="24" xfId="1" applyFont="1" applyFill="1" applyBorder="1" applyAlignment="1">
      <alignment vertical="center"/>
    </xf>
    <xf numFmtId="0" fontId="23" fillId="10" borderId="24" xfId="0" applyFont="1" applyFill="1" applyBorder="1" applyAlignment="1" applyProtection="1">
      <alignment horizontal="center" vertical="center" wrapText="1"/>
      <protection locked="0"/>
    </xf>
    <xf numFmtId="0" fontId="23" fillId="10" borderId="25" xfId="0" applyFont="1" applyFill="1" applyBorder="1" applyAlignment="1" applyProtection="1">
      <alignment horizontal="center" vertical="center" wrapText="1"/>
      <protection locked="0"/>
    </xf>
    <xf numFmtId="0" fontId="23" fillId="11" borderId="23" xfId="0" applyFont="1" applyFill="1" applyBorder="1" applyAlignment="1" applyProtection="1">
      <alignment horizontal="center" vertical="center" wrapText="1"/>
      <protection locked="0"/>
    </xf>
    <xf numFmtId="0" fontId="23" fillId="11" borderId="25" xfId="0" applyFont="1" applyFill="1" applyBorder="1" applyAlignment="1" applyProtection="1">
      <alignment horizontal="center" vertical="center" wrapText="1"/>
      <protection locked="0"/>
    </xf>
    <xf numFmtId="0" fontId="23" fillId="7" borderId="23" xfId="0" applyFont="1" applyFill="1" applyBorder="1" applyAlignment="1" applyProtection="1">
      <alignment horizontal="center" vertical="center" wrapText="1"/>
      <protection locked="0"/>
    </xf>
    <xf numFmtId="0" fontId="22" fillId="10" borderId="26" xfId="1" applyFont="1" applyFill="1" applyBorder="1" applyAlignment="1">
      <alignment vertical="center" wrapText="1"/>
    </xf>
    <xf numFmtId="0" fontId="22" fillId="9" borderId="23" xfId="1" applyFont="1" applyFill="1" applyBorder="1" applyAlignment="1">
      <alignment vertical="center" wrapText="1"/>
    </xf>
    <xf numFmtId="0" fontId="22" fillId="9" borderId="24" xfId="1" applyFont="1" applyFill="1" applyBorder="1" applyAlignment="1">
      <alignment vertical="center" wrapText="1"/>
    </xf>
    <xf numFmtId="0" fontId="22" fillId="9" borderId="32" xfId="1" applyFont="1" applyFill="1" applyBorder="1" applyAlignment="1">
      <alignment vertical="center" wrapText="1"/>
    </xf>
    <xf numFmtId="0" fontId="22" fillId="10" borderId="23" xfId="1" applyFont="1" applyFill="1" applyBorder="1" applyAlignment="1">
      <alignment vertical="center" wrapText="1"/>
    </xf>
    <xf numFmtId="0" fontId="22" fillId="10" borderId="24" xfId="1" applyFont="1" applyFill="1" applyBorder="1" applyAlignment="1">
      <alignment vertical="center" wrapText="1"/>
    </xf>
    <xf numFmtId="0" fontId="23" fillId="9" borderId="31" xfId="0" applyFont="1" applyFill="1" applyBorder="1" applyAlignment="1" applyProtection="1">
      <alignment horizontal="center" vertical="center" wrapText="1"/>
      <protection locked="0"/>
    </xf>
    <xf numFmtId="0" fontId="23" fillId="9" borderId="21" xfId="0" applyFont="1" applyFill="1" applyBorder="1" applyAlignment="1" applyProtection="1">
      <alignment horizontal="center" vertical="center" wrapText="1"/>
      <protection locked="0"/>
    </xf>
    <xf numFmtId="0" fontId="23" fillId="9" borderId="1" xfId="0" applyFont="1" applyFill="1" applyBorder="1" applyAlignment="1" applyProtection="1">
      <alignment horizontal="center" vertical="center" wrapText="1"/>
      <protection locked="0"/>
    </xf>
    <xf numFmtId="0" fontId="23" fillId="9" borderId="11" xfId="0" applyFont="1" applyFill="1" applyBorder="1" applyAlignment="1" applyProtection="1">
      <alignment horizontal="center" vertical="center" wrapText="1"/>
      <protection locked="0"/>
    </xf>
    <xf numFmtId="0" fontId="23" fillId="10" borderId="21" xfId="0" applyFont="1" applyFill="1" applyBorder="1" applyAlignment="1" applyProtection="1">
      <alignment horizontal="center" vertical="center" wrapText="1"/>
      <protection locked="0"/>
    </xf>
    <xf numFmtId="0" fontId="22" fillId="9" borderId="21" xfId="1" applyFont="1" applyFill="1" applyBorder="1" applyAlignment="1">
      <alignment vertical="center" wrapText="1"/>
    </xf>
    <xf numFmtId="0" fontId="22" fillId="9" borderId="1" xfId="1" applyFont="1" applyFill="1" applyBorder="1" applyAlignment="1">
      <alignment vertical="center" wrapText="1"/>
    </xf>
    <xf numFmtId="0" fontId="22" fillId="9" borderId="11" xfId="1" applyFont="1" applyFill="1" applyBorder="1" applyAlignment="1">
      <alignment vertical="center" wrapText="1"/>
    </xf>
    <xf numFmtId="0" fontId="22" fillId="10" borderId="21" xfId="1" applyFont="1" applyFill="1" applyBorder="1" applyAlignment="1">
      <alignment vertical="center" wrapText="1"/>
    </xf>
    <xf numFmtId="0" fontId="22" fillId="10" borderId="1" xfId="1" applyFont="1" applyFill="1" applyBorder="1" applyAlignment="1">
      <alignment vertical="center" wrapText="1"/>
    </xf>
    <xf numFmtId="0" fontId="23" fillId="9" borderId="32" xfId="0" applyFont="1" applyFill="1" applyBorder="1" applyAlignment="1" applyProtection="1">
      <alignment horizontal="center" vertical="center" wrapText="1"/>
      <protection locked="0"/>
    </xf>
    <xf numFmtId="0" fontId="22" fillId="10" borderId="23" xfId="1" applyFont="1" applyFill="1" applyBorder="1" applyAlignment="1">
      <alignment vertical="center"/>
    </xf>
    <xf numFmtId="0" fontId="23" fillId="10" borderId="31" xfId="0" applyFont="1" applyFill="1" applyBorder="1" applyAlignment="1" applyProtection="1">
      <alignment horizontal="center" vertical="center" wrapText="1"/>
      <protection locked="0"/>
    </xf>
    <xf numFmtId="0" fontId="23" fillId="10" borderId="11" xfId="0" applyFont="1" applyFill="1" applyBorder="1" applyAlignment="1" applyProtection="1">
      <alignment horizontal="center" vertical="center" wrapText="1"/>
      <protection locked="0"/>
    </xf>
    <xf numFmtId="0" fontId="23" fillId="10" borderId="32" xfId="0" applyFont="1" applyFill="1" applyBorder="1" applyAlignment="1" applyProtection="1">
      <alignment horizontal="center" vertical="center" wrapText="1"/>
      <protection locked="0"/>
    </xf>
    <xf numFmtId="0" fontId="23" fillId="11" borderId="31" xfId="0" applyFont="1" applyFill="1" applyBorder="1" applyAlignment="1" applyProtection="1">
      <alignment horizontal="center" vertical="center" wrapText="1"/>
      <protection locked="0"/>
    </xf>
    <xf numFmtId="0" fontId="23" fillId="11" borderId="11" xfId="0" applyFont="1" applyFill="1" applyBorder="1" applyAlignment="1" applyProtection="1">
      <alignment horizontal="center" vertical="center" wrapText="1"/>
      <protection locked="0"/>
    </xf>
    <xf numFmtId="0" fontId="23" fillId="11" borderId="32" xfId="0" applyFont="1" applyFill="1" applyBorder="1" applyAlignment="1" applyProtection="1">
      <alignment horizontal="center" vertical="center" wrapText="1"/>
      <protection locked="0"/>
    </xf>
    <xf numFmtId="0" fontId="24" fillId="9" borderId="17" xfId="0" applyFont="1" applyFill="1" applyBorder="1" applyProtection="1">
      <protection hidden="1"/>
    </xf>
    <xf numFmtId="0" fontId="24" fillId="9" borderId="19" xfId="0" applyFont="1" applyFill="1" applyBorder="1" applyProtection="1">
      <protection hidden="1"/>
    </xf>
    <xf numFmtId="0" fontId="23" fillId="11" borderId="0" xfId="0" applyFont="1" applyFill="1" applyAlignment="1" applyProtection="1">
      <alignment horizontal="center" vertical="center"/>
      <protection hidden="1"/>
    </xf>
    <xf numFmtId="0" fontId="23" fillId="9" borderId="26" xfId="0" applyFont="1" applyFill="1" applyBorder="1" applyAlignment="1" applyProtection="1">
      <alignment horizontal="center" vertical="center"/>
      <protection hidden="1"/>
    </xf>
    <xf numFmtId="0" fontId="2" fillId="9" borderId="1" xfId="0" applyFont="1" applyFill="1" applyBorder="1" applyAlignment="1" applyProtection="1">
      <alignment horizontal="center" vertical="center" wrapText="1"/>
      <protection hidden="1"/>
    </xf>
    <xf numFmtId="0" fontId="2" fillId="9" borderId="1" xfId="0" applyFont="1" applyFill="1" applyBorder="1" applyAlignment="1" applyProtection="1">
      <alignment horizontal="center" vertical="center"/>
      <protection hidden="1"/>
    </xf>
    <xf numFmtId="0" fontId="2" fillId="10" borderId="1" xfId="0" applyFont="1" applyFill="1" applyBorder="1" applyAlignment="1" applyProtection="1">
      <alignment horizontal="center" vertical="center" wrapText="1"/>
      <protection hidden="1"/>
    </xf>
    <xf numFmtId="0" fontId="2" fillId="11" borderId="1" xfId="0" applyFont="1" applyFill="1" applyBorder="1" applyAlignment="1" applyProtection="1">
      <alignment horizontal="center" vertical="center"/>
      <protection hidden="1"/>
    </xf>
    <xf numFmtId="0" fontId="2" fillId="11" borderId="1" xfId="0" applyFont="1" applyFill="1" applyBorder="1" applyAlignment="1" applyProtection="1">
      <alignment horizontal="center" vertical="center" wrapText="1"/>
      <protection hidden="1"/>
    </xf>
    <xf numFmtId="0" fontId="2" fillId="10" borderId="2" xfId="0" applyFont="1" applyFill="1" applyBorder="1" applyAlignment="1" applyProtection="1">
      <alignment horizontal="center" vertical="center" wrapText="1"/>
      <protection hidden="1"/>
    </xf>
    <xf numFmtId="0" fontId="2" fillId="11" borderId="2" xfId="0" applyFont="1" applyFill="1" applyBorder="1" applyAlignment="1" applyProtection="1">
      <alignment horizontal="center" vertical="center" wrapText="1"/>
      <protection hidden="1"/>
    </xf>
    <xf numFmtId="0" fontId="2" fillId="9" borderId="2" xfId="0" applyFont="1" applyFill="1" applyBorder="1" applyAlignment="1" applyProtection="1">
      <alignment horizontal="center" vertical="center" wrapText="1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2" fillId="7" borderId="2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2" fillId="12" borderId="1" xfId="0" applyFont="1" applyFill="1" applyBorder="1" applyAlignment="1" applyProtection="1">
      <alignment horizontal="justify" vertical="center" wrapText="1"/>
      <protection locked="0"/>
    </xf>
    <xf numFmtId="0" fontId="8" fillId="7" borderId="11" xfId="0" applyFont="1" applyFill="1" applyBorder="1" applyAlignment="1" applyProtection="1">
      <alignment horizontal="center" vertical="center" wrapText="1"/>
      <protection hidden="1"/>
    </xf>
    <xf numFmtId="0" fontId="23" fillId="7" borderId="11" xfId="0" applyFont="1" applyFill="1" applyBorder="1" applyAlignment="1" applyProtection="1">
      <alignment horizontal="center" vertical="center" wrapText="1"/>
      <protection locked="0"/>
    </xf>
    <xf numFmtId="0" fontId="23" fillId="7" borderId="32" xfId="0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hidden="1"/>
    </xf>
    <xf numFmtId="0" fontId="0" fillId="0" borderId="40" xfId="0" applyBorder="1" applyProtection="1">
      <protection hidden="1"/>
    </xf>
    <xf numFmtId="0" fontId="0" fillId="0" borderId="41" xfId="0" applyBorder="1" applyProtection="1">
      <protection hidden="1"/>
    </xf>
    <xf numFmtId="0" fontId="23" fillId="7" borderId="31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0" fillId="0" borderId="39" xfId="0" applyBorder="1" applyProtection="1">
      <protection hidden="1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0" fillId="0" borderId="38" xfId="0" applyBorder="1" applyProtection="1">
      <protection hidden="1"/>
    </xf>
    <xf numFmtId="0" fontId="23" fillId="9" borderId="30" xfId="0" applyFont="1" applyFill="1" applyBorder="1" applyAlignment="1" applyProtection="1">
      <alignment horizontal="center" vertical="center"/>
      <protection hidden="1"/>
    </xf>
    <xf numFmtId="0" fontId="23" fillId="9" borderId="2" xfId="0" applyFont="1" applyFill="1" applyBorder="1" applyAlignment="1" applyProtection="1">
      <alignment horizontal="center" vertical="center"/>
      <protection hidden="1"/>
    </xf>
    <xf numFmtId="0" fontId="23" fillId="9" borderId="2" xfId="0" applyFont="1" applyFill="1" applyBorder="1" applyAlignment="1" applyProtection="1">
      <alignment horizontal="center" vertical="center" wrapText="1"/>
      <protection locked="0"/>
    </xf>
    <xf numFmtId="0" fontId="23" fillId="9" borderId="5" xfId="0" applyFont="1" applyFill="1" applyBorder="1" applyAlignment="1" applyProtection="1">
      <alignment horizontal="center" vertical="center"/>
      <protection hidden="1"/>
    </xf>
    <xf numFmtId="0" fontId="23" fillId="10" borderId="30" xfId="0" applyFont="1" applyFill="1" applyBorder="1" applyAlignment="1" applyProtection="1">
      <alignment horizontal="center" vertical="center"/>
      <protection hidden="1"/>
    </xf>
    <xf numFmtId="0" fontId="23" fillId="10" borderId="2" xfId="0" applyFont="1" applyFill="1" applyBorder="1" applyAlignment="1" applyProtection="1">
      <alignment horizontal="center" vertical="center"/>
      <protection hidden="1"/>
    </xf>
    <xf numFmtId="0" fontId="23" fillId="10" borderId="47" xfId="0" applyFont="1" applyFill="1" applyBorder="1" applyAlignment="1" applyProtection="1">
      <alignment horizontal="center" vertical="center"/>
      <protection hidden="1"/>
    </xf>
    <xf numFmtId="0" fontId="23" fillId="11" borderId="30" xfId="0" applyFont="1" applyFill="1" applyBorder="1" applyAlignment="1" applyProtection="1">
      <alignment horizontal="center" vertical="center"/>
      <protection hidden="1"/>
    </xf>
    <xf numFmtId="0" fontId="23" fillId="11" borderId="2" xfId="0" applyFont="1" applyFill="1" applyBorder="1" applyAlignment="1" applyProtection="1">
      <alignment horizontal="center" vertical="center" wrapText="1"/>
      <protection locked="0"/>
    </xf>
    <xf numFmtId="0" fontId="23" fillId="11" borderId="2" xfId="0" applyFont="1" applyFill="1" applyBorder="1" applyAlignment="1" applyProtection="1">
      <alignment horizontal="center" vertical="center"/>
      <protection hidden="1"/>
    </xf>
    <xf numFmtId="0" fontId="23" fillId="11" borderId="47" xfId="0" applyFont="1" applyFill="1" applyBorder="1" applyAlignment="1" applyProtection="1">
      <alignment horizontal="center" vertical="center"/>
      <protection hidden="1"/>
    </xf>
    <xf numFmtId="0" fontId="23" fillId="7" borderId="30" xfId="0" applyFont="1" applyFill="1" applyBorder="1" applyAlignment="1" applyProtection="1">
      <alignment horizontal="center" vertical="center"/>
      <protection hidden="1"/>
    </xf>
    <xf numFmtId="0" fontId="23" fillId="7" borderId="2" xfId="0" applyFont="1" applyFill="1" applyBorder="1" applyAlignment="1" applyProtection="1">
      <alignment horizontal="center" vertical="center"/>
      <protection hidden="1"/>
    </xf>
    <xf numFmtId="0" fontId="23" fillId="7" borderId="2" xfId="0" applyFont="1" applyFill="1" applyBorder="1" applyAlignment="1" applyProtection="1">
      <alignment horizontal="center" vertical="center" wrapText="1"/>
      <protection locked="0"/>
    </xf>
    <xf numFmtId="0" fontId="23" fillId="7" borderId="47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vertical="center"/>
      <protection hidden="1"/>
    </xf>
    <xf numFmtId="0" fontId="11" fillId="2" borderId="12" xfId="0" applyFont="1" applyFill="1" applyBorder="1" applyAlignment="1" applyProtection="1">
      <alignment vertical="center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11" fillId="2" borderId="10" xfId="0" applyFont="1" applyFill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0" fillId="0" borderId="49" xfId="0" applyBorder="1" applyProtection="1"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1" fontId="2" fillId="0" borderId="41" xfId="4" applyNumberFormat="1" applyFont="1" applyBorder="1" applyAlignment="1" applyProtection="1">
      <alignment horizontal="center" vertical="center"/>
      <protection hidden="1"/>
    </xf>
    <xf numFmtId="0" fontId="2" fillId="0" borderId="50" xfId="0" applyFont="1" applyBorder="1" applyAlignment="1" applyProtection="1">
      <alignment horizontal="center" vertical="center"/>
      <protection hidden="1"/>
    </xf>
    <xf numFmtId="0" fontId="0" fillId="0" borderId="50" xfId="0" applyBorder="1" applyProtection="1"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1" fontId="2" fillId="0" borderId="24" xfId="0" applyNumberFormat="1" applyFont="1" applyBorder="1" applyAlignment="1" applyProtection="1">
      <alignment horizontal="center" vertical="center"/>
      <protection hidden="1"/>
    </xf>
    <xf numFmtId="1" fontId="2" fillId="0" borderId="32" xfId="0" applyNumberFormat="1" applyFont="1" applyBorder="1" applyAlignment="1" applyProtection="1">
      <alignment horizontal="center" vertical="center"/>
      <protection hidden="1"/>
    </xf>
    <xf numFmtId="9" fontId="26" fillId="0" borderId="50" xfId="4" applyNumberFormat="1" applyFont="1" applyBorder="1" applyAlignment="1" applyProtection="1">
      <alignment horizontal="center" vertical="center"/>
      <protection hidden="1"/>
    </xf>
    <xf numFmtId="9" fontId="26" fillId="0" borderId="16" xfId="4" applyNumberFormat="1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2" fillId="0" borderId="52" xfId="0" applyFont="1" applyBorder="1" applyAlignment="1" applyProtection="1">
      <alignment horizontal="center" vertical="center"/>
      <protection hidden="1"/>
    </xf>
    <xf numFmtId="1" fontId="2" fillId="0" borderId="25" xfId="0" applyNumberFormat="1" applyFont="1" applyBorder="1" applyAlignment="1" applyProtection="1">
      <alignment horizontal="center" vertical="center"/>
      <protection hidden="1"/>
    </xf>
    <xf numFmtId="0" fontId="2" fillId="0" borderId="51" xfId="0" applyFont="1" applyBorder="1" applyAlignment="1" applyProtection="1">
      <alignment horizontal="center" vertical="center"/>
      <protection hidden="1"/>
    </xf>
    <xf numFmtId="1" fontId="2" fillId="0" borderId="23" xfId="0" applyNumberFormat="1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8" fillId="2" borderId="39" xfId="0" applyFont="1" applyFill="1" applyBorder="1" applyAlignment="1" applyProtection="1">
      <alignment horizontal="center" vertical="center" wrapText="1"/>
      <protection hidden="1"/>
    </xf>
    <xf numFmtId="0" fontId="8" fillId="2" borderId="40" xfId="0" applyFont="1" applyFill="1" applyBorder="1" applyAlignment="1" applyProtection="1">
      <alignment horizontal="center" vertical="center" wrapText="1"/>
      <protection hidden="1"/>
    </xf>
    <xf numFmtId="0" fontId="8" fillId="9" borderId="27" xfId="0" applyFont="1" applyFill="1" applyBorder="1" applyAlignment="1" applyProtection="1">
      <alignment horizontal="center" vertical="center" wrapText="1"/>
      <protection hidden="1"/>
    </xf>
    <xf numFmtId="0" fontId="8" fillId="9" borderId="28" xfId="0" applyFont="1" applyFill="1" applyBorder="1" applyAlignment="1" applyProtection="1">
      <alignment horizontal="center" vertical="center" wrapText="1"/>
      <protection hidden="1"/>
    </xf>
    <xf numFmtId="0" fontId="8" fillId="9" borderId="29" xfId="0" applyFont="1" applyFill="1" applyBorder="1" applyAlignment="1" applyProtection="1">
      <alignment horizontal="center" vertical="center" wrapText="1"/>
      <protection hidden="1"/>
    </xf>
    <xf numFmtId="0" fontId="8" fillId="10" borderId="27" xfId="0" applyFont="1" applyFill="1" applyBorder="1" applyAlignment="1" applyProtection="1">
      <alignment horizontal="center" vertical="center" wrapText="1"/>
      <protection hidden="1"/>
    </xf>
    <xf numFmtId="0" fontId="8" fillId="10" borderId="28" xfId="0" applyFont="1" applyFill="1" applyBorder="1" applyAlignment="1" applyProtection="1">
      <alignment horizontal="center" vertical="center" wrapText="1"/>
      <protection hidden="1"/>
    </xf>
    <xf numFmtId="0" fontId="8" fillId="10" borderId="29" xfId="0" applyFont="1" applyFill="1" applyBorder="1" applyAlignment="1" applyProtection="1">
      <alignment horizontal="center" vertical="center" wrapText="1"/>
      <protection hidden="1"/>
    </xf>
    <xf numFmtId="0" fontId="8" fillId="11" borderId="44" xfId="0" applyFont="1" applyFill="1" applyBorder="1" applyAlignment="1" applyProtection="1">
      <alignment horizontal="center" vertical="center" wrapText="1"/>
      <protection hidden="1"/>
    </xf>
    <xf numFmtId="0" fontId="8" fillId="11" borderId="45" xfId="0" applyFont="1" applyFill="1" applyBorder="1" applyAlignment="1" applyProtection="1">
      <alignment horizontal="center" vertical="center" wrapText="1"/>
      <protection hidden="1"/>
    </xf>
    <xf numFmtId="0" fontId="8" fillId="11" borderId="46" xfId="0" applyFont="1" applyFill="1" applyBorder="1" applyAlignment="1" applyProtection="1">
      <alignment horizontal="center" vertical="center" wrapText="1"/>
      <protection hidden="1"/>
    </xf>
    <xf numFmtId="0" fontId="8" fillId="7" borderId="44" xfId="0" applyFont="1" applyFill="1" applyBorder="1" applyAlignment="1" applyProtection="1">
      <alignment horizontal="center" vertical="center" wrapText="1"/>
      <protection hidden="1"/>
    </xf>
    <xf numFmtId="0" fontId="8" fillId="7" borderId="45" xfId="0" applyFont="1" applyFill="1" applyBorder="1" applyAlignment="1" applyProtection="1">
      <alignment horizontal="center" vertical="center" wrapText="1"/>
      <protection hidden="1"/>
    </xf>
    <xf numFmtId="0" fontId="8" fillId="7" borderId="46" xfId="0" applyFont="1" applyFill="1" applyBorder="1" applyAlignment="1" applyProtection="1">
      <alignment horizontal="center" vertical="center" wrapText="1"/>
      <protection hidden="1"/>
    </xf>
    <xf numFmtId="0" fontId="8" fillId="10" borderId="26" xfId="0" applyFont="1" applyFill="1" applyBorder="1" applyAlignment="1" applyProtection="1">
      <alignment horizontal="center" vertical="center" wrapText="1"/>
      <protection hidden="1"/>
    </xf>
    <xf numFmtId="0" fontId="8" fillId="10" borderId="18" xfId="0" applyFont="1" applyFill="1" applyBorder="1" applyAlignment="1" applyProtection="1">
      <alignment horizontal="center" vertical="center" wrapText="1"/>
      <protection hidden="1"/>
    </xf>
    <xf numFmtId="0" fontId="8" fillId="10" borderId="20" xfId="0" applyFont="1" applyFill="1" applyBorder="1" applyAlignment="1" applyProtection="1">
      <alignment horizontal="center" vertical="center" wrapText="1"/>
      <protection hidden="1"/>
    </xf>
    <xf numFmtId="0" fontId="8" fillId="7" borderId="31" xfId="0" applyFont="1" applyFill="1" applyBorder="1" applyAlignment="1" applyProtection="1">
      <alignment horizontal="center" vertical="center" wrapText="1"/>
      <protection hidden="1"/>
    </xf>
    <xf numFmtId="0" fontId="8" fillId="7" borderId="34" xfId="0" applyFont="1" applyFill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8" fillId="2" borderId="33" xfId="0" applyFont="1" applyFill="1" applyBorder="1" applyAlignment="1" applyProtection="1">
      <alignment horizontal="center" vertical="center" wrapText="1"/>
      <protection hidden="1"/>
    </xf>
    <xf numFmtId="0" fontId="8" fillId="2" borderId="42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8" fillId="2" borderId="8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8" fillId="11" borderId="31" xfId="0" applyFont="1" applyFill="1" applyBorder="1" applyAlignment="1" applyProtection="1">
      <alignment horizontal="center" vertical="center" wrapText="1"/>
      <protection hidden="1"/>
    </xf>
    <xf numFmtId="0" fontId="8" fillId="11" borderId="34" xfId="0" applyFont="1" applyFill="1" applyBorder="1" applyAlignment="1" applyProtection="1">
      <alignment horizontal="center" vertical="center" wrapText="1"/>
      <protection hidden="1"/>
    </xf>
    <xf numFmtId="0" fontId="8" fillId="11" borderId="35" xfId="0" applyFont="1" applyFill="1" applyBorder="1" applyAlignment="1" applyProtection="1">
      <alignment horizontal="center" vertical="center" wrapText="1"/>
      <protection hidden="1"/>
    </xf>
    <xf numFmtId="0" fontId="8" fillId="11" borderId="36" xfId="0" applyFont="1" applyFill="1" applyBorder="1" applyAlignment="1" applyProtection="1">
      <alignment horizontal="center" vertical="center" wrapText="1"/>
      <protection hidden="1"/>
    </xf>
    <xf numFmtId="0" fontId="8" fillId="7" borderId="33" xfId="0" applyFont="1" applyFill="1" applyBorder="1" applyAlignment="1" applyProtection="1">
      <alignment horizontal="center" vertical="center" wrapText="1"/>
      <protection hidden="1"/>
    </xf>
    <xf numFmtId="0" fontId="8" fillId="7" borderId="35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textRotation="90"/>
      <protection hidden="1"/>
    </xf>
    <xf numFmtId="0" fontId="8" fillId="2" borderId="7" xfId="0" applyFont="1" applyFill="1" applyBorder="1" applyAlignment="1" applyProtection="1">
      <alignment horizontal="center" vertical="center" textRotation="90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9" borderId="26" xfId="0" applyFont="1" applyFill="1" applyBorder="1" applyAlignment="1" applyProtection="1">
      <alignment horizontal="center" vertical="center" wrapText="1"/>
      <protection hidden="1"/>
    </xf>
    <xf numFmtId="0" fontId="8" fillId="9" borderId="18" xfId="0" applyFont="1" applyFill="1" applyBorder="1" applyAlignment="1" applyProtection="1">
      <alignment horizontal="center" vertical="center" wrapText="1"/>
      <protection hidden="1"/>
    </xf>
    <xf numFmtId="0" fontId="8" fillId="9" borderId="31" xfId="0" applyFont="1" applyFill="1" applyBorder="1" applyAlignment="1" applyProtection="1">
      <alignment horizontal="center" vertical="center" wrapText="1"/>
      <protection hidden="1"/>
    </xf>
    <xf numFmtId="0" fontId="8" fillId="11" borderId="33" xfId="0" applyFont="1" applyFill="1" applyBorder="1" applyAlignment="1" applyProtection="1">
      <alignment horizontal="center" vertical="center" wrapText="1"/>
      <protection hidden="1"/>
    </xf>
    <xf numFmtId="0" fontId="2" fillId="9" borderId="5" xfId="0" applyFont="1" applyFill="1" applyBorder="1" applyAlignment="1" applyProtection="1">
      <alignment horizontal="center" vertical="center" wrapText="1"/>
      <protection hidden="1"/>
    </xf>
    <xf numFmtId="0" fontId="2" fillId="9" borderId="6" xfId="0" applyFont="1" applyFill="1" applyBorder="1" applyAlignment="1" applyProtection="1">
      <alignment horizontal="center" vertical="center" wrapText="1"/>
      <protection hidden="1"/>
    </xf>
    <xf numFmtId="0" fontId="2" fillId="10" borderId="5" xfId="0" applyFont="1" applyFill="1" applyBorder="1" applyAlignment="1" applyProtection="1">
      <alignment horizontal="center" vertical="center" wrapText="1"/>
      <protection hidden="1"/>
    </xf>
    <xf numFmtId="0" fontId="2" fillId="10" borderId="6" xfId="0" applyFont="1" applyFill="1" applyBorder="1" applyAlignment="1" applyProtection="1">
      <alignment horizontal="center" vertical="center" wrapText="1"/>
      <protection hidden="1"/>
    </xf>
    <xf numFmtId="0" fontId="16" fillId="4" borderId="1" xfId="0" applyFont="1" applyFill="1" applyBorder="1" applyAlignment="1" applyProtection="1">
      <alignment horizontal="center" vertical="center" wrapText="1"/>
      <protection hidden="1"/>
    </xf>
    <xf numFmtId="0" fontId="2" fillId="11" borderId="5" xfId="0" applyFont="1" applyFill="1" applyBorder="1" applyAlignment="1" applyProtection="1">
      <alignment horizontal="center" vertical="center" wrapText="1"/>
      <protection hidden="1"/>
    </xf>
    <xf numFmtId="0" fontId="2" fillId="11" borderId="6" xfId="0" applyFont="1" applyFill="1" applyBorder="1" applyAlignment="1" applyProtection="1">
      <alignment horizontal="center" vertical="center" wrapText="1"/>
      <protection hidden="1"/>
    </xf>
    <xf numFmtId="0" fontId="14" fillId="2" borderId="1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5" fillId="2" borderId="12" xfId="0" applyFont="1" applyFill="1" applyBorder="1" applyAlignment="1" applyProtection="1">
      <alignment horizontal="center" vertical="center" wrapText="1"/>
      <protection hidden="1"/>
    </xf>
    <xf numFmtId="0" fontId="14" fillId="2" borderId="1" xfId="0" applyFont="1" applyFill="1" applyBorder="1" applyAlignment="1" applyProtection="1">
      <alignment horizontal="center" vertical="center" textRotation="90"/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19" fillId="0" borderId="5" xfId="0" applyFont="1" applyBorder="1" applyAlignment="1" applyProtection="1">
      <alignment horizontal="center" vertical="center"/>
      <protection hidden="1"/>
    </xf>
    <xf numFmtId="0" fontId="19" fillId="0" borderId="14" xfId="0" applyFont="1" applyBorder="1" applyAlignment="1" applyProtection="1">
      <alignment horizontal="center" vertical="center"/>
      <protection hidden="1"/>
    </xf>
    <xf numFmtId="0" fontId="19" fillId="0" borderId="6" xfId="0" applyFont="1" applyBorder="1" applyAlignment="1" applyProtection="1">
      <alignment horizontal="center" vertical="center"/>
      <protection hidden="1"/>
    </xf>
    <xf numFmtId="0" fontId="19" fillId="0" borderId="4" xfId="0" applyFont="1" applyBorder="1" applyAlignment="1" applyProtection="1">
      <alignment horizontal="center" vertical="center"/>
      <protection hidden="1"/>
    </xf>
    <xf numFmtId="0" fontId="19" fillId="0" borderId="10" xfId="0" applyFont="1" applyBorder="1" applyAlignment="1" applyProtection="1">
      <alignment horizontal="center" vertical="center"/>
      <protection hidden="1"/>
    </xf>
    <xf numFmtId="0" fontId="19" fillId="0" borderId="8" xfId="0" applyFont="1" applyBorder="1" applyAlignment="1" applyProtection="1">
      <alignment horizontal="center" vertical="center"/>
      <protection hidden="1"/>
    </xf>
    <xf numFmtId="0" fontId="19" fillId="0" borderId="15" xfId="0" applyFont="1" applyBorder="1" applyAlignment="1" applyProtection="1">
      <alignment horizontal="center" vertical="center"/>
      <protection hidden="1"/>
    </xf>
    <xf numFmtId="0" fontId="19" fillId="0" borderId="9" xfId="0" applyFont="1" applyBorder="1" applyAlignment="1" applyProtection="1">
      <alignment horizontal="center" vertical="center"/>
      <protection hidden="1"/>
    </xf>
    <xf numFmtId="0" fontId="2" fillId="7" borderId="5" xfId="0" applyFont="1" applyFill="1" applyBorder="1" applyAlignment="1" applyProtection="1">
      <alignment horizontal="center" vertical="center" wrapText="1"/>
      <protection hidden="1"/>
    </xf>
    <xf numFmtId="0" fontId="2" fillId="7" borderId="6" xfId="0" applyFont="1" applyFill="1" applyBorder="1" applyAlignment="1" applyProtection="1">
      <alignment horizontal="center" vertical="center" wrapText="1"/>
      <protection hidden="1"/>
    </xf>
    <xf numFmtId="0" fontId="2" fillId="9" borderId="1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</cellXfs>
  <cellStyles count="5">
    <cellStyle name="Normal" xfId="0" builtinId="0"/>
    <cellStyle name="Normal 2" xfId="1"/>
    <cellStyle name="Normal 2 2" xfId="2"/>
    <cellStyle name="Porcentaje 2" xfId="3"/>
    <cellStyle name="Porcentual" xfId="4" builtinId="5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Plan</a:t>
            </a:r>
            <a:r>
              <a:rPr lang="es-CO" baseline="0"/>
              <a:t> SG-SST</a:t>
            </a:r>
            <a:endParaRPr lang="es-CO"/>
          </a:p>
        </c:rich>
      </c:tx>
      <c:spPr>
        <a:noFill/>
        <a:ln>
          <a:noFill/>
        </a:ln>
        <a:effectLst/>
      </c:spPr>
    </c:title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'Plan 2023'!$BB$70:$BB$71</c:f>
              <c:strCache>
                <c:ptCount val="2"/>
                <c:pt idx="0">
                  <c:v>Actividades Ejecutadas</c:v>
                </c:pt>
                <c:pt idx="1">
                  <c:v>Actividades Pendientes</c:v>
                </c:pt>
              </c:strCache>
            </c:strRef>
          </c:cat>
          <c:val>
            <c:numRef>
              <c:f>'Plan 2023'!$BC$70:$BC$71</c:f>
              <c:numCache>
                <c:formatCode>General</c:formatCode>
                <c:ptCount val="2"/>
                <c:pt idx="0">
                  <c:v>80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0A-4D45-8ACA-018BC1780D2B}"/>
            </c:ext>
          </c:extLst>
        </c:ser>
        <c:dLbls>
          <c:showPercent val="1"/>
        </c:dLbls>
      </c:pie3D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FB0-43CB-B9ED-D76BF274A0BF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FB0-43CB-B9ED-D76BF274A0BF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FB0-43CB-B9ED-D76BF274A0BF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FB0-43CB-B9ED-D76BF274A0B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Hoja1!$B$7:$B$10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Hoja1!$C$7:$C$10</c:f>
              <c:numCache>
                <c:formatCode>General</c:formatCode>
                <c:ptCount val="4"/>
                <c:pt idx="0">
                  <c:v>100</c:v>
                </c:pt>
                <c:pt idx="1">
                  <c:v>98.8</c:v>
                </c:pt>
                <c:pt idx="2">
                  <c:v>99</c:v>
                </c:pt>
                <c:pt idx="3">
                  <c:v>96.22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E4-4442-A07E-3987AE85FE06}"/>
            </c:ext>
          </c:extLst>
        </c:ser>
        <c:dLbls>
          <c:showPercent val="1"/>
        </c:dLbls>
      </c:pie3D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8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PLAN ANUAL SST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ser>
          <c:idx val="0"/>
          <c:order val="0"/>
          <c:spPr>
            <a:solidFill>
              <a:schemeClr val="accent6">
                <a:alpha val="88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lumMod val="50000"/>
                </a:schemeClr>
              </a:contourClr>
            </a:sp3d>
          </c:spPr>
          <c:dLbls>
            <c:spPr>
              <a:solidFill>
                <a:schemeClr val="accent6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Hoja1!$B$7:$B$10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Hoja1!$C$7:$C$10</c:f>
              <c:numCache>
                <c:formatCode>General</c:formatCode>
                <c:ptCount val="4"/>
                <c:pt idx="0">
                  <c:v>100</c:v>
                </c:pt>
                <c:pt idx="1">
                  <c:v>98.8</c:v>
                </c:pt>
                <c:pt idx="2">
                  <c:v>99</c:v>
                </c:pt>
                <c:pt idx="3">
                  <c:v>96.22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26-4CFE-811A-331692EF2F12}"/>
            </c:ext>
          </c:extLst>
        </c:ser>
        <c:dLbls>
          <c:showVal val="1"/>
        </c:dLbls>
        <c:gapWidth val="84"/>
        <c:gapDepth val="53"/>
        <c:shape val="box"/>
        <c:axId val="40039552"/>
        <c:axId val="40041088"/>
        <c:axId val="0"/>
      </c:bar3DChart>
      <c:catAx>
        <c:axId val="4003955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041088"/>
        <c:crosses val="autoZero"/>
        <c:auto val="1"/>
        <c:lblAlgn val="ctr"/>
        <c:lblOffset val="100"/>
      </c:catAx>
      <c:valAx>
        <c:axId val="40041088"/>
        <c:scaling>
          <c:orientation val="minMax"/>
        </c:scaling>
        <c:delete val="1"/>
        <c:axPos val="b"/>
        <c:numFmt formatCode="General" sourceLinked="1"/>
        <c:tickLblPos val="none"/>
        <c:crossAx val="4003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918882</xdr:colOff>
      <xdr:row>0</xdr:row>
      <xdr:rowOff>29254</xdr:rowOff>
    </xdr:from>
    <xdr:to>
      <xdr:col>1</xdr:col>
      <xdr:colOff>1514300</xdr:colOff>
      <xdr:row>3</xdr:row>
      <xdr:rowOff>140916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87823" y="29254"/>
          <a:ext cx="595418" cy="750397"/>
        </a:xfrm>
        <a:prstGeom prst="rect">
          <a:avLst/>
        </a:prstGeom>
      </xdr:spPr>
    </xdr:pic>
    <xdr:clientData/>
  </xdr:twoCellAnchor>
  <xdr:twoCellAnchor>
    <xdr:from>
      <xdr:col>45</xdr:col>
      <xdr:colOff>44823</xdr:colOff>
      <xdr:row>72</xdr:row>
      <xdr:rowOff>1120</xdr:rowOff>
    </xdr:from>
    <xdr:to>
      <xdr:col>55</xdr:col>
      <xdr:colOff>0</xdr:colOff>
      <xdr:row>84</xdr:row>
      <xdr:rowOff>200585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BA6D29EB-C403-1167-8465-75CDD48C98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11</xdr:row>
      <xdr:rowOff>119062</xdr:rowOff>
    </xdr:from>
    <xdr:to>
      <xdr:col>13</xdr:col>
      <xdr:colOff>504825</xdr:colOff>
      <xdr:row>26</xdr:row>
      <xdr:rowOff>4762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856FF1AB-3199-7CA7-9004-5E5F722489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509587</xdr:colOff>
      <xdr:row>14</xdr:row>
      <xdr:rowOff>33337</xdr:rowOff>
    </xdr:from>
    <xdr:to>
      <xdr:col>6</xdr:col>
      <xdr:colOff>661987</xdr:colOff>
      <xdr:row>28</xdr:row>
      <xdr:rowOff>109537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9CEC9C7E-DB09-826E-9C10-1A3441D92A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54429</xdr:rowOff>
    </xdr:from>
    <xdr:to>
      <xdr:col>1</xdr:col>
      <xdr:colOff>771518</xdr:colOff>
      <xdr:row>3</xdr:row>
      <xdr:rowOff>176894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5429" y="54429"/>
          <a:ext cx="608232" cy="734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%20de%20Riesgos%20Institucional%20V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 Punto de Partida"/>
      <sheetName val="2. Identificación del Riesgo"/>
      <sheetName val="3. Impacto Riesgo de Corrupción"/>
      <sheetName val="4. Riesgo Seguridad Informacion"/>
      <sheetName val="5. Valoración de Controles"/>
      <sheetName val="6.Valoración Control Corrupción"/>
      <sheetName val="7. Mapa de Riesgos General"/>
      <sheetName val="8. Seguimiento Cuatrimestral"/>
      <sheetName val="9. Seguimiento Consolidado"/>
      <sheetName val="Listas"/>
      <sheetName val="Datos Hoja 1"/>
    </sheetNames>
    <sheetDataSet>
      <sheetData sheetId="0" refreshError="1"/>
      <sheetData sheetId="1">
        <row r="9">
          <cell r="B9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Gestión</v>
          </cell>
          <cell r="D2" t="str">
            <v>Muy Baja: La actividad que conlleva el riesgo se ejecuta como máximo 2 veces por año</v>
          </cell>
          <cell r="E2" t="str">
            <v>Económico: Afectación menor a 10 SMLMV</v>
          </cell>
          <cell r="N2" t="str">
            <v>Aceptar</v>
          </cell>
          <cell r="O2" t="str">
            <v>SI</v>
          </cell>
          <cell r="Q2" t="str">
            <v>Casi seguro: Mas de una vez al año.</v>
          </cell>
          <cell r="AD2" t="str">
            <v>Evitar</v>
          </cell>
        </row>
        <row r="3">
          <cell r="B3" t="str">
            <v>Seguridad de la Información (Pérdida de Confidencialidad)</v>
          </cell>
          <cell r="D3" t="str">
            <v>Baja: La actividad que conlleva el riesgo se ejecuta de 3 a 24 veces por año</v>
          </cell>
          <cell r="E3" t="str">
            <v>Económico: Entre 10 y 50 SMLMV</v>
          </cell>
          <cell r="N3" t="str">
            <v>Evitar</v>
          </cell>
          <cell r="O3" t="str">
            <v>NO</v>
          </cell>
          <cell r="Q3" t="str">
            <v>Probable: Al menos una vez en el ultimo año.</v>
          </cell>
          <cell r="AD3" t="str">
            <v>Reducir</v>
          </cell>
        </row>
        <row r="4">
          <cell r="B4" t="str">
            <v>Seguridad de la Información (Pérdida de la Integridad)</v>
          </cell>
          <cell r="D4" t="str">
            <v>Media: La actividad que conlleva el riesgo se ejecuta de 24 a 500 veces por año</v>
          </cell>
          <cell r="E4" t="str">
            <v>Económico: Entre 50 y 100 SMLMV</v>
          </cell>
          <cell r="N4" t="str">
            <v>Reducir (Transferir)</v>
          </cell>
          <cell r="Q4" t="str">
            <v>Posible: Al menos una vez en los últimos dos años.</v>
          </cell>
          <cell r="AD4" t="str">
            <v>Compartir</v>
          </cell>
        </row>
        <row r="5">
          <cell r="B5" t="str">
            <v>Seguridad de la Información (Pérdida de la Disponibilidad)</v>
          </cell>
          <cell r="D5" t="str">
            <v>Alta: La actividad que conlleva el riesgo se ejecuta mínimo 500 veces al año y máximo 5000 veces por año</v>
          </cell>
          <cell r="E5" t="str">
            <v>Económico: Entre 100 y 500 SMLMV</v>
          </cell>
          <cell r="N5" t="str">
            <v>Reducir (Mitigar)</v>
          </cell>
          <cell r="Q5" t="str">
            <v>Improbable: Al menos una vez en los últimos 5 años.</v>
          </cell>
        </row>
        <row r="6">
          <cell r="B6" t="str">
            <v>Estratégico</v>
          </cell>
          <cell r="D6" t="str">
            <v>Muy Alta: La actividad que conlleva el riesgo se ejecuta más de 5000 veces por año</v>
          </cell>
          <cell r="E6" t="str">
            <v>Económico: Mayor a 500 SMLMV</v>
          </cell>
          <cell r="Q6" t="str">
            <v>Rara vez: No se ha presentado en los últimos cinco años.</v>
          </cell>
        </row>
        <row r="7">
          <cell r="B7" t="str">
            <v>Trámites, OPAs y Consultas de Acceso a la Información Pública</v>
          </cell>
          <cell r="E7" t="str">
            <v>Reputacional: El riesgo afecta la imagen de alguna área de la organización</v>
          </cell>
        </row>
        <row r="8">
          <cell r="B8" t="str">
            <v>Corrupción</v>
          </cell>
          <cell r="E8" t="str">
            <v>Reputacional: El riesgo afecta la imagen de la entidad internamente, de conocimiento general, nivel interno, de junta directiva y accionistas y/o de proveedores</v>
          </cell>
        </row>
        <row r="9">
          <cell r="B9" t="str">
            <v>Lavado de Activos</v>
          </cell>
          <cell r="E9" t="str">
            <v>Reputacional: El riesgo afecta la imagen de la entidad con algunos usuarios de relevancia frente al logro de los objetivos</v>
          </cell>
        </row>
        <row r="10">
          <cell r="B10" t="str">
            <v>Financiación del Terrorismo</v>
          </cell>
          <cell r="E10" t="str">
            <v>Reputacional: El riesgo afecta la imagen de de la entidad con efecto publicitario sostenido a nivel de sector administrativo, nivel departamental o municipal</v>
          </cell>
        </row>
        <row r="11">
          <cell r="B11" t="str">
            <v>Fuga de Capital Intelectual</v>
          </cell>
          <cell r="E11" t="str">
            <v>Reputacional: El riesgo afecta la imagen de la entidad a nivel nacional, con efecto publicitarios sostenible a nivel país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U151"/>
  <sheetViews>
    <sheetView tabSelected="1" topLeftCell="B1" zoomScale="50" zoomScaleNormal="50" workbookViewId="0">
      <pane ySplit="9" topLeftCell="A10" activePane="bottomLeft" state="frozen"/>
      <selection activeCell="Y12" sqref="Y12:Y14"/>
      <selection pane="bottomLeft" sqref="A1:B4"/>
    </sheetView>
  </sheetViews>
  <sheetFormatPr baseColWidth="10" defaultColWidth="0" defaultRowHeight="14.4" zeroHeight="1"/>
  <cols>
    <col min="1" max="1" width="4" style="2" bestFit="1" customWidth="1"/>
    <col min="2" max="2" width="41.33203125" style="2" customWidth="1"/>
    <col min="3" max="3" width="29.5546875" style="2" customWidth="1"/>
    <col min="4" max="4" width="30.88671875" style="2" customWidth="1"/>
    <col min="5" max="5" width="19.109375" style="2" customWidth="1"/>
    <col min="6" max="53" width="3" style="2" customWidth="1"/>
    <col min="54" max="54" width="24.88671875" style="2" customWidth="1"/>
    <col min="55" max="55" width="18.5546875" style="1" customWidth="1"/>
    <col min="56" max="56" width="11.44140625" style="1" hidden="1" customWidth="1"/>
    <col min="57" max="79" width="0" style="1" hidden="1" customWidth="1"/>
    <col min="80" max="80" width="11.44140625" style="1" hidden="1" customWidth="1"/>
    <col min="81" max="83" width="0" style="1" hidden="1" customWidth="1"/>
    <col min="84" max="84" width="11.44140625" style="1" hidden="1" customWidth="1"/>
    <col min="85" max="99" width="0" style="1" hidden="1" customWidth="1"/>
    <col min="100" max="16384" width="11.44140625" style="1" hidden="1"/>
  </cols>
  <sheetData>
    <row r="1" spans="1:56" ht="16.5" customHeight="1">
      <c r="A1" s="228"/>
      <c r="B1" s="229"/>
      <c r="C1" s="221" t="s">
        <v>118</v>
      </c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21"/>
      <c r="BB1" s="280" t="s">
        <v>119</v>
      </c>
      <c r="BC1" s="280"/>
    </row>
    <row r="2" spans="1:56" ht="16.5" customHeight="1">
      <c r="A2" s="230"/>
      <c r="B2" s="23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80" t="s">
        <v>120</v>
      </c>
      <c r="BC2" s="280"/>
    </row>
    <row r="3" spans="1:56" ht="16.5" customHeight="1">
      <c r="A3" s="230"/>
      <c r="B3" s="23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80" t="s">
        <v>129</v>
      </c>
      <c r="BC3" s="280"/>
    </row>
    <row r="4" spans="1:56" ht="15" customHeight="1">
      <c r="A4" s="232"/>
      <c r="B4" s="233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80" t="s">
        <v>122</v>
      </c>
      <c r="BC4" s="280"/>
    </row>
    <row r="5" spans="1:56" ht="20.25" customHeight="1">
      <c r="A5" s="219" t="s">
        <v>47</v>
      </c>
      <c r="B5" s="220"/>
      <c r="C5" s="278">
        <v>2023</v>
      </c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3"/>
    </row>
    <row r="6" spans="1:56" ht="20.25" customHeight="1">
      <c r="A6" s="219" t="s">
        <v>46</v>
      </c>
      <c r="B6" s="220"/>
      <c r="C6" s="278" t="s">
        <v>56</v>
      </c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3"/>
    </row>
    <row r="7" spans="1:56" ht="40.5" customHeight="1" thickBot="1">
      <c r="A7" s="219" t="s">
        <v>45</v>
      </c>
      <c r="B7" s="220"/>
      <c r="C7" s="278" t="s">
        <v>171</v>
      </c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  <c r="AS7" s="279"/>
      <c r="AT7" s="279"/>
      <c r="AU7" s="279"/>
      <c r="AV7" s="279"/>
      <c r="AW7" s="279"/>
      <c r="AX7" s="279"/>
      <c r="AY7" s="279"/>
      <c r="AZ7" s="279"/>
      <c r="BA7" s="279"/>
      <c r="BB7" s="279"/>
      <c r="BC7" s="279"/>
      <c r="BD7" s="3"/>
    </row>
    <row r="8" spans="1:56" ht="15" customHeight="1">
      <c r="A8" s="240" t="s">
        <v>17</v>
      </c>
      <c r="B8" s="242" t="s">
        <v>32</v>
      </c>
      <c r="C8" s="224" t="s">
        <v>48</v>
      </c>
      <c r="D8" s="224" t="s">
        <v>50</v>
      </c>
      <c r="E8" s="226" t="s">
        <v>51</v>
      </c>
      <c r="F8" s="243" t="s">
        <v>33</v>
      </c>
      <c r="G8" s="244"/>
      <c r="H8" s="244"/>
      <c r="I8" s="244"/>
      <c r="J8" s="244" t="s">
        <v>34</v>
      </c>
      <c r="K8" s="244"/>
      <c r="L8" s="244"/>
      <c r="M8" s="244"/>
      <c r="N8" s="244" t="s">
        <v>35</v>
      </c>
      <c r="O8" s="244"/>
      <c r="P8" s="244"/>
      <c r="Q8" s="245"/>
      <c r="R8" s="214" t="s">
        <v>36</v>
      </c>
      <c r="S8" s="215"/>
      <c r="T8" s="215"/>
      <c r="U8" s="215"/>
      <c r="V8" s="215" t="s">
        <v>37</v>
      </c>
      <c r="W8" s="215"/>
      <c r="X8" s="215"/>
      <c r="Y8" s="215"/>
      <c r="Z8" s="215" t="s">
        <v>38</v>
      </c>
      <c r="AA8" s="215"/>
      <c r="AB8" s="215"/>
      <c r="AC8" s="216"/>
      <c r="AD8" s="246" t="s">
        <v>39</v>
      </c>
      <c r="AE8" s="235"/>
      <c r="AF8" s="235"/>
      <c r="AG8" s="236"/>
      <c r="AH8" s="234" t="s">
        <v>40</v>
      </c>
      <c r="AI8" s="235"/>
      <c r="AJ8" s="235"/>
      <c r="AK8" s="236"/>
      <c r="AL8" s="234" t="s">
        <v>41</v>
      </c>
      <c r="AM8" s="235"/>
      <c r="AN8" s="235"/>
      <c r="AO8" s="237"/>
      <c r="AP8" s="238" t="s">
        <v>42</v>
      </c>
      <c r="AQ8" s="218"/>
      <c r="AR8" s="218"/>
      <c r="AS8" s="239"/>
      <c r="AT8" s="217" t="s">
        <v>43</v>
      </c>
      <c r="AU8" s="218"/>
      <c r="AV8" s="218"/>
      <c r="AW8" s="239"/>
      <c r="AX8" s="217" t="s">
        <v>44</v>
      </c>
      <c r="AY8" s="218"/>
      <c r="AZ8" s="218"/>
      <c r="BA8" s="218"/>
      <c r="BB8" s="222" t="s">
        <v>49</v>
      </c>
      <c r="BC8" s="200" t="s">
        <v>212</v>
      </c>
    </row>
    <row r="9" spans="1:56" ht="18" customHeight="1" thickBot="1">
      <c r="A9" s="241"/>
      <c r="B9" s="242"/>
      <c r="C9" s="225"/>
      <c r="D9" s="225"/>
      <c r="E9" s="227"/>
      <c r="F9" s="36">
        <v>1</v>
      </c>
      <c r="G9" s="37">
        <v>2</v>
      </c>
      <c r="H9" s="37">
        <v>3</v>
      </c>
      <c r="I9" s="37">
        <v>4</v>
      </c>
      <c r="J9" s="37">
        <v>1</v>
      </c>
      <c r="K9" s="37">
        <v>2</v>
      </c>
      <c r="L9" s="37">
        <v>3</v>
      </c>
      <c r="M9" s="37">
        <v>4</v>
      </c>
      <c r="N9" s="37">
        <v>1</v>
      </c>
      <c r="O9" s="37">
        <v>2</v>
      </c>
      <c r="P9" s="37">
        <v>3</v>
      </c>
      <c r="Q9" s="40">
        <v>4</v>
      </c>
      <c r="R9" s="41">
        <v>1</v>
      </c>
      <c r="S9" s="38">
        <v>2</v>
      </c>
      <c r="T9" s="38">
        <v>3</v>
      </c>
      <c r="U9" s="38">
        <v>4</v>
      </c>
      <c r="V9" s="38">
        <v>1</v>
      </c>
      <c r="W9" s="38">
        <v>2</v>
      </c>
      <c r="X9" s="38">
        <v>3</v>
      </c>
      <c r="Y9" s="38">
        <v>4</v>
      </c>
      <c r="Z9" s="38">
        <v>1</v>
      </c>
      <c r="AA9" s="38">
        <v>2</v>
      </c>
      <c r="AB9" s="38">
        <v>3</v>
      </c>
      <c r="AC9" s="39">
        <v>4</v>
      </c>
      <c r="AD9" s="43">
        <v>1</v>
      </c>
      <c r="AE9" s="42">
        <v>2</v>
      </c>
      <c r="AF9" s="42">
        <v>3</v>
      </c>
      <c r="AG9" s="42">
        <v>4</v>
      </c>
      <c r="AH9" s="42">
        <v>1</v>
      </c>
      <c r="AI9" s="42">
        <v>2</v>
      </c>
      <c r="AJ9" s="42">
        <v>3</v>
      </c>
      <c r="AK9" s="42">
        <v>4</v>
      </c>
      <c r="AL9" s="42">
        <v>1</v>
      </c>
      <c r="AM9" s="42">
        <v>2</v>
      </c>
      <c r="AN9" s="42">
        <v>3</v>
      </c>
      <c r="AO9" s="44">
        <v>4</v>
      </c>
      <c r="AP9" s="46">
        <v>1</v>
      </c>
      <c r="AQ9" s="45">
        <v>2</v>
      </c>
      <c r="AR9" s="45">
        <v>3</v>
      </c>
      <c r="AS9" s="45">
        <v>4</v>
      </c>
      <c r="AT9" s="45">
        <v>1</v>
      </c>
      <c r="AU9" s="45">
        <v>2</v>
      </c>
      <c r="AV9" s="45">
        <v>3</v>
      </c>
      <c r="AW9" s="45">
        <v>4</v>
      </c>
      <c r="AX9" s="45">
        <v>1</v>
      </c>
      <c r="AY9" s="45">
        <v>2</v>
      </c>
      <c r="AZ9" s="45">
        <v>3</v>
      </c>
      <c r="BA9" s="148">
        <v>4</v>
      </c>
      <c r="BB9" s="223"/>
      <c r="BC9" s="201"/>
    </row>
    <row r="10" spans="1:56" ht="27.6">
      <c r="A10" s="8">
        <v>1</v>
      </c>
      <c r="B10" s="10" t="s">
        <v>123</v>
      </c>
      <c r="C10" s="10" t="s">
        <v>89</v>
      </c>
      <c r="D10" s="9" t="s">
        <v>125</v>
      </c>
      <c r="E10" s="30" t="s">
        <v>112</v>
      </c>
      <c r="F10" s="135"/>
      <c r="G10" s="50"/>
      <c r="H10" s="50">
        <v>1</v>
      </c>
      <c r="I10" s="50"/>
      <c r="J10" s="50"/>
      <c r="K10" s="50"/>
      <c r="L10" s="50"/>
      <c r="M10" s="50"/>
      <c r="N10" s="50"/>
      <c r="O10" s="50"/>
      <c r="P10" s="50"/>
      <c r="Q10" s="114"/>
      <c r="R10" s="118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1"/>
      <c r="AD10" s="92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4"/>
      <c r="AP10" s="95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149"/>
      <c r="BB10" s="151">
        <f>SUM(G10:BA10)</f>
        <v>1</v>
      </c>
      <c r="BC10" s="154">
        <v>1</v>
      </c>
    </row>
    <row r="11" spans="1:56" ht="55.2">
      <c r="A11" s="8">
        <v>2</v>
      </c>
      <c r="B11" s="10" t="s">
        <v>57</v>
      </c>
      <c r="C11" s="10" t="s">
        <v>90</v>
      </c>
      <c r="D11" s="9" t="s">
        <v>126</v>
      </c>
      <c r="E11" s="30" t="s">
        <v>112</v>
      </c>
      <c r="F11" s="119"/>
      <c r="G11" s="120"/>
      <c r="H11" s="120"/>
      <c r="I11" s="120"/>
      <c r="J11" s="120"/>
      <c r="K11" s="120"/>
      <c r="L11" s="120"/>
      <c r="M11" s="116">
        <v>1</v>
      </c>
      <c r="N11" s="120"/>
      <c r="O11" s="120"/>
      <c r="P11" s="120"/>
      <c r="Q11" s="121"/>
      <c r="R11" s="122"/>
      <c r="S11" s="123"/>
      <c r="T11" s="123"/>
      <c r="U11" s="123"/>
      <c r="V11" s="123"/>
      <c r="W11" s="123"/>
      <c r="X11" s="90"/>
      <c r="Y11" s="123"/>
      <c r="Z11" s="90"/>
      <c r="AA11" s="90"/>
      <c r="AB11" s="90"/>
      <c r="AC11" s="91">
        <v>1</v>
      </c>
      <c r="AD11" s="92"/>
      <c r="AE11" s="93"/>
      <c r="AF11" s="93"/>
      <c r="AG11" s="93">
        <v>1</v>
      </c>
      <c r="AH11" s="93"/>
      <c r="AI11" s="93"/>
      <c r="AJ11" s="93"/>
      <c r="AK11" s="93">
        <v>1</v>
      </c>
      <c r="AL11" s="93"/>
      <c r="AM11" s="93"/>
      <c r="AN11" s="93"/>
      <c r="AO11" s="94">
        <v>1</v>
      </c>
      <c r="AP11" s="95"/>
      <c r="AQ11" s="96"/>
      <c r="AR11" s="96"/>
      <c r="AS11" s="96">
        <v>1</v>
      </c>
      <c r="AT11" s="96"/>
      <c r="AU11" s="96"/>
      <c r="AV11" s="96"/>
      <c r="AW11" s="96">
        <v>1</v>
      </c>
      <c r="AX11" s="96"/>
      <c r="AY11" s="96"/>
      <c r="AZ11" s="96"/>
      <c r="BA11" s="149">
        <v>1</v>
      </c>
      <c r="BB11" s="151">
        <f t="shared" ref="BB11:BB57" si="0">SUM(F11:BA11)</f>
        <v>8</v>
      </c>
      <c r="BC11" s="154">
        <v>2</v>
      </c>
    </row>
    <row r="12" spans="1:56" ht="55.2">
      <c r="A12" s="8">
        <v>3</v>
      </c>
      <c r="B12" s="10" t="s">
        <v>58</v>
      </c>
      <c r="C12" s="10" t="s">
        <v>91</v>
      </c>
      <c r="D12" s="9" t="s">
        <v>125</v>
      </c>
      <c r="E12" s="30" t="s">
        <v>112</v>
      </c>
      <c r="F12" s="115">
        <v>1</v>
      </c>
      <c r="G12" s="116"/>
      <c r="H12" s="116"/>
      <c r="I12" s="116"/>
      <c r="J12" s="116">
        <v>1</v>
      </c>
      <c r="K12" s="116"/>
      <c r="L12" s="116"/>
      <c r="M12" s="116"/>
      <c r="N12" s="116">
        <v>1</v>
      </c>
      <c r="O12" s="116"/>
      <c r="P12" s="116"/>
      <c r="Q12" s="117"/>
      <c r="R12" s="118">
        <v>1</v>
      </c>
      <c r="S12" s="90"/>
      <c r="T12" s="90"/>
      <c r="U12" s="90"/>
      <c r="V12" s="90">
        <v>1</v>
      </c>
      <c r="W12" s="90"/>
      <c r="X12" s="90"/>
      <c r="Y12" s="90"/>
      <c r="Z12" s="90">
        <v>1</v>
      </c>
      <c r="AA12" s="90"/>
      <c r="AB12" s="90"/>
      <c r="AC12" s="91"/>
      <c r="AD12" s="92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4"/>
      <c r="AP12" s="95">
        <v>1</v>
      </c>
      <c r="AQ12" s="96"/>
      <c r="AR12" s="96"/>
      <c r="AS12" s="96"/>
      <c r="AT12" s="96">
        <v>1</v>
      </c>
      <c r="AU12" s="96"/>
      <c r="AV12" s="96"/>
      <c r="AW12" s="96"/>
      <c r="AX12" s="97">
        <v>1</v>
      </c>
      <c r="AY12" s="96"/>
      <c r="AZ12" s="96"/>
      <c r="BA12" s="149"/>
      <c r="BB12" s="151">
        <f t="shared" si="0"/>
        <v>9</v>
      </c>
      <c r="BC12" s="154">
        <v>6</v>
      </c>
    </row>
    <row r="13" spans="1:56" ht="41.4">
      <c r="A13" s="8">
        <v>4</v>
      </c>
      <c r="B13" s="10" t="s">
        <v>59</v>
      </c>
      <c r="C13" s="10" t="s">
        <v>92</v>
      </c>
      <c r="D13" s="9" t="s">
        <v>124</v>
      </c>
      <c r="E13" s="30" t="s">
        <v>112</v>
      </c>
      <c r="F13" s="115">
        <v>1</v>
      </c>
      <c r="G13" s="120"/>
      <c r="H13" s="120"/>
      <c r="I13" s="120"/>
      <c r="J13" s="116">
        <v>1</v>
      </c>
      <c r="K13" s="120"/>
      <c r="L13" s="120"/>
      <c r="M13" s="120"/>
      <c r="N13" s="116">
        <v>1</v>
      </c>
      <c r="O13" s="120"/>
      <c r="P13" s="120"/>
      <c r="Q13" s="121"/>
      <c r="R13" s="118">
        <v>1</v>
      </c>
      <c r="S13" s="123"/>
      <c r="T13" s="123"/>
      <c r="U13" s="123"/>
      <c r="V13" s="90">
        <v>1</v>
      </c>
      <c r="W13" s="123"/>
      <c r="X13" s="90"/>
      <c r="Y13" s="90"/>
      <c r="Z13" s="90">
        <v>1</v>
      </c>
      <c r="AA13" s="90"/>
      <c r="AB13" s="90"/>
      <c r="AC13" s="91"/>
      <c r="AD13" s="92">
        <v>1</v>
      </c>
      <c r="AE13" s="93"/>
      <c r="AF13" s="93"/>
      <c r="AG13" s="93"/>
      <c r="AH13" s="93">
        <v>1</v>
      </c>
      <c r="AI13" s="93"/>
      <c r="AJ13" s="93"/>
      <c r="AK13" s="93"/>
      <c r="AL13" s="93">
        <v>1</v>
      </c>
      <c r="AM13" s="93"/>
      <c r="AN13" s="93"/>
      <c r="AO13" s="94"/>
      <c r="AP13" s="95">
        <v>1</v>
      </c>
      <c r="AQ13" s="96"/>
      <c r="AR13" s="96"/>
      <c r="AS13" s="96"/>
      <c r="AT13" s="96">
        <v>1</v>
      </c>
      <c r="AU13" s="96"/>
      <c r="AV13" s="96"/>
      <c r="AW13" s="96"/>
      <c r="AX13" s="96">
        <v>1</v>
      </c>
      <c r="AY13" s="96"/>
      <c r="AZ13" s="96"/>
      <c r="BA13" s="149"/>
      <c r="BB13" s="151">
        <f t="shared" si="0"/>
        <v>12</v>
      </c>
      <c r="BC13" s="154">
        <v>6</v>
      </c>
    </row>
    <row r="14" spans="1:56" ht="41.4">
      <c r="A14" s="8">
        <v>5</v>
      </c>
      <c r="B14" s="10" t="s">
        <v>60</v>
      </c>
      <c r="C14" s="10" t="s">
        <v>93</v>
      </c>
      <c r="D14" s="9" t="s">
        <v>160</v>
      </c>
      <c r="E14" s="30" t="s">
        <v>112</v>
      </c>
      <c r="F14" s="85"/>
      <c r="G14" s="116">
        <v>1</v>
      </c>
      <c r="H14" s="86"/>
      <c r="I14" s="86"/>
      <c r="J14" s="86"/>
      <c r="K14" s="116">
        <v>1</v>
      </c>
      <c r="L14" s="86"/>
      <c r="M14" s="86"/>
      <c r="N14" s="86"/>
      <c r="O14" s="116">
        <v>1</v>
      </c>
      <c r="P14" s="86"/>
      <c r="Q14" s="87"/>
      <c r="R14" s="88"/>
      <c r="S14" s="90">
        <v>1</v>
      </c>
      <c r="T14" s="89"/>
      <c r="U14" s="89"/>
      <c r="V14" s="89"/>
      <c r="W14" s="90">
        <v>1</v>
      </c>
      <c r="X14" s="90"/>
      <c r="Y14" s="90"/>
      <c r="Z14" s="90"/>
      <c r="AA14" s="90">
        <v>1</v>
      </c>
      <c r="AB14" s="90"/>
      <c r="AC14" s="91"/>
      <c r="AD14" s="92"/>
      <c r="AE14" s="93">
        <v>1</v>
      </c>
      <c r="AF14" s="93"/>
      <c r="AG14" s="93"/>
      <c r="AH14" s="93"/>
      <c r="AI14" s="93">
        <v>1</v>
      </c>
      <c r="AJ14" s="93"/>
      <c r="AK14" s="93"/>
      <c r="AL14" s="93"/>
      <c r="AM14" s="93">
        <v>1</v>
      </c>
      <c r="AN14" s="93"/>
      <c r="AO14" s="94"/>
      <c r="AP14" s="95"/>
      <c r="AQ14" s="96">
        <v>1</v>
      </c>
      <c r="AR14" s="96"/>
      <c r="AS14" s="96"/>
      <c r="AT14" s="96"/>
      <c r="AU14" s="96">
        <v>1</v>
      </c>
      <c r="AV14" s="96"/>
      <c r="AW14" s="96"/>
      <c r="AX14" s="96"/>
      <c r="AY14" s="96">
        <v>1</v>
      </c>
      <c r="AZ14" s="96"/>
      <c r="BA14" s="149"/>
      <c r="BB14" s="151">
        <f t="shared" si="0"/>
        <v>12</v>
      </c>
      <c r="BC14" s="154">
        <v>6</v>
      </c>
    </row>
    <row r="15" spans="1:56" ht="55.2">
      <c r="A15" s="8">
        <v>6</v>
      </c>
      <c r="B15" s="147" t="s">
        <v>61</v>
      </c>
      <c r="C15" s="10" t="s">
        <v>134</v>
      </c>
      <c r="D15" s="9" t="s">
        <v>160</v>
      </c>
      <c r="E15" s="30" t="s">
        <v>112</v>
      </c>
      <c r="F15" s="119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1"/>
      <c r="R15" s="122"/>
      <c r="S15" s="123"/>
      <c r="T15" s="123"/>
      <c r="U15" s="90">
        <v>1</v>
      </c>
      <c r="V15" s="123"/>
      <c r="W15" s="123"/>
      <c r="X15" s="90"/>
      <c r="Y15" s="90"/>
      <c r="Z15" s="90"/>
      <c r="AA15" s="90"/>
      <c r="AB15" s="90"/>
      <c r="AC15" s="91"/>
      <c r="AD15" s="92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4"/>
      <c r="AP15" s="95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149"/>
      <c r="BB15" s="151">
        <f t="shared" si="0"/>
        <v>1</v>
      </c>
      <c r="BC15" s="154">
        <v>0</v>
      </c>
    </row>
    <row r="16" spans="1:56" ht="42" thickBot="1">
      <c r="A16" s="8">
        <v>7</v>
      </c>
      <c r="B16" s="10" t="s">
        <v>62</v>
      </c>
      <c r="C16" s="10" t="s">
        <v>94</v>
      </c>
      <c r="D16" s="9" t="s">
        <v>125</v>
      </c>
      <c r="E16" s="30" t="s">
        <v>112</v>
      </c>
      <c r="F16" s="109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24">
        <v>1</v>
      </c>
      <c r="R16" s="112"/>
      <c r="S16" s="113"/>
      <c r="T16" s="113"/>
      <c r="U16" s="113"/>
      <c r="V16" s="113"/>
      <c r="W16" s="113"/>
      <c r="X16" s="103"/>
      <c r="Y16" s="103"/>
      <c r="Z16" s="103"/>
      <c r="AA16" s="103"/>
      <c r="AB16" s="103"/>
      <c r="AC16" s="104">
        <v>1</v>
      </c>
      <c r="AD16" s="105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106"/>
      <c r="AP16" s="107">
        <v>1</v>
      </c>
      <c r="AQ16" s="64"/>
      <c r="AR16" s="64"/>
      <c r="AS16" s="64"/>
      <c r="AT16" s="64"/>
      <c r="AU16" s="64"/>
      <c r="AV16" s="64"/>
      <c r="AW16" s="64"/>
      <c r="AX16" s="64">
        <v>1</v>
      </c>
      <c r="AY16" s="64"/>
      <c r="AZ16" s="64"/>
      <c r="BA16" s="150"/>
      <c r="BB16" s="152">
        <f t="shared" si="0"/>
        <v>4</v>
      </c>
      <c r="BC16" s="155">
        <v>2</v>
      </c>
    </row>
    <row r="17" spans="1:55" ht="33.75" customHeight="1" thickBot="1">
      <c r="A17" s="176" t="s">
        <v>67</v>
      </c>
      <c r="B17" s="177"/>
      <c r="C17" s="177"/>
      <c r="D17" s="177"/>
      <c r="E17" s="177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9"/>
    </row>
    <row r="18" spans="1:55" ht="41.4">
      <c r="A18" s="8">
        <v>8</v>
      </c>
      <c r="B18" s="10" t="s">
        <v>63</v>
      </c>
      <c r="C18" s="10" t="s">
        <v>95</v>
      </c>
      <c r="D18" s="9" t="s">
        <v>160</v>
      </c>
      <c r="E18" s="30" t="s">
        <v>112</v>
      </c>
      <c r="F18" s="132"/>
      <c r="G18" s="79"/>
      <c r="H18" s="50">
        <v>1</v>
      </c>
      <c r="I18" s="79"/>
      <c r="J18" s="133"/>
      <c r="K18" s="79"/>
      <c r="L18" s="50">
        <v>1</v>
      </c>
      <c r="M18" s="79"/>
      <c r="N18" s="79"/>
      <c r="O18" s="79"/>
      <c r="P18" s="50">
        <v>1</v>
      </c>
      <c r="Q18" s="80"/>
      <c r="R18" s="81"/>
      <c r="S18" s="82"/>
      <c r="T18" s="54">
        <v>1</v>
      </c>
      <c r="U18" s="82"/>
      <c r="V18" s="82"/>
      <c r="W18" s="82"/>
      <c r="X18" s="54">
        <v>1</v>
      </c>
      <c r="Y18" s="54"/>
      <c r="Z18" s="54"/>
      <c r="AA18" s="54"/>
      <c r="AB18" s="54">
        <v>1</v>
      </c>
      <c r="AC18" s="55"/>
      <c r="AD18" s="56"/>
      <c r="AE18" s="57"/>
      <c r="AF18" s="57">
        <v>1</v>
      </c>
      <c r="AG18" s="57"/>
      <c r="AH18" s="57"/>
      <c r="AI18" s="57"/>
      <c r="AJ18" s="57">
        <v>1</v>
      </c>
      <c r="AK18" s="57"/>
      <c r="AL18" s="57"/>
      <c r="AM18" s="57"/>
      <c r="AN18" s="57">
        <v>1</v>
      </c>
      <c r="AO18" s="58"/>
      <c r="AP18" s="59"/>
      <c r="AQ18" s="60"/>
      <c r="AR18" s="60">
        <v>1</v>
      </c>
      <c r="AS18" s="60"/>
      <c r="AT18" s="60"/>
      <c r="AU18" s="60"/>
      <c r="AV18" s="60">
        <v>1</v>
      </c>
      <c r="AW18" s="60"/>
      <c r="AX18" s="60"/>
      <c r="AY18" s="60"/>
      <c r="AZ18" s="60">
        <v>1</v>
      </c>
      <c r="BA18" s="156"/>
      <c r="BB18" s="157">
        <f>SUM(G18:BA18)</f>
        <v>12</v>
      </c>
      <c r="BC18" s="158">
        <v>6</v>
      </c>
    </row>
    <row r="19" spans="1:55" ht="27.6">
      <c r="A19" s="8">
        <v>9</v>
      </c>
      <c r="B19" s="10" t="s">
        <v>64</v>
      </c>
      <c r="C19" s="10" t="s">
        <v>96</v>
      </c>
      <c r="D19" s="9" t="s">
        <v>125</v>
      </c>
      <c r="E19" s="30" t="s">
        <v>112</v>
      </c>
      <c r="F19" s="119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1"/>
      <c r="R19" s="122"/>
      <c r="S19" s="123"/>
      <c r="T19" s="123"/>
      <c r="U19" s="123"/>
      <c r="V19" s="123"/>
      <c r="W19" s="123"/>
      <c r="X19" s="90"/>
      <c r="Y19" s="90">
        <v>1</v>
      </c>
      <c r="Z19" s="90"/>
      <c r="AA19" s="90"/>
      <c r="AB19" s="90"/>
      <c r="AC19" s="91"/>
      <c r="AD19" s="92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4"/>
      <c r="AP19" s="95"/>
      <c r="AQ19" s="96"/>
      <c r="AR19" s="96"/>
      <c r="AS19" s="96">
        <v>1</v>
      </c>
      <c r="AT19" s="96"/>
      <c r="AU19" s="96"/>
      <c r="AV19" s="96"/>
      <c r="AW19" s="96"/>
      <c r="AX19" s="96"/>
      <c r="AY19" s="96"/>
      <c r="AZ19" s="96"/>
      <c r="BA19" s="149"/>
      <c r="BB19" s="151">
        <f t="shared" si="0"/>
        <v>2</v>
      </c>
      <c r="BC19" s="154">
        <v>1</v>
      </c>
    </row>
    <row r="20" spans="1:55" ht="55.2">
      <c r="A20" s="8">
        <v>10</v>
      </c>
      <c r="B20" s="10" t="s">
        <v>65</v>
      </c>
      <c r="C20" s="10" t="s">
        <v>96</v>
      </c>
      <c r="D20" s="9" t="s">
        <v>161</v>
      </c>
      <c r="E20" s="30" t="s">
        <v>112</v>
      </c>
      <c r="F20" s="119"/>
      <c r="G20" s="120"/>
      <c r="H20" s="120"/>
      <c r="I20" s="120"/>
      <c r="J20" s="120"/>
      <c r="K20" s="120"/>
      <c r="L20" s="120"/>
      <c r="M20" s="116"/>
      <c r="N20" s="116"/>
      <c r="O20" s="116"/>
      <c r="P20" s="116"/>
      <c r="Q20" s="117">
        <v>1</v>
      </c>
      <c r="R20" s="118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1">
        <v>1</v>
      </c>
      <c r="AD20" s="92"/>
      <c r="AE20" s="134"/>
      <c r="AF20" s="93"/>
      <c r="AG20" s="93"/>
      <c r="AH20" s="93"/>
      <c r="AI20" s="93"/>
      <c r="AJ20" s="93"/>
      <c r="AK20" s="93"/>
      <c r="AL20" s="93"/>
      <c r="AM20" s="134"/>
      <c r="AN20" s="93"/>
      <c r="AO20" s="94">
        <v>1</v>
      </c>
      <c r="AP20" s="95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149">
        <v>1</v>
      </c>
      <c r="BB20" s="151">
        <f>SUM(F20:AZ20)</f>
        <v>3</v>
      </c>
      <c r="BC20" s="154">
        <v>2</v>
      </c>
    </row>
    <row r="21" spans="1:55" ht="27.6">
      <c r="A21" s="8">
        <v>11</v>
      </c>
      <c r="B21" s="10" t="s">
        <v>135</v>
      </c>
      <c r="C21" s="10" t="s">
        <v>96</v>
      </c>
      <c r="D21" s="9" t="s">
        <v>136</v>
      </c>
      <c r="E21" s="30" t="s">
        <v>112</v>
      </c>
      <c r="F21" s="119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1"/>
      <c r="R21" s="122"/>
      <c r="S21" s="90">
        <v>1</v>
      </c>
      <c r="T21" s="123"/>
      <c r="U21" s="123"/>
      <c r="V21" s="123"/>
      <c r="W21" s="123"/>
      <c r="X21" s="90"/>
      <c r="Y21" s="90"/>
      <c r="Z21" s="90"/>
      <c r="AA21" s="90"/>
      <c r="AB21" s="90"/>
      <c r="AC21" s="91"/>
      <c r="AD21" s="92"/>
      <c r="AE21" s="93"/>
      <c r="AF21" s="93"/>
      <c r="AG21" s="93"/>
      <c r="AH21" s="93"/>
      <c r="AI21" s="93"/>
      <c r="AJ21" s="93">
        <v>1</v>
      </c>
      <c r="AK21" s="93"/>
      <c r="AL21" s="93"/>
      <c r="AM21" s="93"/>
      <c r="AN21" s="93"/>
      <c r="AO21" s="94"/>
      <c r="AP21" s="95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149"/>
      <c r="BB21" s="151">
        <f t="shared" si="0"/>
        <v>2</v>
      </c>
      <c r="BC21" s="154">
        <v>1</v>
      </c>
    </row>
    <row r="22" spans="1:55" ht="69.599999999999994" thickBot="1">
      <c r="A22" s="8">
        <v>12</v>
      </c>
      <c r="B22" s="10" t="s">
        <v>66</v>
      </c>
      <c r="C22" s="10" t="s">
        <v>97</v>
      </c>
      <c r="D22" s="9" t="s">
        <v>162</v>
      </c>
      <c r="E22" s="30" t="s">
        <v>112</v>
      </c>
      <c r="F22" s="109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1"/>
      <c r="R22" s="112"/>
      <c r="S22" s="113"/>
      <c r="T22" s="113"/>
      <c r="U22" s="113"/>
      <c r="V22" s="113"/>
      <c r="W22" s="113"/>
      <c r="X22" s="103"/>
      <c r="Y22" s="103"/>
      <c r="Z22" s="103"/>
      <c r="AA22" s="103"/>
      <c r="AB22" s="103"/>
      <c r="AC22" s="104"/>
      <c r="AD22" s="105"/>
      <c r="AE22" s="63"/>
      <c r="AF22" s="63"/>
      <c r="AG22" s="63"/>
      <c r="AH22" s="63">
        <v>1</v>
      </c>
      <c r="AI22" s="63"/>
      <c r="AJ22" s="63"/>
      <c r="AK22" s="63"/>
      <c r="AL22" s="63"/>
      <c r="AM22" s="63"/>
      <c r="AN22" s="63"/>
      <c r="AO22" s="106"/>
      <c r="AP22" s="107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150"/>
      <c r="BB22" s="152">
        <f t="shared" si="0"/>
        <v>1</v>
      </c>
      <c r="BC22" s="155">
        <v>0</v>
      </c>
    </row>
    <row r="23" spans="1:55" ht="33.75" customHeight="1" thickBot="1">
      <c r="A23" s="176" t="s">
        <v>68</v>
      </c>
      <c r="B23" s="177"/>
      <c r="C23" s="177"/>
      <c r="D23" s="177"/>
      <c r="E23" s="177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9"/>
    </row>
    <row r="24" spans="1:55" ht="55.2">
      <c r="A24" s="8">
        <v>13</v>
      </c>
      <c r="B24" s="10" t="s">
        <v>69</v>
      </c>
      <c r="C24" s="10" t="s">
        <v>98</v>
      </c>
      <c r="D24" s="9" t="s">
        <v>163</v>
      </c>
      <c r="E24" s="30" t="s">
        <v>112</v>
      </c>
      <c r="F24" s="78"/>
      <c r="G24" s="79"/>
      <c r="H24" s="79"/>
      <c r="I24" s="79"/>
      <c r="J24" s="79"/>
      <c r="K24" s="79"/>
      <c r="L24" s="79"/>
      <c r="M24" s="79"/>
      <c r="N24" s="50">
        <v>1</v>
      </c>
      <c r="O24" s="79"/>
      <c r="P24" s="79"/>
      <c r="Q24" s="80"/>
      <c r="R24" s="81"/>
      <c r="S24" s="82"/>
      <c r="T24" s="82"/>
      <c r="U24" s="82"/>
      <c r="V24" s="82"/>
      <c r="W24" s="82"/>
      <c r="X24" s="54"/>
      <c r="Y24" s="54"/>
      <c r="Z24" s="54"/>
      <c r="AA24" s="54"/>
      <c r="AB24" s="54"/>
      <c r="AC24" s="126"/>
      <c r="AD24" s="56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129"/>
      <c r="AP24" s="59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156"/>
      <c r="BB24" s="157">
        <f t="shared" si="0"/>
        <v>1</v>
      </c>
      <c r="BC24" s="158">
        <v>1</v>
      </c>
    </row>
    <row r="25" spans="1:55" ht="55.2">
      <c r="A25" s="8">
        <v>14</v>
      </c>
      <c r="B25" s="10" t="s">
        <v>137</v>
      </c>
      <c r="C25" s="10" t="s">
        <v>138</v>
      </c>
      <c r="D25" s="9" t="s">
        <v>163</v>
      </c>
      <c r="E25" s="30" t="s">
        <v>112</v>
      </c>
      <c r="F25" s="85"/>
      <c r="G25" s="86"/>
      <c r="H25" s="86"/>
      <c r="I25" s="86"/>
      <c r="J25" s="86"/>
      <c r="K25" s="86"/>
      <c r="L25" s="86"/>
      <c r="M25" s="86"/>
      <c r="N25" s="116">
        <v>1</v>
      </c>
      <c r="O25" s="86"/>
      <c r="P25" s="86"/>
      <c r="Q25" s="87"/>
      <c r="R25" s="88"/>
      <c r="S25" s="89"/>
      <c r="T25" s="89"/>
      <c r="U25" s="89"/>
      <c r="V25" s="89"/>
      <c r="W25" s="89"/>
      <c r="X25" s="90"/>
      <c r="Y25" s="90"/>
      <c r="Z25" s="90"/>
      <c r="AA25" s="90"/>
      <c r="AB25" s="90"/>
      <c r="AC25" s="127"/>
      <c r="AD25" s="92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130"/>
      <c r="AP25" s="95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149"/>
      <c r="BB25" s="151">
        <f>SUM(F25:BA25)</f>
        <v>1</v>
      </c>
      <c r="BC25" s="154">
        <v>1</v>
      </c>
    </row>
    <row r="26" spans="1:55" ht="27.6">
      <c r="A26" s="8">
        <v>15</v>
      </c>
      <c r="B26" s="10" t="s">
        <v>70</v>
      </c>
      <c r="C26" s="10" t="s">
        <v>139</v>
      </c>
      <c r="D26" s="9" t="s">
        <v>140</v>
      </c>
      <c r="E26" s="30" t="s">
        <v>112</v>
      </c>
      <c r="F26" s="85"/>
      <c r="G26" s="86"/>
      <c r="H26" s="86"/>
      <c r="I26" s="86"/>
      <c r="J26" s="86"/>
      <c r="K26" s="116">
        <v>1</v>
      </c>
      <c r="L26" s="86"/>
      <c r="M26" s="86"/>
      <c r="N26" s="86"/>
      <c r="O26" s="116">
        <v>1</v>
      </c>
      <c r="P26" s="86"/>
      <c r="Q26" s="87"/>
      <c r="R26" s="88"/>
      <c r="S26" s="90">
        <v>1</v>
      </c>
      <c r="T26" s="89"/>
      <c r="U26" s="89"/>
      <c r="V26" s="89"/>
      <c r="W26" s="90">
        <v>1</v>
      </c>
      <c r="X26" s="90"/>
      <c r="Y26" s="90"/>
      <c r="Z26" s="90"/>
      <c r="AA26" s="90">
        <v>1</v>
      </c>
      <c r="AB26" s="90"/>
      <c r="AC26" s="127"/>
      <c r="AD26" s="92"/>
      <c r="AE26" s="93">
        <v>1</v>
      </c>
      <c r="AF26" s="93"/>
      <c r="AG26" s="93"/>
      <c r="AH26" s="93"/>
      <c r="AI26" s="93">
        <v>1</v>
      </c>
      <c r="AJ26" s="93"/>
      <c r="AK26" s="93"/>
      <c r="AL26" s="93"/>
      <c r="AM26" s="93">
        <v>1</v>
      </c>
      <c r="AN26" s="93"/>
      <c r="AO26" s="130"/>
      <c r="AP26" s="95"/>
      <c r="AQ26" s="96">
        <v>1</v>
      </c>
      <c r="AR26" s="96"/>
      <c r="AS26" s="96"/>
      <c r="AT26" s="96"/>
      <c r="AU26" s="96">
        <v>1</v>
      </c>
      <c r="AV26" s="96"/>
      <c r="AW26" s="96"/>
      <c r="AX26" s="96"/>
      <c r="AY26" s="96">
        <v>1</v>
      </c>
      <c r="AZ26" s="96"/>
      <c r="BA26" s="149"/>
      <c r="BB26" s="151">
        <f t="shared" si="0"/>
        <v>11</v>
      </c>
      <c r="BC26" s="154">
        <v>5</v>
      </c>
    </row>
    <row r="27" spans="1:55" ht="55.2">
      <c r="A27" s="8">
        <v>16</v>
      </c>
      <c r="B27" s="10" t="s">
        <v>155</v>
      </c>
      <c r="C27" s="10" t="s">
        <v>141</v>
      </c>
      <c r="D27" s="9" t="s">
        <v>163</v>
      </c>
      <c r="E27" s="30" t="s">
        <v>112</v>
      </c>
      <c r="F27" s="85"/>
      <c r="G27" s="86"/>
      <c r="H27" s="86"/>
      <c r="I27" s="86"/>
      <c r="J27" s="86"/>
      <c r="K27" s="116">
        <v>1</v>
      </c>
      <c r="L27" s="86"/>
      <c r="M27" s="86"/>
      <c r="N27" s="86"/>
      <c r="O27" s="116">
        <v>1</v>
      </c>
      <c r="P27" s="86"/>
      <c r="Q27" s="87"/>
      <c r="R27" s="88"/>
      <c r="S27" s="90">
        <v>1</v>
      </c>
      <c r="T27" s="89"/>
      <c r="U27" s="89"/>
      <c r="V27" s="89"/>
      <c r="W27" s="90">
        <v>1</v>
      </c>
      <c r="X27" s="90"/>
      <c r="Y27" s="90"/>
      <c r="Z27" s="90"/>
      <c r="AA27" s="90">
        <v>1</v>
      </c>
      <c r="AB27" s="90"/>
      <c r="AC27" s="127"/>
      <c r="AD27" s="92"/>
      <c r="AE27" s="93">
        <v>1</v>
      </c>
      <c r="AF27" s="93"/>
      <c r="AG27" s="93"/>
      <c r="AH27" s="93"/>
      <c r="AI27" s="93">
        <v>1</v>
      </c>
      <c r="AJ27" s="93"/>
      <c r="AK27" s="93"/>
      <c r="AL27" s="93"/>
      <c r="AM27" s="93">
        <v>1</v>
      </c>
      <c r="AN27" s="93"/>
      <c r="AO27" s="130"/>
      <c r="AP27" s="95"/>
      <c r="AQ27" s="96">
        <v>1</v>
      </c>
      <c r="AR27" s="96"/>
      <c r="AS27" s="96"/>
      <c r="AT27" s="96"/>
      <c r="AU27" s="96">
        <v>1</v>
      </c>
      <c r="AV27" s="96"/>
      <c r="AW27" s="96"/>
      <c r="AX27" s="96"/>
      <c r="AY27" s="96">
        <v>1</v>
      </c>
      <c r="AZ27" s="96"/>
      <c r="BA27" s="149"/>
      <c r="BB27" s="151">
        <f>SUM(F27:BA27)</f>
        <v>11</v>
      </c>
      <c r="BC27" s="154">
        <v>5</v>
      </c>
    </row>
    <row r="28" spans="1:55" ht="55.2">
      <c r="A28" s="8">
        <v>17</v>
      </c>
      <c r="B28" s="10" t="s">
        <v>71</v>
      </c>
      <c r="C28" s="10" t="s">
        <v>101</v>
      </c>
      <c r="D28" s="9" t="s">
        <v>163</v>
      </c>
      <c r="E28" s="30" t="s">
        <v>112</v>
      </c>
      <c r="F28" s="85"/>
      <c r="G28" s="86"/>
      <c r="H28" s="86"/>
      <c r="I28" s="86"/>
      <c r="J28" s="86"/>
      <c r="K28" s="86"/>
      <c r="L28" s="86"/>
      <c r="M28" s="116">
        <v>1</v>
      </c>
      <c r="N28" s="86"/>
      <c r="O28" s="86"/>
      <c r="P28" s="86"/>
      <c r="Q28" s="87"/>
      <c r="R28" s="88"/>
      <c r="S28" s="89"/>
      <c r="T28" s="89"/>
      <c r="U28" s="90">
        <v>1</v>
      </c>
      <c r="V28" s="89"/>
      <c r="W28" s="89"/>
      <c r="X28" s="90"/>
      <c r="Y28" s="90"/>
      <c r="Z28" s="90"/>
      <c r="AA28" s="90"/>
      <c r="AB28" s="90"/>
      <c r="AC28" s="127">
        <v>1</v>
      </c>
      <c r="AD28" s="92"/>
      <c r="AE28" s="93"/>
      <c r="AF28" s="93"/>
      <c r="AG28" s="93"/>
      <c r="AH28" s="93"/>
      <c r="AI28" s="93"/>
      <c r="AJ28" s="93"/>
      <c r="AK28" s="93"/>
      <c r="AL28" s="93">
        <v>1</v>
      </c>
      <c r="AM28" s="93"/>
      <c r="AN28" s="93"/>
      <c r="AO28" s="130"/>
      <c r="AP28" s="95"/>
      <c r="AQ28" s="96"/>
      <c r="AR28" s="96"/>
      <c r="AS28" s="96"/>
      <c r="AT28" s="96">
        <v>1</v>
      </c>
      <c r="AU28" s="96"/>
      <c r="AV28" s="96"/>
      <c r="AW28" s="96"/>
      <c r="AX28" s="96"/>
      <c r="AY28" s="96"/>
      <c r="AZ28" s="96"/>
      <c r="BA28" s="149"/>
      <c r="BB28" s="151">
        <f t="shared" si="0"/>
        <v>5</v>
      </c>
      <c r="BC28" s="154">
        <v>3</v>
      </c>
    </row>
    <row r="29" spans="1:55" ht="28.2" thickBot="1">
      <c r="A29" s="8">
        <v>18</v>
      </c>
      <c r="B29" s="10" t="s">
        <v>153</v>
      </c>
      <c r="C29" s="10" t="s">
        <v>154</v>
      </c>
      <c r="D29" s="9" t="s">
        <v>140</v>
      </c>
      <c r="E29" s="30" t="s">
        <v>112</v>
      </c>
      <c r="F29" s="98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  <c r="R29" s="125"/>
      <c r="S29" s="102"/>
      <c r="T29" s="102"/>
      <c r="U29" s="103">
        <v>1</v>
      </c>
      <c r="V29" s="102"/>
      <c r="W29" s="102"/>
      <c r="X29" s="103"/>
      <c r="Y29" s="103"/>
      <c r="Z29" s="103"/>
      <c r="AA29" s="103"/>
      <c r="AB29" s="103"/>
      <c r="AC29" s="128"/>
      <c r="AD29" s="105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131"/>
      <c r="AP29" s="107">
        <v>1</v>
      </c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150"/>
      <c r="BB29" s="152">
        <f t="shared" ref="BB29" si="1">SUM(F29:BA29)</f>
        <v>2</v>
      </c>
      <c r="BC29" s="155">
        <v>1</v>
      </c>
    </row>
    <row r="30" spans="1:55" ht="33.75" customHeight="1" thickBot="1">
      <c r="A30" s="176" t="s">
        <v>72</v>
      </c>
      <c r="B30" s="177"/>
      <c r="C30" s="177"/>
      <c r="D30" s="177"/>
      <c r="E30" s="177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9"/>
    </row>
    <row r="31" spans="1:55" ht="55.2">
      <c r="A31" s="8">
        <v>19</v>
      </c>
      <c r="B31" s="10" t="s">
        <v>73</v>
      </c>
      <c r="C31" s="10" t="s">
        <v>99</v>
      </c>
      <c r="D31" s="9" t="s">
        <v>164</v>
      </c>
      <c r="E31" s="30" t="s">
        <v>112</v>
      </c>
      <c r="F31" s="78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80"/>
      <c r="R31" s="81"/>
      <c r="S31" s="82"/>
      <c r="T31" s="82"/>
      <c r="U31" s="82"/>
      <c r="V31" s="82"/>
      <c r="W31" s="54"/>
      <c r="X31" s="54"/>
      <c r="Y31" s="54"/>
      <c r="Z31" s="54"/>
      <c r="AA31" s="54"/>
      <c r="AB31" s="54"/>
      <c r="AC31" s="55"/>
      <c r="AD31" s="83"/>
      <c r="AE31" s="57"/>
      <c r="AF31" s="57">
        <v>1</v>
      </c>
      <c r="AG31" s="57"/>
      <c r="AH31" s="57"/>
      <c r="AI31" s="57"/>
      <c r="AJ31" s="57"/>
      <c r="AK31" s="57"/>
      <c r="AL31" s="57"/>
      <c r="AM31" s="84"/>
      <c r="AN31" s="57"/>
      <c r="AO31" s="58"/>
      <c r="AP31" s="59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156"/>
      <c r="BB31" s="157">
        <f t="shared" si="0"/>
        <v>1</v>
      </c>
      <c r="BC31" s="158">
        <v>0</v>
      </c>
    </row>
    <row r="32" spans="1:55" ht="65.25" customHeight="1">
      <c r="A32" s="8">
        <v>20</v>
      </c>
      <c r="B32" s="10" t="s">
        <v>74</v>
      </c>
      <c r="C32" s="10" t="s">
        <v>100</v>
      </c>
      <c r="D32" s="9" t="s">
        <v>140</v>
      </c>
      <c r="E32" s="30" t="s">
        <v>112</v>
      </c>
      <c r="F32" s="119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1"/>
      <c r="R32" s="118">
        <v>1</v>
      </c>
      <c r="S32" s="123"/>
      <c r="T32" s="123"/>
      <c r="U32" s="123"/>
      <c r="V32" s="123"/>
      <c r="W32" s="123"/>
      <c r="X32" s="90"/>
      <c r="Y32" s="90"/>
      <c r="Z32" s="90"/>
      <c r="AA32" s="90"/>
      <c r="AB32" s="90"/>
      <c r="AC32" s="91"/>
      <c r="AD32" s="92">
        <v>1</v>
      </c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4"/>
      <c r="AP32" s="95">
        <v>1</v>
      </c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149"/>
      <c r="BB32" s="151">
        <f t="shared" si="0"/>
        <v>3</v>
      </c>
      <c r="BC32" s="154">
        <v>1</v>
      </c>
    </row>
    <row r="33" spans="1:55" ht="55.2">
      <c r="A33" s="8">
        <v>21</v>
      </c>
      <c r="B33" s="10" t="s">
        <v>142</v>
      </c>
      <c r="C33" s="10" t="s">
        <v>143</v>
      </c>
      <c r="D33" s="9" t="s">
        <v>165</v>
      </c>
      <c r="E33" s="30" t="s">
        <v>112</v>
      </c>
      <c r="F33" s="119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1"/>
      <c r="R33" s="118">
        <v>1</v>
      </c>
      <c r="S33" s="123"/>
      <c r="T33" s="123"/>
      <c r="U33" s="123"/>
      <c r="V33" s="123"/>
      <c r="W33" s="123"/>
      <c r="X33" s="90"/>
      <c r="Y33" s="90"/>
      <c r="Z33" s="90"/>
      <c r="AA33" s="90"/>
      <c r="AB33" s="90"/>
      <c r="AC33" s="91"/>
      <c r="AD33" s="92">
        <v>1</v>
      </c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4"/>
      <c r="AP33" s="95">
        <v>1</v>
      </c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149"/>
      <c r="BB33" s="151">
        <f t="shared" ref="BB33" si="2">SUM(F33:BA33)</f>
        <v>3</v>
      </c>
      <c r="BC33" s="154">
        <v>1</v>
      </c>
    </row>
    <row r="34" spans="1:55" ht="55.8" thickBot="1">
      <c r="A34" s="26">
        <v>22</v>
      </c>
      <c r="B34" s="10" t="s">
        <v>144</v>
      </c>
      <c r="C34" s="10" t="s">
        <v>143</v>
      </c>
      <c r="D34" s="9" t="s">
        <v>165</v>
      </c>
      <c r="E34" s="30" t="s">
        <v>112</v>
      </c>
      <c r="F34" s="109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1"/>
      <c r="R34" s="101">
        <v>1</v>
      </c>
      <c r="S34" s="113"/>
      <c r="T34" s="113"/>
      <c r="U34" s="113"/>
      <c r="V34" s="113"/>
      <c r="W34" s="113"/>
      <c r="X34" s="103"/>
      <c r="Y34" s="103"/>
      <c r="Z34" s="103"/>
      <c r="AA34" s="103"/>
      <c r="AB34" s="103"/>
      <c r="AC34" s="104"/>
      <c r="AD34" s="105">
        <v>1</v>
      </c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106"/>
      <c r="AP34" s="107">
        <v>1</v>
      </c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150"/>
      <c r="BB34" s="152">
        <f t="shared" ref="BB34" si="3">SUM(F34:BA34)</f>
        <v>3</v>
      </c>
      <c r="BC34" s="155">
        <v>1</v>
      </c>
    </row>
    <row r="35" spans="1:55" ht="33.75" customHeight="1" thickBot="1">
      <c r="A35" s="176" t="s">
        <v>75</v>
      </c>
      <c r="B35" s="177"/>
      <c r="C35" s="177"/>
      <c r="D35" s="177"/>
      <c r="E35" s="177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9"/>
    </row>
    <row r="36" spans="1:55" ht="55.2">
      <c r="A36" s="8">
        <v>23</v>
      </c>
      <c r="B36" s="10" t="s">
        <v>76</v>
      </c>
      <c r="C36" s="10" t="s">
        <v>102</v>
      </c>
      <c r="D36" s="9" t="s">
        <v>166</v>
      </c>
      <c r="E36" s="30" t="s">
        <v>112</v>
      </c>
      <c r="F36" s="78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80"/>
      <c r="R36" s="81"/>
      <c r="S36" s="82"/>
      <c r="T36" s="82"/>
      <c r="U36" s="82"/>
      <c r="V36" s="82"/>
      <c r="W36" s="82"/>
      <c r="X36" s="54"/>
      <c r="Y36" s="54"/>
      <c r="Z36" s="54"/>
      <c r="AA36" s="54"/>
      <c r="AB36" s="54"/>
      <c r="AC36" s="55"/>
      <c r="AD36" s="56"/>
      <c r="AE36" s="57"/>
      <c r="AF36" s="57"/>
      <c r="AG36" s="57"/>
      <c r="AH36" s="57">
        <v>1</v>
      </c>
      <c r="AI36" s="57"/>
      <c r="AJ36" s="57"/>
      <c r="AK36" s="57"/>
      <c r="AL36" s="57"/>
      <c r="AM36" s="57"/>
      <c r="AN36" s="57"/>
      <c r="AO36" s="58"/>
      <c r="AP36" s="59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156"/>
      <c r="BB36" s="157">
        <f t="shared" si="0"/>
        <v>1</v>
      </c>
      <c r="BC36" s="158">
        <v>0</v>
      </c>
    </row>
    <row r="37" spans="1:55" ht="55.2">
      <c r="A37" s="8">
        <v>24</v>
      </c>
      <c r="B37" s="10" t="s">
        <v>77</v>
      </c>
      <c r="C37" s="10" t="s">
        <v>103</v>
      </c>
      <c r="D37" s="9" t="s">
        <v>166</v>
      </c>
      <c r="E37" s="30" t="s">
        <v>112</v>
      </c>
      <c r="F37" s="119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1"/>
      <c r="R37" s="122"/>
      <c r="S37" s="123"/>
      <c r="T37" s="123"/>
      <c r="U37" s="123"/>
      <c r="V37" s="123"/>
      <c r="W37" s="123"/>
      <c r="X37" s="90"/>
      <c r="Y37" s="90"/>
      <c r="Z37" s="90"/>
      <c r="AA37" s="90"/>
      <c r="AB37" s="90"/>
      <c r="AC37" s="91"/>
      <c r="AD37" s="92"/>
      <c r="AE37" s="93"/>
      <c r="AF37" s="93"/>
      <c r="AG37" s="93"/>
      <c r="AH37" s="93">
        <v>1</v>
      </c>
      <c r="AI37" s="93"/>
      <c r="AJ37" s="93"/>
      <c r="AK37" s="93"/>
      <c r="AL37" s="93"/>
      <c r="AM37" s="93"/>
      <c r="AN37" s="93"/>
      <c r="AO37" s="94"/>
      <c r="AP37" s="95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149"/>
      <c r="BB37" s="151">
        <f t="shared" si="0"/>
        <v>1</v>
      </c>
      <c r="BC37" s="154">
        <v>0</v>
      </c>
    </row>
    <row r="38" spans="1:55" ht="55.8" thickBot="1">
      <c r="A38" s="8">
        <v>25</v>
      </c>
      <c r="B38" s="147" t="s">
        <v>156</v>
      </c>
      <c r="C38" s="10" t="s">
        <v>103</v>
      </c>
      <c r="D38" s="9" t="s">
        <v>166</v>
      </c>
      <c r="E38" s="30" t="s">
        <v>112</v>
      </c>
      <c r="F38" s="109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1"/>
      <c r="R38" s="112"/>
      <c r="S38" s="113"/>
      <c r="T38" s="113"/>
      <c r="U38" s="103">
        <v>1</v>
      </c>
      <c r="V38" s="113"/>
      <c r="W38" s="113"/>
      <c r="X38" s="103"/>
      <c r="Y38" s="103"/>
      <c r="Z38" s="103"/>
      <c r="AA38" s="103"/>
      <c r="AB38" s="103"/>
      <c r="AC38" s="104"/>
      <c r="AD38" s="105"/>
      <c r="AE38" s="63"/>
      <c r="AF38" s="63"/>
      <c r="AG38" s="63"/>
      <c r="AH38" s="63">
        <v>1</v>
      </c>
      <c r="AI38" s="63"/>
      <c r="AJ38" s="63"/>
      <c r="AK38" s="63"/>
      <c r="AL38" s="63"/>
      <c r="AM38" s="63"/>
      <c r="AN38" s="63"/>
      <c r="AO38" s="106"/>
      <c r="AP38" s="107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150"/>
      <c r="BB38" s="152">
        <f t="shared" ref="BB38" si="4">SUM(F38:BA38)</f>
        <v>2</v>
      </c>
      <c r="BC38" s="155">
        <v>0</v>
      </c>
    </row>
    <row r="39" spans="1:55" ht="33.75" customHeight="1" thickBot="1">
      <c r="A39" s="176" t="s">
        <v>78</v>
      </c>
      <c r="B39" s="177"/>
      <c r="C39" s="177"/>
      <c r="D39" s="177"/>
      <c r="E39" s="177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9"/>
    </row>
    <row r="40" spans="1:55" ht="41.4">
      <c r="A40" s="8">
        <v>26</v>
      </c>
      <c r="B40" s="10" t="s">
        <v>79</v>
      </c>
      <c r="C40" s="10" t="s">
        <v>104</v>
      </c>
      <c r="D40" s="9" t="s">
        <v>160</v>
      </c>
      <c r="E40" s="30" t="s">
        <v>112</v>
      </c>
      <c r="F40" s="48"/>
      <c r="G40" s="49"/>
      <c r="H40" s="49"/>
      <c r="I40" s="49"/>
      <c r="J40" s="50">
        <v>1</v>
      </c>
      <c r="K40" s="50"/>
      <c r="L40" s="50"/>
      <c r="M40" s="50"/>
      <c r="N40" s="50">
        <v>1</v>
      </c>
      <c r="O40" s="50"/>
      <c r="P40" s="50"/>
      <c r="Q40" s="114"/>
      <c r="R40" s="52">
        <v>1</v>
      </c>
      <c r="S40" s="54"/>
      <c r="T40" s="54"/>
      <c r="U40" s="54"/>
      <c r="V40" s="54">
        <v>1</v>
      </c>
      <c r="W40" s="54"/>
      <c r="X40" s="54"/>
      <c r="Y40" s="54"/>
      <c r="Z40" s="54">
        <v>1</v>
      </c>
      <c r="AA40" s="54"/>
      <c r="AB40" s="54"/>
      <c r="AC40" s="55"/>
      <c r="AD40" s="56">
        <v>1</v>
      </c>
      <c r="AE40" s="57"/>
      <c r="AF40" s="57"/>
      <c r="AG40" s="57"/>
      <c r="AH40" s="57">
        <v>1</v>
      </c>
      <c r="AI40" s="57"/>
      <c r="AJ40" s="57"/>
      <c r="AK40" s="57"/>
      <c r="AL40" s="57">
        <v>1</v>
      </c>
      <c r="AM40" s="57"/>
      <c r="AN40" s="57"/>
      <c r="AO40" s="58"/>
      <c r="AP40" s="59">
        <v>1</v>
      </c>
      <c r="AQ40" s="60"/>
      <c r="AR40" s="60"/>
      <c r="AS40" s="60"/>
      <c r="AT40" s="60">
        <v>1</v>
      </c>
      <c r="AU40" s="60"/>
      <c r="AV40" s="60"/>
      <c r="AW40" s="60"/>
      <c r="AX40" s="60">
        <v>1</v>
      </c>
      <c r="AY40" s="60"/>
      <c r="AZ40" s="60"/>
      <c r="BA40" s="156"/>
      <c r="BB40" s="157">
        <f t="shared" si="0"/>
        <v>11</v>
      </c>
      <c r="BC40" s="158">
        <v>5</v>
      </c>
    </row>
    <row r="41" spans="1:55" ht="69">
      <c r="A41" s="8">
        <v>27</v>
      </c>
      <c r="B41" s="10" t="s">
        <v>80</v>
      </c>
      <c r="C41" s="10" t="s">
        <v>105</v>
      </c>
      <c r="D41" s="9" t="s">
        <v>167</v>
      </c>
      <c r="E41" s="30" t="s">
        <v>112</v>
      </c>
      <c r="F41" s="115">
        <v>1</v>
      </c>
      <c r="G41" s="116"/>
      <c r="H41" s="116"/>
      <c r="I41" s="116"/>
      <c r="J41" s="116">
        <v>1</v>
      </c>
      <c r="K41" s="116"/>
      <c r="L41" s="116"/>
      <c r="M41" s="116"/>
      <c r="N41" s="116">
        <v>1</v>
      </c>
      <c r="O41" s="116"/>
      <c r="P41" s="116"/>
      <c r="Q41" s="117"/>
      <c r="R41" s="118">
        <v>1</v>
      </c>
      <c r="S41" s="90"/>
      <c r="T41" s="90"/>
      <c r="U41" s="90"/>
      <c r="V41" s="90">
        <v>1</v>
      </c>
      <c r="W41" s="90"/>
      <c r="X41" s="90"/>
      <c r="Y41" s="90"/>
      <c r="Z41" s="90">
        <v>1</v>
      </c>
      <c r="AA41" s="90"/>
      <c r="AB41" s="90"/>
      <c r="AC41" s="91"/>
      <c r="AD41" s="92">
        <v>1</v>
      </c>
      <c r="AE41" s="93"/>
      <c r="AF41" s="93"/>
      <c r="AG41" s="93"/>
      <c r="AH41" s="93">
        <v>1</v>
      </c>
      <c r="AI41" s="93"/>
      <c r="AJ41" s="93"/>
      <c r="AK41" s="93"/>
      <c r="AL41" s="93">
        <v>1</v>
      </c>
      <c r="AM41" s="93"/>
      <c r="AN41" s="93"/>
      <c r="AO41" s="94"/>
      <c r="AP41" s="95">
        <v>1</v>
      </c>
      <c r="AQ41" s="96"/>
      <c r="AR41" s="96"/>
      <c r="AS41" s="96"/>
      <c r="AT41" s="96">
        <v>1</v>
      </c>
      <c r="AU41" s="96"/>
      <c r="AV41" s="96"/>
      <c r="AW41" s="96"/>
      <c r="AX41" s="96">
        <v>1</v>
      </c>
      <c r="AY41" s="96"/>
      <c r="AZ41" s="96"/>
      <c r="BA41" s="149"/>
      <c r="BB41" s="151">
        <f t="shared" si="0"/>
        <v>12</v>
      </c>
      <c r="BC41" s="154">
        <v>6</v>
      </c>
    </row>
    <row r="42" spans="1:55" ht="55.2">
      <c r="A42" s="8">
        <v>28</v>
      </c>
      <c r="B42" s="10" t="s">
        <v>81</v>
      </c>
      <c r="C42" s="10" t="s">
        <v>106</v>
      </c>
      <c r="D42" s="9" t="s">
        <v>166</v>
      </c>
      <c r="E42" s="30" t="s">
        <v>112</v>
      </c>
      <c r="F42" s="85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7"/>
      <c r="R42" s="88"/>
      <c r="S42" s="89"/>
      <c r="T42" s="89"/>
      <c r="U42" s="89"/>
      <c r="V42" s="89"/>
      <c r="W42" s="89"/>
      <c r="X42" s="90"/>
      <c r="Y42" s="90"/>
      <c r="Z42" s="90"/>
      <c r="AA42" s="90"/>
      <c r="AB42" s="90"/>
      <c r="AC42" s="91"/>
      <c r="AD42" s="92"/>
      <c r="AE42" s="93"/>
      <c r="AF42" s="93"/>
      <c r="AG42" s="93"/>
      <c r="AH42" s="93"/>
      <c r="AI42" s="93"/>
      <c r="AJ42" s="93"/>
      <c r="AK42" s="93"/>
      <c r="AL42" s="93">
        <v>1</v>
      </c>
      <c r="AM42" s="93"/>
      <c r="AN42" s="93"/>
      <c r="AO42" s="94"/>
      <c r="AP42" s="95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149"/>
      <c r="BB42" s="151">
        <f t="shared" si="0"/>
        <v>1</v>
      </c>
      <c r="BC42" s="154">
        <v>0</v>
      </c>
    </row>
    <row r="43" spans="1:55" ht="55.2">
      <c r="A43" s="8">
        <v>29</v>
      </c>
      <c r="B43" s="10" t="s">
        <v>145</v>
      </c>
      <c r="C43" s="10" t="s">
        <v>106</v>
      </c>
      <c r="D43" s="9" t="s">
        <v>166</v>
      </c>
      <c r="E43" s="30" t="s">
        <v>112</v>
      </c>
      <c r="F43" s="85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7"/>
      <c r="R43" s="88"/>
      <c r="S43" s="89"/>
      <c r="T43" s="89"/>
      <c r="U43" s="89"/>
      <c r="V43" s="89"/>
      <c r="W43" s="89"/>
      <c r="X43" s="90"/>
      <c r="Y43" s="90"/>
      <c r="Z43" s="90"/>
      <c r="AA43" s="90"/>
      <c r="AB43" s="90"/>
      <c r="AC43" s="91"/>
      <c r="AD43" s="92"/>
      <c r="AE43" s="93"/>
      <c r="AF43" s="93"/>
      <c r="AG43" s="93"/>
      <c r="AH43" s="93"/>
      <c r="AI43" s="93"/>
      <c r="AJ43" s="93"/>
      <c r="AK43" s="93"/>
      <c r="AL43" s="93">
        <v>1</v>
      </c>
      <c r="AM43" s="93"/>
      <c r="AN43" s="93"/>
      <c r="AO43" s="94"/>
      <c r="AP43" s="95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149"/>
      <c r="BB43" s="151">
        <f t="shared" si="0"/>
        <v>1</v>
      </c>
      <c r="BC43" s="154">
        <v>0</v>
      </c>
    </row>
    <row r="44" spans="1:55" ht="55.2">
      <c r="A44" s="8">
        <v>30</v>
      </c>
      <c r="B44" s="10" t="s">
        <v>146</v>
      </c>
      <c r="C44" s="10" t="s">
        <v>106</v>
      </c>
      <c r="D44" s="9" t="s">
        <v>166</v>
      </c>
      <c r="E44" s="30" t="s">
        <v>112</v>
      </c>
      <c r="F44" s="85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7"/>
      <c r="R44" s="88"/>
      <c r="S44" s="89"/>
      <c r="T44" s="89"/>
      <c r="U44" s="89"/>
      <c r="V44" s="89"/>
      <c r="W44" s="89"/>
      <c r="X44" s="90"/>
      <c r="Y44" s="90"/>
      <c r="Z44" s="90"/>
      <c r="AA44" s="90"/>
      <c r="AB44" s="90"/>
      <c r="AC44" s="91"/>
      <c r="AD44" s="92"/>
      <c r="AE44" s="93"/>
      <c r="AF44" s="93"/>
      <c r="AG44" s="93"/>
      <c r="AH44" s="93"/>
      <c r="AI44" s="93"/>
      <c r="AJ44" s="93"/>
      <c r="AK44" s="93"/>
      <c r="AL44" s="93">
        <v>1</v>
      </c>
      <c r="AM44" s="93"/>
      <c r="AN44" s="93"/>
      <c r="AO44" s="94"/>
      <c r="AP44" s="95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149"/>
      <c r="BB44" s="151">
        <f t="shared" si="0"/>
        <v>1</v>
      </c>
      <c r="BC44" s="154">
        <v>0</v>
      </c>
    </row>
    <row r="45" spans="1:55" ht="55.2">
      <c r="A45" s="8">
        <v>31</v>
      </c>
      <c r="B45" s="10" t="s">
        <v>147</v>
      </c>
      <c r="C45" s="10" t="s">
        <v>106</v>
      </c>
      <c r="D45" s="9" t="s">
        <v>166</v>
      </c>
      <c r="E45" s="30" t="s">
        <v>112</v>
      </c>
      <c r="F45" s="85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7"/>
      <c r="R45" s="88"/>
      <c r="S45" s="89"/>
      <c r="T45" s="89"/>
      <c r="U45" s="89"/>
      <c r="V45" s="89"/>
      <c r="W45" s="89"/>
      <c r="X45" s="90"/>
      <c r="Y45" s="90"/>
      <c r="Z45" s="90"/>
      <c r="AA45" s="90"/>
      <c r="AB45" s="90"/>
      <c r="AC45" s="91"/>
      <c r="AD45" s="92"/>
      <c r="AE45" s="93"/>
      <c r="AF45" s="93"/>
      <c r="AG45" s="93"/>
      <c r="AH45" s="93"/>
      <c r="AI45" s="93"/>
      <c r="AJ45" s="93"/>
      <c r="AK45" s="93"/>
      <c r="AL45" s="93">
        <v>1</v>
      </c>
      <c r="AM45" s="93"/>
      <c r="AN45" s="93"/>
      <c r="AO45" s="94"/>
      <c r="AP45" s="95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149"/>
      <c r="BB45" s="151">
        <f t="shared" si="0"/>
        <v>1</v>
      </c>
      <c r="BC45" s="154">
        <v>0</v>
      </c>
    </row>
    <row r="46" spans="1:55" ht="82.8">
      <c r="A46" s="8">
        <v>32</v>
      </c>
      <c r="B46" s="147" t="s">
        <v>150</v>
      </c>
      <c r="C46" s="10" t="s">
        <v>107</v>
      </c>
      <c r="D46" s="9" t="s">
        <v>140</v>
      </c>
      <c r="E46" s="30" t="s">
        <v>112</v>
      </c>
      <c r="F46" s="119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1"/>
      <c r="R46" s="122"/>
      <c r="S46" s="90">
        <v>1</v>
      </c>
      <c r="T46" s="123"/>
      <c r="U46" s="123"/>
      <c r="V46" s="123"/>
      <c r="W46" s="123"/>
      <c r="X46" s="90"/>
      <c r="Y46" s="90"/>
      <c r="Z46" s="90"/>
      <c r="AA46" s="90"/>
      <c r="AB46" s="90"/>
      <c r="AC46" s="91"/>
      <c r="AD46" s="92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4"/>
      <c r="AP46" s="95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149"/>
      <c r="BB46" s="151">
        <f t="shared" si="0"/>
        <v>1</v>
      </c>
      <c r="BC46" s="154">
        <v>0</v>
      </c>
    </row>
    <row r="47" spans="1:55" ht="55.2">
      <c r="A47" s="8">
        <v>33</v>
      </c>
      <c r="B47" s="10" t="s">
        <v>82</v>
      </c>
      <c r="C47" s="10" t="s">
        <v>108</v>
      </c>
      <c r="D47" s="9" t="s">
        <v>158</v>
      </c>
      <c r="E47" s="30" t="s">
        <v>112</v>
      </c>
      <c r="F47" s="119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1"/>
      <c r="R47" s="122"/>
      <c r="S47" s="123"/>
      <c r="T47" s="123"/>
      <c r="U47" s="123"/>
      <c r="V47" s="123"/>
      <c r="W47" s="123"/>
      <c r="X47" s="90"/>
      <c r="Y47" s="90"/>
      <c r="Z47" s="90"/>
      <c r="AA47" s="90"/>
      <c r="AB47" s="90"/>
      <c r="AC47" s="91"/>
      <c r="AD47" s="92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4"/>
      <c r="AP47" s="95"/>
      <c r="AQ47" s="96">
        <v>1</v>
      </c>
      <c r="AR47" s="96"/>
      <c r="AS47" s="96"/>
      <c r="AT47" s="96"/>
      <c r="AU47" s="96"/>
      <c r="AV47" s="96"/>
      <c r="AW47" s="96"/>
      <c r="AX47" s="96"/>
      <c r="AY47" s="96"/>
      <c r="AZ47" s="96"/>
      <c r="BA47" s="149"/>
      <c r="BB47" s="151">
        <f t="shared" si="0"/>
        <v>1</v>
      </c>
      <c r="BC47" s="154">
        <v>0</v>
      </c>
    </row>
    <row r="48" spans="1:55" ht="69.599999999999994" thickBot="1">
      <c r="A48" s="8">
        <v>34</v>
      </c>
      <c r="B48" s="10" t="s">
        <v>157</v>
      </c>
      <c r="C48" s="10" t="s">
        <v>138</v>
      </c>
      <c r="D48" s="9" t="s">
        <v>159</v>
      </c>
      <c r="E48" s="30" t="s">
        <v>112</v>
      </c>
      <c r="F48" s="109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24">
        <v>1</v>
      </c>
      <c r="R48" s="112"/>
      <c r="S48" s="113"/>
      <c r="T48" s="113"/>
      <c r="U48" s="113"/>
      <c r="V48" s="113"/>
      <c r="W48" s="113"/>
      <c r="X48" s="103"/>
      <c r="Y48" s="103"/>
      <c r="Z48" s="103"/>
      <c r="AA48" s="103"/>
      <c r="AB48" s="103"/>
      <c r="AC48" s="104">
        <v>1</v>
      </c>
      <c r="AD48" s="105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106"/>
      <c r="AP48" s="107">
        <v>1</v>
      </c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150"/>
      <c r="BB48" s="152">
        <f t="shared" ref="BB48" si="5">SUM(F48:BA48)</f>
        <v>3</v>
      </c>
      <c r="BC48" s="155">
        <v>2</v>
      </c>
    </row>
    <row r="49" spans="1:56" ht="33.75" customHeight="1" thickBot="1">
      <c r="A49" s="176" t="s">
        <v>83</v>
      </c>
      <c r="B49" s="177"/>
      <c r="C49" s="177"/>
      <c r="D49" s="177"/>
      <c r="E49" s="177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  <c r="AM49" s="178"/>
      <c r="AN49" s="178"/>
      <c r="AO49" s="178"/>
      <c r="AP49" s="178"/>
      <c r="AQ49" s="178"/>
      <c r="AR49" s="178"/>
      <c r="AS49" s="178"/>
      <c r="AT49" s="178"/>
      <c r="AU49" s="178"/>
      <c r="AV49" s="178"/>
      <c r="AW49" s="178"/>
      <c r="AX49" s="178"/>
      <c r="AY49" s="178"/>
      <c r="AZ49" s="178"/>
      <c r="BA49" s="178"/>
      <c r="BB49" s="179"/>
    </row>
    <row r="50" spans="1:56" ht="41.4">
      <c r="A50" s="8">
        <v>35</v>
      </c>
      <c r="B50" s="10" t="s">
        <v>84</v>
      </c>
      <c r="C50" s="10" t="s">
        <v>109</v>
      </c>
      <c r="D50" s="9" t="s">
        <v>168</v>
      </c>
      <c r="E50" s="30" t="s">
        <v>112</v>
      </c>
      <c r="F50" s="48"/>
      <c r="G50" s="49"/>
      <c r="H50" s="50">
        <v>1</v>
      </c>
      <c r="I50" s="49"/>
      <c r="J50" s="49"/>
      <c r="K50" s="49"/>
      <c r="L50" s="50">
        <v>1</v>
      </c>
      <c r="M50" s="49"/>
      <c r="N50" s="49"/>
      <c r="O50" s="49"/>
      <c r="P50" s="50">
        <v>1</v>
      </c>
      <c r="Q50" s="51"/>
      <c r="R50" s="108"/>
      <c r="S50" s="53"/>
      <c r="T50" s="54">
        <v>1</v>
      </c>
      <c r="U50" s="53"/>
      <c r="V50" s="53"/>
      <c r="W50" s="53"/>
      <c r="X50" s="54">
        <v>1</v>
      </c>
      <c r="Y50" s="54"/>
      <c r="Z50" s="54"/>
      <c r="AA50" s="54"/>
      <c r="AB50" s="54">
        <v>1</v>
      </c>
      <c r="AC50" s="55"/>
      <c r="AD50" s="56"/>
      <c r="AE50" s="57"/>
      <c r="AF50" s="57">
        <v>1</v>
      </c>
      <c r="AG50" s="57"/>
      <c r="AH50" s="57"/>
      <c r="AI50" s="57"/>
      <c r="AJ50" s="57">
        <v>1</v>
      </c>
      <c r="AK50" s="57"/>
      <c r="AL50" s="57"/>
      <c r="AM50" s="57"/>
      <c r="AN50" s="57">
        <v>1</v>
      </c>
      <c r="AO50" s="58"/>
      <c r="AP50" s="59"/>
      <c r="AQ50" s="60"/>
      <c r="AR50" s="60">
        <v>1</v>
      </c>
      <c r="AS50" s="60"/>
      <c r="AT50" s="60"/>
      <c r="AU50" s="60"/>
      <c r="AV50" s="60">
        <v>1</v>
      </c>
      <c r="AW50" s="60"/>
      <c r="AX50" s="60"/>
      <c r="AY50" s="60"/>
      <c r="AZ50" s="60">
        <v>1</v>
      </c>
      <c r="BA50" s="156"/>
      <c r="BB50" s="157">
        <f t="shared" si="0"/>
        <v>12</v>
      </c>
      <c r="BC50" s="158">
        <v>6</v>
      </c>
    </row>
    <row r="51" spans="1:56" ht="83.4" thickBot="1">
      <c r="A51" s="8">
        <v>36</v>
      </c>
      <c r="B51" s="10" t="s">
        <v>152</v>
      </c>
      <c r="C51" s="10" t="s">
        <v>151</v>
      </c>
      <c r="D51" s="9" t="s">
        <v>163</v>
      </c>
      <c r="E51" s="30" t="s">
        <v>112</v>
      </c>
      <c r="F51" s="109"/>
      <c r="G51" s="110"/>
      <c r="H51" s="62">
        <v>1</v>
      </c>
      <c r="I51" s="110"/>
      <c r="J51" s="110"/>
      <c r="K51" s="110"/>
      <c r="L51" s="62">
        <v>1</v>
      </c>
      <c r="M51" s="110"/>
      <c r="N51" s="110"/>
      <c r="O51" s="110"/>
      <c r="P51" s="62">
        <v>1</v>
      </c>
      <c r="Q51" s="111"/>
      <c r="R51" s="112"/>
      <c r="S51" s="113"/>
      <c r="T51" s="103">
        <v>1</v>
      </c>
      <c r="U51" s="113"/>
      <c r="V51" s="113"/>
      <c r="W51" s="113"/>
      <c r="X51" s="103">
        <v>1</v>
      </c>
      <c r="Y51" s="103"/>
      <c r="Z51" s="103"/>
      <c r="AA51" s="103"/>
      <c r="AB51" s="103">
        <v>1</v>
      </c>
      <c r="AC51" s="104"/>
      <c r="AD51" s="105"/>
      <c r="AE51" s="63"/>
      <c r="AF51" s="63">
        <v>1</v>
      </c>
      <c r="AG51" s="63"/>
      <c r="AH51" s="63"/>
      <c r="AI51" s="63"/>
      <c r="AJ51" s="63">
        <v>1</v>
      </c>
      <c r="AK51" s="63"/>
      <c r="AL51" s="63"/>
      <c r="AM51" s="63"/>
      <c r="AN51" s="63">
        <v>1</v>
      </c>
      <c r="AO51" s="106"/>
      <c r="AP51" s="107"/>
      <c r="AQ51" s="64"/>
      <c r="AR51" s="64">
        <v>1</v>
      </c>
      <c r="AS51" s="64"/>
      <c r="AT51" s="64"/>
      <c r="AU51" s="64"/>
      <c r="AV51" s="64">
        <v>1</v>
      </c>
      <c r="AW51" s="64"/>
      <c r="AX51" s="64"/>
      <c r="AY51" s="64"/>
      <c r="AZ51" s="64">
        <v>1</v>
      </c>
      <c r="BA51" s="150"/>
      <c r="BB51" s="152">
        <f t="shared" ref="BB51" si="6">SUM(F51:BA51)</f>
        <v>12</v>
      </c>
      <c r="BC51" s="155">
        <v>6</v>
      </c>
    </row>
    <row r="52" spans="1:56" ht="33.75" customHeight="1" thickBot="1">
      <c r="A52" s="176" t="s">
        <v>85</v>
      </c>
      <c r="B52" s="177"/>
      <c r="C52" s="177"/>
      <c r="D52" s="177"/>
      <c r="E52" s="177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  <c r="AM52" s="178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9"/>
    </row>
    <row r="53" spans="1:56" ht="55.2">
      <c r="A53" s="8">
        <v>37</v>
      </c>
      <c r="B53" s="10" t="s">
        <v>73</v>
      </c>
      <c r="C53" s="10" t="s">
        <v>99</v>
      </c>
      <c r="D53" s="9" t="s">
        <v>169</v>
      </c>
      <c r="E53" s="30" t="s">
        <v>112</v>
      </c>
      <c r="F53" s="78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80"/>
      <c r="R53" s="81"/>
      <c r="S53" s="82"/>
      <c r="T53" s="82"/>
      <c r="U53" s="82"/>
      <c r="V53" s="82"/>
      <c r="W53" s="82"/>
      <c r="X53" s="54"/>
      <c r="Y53" s="54"/>
      <c r="Z53" s="54"/>
      <c r="AA53" s="54"/>
      <c r="AB53" s="54"/>
      <c r="AC53" s="55"/>
      <c r="AD53" s="83"/>
      <c r="AE53" s="57"/>
      <c r="AF53" s="57">
        <v>1</v>
      </c>
      <c r="AG53" s="57"/>
      <c r="AH53" s="57"/>
      <c r="AI53" s="57"/>
      <c r="AJ53" s="84"/>
      <c r="AK53" s="57"/>
      <c r="AL53" s="57"/>
      <c r="AM53" s="57"/>
      <c r="AN53" s="57"/>
      <c r="AO53" s="58"/>
      <c r="AP53" s="59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156"/>
      <c r="BB53" s="157">
        <f t="shared" si="0"/>
        <v>1</v>
      </c>
      <c r="BC53" s="158">
        <v>0</v>
      </c>
    </row>
    <row r="54" spans="1:56" ht="55.2">
      <c r="A54" s="8">
        <v>38</v>
      </c>
      <c r="B54" s="10" t="s">
        <v>86</v>
      </c>
      <c r="C54" s="10" t="s">
        <v>110</v>
      </c>
      <c r="D54" s="9" t="s">
        <v>169</v>
      </c>
      <c r="E54" s="30" t="s">
        <v>112</v>
      </c>
      <c r="F54" s="85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7"/>
      <c r="R54" s="88"/>
      <c r="S54" s="89"/>
      <c r="T54" s="89"/>
      <c r="U54" s="89"/>
      <c r="V54" s="89"/>
      <c r="W54" s="89"/>
      <c r="X54" s="90"/>
      <c r="Y54" s="90"/>
      <c r="Z54" s="90"/>
      <c r="AA54" s="90"/>
      <c r="AB54" s="90"/>
      <c r="AC54" s="91"/>
      <c r="AD54" s="92"/>
      <c r="AE54" s="93">
        <v>1</v>
      </c>
      <c r="AF54" s="93"/>
      <c r="AG54" s="93"/>
      <c r="AH54" s="93"/>
      <c r="AI54" s="93"/>
      <c r="AJ54" s="93"/>
      <c r="AK54" s="93"/>
      <c r="AL54" s="93"/>
      <c r="AM54" s="93"/>
      <c r="AN54" s="93"/>
      <c r="AO54" s="94"/>
      <c r="AP54" s="95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149"/>
      <c r="BB54" s="151">
        <f t="shared" si="0"/>
        <v>1</v>
      </c>
      <c r="BC54" s="154">
        <v>0</v>
      </c>
    </row>
    <row r="55" spans="1:56" ht="55.8" thickBot="1">
      <c r="A55" s="8">
        <v>39</v>
      </c>
      <c r="B55" s="147" t="s">
        <v>87</v>
      </c>
      <c r="C55" s="10" t="s">
        <v>111</v>
      </c>
      <c r="D55" s="9" t="s">
        <v>170</v>
      </c>
      <c r="E55" s="30" t="s">
        <v>112</v>
      </c>
      <c r="F55" s="98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100"/>
      <c r="R55" s="101">
        <v>1</v>
      </c>
      <c r="S55" s="102"/>
      <c r="T55" s="102"/>
      <c r="U55" s="102"/>
      <c r="V55" s="102"/>
      <c r="W55" s="102"/>
      <c r="X55" s="103"/>
      <c r="Y55" s="103"/>
      <c r="Z55" s="103"/>
      <c r="AA55" s="103"/>
      <c r="AB55" s="103"/>
      <c r="AC55" s="104"/>
      <c r="AD55" s="105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106"/>
      <c r="AP55" s="107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150"/>
      <c r="BB55" s="152">
        <f t="shared" si="0"/>
        <v>1</v>
      </c>
      <c r="BC55" s="155">
        <v>0</v>
      </c>
    </row>
    <row r="56" spans="1:56" ht="33.75" customHeight="1" thickBot="1">
      <c r="A56" s="176" t="s">
        <v>88</v>
      </c>
      <c r="B56" s="177"/>
      <c r="C56" s="177"/>
      <c r="D56" s="177"/>
      <c r="E56" s="177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178"/>
      <c r="AP56" s="178"/>
      <c r="AQ56" s="178"/>
      <c r="AR56" s="178"/>
      <c r="AS56" s="178"/>
      <c r="AT56" s="178"/>
      <c r="AU56" s="178"/>
      <c r="AV56" s="178"/>
      <c r="AW56" s="178"/>
      <c r="AX56" s="178"/>
      <c r="AY56" s="178"/>
      <c r="AZ56" s="178"/>
      <c r="BA56" s="178"/>
      <c r="BB56" s="179"/>
    </row>
    <row r="57" spans="1:56" ht="55.8" thickBot="1">
      <c r="A57" s="8">
        <v>40</v>
      </c>
      <c r="B57" s="10" t="s">
        <v>148</v>
      </c>
      <c r="C57" s="10" t="s">
        <v>149</v>
      </c>
      <c r="D57" s="9" t="s">
        <v>165</v>
      </c>
      <c r="E57" s="30" t="s">
        <v>112</v>
      </c>
      <c r="F57" s="65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7"/>
      <c r="R57" s="68"/>
      <c r="S57" s="69"/>
      <c r="T57" s="69"/>
      <c r="U57" s="69"/>
      <c r="V57" s="69"/>
      <c r="W57" s="69"/>
      <c r="X57" s="70"/>
      <c r="Y57" s="70"/>
      <c r="Z57" s="70"/>
      <c r="AA57" s="70"/>
      <c r="AB57" s="70"/>
      <c r="AC57" s="71">
        <v>1</v>
      </c>
      <c r="AD57" s="72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4"/>
      <c r="AP57" s="75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7"/>
      <c r="BB57" s="159">
        <f t="shared" si="0"/>
        <v>1</v>
      </c>
      <c r="BC57" s="160">
        <v>1</v>
      </c>
    </row>
    <row r="58" spans="1:56" ht="15" thickBot="1">
      <c r="A58" s="180" t="s">
        <v>113</v>
      </c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</row>
    <row r="59" spans="1:56" ht="41.4">
      <c r="A59" s="8">
        <v>41</v>
      </c>
      <c r="B59" s="10" t="s">
        <v>114</v>
      </c>
      <c r="C59" s="10" t="s">
        <v>115</v>
      </c>
      <c r="D59" s="9" t="s">
        <v>160</v>
      </c>
      <c r="E59" s="30" t="s">
        <v>112</v>
      </c>
      <c r="F59" s="48"/>
      <c r="G59" s="49"/>
      <c r="H59" s="49"/>
      <c r="I59" s="49"/>
      <c r="J59" s="49"/>
      <c r="K59" s="49"/>
      <c r="L59" s="49"/>
      <c r="M59" s="50"/>
      <c r="N59" s="49"/>
      <c r="O59" s="49"/>
      <c r="P59" s="49"/>
      <c r="Q59" s="51"/>
      <c r="R59" s="52">
        <v>1</v>
      </c>
      <c r="S59" s="53"/>
      <c r="T59" s="53"/>
      <c r="U59" s="53"/>
      <c r="V59" s="53"/>
      <c r="W59" s="53"/>
      <c r="X59" s="54"/>
      <c r="Y59" s="54"/>
      <c r="Z59" s="54"/>
      <c r="AA59" s="54"/>
      <c r="AB59" s="54"/>
      <c r="AC59" s="55"/>
      <c r="AD59" s="56">
        <v>1</v>
      </c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8"/>
      <c r="AP59" s="59">
        <v>1</v>
      </c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1"/>
      <c r="BB59" s="157">
        <f t="shared" ref="BB59:BB60" si="7">SUM(F59:BA59)</f>
        <v>3</v>
      </c>
      <c r="BC59" s="158">
        <v>1</v>
      </c>
    </row>
    <row r="60" spans="1:56" ht="42" thickBot="1">
      <c r="A60" s="24">
        <v>42</v>
      </c>
      <c r="B60" s="25" t="s">
        <v>116</v>
      </c>
      <c r="C60" s="25" t="s">
        <v>117</v>
      </c>
      <c r="D60" s="9" t="s">
        <v>160</v>
      </c>
      <c r="E60" s="30" t="s">
        <v>112</v>
      </c>
      <c r="F60" s="161"/>
      <c r="G60" s="162"/>
      <c r="H60" s="162"/>
      <c r="I60" s="162"/>
      <c r="J60" s="162"/>
      <c r="K60" s="162"/>
      <c r="L60" s="162"/>
      <c r="M60" s="163">
        <v>1</v>
      </c>
      <c r="N60" s="162"/>
      <c r="O60" s="162"/>
      <c r="P60" s="162"/>
      <c r="Q60" s="164"/>
      <c r="R60" s="165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7"/>
      <c r="AD60" s="168"/>
      <c r="AE60" s="169">
        <v>1</v>
      </c>
      <c r="AF60" s="170"/>
      <c r="AG60" s="170"/>
      <c r="AH60" s="170"/>
      <c r="AI60" s="170"/>
      <c r="AJ60" s="170"/>
      <c r="AK60" s="170"/>
      <c r="AL60" s="170"/>
      <c r="AM60" s="170"/>
      <c r="AN60" s="170"/>
      <c r="AO60" s="171"/>
      <c r="AP60" s="172"/>
      <c r="AQ60" s="173"/>
      <c r="AR60" s="173"/>
      <c r="AS60" s="173"/>
      <c r="AT60" s="173"/>
      <c r="AU60" s="174">
        <v>1</v>
      </c>
      <c r="AV60" s="173"/>
      <c r="AW60" s="173"/>
      <c r="AX60" s="173"/>
      <c r="AY60" s="173"/>
      <c r="AZ60" s="173"/>
      <c r="BA60" s="175"/>
      <c r="BB60" s="181">
        <f t="shared" si="7"/>
        <v>3</v>
      </c>
      <c r="BC60" s="182">
        <v>1</v>
      </c>
    </row>
    <row r="61" spans="1:56" ht="16.2" thickBot="1">
      <c r="F61" s="202" t="s">
        <v>33</v>
      </c>
      <c r="G61" s="203"/>
      <c r="H61" s="203"/>
      <c r="I61" s="204"/>
      <c r="J61" s="202" t="s">
        <v>34</v>
      </c>
      <c r="K61" s="203"/>
      <c r="L61" s="203"/>
      <c r="M61" s="204"/>
      <c r="N61" s="202" t="s">
        <v>35</v>
      </c>
      <c r="O61" s="203"/>
      <c r="P61" s="203"/>
      <c r="Q61" s="204"/>
      <c r="R61" s="205" t="s">
        <v>36</v>
      </c>
      <c r="S61" s="206"/>
      <c r="T61" s="206"/>
      <c r="U61" s="207"/>
      <c r="V61" s="205" t="s">
        <v>37</v>
      </c>
      <c r="W61" s="206"/>
      <c r="X61" s="206"/>
      <c r="Y61" s="207"/>
      <c r="Z61" s="205" t="s">
        <v>38</v>
      </c>
      <c r="AA61" s="206"/>
      <c r="AB61" s="206"/>
      <c r="AC61" s="207"/>
      <c r="AD61" s="208" t="s">
        <v>39</v>
      </c>
      <c r="AE61" s="209"/>
      <c r="AF61" s="209"/>
      <c r="AG61" s="210"/>
      <c r="AH61" s="208" t="s">
        <v>40</v>
      </c>
      <c r="AI61" s="209"/>
      <c r="AJ61" s="209"/>
      <c r="AK61" s="210"/>
      <c r="AL61" s="208" t="s">
        <v>41</v>
      </c>
      <c r="AM61" s="209"/>
      <c r="AN61" s="209"/>
      <c r="AO61" s="210"/>
      <c r="AP61" s="211" t="s">
        <v>42</v>
      </c>
      <c r="AQ61" s="212"/>
      <c r="AR61" s="212"/>
      <c r="AS61" s="213"/>
      <c r="AT61" s="211" t="s">
        <v>43</v>
      </c>
      <c r="AU61" s="212"/>
      <c r="AV61" s="212"/>
      <c r="AW61" s="213"/>
      <c r="AX61" s="211" t="s">
        <v>44</v>
      </c>
      <c r="AY61" s="212"/>
      <c r="AZ61" s="212"/>
      <c r="BA61" s="213"/>
      <c r="BB61" s="185">
        <f>+BB60+BB59+BB57+BB55+BB54+BB53+BB51+BB50+BB48+BB47+BB46+BB45+BB44+BB43+BB42+BB41+BB40+BB38+BB37+BB36+BB34+BB33+BB32+BB31+BB29+BB28+BB27+BB26+BB25+BB24+BB22+BB21+BB20+BB19+BB18+BB16+BB15+BB14+BB13+BB12+BB11+BB10</f>
        <v>178</v>
      </c>
      <c r="BC61" s="186">
        <f>SUM(BC10:BC60)</f>
        <v>80</v>
      </c>
    </row>
    <row r="62" spans="1:56">
      <c r="A62" s="194" t="s">
        <v>213</v>
      </c>
      <c r="B62" s="194"/>
      <c r="C62" s="194"/>
      <c r="D62" s="194"/>
      <c r="E62" s="199"/>
      <c r="F62" s="197">
        <v>8</v>
      </c>
      <c r="G62" s="188"/>
      <c r="H62" s="188"/>
      <c r="I62" s="188"/>
      <c r="J62" s="188">
        <v>13</v>
      </c>
      <c r="K62" s="188"/>
      <c r="L62" s="188"/>
      <c r="M62" s="188"/>
      <c r="N62" s="188">
        <v>15</v>
      </c>
      <c r="O62" s="188"/>
      <c r="P62" s="188"/>
      <c r="Q62" s="195"/>
      <c r="R62" s="197">
        <v>21</v>
      </c>
      <c r="S62" s="188"/>
      <c r="T62" s="188"/>
      <c r="U62" s="188"/>
      <c r="V62" s="188">
        <v>11</v>
      </c>
      <c r="W62" s="188"/>
      <c r="X62" s="188"/>
      <c r="Y62" s="188"/>
      <c r="Z62" s="188">
        <v>15</v>
      </c>
      <c r="AA62" s="188"/>
      <c r="AB62" s="188"/>
      <c r="AC62" s="195"/>
      <c r="AD62" s="197">
        <v>18</v>
      </c>
      <c r="AE62" s="188"/>
      <c r="AF62" s="188"/>
      <c r="AG62" s="188"/>
      <c r="AH62" s="188">
        <v>15</v>
      </c>
      <c r="AI62" s="188"/>
      <c r="AJ62" s="188"/>
      <c r="AK62" s="188"/>
      <c r="AL62" s="188">
        <v>16</v>
      </c>
      <c r="AM62" s="188"/>
      <c r="AN62" s="188"/>
      <c r="AO62" s="195"/>
      <c r="AP62" s="197">
        <v>20</v>
      </c>
      <c r="AQ62" s="188"/>
      <c r="AR62" s="188"/>
      <c r="AS62" s="188"/>
      <c r="AT62" s="188">
        <v>13</v>
      </c>
      <c r="AU62" s="188"/>
      <c r="AV62" s="188"/>
      <c r="AW62" s="188"/>
      <c r="AX62" s="188">
        <v>13</v>
      </c>
      <c r="AY62" s="188"/>
      <c r="AZ62" s="188"/>
      <c r="BA62" s="189"/>
      <c r="BB62" s="183">
        <f>SUM(F62:BA62)</f>
        <v>178</v>
      </c>
      <c r="BC62" s="192">
        <f>+BB63/BB62*100</f>
        <v>44.943820224719097</v>
      </c>
    </row>
    <row r="63" spans="1:56" ht="15" thickBot="1">
      <c r="A63" s="194" t="s">
        <v>214</v>
      </c>
      <c r="B63" s="194"/>
      <c r="C63" s="194"/>
      <c r="D63" s="194"/>
      <c r="E63" s="199"/>
      <c r="F63" s="198">
        <v>8</v>
      </c>
      <c r="G63" s="190"/>
      <c r="H63" s="190"/>
      <c r="I63" s="190"/>
      <c r="J63" s="190">
        <v>13</v>
      </c>
      <c r="K63" s="190"/>
      <c r="L63" s="190"/>
      <c r="M63" s="190"/>
      <c r="N63" s="190">
        <v>15</v>
      </c>
      <c r="O63" s="190"/>
      <c r="P63" s="190"/>
      <c r="Q63" s="196"/>
      <c r="R63" s="198">
        <v>18</v>
      </c>
      <c r="S63" s="190"/>
      <c r="T63" s="190"/>
      <c r="U63" s="190"/>
      <c r="V63" s="190">
        <v>11</v>
      </c>
      <c r="W63" s="190"/>
      <c r="X63" s="190"/>
      <c r="Y63" s="190"/>
      <c r="Z63" s="190">
        <v>15</v>
      </c>
      <c r="AA63" s="190"/>
      <c r="AB63" s="190"/>
      <c r="AC63" s="196"/>
      <c r="AD63" s="198"/>
      <c r="AE63" s="190"/>
      <c r="AF63" s="190"/>
      <c r="AG63" s="190"/>
      <c r="AH63" s="190"/>
      <c r="AI63" s="190"/>
      <c r="AJ63" s="190"/>
      <c r="AK63" s="190"/>
      <c r="AL63" s="190"/>
      <c r="AM63" s="190"/>
      <c r="AN63" s="190"/>
      <c r="AO63" s="196"/>
      <c r="AP63" s="198"/>
      <c r="AQ63" s="190"/>
      <c r="AR63" s="190"/>
      <c r="AS63" s="190"/>
      <c r="AT63" s="190"/>
      <c r="AU63" s="190"/>
      <c r="AV63" s="190"/>
      <c r="AW63" s="190"/>
      <c r="AX63" s="190"/>
      <c r="AY63" s="190"/>
      <c r="AZ63" s="190"/>
      <c r="BA63" s="191"/>
      <c r="BB63" s="184">
        <f>SUM(F63:BA63)</f>
        <v>80</v>
      </c>
      <c r="BC63" s="193"/>
      <c r="BD63" s="1">
        <f>SUM(F63:BB63)</f>
        <v>160</v>
      </c>
    </row>
    <row r="64" spans="1:56"/>
    <row r="65" spans="37:55">
      <c r="BB65" s="1"/>
    </row>
    <row r="66" spans="37:55">
      <c r="BB66" s="1"/>
    </row>
    <row r="67" spans="37:55">
      <c r="BB67" s="1"/>
    </row>
    <row r="68" spans="37:55" ht="15.6">
      <c r="AK68" s="187"/>
      <c r="BB68" s="194" t="s">
        <v>215</v>
      </c>
      <c r="BC68" s="194"/>
    </row>
    <row r="69" spans="37:55">
      <c r="BB69" s="24" t="s">
        <v>209</v>
      </c>
      <c r="BC69" s="153">
        <v>83</v>
      </c>
    </row>
    <row r="70" spans="37:55">
      <c r="BB70" s="24" t="s">
        <v>210</v>
      </c>
      <c r="BC70" s="153">
        <v>80</v>
      </c>
    </row>
    <row r="71" spans="37:55">
      <c r="BB71" s="24" t="s">
        <v>211</v>
      </c>
      <c r="BC71" s="153">
        <v>3</v>
      </c>
    </row>
    <row r="72" spans="37:55"/>
    <row r="73" spans="37:55"/>
    <row r="74" spans="37:55"/>
    <row r="75" spans="37:55"/>
    <row r="76" spans="37:55"/>
    <row r="77" spans="37:55"/>
    <row r="78" spans="37:55"/>
    <row r="79" spans="37:55"/>
    <row r="80" spans="37:55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</sheetData>
  <sheetProtection formatColumns="0" formatRows="0" autoFilter="0"/>
  <mergeCells count="71">
    <mergeCell ref="BB1:BC1"/>
    <mergeCell ref="BB2:BC2"/>
    <mergeCell ref="BB3:BC3"/>
    <mergeCell ref="BB4:BC4"/>
    <mergeCell ref="C1:BA4"/>
    <mergeCell ref="BB8:BB9"/>
    <mergeCell ref="D8:D9"/>
    <mergeCell ref="E8:E9"/>
    <mergeCell ref="A1:B4"/>
    <mergeCell ref="AH8:AK8"/>
    <mergeCell ref="AL8:AO8"/>
    <mergeCell ref="AP8:AS8"/>
    <mergeCell ref="AT8:AW8"/>
    <mergeCell ref="A8:A9"/>
    <mergeCell ref="B8:B9"/>
    <mergeCell ref="C8:C9"/>
    <mergeCell ref="F8:I8"/>
    <mergeCell ref="J8:M8"/>
    <mergeCell ref="N8:Q8"/>
    <mergeCell ref="AD8:AG8"/>
    <mergeCell ref="R8:U8"/>
    <mergeCell ref="V8:Y8"/>
    <mergeCell ref="Z8:AC8"/>
    <mergeCell ref="AX8:BA8"/>
    <mergeCell ref="A5:B5"/>
    <mergeCell ref="A6:B6"/>
    <mergeCell ref="A7:B7"/>
    <mergeCell ref="C5:BC5"/>
    <mergeCell ref="C7:BC7"/>
    <mergeCell ref="C6:BC6"/>
    <mergeCell ref="BC8:BC9"/>
    <mergeCell ref="A62:E62"/>
    <mergeCell ref="F61:I61"/>
    <mergeCell ref="J61:M61"/>
    <mergeCell ref="N61:Q61"/>
    <mergeCell ref="R61:U61"/>
    <mergeCell ref="V61:Y61"/>
    <mergeCell ref="Z61:AC61"/>
    <mergeCell ref="AD61:AG61"/>
    <mergeCell ref="AH61:AK61"/>
    <mergeCell ref="AL61:AO61"/>
    <mergeCell ref="AP61:AS61"/>
    <mergeCell ref="AT61:AW61"/>
    <mergeCell ref="AX61:BA61"/>
    <mergeCell ref="N62:Q62"/>
    <mergeCell ref="Z62:AC62"/>
    <mergeCell ref="A63:E63"/>
    <mergeCell ref="F62:I62"/>
    <mergeCell ref="F63:I63"/>
    <mergeCell ref="J62:M62"/>
    <mergeCell ref="J63:M63"/>
    <mergeCell ref="N63:Q63"/>
    <mergeCell ref="R62:U62"/>
    <mergeCell ref="R63:U63"/>
    <mergeCell ref="V62:Y62"/>
    <mergeCell ref="V63:Y63"/>
    <mergeCell ref="Z63:AC63"/>
    <mergeCell ref="AD62:AG62"/>
    <mergeCell ref="AD63:AG63"/>
    <mergeCell ref="AH62:AK62"/>
    <mergeCell ref="AH63:AK63"/>
    <mergeCell ref="AX62:BA62"/>
    <mergeCell ref="AX63:BA63"/>
    <mergeCell ref="BC62:BC63"/>
    <mergeCell ref="BB68:BC68"/>
    <mergeCell ref="AL62:AO62"/>
    <mergeCell ref="AL63:AO63"/>
    <mergeCell ref="AP62:AS62"/>
    <mergeCell ref="AP63:AS63"/>
    <mergeCell ref="AT62:AW62"/>
    <mergeCell ref="AT63:AW6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E10"/>
  <sheetViews>
    <sheetView workbookViewId="0">
      <selection activeCell="C10" sqref="C10"/>
    </sheetView>
  </sheetViews>
  <sheetFormatPr baseColWidth="10" defaultRowHeight="14.4"/>
  <cols>
    <col min="1" max="1" width="14.109375" bestFit="1" customWidth="1"/>
    <col min="2" max="2" width="13.109375" customWidth="1"/>
    <col min="3" max="3" width="13.6640625" customWidth="1"/>
    <col min="4" max="4" width="12.88671875" customWidth="1"/>
    <col min="5" max="5" width="15.109375" customWidth="1"/>
  </cols>
  <sheetData>
    <row r="3" spans="1:5" ht="15.6">
      <c r="A3" s="34" t="s">
        <v>174</v>
      </c>
      <c r="B3" s="35" t="s">
        <v>33</v>
      </c>
      <c r="C3" s="35" t="s">
        <v>34</v>
      </c>
      <c r="D3" s="35" t="s">
        <v>35</v>
      </c>
      <c r="E3" s="35" t="s">
        <v>36</v>
      </c>
    </row>
    <row r="4" spans="1:5">
      <c r="A4" s="33" t="s">
        <v>172</v>
      </c>
      <c r="B4" s="31">
        <v>8</v>
      </c>
      <c r="C4" s="31">
        <v>12</v>
      </c>
      <c r="D4" s="31">
        <v>15</v>
      </c>
      <c r="E4" s="31">
        <v>21</v>
      </c>
    </row>
    <row r="5" spans="1:5">
      <c r="A5" s="33" t="s">
        <v>173</v>
      </c>
      <c r="B5" s="31">
        <v>8</v>
      </c>
      <c r="C5" s="31">
        <v>10</v>
      </c>
      <c r="D5" s="31">
        <v>14</v>
      </c>
      <c r="E5" s="31">
        <v>18</v>
      </c>
    </row>
    <row r="6" spans="1:5">
      <c r="B6">
        <v>100</v>
      </c>
      <c r="C6">
        <f>+C4/100*C5</f>
        <v>1.2</v>
      </c>
      <c r="D6">
        <f>+D4/10*D5</f>
        <v>21</v>
      </c>
      <c r="E6">
        <f>+E4/100*E5</f>
        <v>3.78</v>
      </c>
    </row>
    <row r="7" spans="1:5" ht="15.6">
      <c r="B7" s="32" t="s">
        <v>33</v>
      </c>
      <c r="C7">
        <v>100</v>
      </c>
    </row>
    <row r="8" spans="1:5" ht="15.6">
      <c r="B8" s="32" t="s">
        <v>34</v>
      </c>
      <c r="C8">
        <v>98.8</v>
      </c>
    </row>
    <row r="9" spans="1:5" ht="15.6">
      <c r="B9" s="32" t="s">
        <v>35</v>
      </c>
      <c r="C9">
        <v>99</v>
      </c>
    </row>
    <row r="10" spans="1:5" ht="15.6">
      <c r="B10" s="32" t="s">
        <v>36</v>
      </c>
      <c r="C10">
        <v>96.22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101"/>
  <sheetViews>
    <sheetView zoomScale="50" zoomScaleNormal="50" workbookViewId="0">
      <pane ySplit="8" topLeftCell="A9" activePane="bottomLeft" state="frozen"/>
      <selection pane="bottomLeft" activeCell="P4" sqref="P4"/>
    </sheetView>
  </sheetViews>
  <sheetFormatPr baseColWidth="10" defaultColWidth="0" defaultRowHeight="0" customHeight="1" zeroHeight="1"/>
  <cols>
    <col min="1" max="1" width="4" style="2" bestFit="1" customWidth="1"/>
    <col min="2" max="2" width="19" style="2" customWidth="1"/>
    <col min="3" max="3" width="29.33203125" style="2" customWidth="1"/>
    <col min="4" max="4" width="37" style="17" customWidth="1"/>
    <col min="5" max="5" width="8.5546875" style="17" customWidth="1"/>
    <col min="6" max="6" width="27.88671875" style="17" customWidth="1"/>
    <col min="7" max="7" width="23.6640625" style="17" customWidth="1"/>
    <col min="8" max="8" width="8.5546875" style="17" customWidth="1"/>
    <col min="9" max="9" width="32.5546875" style="17" customWidth="1"/>
    <col min="10" max="10" width="23.6640625" style="17" customWidth="1"/>
    <col min="11" max="11" width="8.5546875" style="17" customWidth="1"/>
    <col min="12" max="12" width="27.88671875" style="17" customWidth="1"/>
    <col min="13" max="13" width="23.6640625" style="17" customWidth="1"/>
    <col min="14" max="14" width="8.5546875" style="17" customWidth="1"/>
    <col min="15" max="15" width="27.88671875" style="17" customWidth="1"/>
    <col min="16" max="16" width="37.77734375" style="17" customWidth="1"/>
    <col min="17" max="17" width="11.44140625" style="17" customWidth="1"/>
    <col min="18" max="31" width="11.44140625" style="17" hidden="1" customWidth="1"/>
    <col min="32" max="16384" width="11.44140625" style="1" hidden="1"/>
  </cols>
  <sheetData>
    <row r="1" spans="1:31" ht="16.5" customHeight="1">
      <c r="A1" s="260"/>
      <c r="B1" s="261"/>
      <c r="C1" s="266" t="s">
        <v>127</v>
      </c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/>
      <c r="P1" s="146" t="s">
        <v>119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ht="16.5" customHeight="1">
      <c r="A2" s="262"/>
      <c r="B2" s="263"/>
      <c r="C2" s="269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0"/>
      <c r="P2" s="146" t="s">
        <v>128</v>
      </c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14.4" customHeight="1">
      <c r="A3" s="262"/>
      <c r="B3" s="263"/>
      <c r="C3" s="269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0"/>
      <c r="P3" s="146" t="s">
        <v>121</v>
      </c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14.4" customHeight="1">
      <c r="A4" s="264"/>
      <c r="B4" s="265"/>
      <c r="C4" s="271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3"/>
      <c r="P4" s="146" t="s">
        <v>122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ht="14.4">
      <c r="A5" s="12"/>
      <c r="B5" s="13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ht="15.75" customHeight="1">
      <c r="A6" s="255"/>
      <c r="B6" s="255"/>
      <c r="C6" s="255"/>
      <c r="D6" s="255"/>
      <c r="E6" s="256" t="s">
        <v>130</v>
      </c>
      <c r="F6" s="256"/>
      <c r="G6" s="256"/>
      <c r="H6" s="257" t="s">
        <v>131</v>
      </c>
      <c r="I6" s="257"/>
      <c r="J6" s="257"/>
      <c r="K6" s="257" t="s">
        <v>132</v>
      </c>
      <c r="L6" s="257"/>
      <c r="M6" s="257"/>
      <c r="N6" s="257" t="s">
        <v>133</v>
      </c>
      <c r="O6" s="257"/>
      <c r="P6" s="257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7.75" customHeight="1">
      <c r="A7" s="258" t="s">
        <v>17</v>
      </c>
      <c r="B7" s="254" t="s">
        <v>55</v>
      </c>
      <c r="C7" s="254"/>
      <c r="D7" s="259" t="s">
        <v>48</v>
      </c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ht="30.75" customHeight="1">
      <c r="A8" s="258"/>
      <c r="B8" s="254"/>
      <c r="C8" s="254"/>
      <c r="D8" s="259"/>
      <c r="E8" s="14" t="s">
        <v>52</v>
      </c>
      <c r="F8" s="14" t="s">
        <v>53</v>
      </c>
      <c r="G8" s="14" t="s">
        <v>54</v>
      </c>
      <c r="H8" s="14" t="s">
        <v>52</v>
      </c>
      <c r="I8" s="14" t="s">
        <v>53</v>
      </c>
      <c r="J8" s="14" t="s">
        <v>54</v>
      </c>
      <c r="K8" s="14" t="s">
        <v>52</v>
      </c>
      <c r="L8" s="14" t="s">
        <v>53</v>
      </c>
      <c r="M8" s="14" t="s">
        <v>54</v>
      </c>
      <c r="N8" s="14" t="s">
        <v>52</v>
      </c>
      <c r="O8" s="14" t="s">
        <v>53</v>
      </c>
      <c r="P8" s="14" t="s">
        <v>54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</row>
    <row r="9" spans="1:31" ht="34.5" customHeight="1">
      <c r="A9" s="137">
        <v>1</v>
      </c>
      <c r="B9" s="247" t="str">
        <f>'Plan 2023'!B10</f>
        <v>Evaluación del Sistema de  Seguridad y Salud en el Trabajo 2022</v>
      </c>
      <c r="C9" s="248"/>
      <c r="D9" s="136" t="str">
        <f>'Plan 2023'!C10</f>
        <v>Evaluación Estandares Mínimos SGSST</v>
      </c>
      <c r="E9" s="19">
        <v>1</v>
      </c>
      <c r="F9" s="20" t="s">
        <v>175</v>
      </c>
      <c r="G9" s="20" t="s">
        <v>176</v>
      </c>
      <c r="H9" s="19"/>
      <c r="I9" s="20"/>
      <c r="J9" s="20"/>
      <c r="K9" s="19"/>
      <c r="L9" s="20"/>
      <c r="M9" s="20"/>
      <c r="N9" s="19"/>
      <c r="O9" s="20"/>
      <c r="P9" s="20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31" ht="62.25" customHeight="1">
      <c r="A10" s="137">
        <v>2</v>
      </c>
      <c r="B10" s="247" t="str">
        <f>'Plan 2023'!B11</f>
        <v>Reporte de actividades deportivas, culturales y de formación extramurales para el cubrimiento de la ARL, correspondiente a eventos organizados por la entidad o con permiso de participación .</v>
      </c>
      <c r="C10" s="248"/>
      <c r="D10" s="136" t="str">
        <f>'Plan 2023'!C11</f>
        <v xml:space="preserve">Correo electronico con reporte funcionarios que asistiran a este tipo de actividades con el fin que se tenga cubrimiento ante la ARL </v>
      </c>
      <c r="E10" s="19">
        <v>1</v>
      </c>
      <c r="F10" s="20" t="s">
        <v>177</v>
      </c>
      <c r="G10" s="20" t="s">
        <v>178</v>
      </c>
      <c r="H10" s="19">
        <v>1</v>
      </c>
      <c r="I10" s="21" t="s">
        <v>216</v>
      </c>
      <c r="J10" s="20" t="s">
        <v>178</v>
      </c>
      <c r="K10" s="19"/>
      <c r="L10" s="20"/>
      <c r="M10" s="20"/>
      <c r="N10" s="19"/>
      <c r="O10" s="20"/>
      <c r="P10" s="2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31" ht="76.5" customHeight="1">
      <c r="A11" s="137">
        <v>3</v>
      </c>
      <c r="B11" s="247" t="str">
        <f>'Plan 2023'!B12</f>
        <v>Afiliación a la ARL de los nuevos servidores / contratistas de prestación de servicios y modificaciones fechas de cobertura contratistas prestación de servicios ante la ARL</v>
      </c>
      <c r="C11" s="248"/>
      <c r="D11" s="136" t="str">
        <f>'Plan 2023'!C12</f>
        <v xml:space="preserve">Reporte afiliaciones remitidas a cada uno de los contratistas y funcionarios afiliados ante la ARL </v>
      </c>
      <c r="E11" s="19">
        <v>1</v>
      </c>
      <c r="F11" s="20" t="s">
        <v>179</v>
      </c>
      <c r="G11" s="20" t="s">
        <v>180</v>
      </c>
      <c r="H11" s="19">
        <v>1</v>
      </c>
      <c r="I11" s="20" t="s">
        <v>179</v>
      </c>
      <c r="J11" s="20" t="s">
        <v>180</v>
      </c>
      <c r="K11" s="19"/>
      <c r="L11" s="20"/>
      <c r="M11" s="20"/>
      <c r="N11" s="19"/>
      <c r="O11" s="20"/>
      <c r="P11" s="20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31" ht="34.5" customHeight="1">
      <c r="A12" s="137">
        <v>4</v>
      </c>
      <c r="B12" s="247" t="str">
        <f>'Plan 2023'!B13</f>
        <v>Realizar el pago de nivel de riesgo laboral IV y V de contratistas de prestación de servicios del IDIGER</v>
      </c>
      <c r="C12" s="248"/>
      <c r="D12" s="136" t="str">
        <f>'Plan 2023'!C13</f>
        <v>Planilla de pago mensual, ARL contratistas riesgo IV y V</v>
      </c>
      <c r="E12" s="19">
        <v>1</v>
      </c>
      <c r="F12" s="20" t="s">
        <v>181</v>
      </c>
      <c r="G12" s="20" t="s">
        <v>182</v>
      </c>
      <c r="H12" s="19">
        <v>1</v>
      </c>
      <c r="I12" s="20" t="s">
        <v>181</v>
      </c>
      <c r="J12" s="20" t="s">
        <v>182</v>
      </c>
      <c r="K12" s="19"/>
      <c r="L12" s="20"/>
      <c r="M12" s="20"/>
      <c r="N12" s="19"/>
      <c r="O12" s="20"/>
      <c r="P12" s="20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31" ht="27.6">
      <c r="A13" s="137">
        <v>5</v>
      </c>
      <c r="B13" s="247" t="str">
        <f>'Plan 2023'!B14</f>
        <v>Asesoría por parte de la ARL Positiva en la implementación del SG- SST del IDIGER.</v>
      </c>
      <c r="C13" s="248"/>
      <c r="D13" s="136" t="str">
        <f>'Plan 2023'!C14</f>
        <v xml:space="preserve">Informes emitidos por parte de los asesores de la ARL </v>
      </c>
      <c r="E13" s="19">
        <v>1</v>
      </c>
      <c r="F13" s="20" t="s">
        <v>183</v>
      </c>
      <c r="G13" s="20" t="s">
        <v>184</v>
      </c>
      <c r="H13" s="19">
        <v>1</v>
      </c>
      <c r="I13" s="20" t="s">
        <v>183</v>
      </c>
      <c r="J13" s="20" t="s">
        <v>184</v>
      </c>
      <c r="K13" s="19"/>
      <c r="L13" s="20"/>
      <c r="M13" s="20"/>
      <c r="N13" s="19"/>
      <c r="O13" s="20"/>
      <c r="P13" s="20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31" ht="1.5" customHeight="1">
      <c r="A14" s="47">
        <v>6</v>
      </c>
      <c r="B14" s="249" t="str">
        <f>'Plan 2023'!B15</f>
        <v>Reporte Informes de gestión SGSST (Rendición de cuentas) incluyéndolos informes emitidos por los diferentes comités (COPASST, Convivencia Laboral y Brigada de Emergencia)</v>
      </c>
      <c r="C14" s="250"/>
      <c r="D14" s="138" t="str">
        <f>'Plan 2023'!C15</f>
        <v>Informe de gestión remitido a la alta dirección 
Informe revisión por la Alta Dirección</v>
      </c>
      <c r="E14" s="19"/>
      <c r="F14" s="20"/>
      <c r="G14" s="20"/>
      <c r="H14" s="19"/>
      <c r="I14" s="20"/>
      <c r="J14" s="20"/>
      <c r="K14" s="19"/>
      <c r="L14" s="20"/>
      <c r="M14" s="20"/>
      <c r="N14" s="19"/>
      <c r="O14" s="20"/>
      <c r="P14" s="20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1" ht="27.6">
      <c r="A15" s="137">
        <v>7</v>
      </c>
      <c r="B15" s="247" t="str">
        <f>'Plan 2023'!B16</f>
        <v>Reporte trimestral de indicadores SG-SST (Plan de trabajo, accidentalidad e investigación, capacitación, mejora continua, inspección)</v>
      </c>
      <c r="C15" s="248"/>
      <c r="D15" s="136" t="str">
        <f>'Plan 2023'!C16</f>
        <v xml:space="preserve">Reporte indicadores emitido mediante la plataforma de SIDEAP </v>
      </c>
      <c r="E15" s="19">
        <v>1</v>
      </c>
      <c r="F15" s="20" t="s">
        <v>185</v>
      </c>
      <c r="G15" s="20" t="s">
        <v>186</v>
      </c>
      <c r="H15" s="19">
        <v>1</v>
      </c>
      <c r="I15" s="20" t="s">
        <v>185</v>
      </c>
      <c r="J15" s="20" t="s">
        <v>186</v>
      </c>
      <c r="K15" s="19"/>
      <c r="L15" s="20"/>
      <c r="M15" s="20"/>
      <c r="N15" s="19"/>
      <c r="O15" s="20"/>
      <c r="P15" s="20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ht="34.5" customHeight="1">
      <c r="A16" s="137">
        <v>8</v>
      </c>
      <c r="B16" s="247" t="str">
        <f>'Plan 2023'!B18</f>
        <v>Exámenes médicos ocupacionales: Ingreso, periódicos y de retiro</v>
      </c>
      <c r="C16" s="248"/>
      <c r="D16" s="136" t="str">
        <f>'Plan 2023'!C18</f>
        <v xml:space="preserve">Informe condiciones de salud </v>
      </c>
      <c r="E16" s="19">
        <v>1</v>
      </c>
      <c r="F16" s="20" t="s">
        <v>188</v>
      </c>
      <c r="G16" s="20" t="s">
        <v>187</v>
      </c>
      <c r="H16" s="19">
        <v>1</v>
      </c>
      <c r="I16" s="20" t="s">
        <v>188</v>
      </c>
      <c r="J16" s="20" t="s">
        <v>187</v>
      </c>
      <c r="K16" s="19"/>
      <c r="L16" s="20"/>
      <c r="M16" s="20"/>
      <c r="N16" s="19"/>
      <c r="O16" s="20"/>
      <c r="P16" s="20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ht="54" customHeight="1">
      <c r="A17" s="47">
        <v>9</v>
      </c>
      <c r="B17" s="249" t="str">
        <f>'Plan 2023'!B19</f>
        <v>Inspecciones de uso de EPP  (incluidas vistas de trabajo en campo )</v>
      </c>
      <c r="C17" s="250"/>
      <c r="D17" s="138" t="str">
        <f>'Plan 2023'!C19</f>
        <v xml:space="preserve">Formato inspecciones </v>
      </c>
      <c r="E17" s="19"/>
      <c r="F17" s="20"/>
      <c r="G17" s="20"/>
      <c r="H17" s="19">
        <v>1</v>
      </c>
      <c r="I17" s="20" t="s">
        <v>217</v>
      </c>
      <c r="J17" s="20" t="s">
        <v>218</v>
      </c>
      <c r="K17" s="19"/>
      <c r="L17" s="20"/>
      <c r="M17" s="20"/>
      <c r="N17" s="19"/>
      <c r="O17" s="20"/>
      <c r="P17" s="20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ht="34.5" customHeight="1">
      <c r="A18" s="137">
        <v>10</v>
      </c>
      <c r="B18" s="247" t="str">
        <f>'Plan 2023'!B20</f>
        <v xml:space="preserve">Inspecciones Locativas (De acuerdo al cronograma del COPASST) </v>
      </c>
      <c r="C18" s="248"/>
      <c r="D18" s="136" t="str">
        <f>'Plan 2023'!C20</f>
        <v xml:space="preserve">Formato inspecciones </v>
      </c>
      <c r="E18" s="19">
        <v>1</v>
      </c>
      <c r="F18" s="20" t="s">
        <v>189</v>
      </c>
      <c r="G18" s="20" t="s">
        <v>190</v>
      </c>
      <c r="H18" s="19">
        <v>1</v>
      </c>
      <c r="I18" s="20" t="s">
        <v>189</v>
      </c>
      <c r="J18" s="20" t="s">
        <v>190</v>
      </c>
      <c r="K18" s="19"/>
      <c r="L18" s="20"/>
      <c r="M18" s="20"/>
      <c r="N18" s="19"/>
      <c r="O18" s="20"/>
      <c r="P18" s="20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ht="34.5" customHeight="1">
      <c r="A19" s="47">
        <v>11</v>
      </c>
      <c r="B19" s="249" t="str">
        <f>'Plan 2023'!B21</f>
        <v>Acompñamiento y verificación aleatoria de  los equipos y herramientas  (CDLyR)</v>
      </c>
      <c r="C19" s="250"/>
      <c r="D19" s="138" t="str">
        <f>'Plan 2023'!C21</f>
        <v xml:space="preserve">Formato inspecciones </v>
      </c>
      <c r="E19" s="19"/>
      <c r="F19" s="20"/>
      <c r="G19" s="20"/>
      <c r="H19" s="19">
        <v>1</v>
      </c>
      <c r="I19" s="20" t="s">
        <v>219</v>
      </c>
      <c r="J19" s="20" t="s">
        <v>220</v>
      </c>
      <c r="K19" s="19"/>
      <c r="L19" s="20"/>
      <c r="M19" s="20"/>
      <c r="N19" s="19"/>
      <c r="O19" s="20"/>
      <c r="P19" s="20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ht="54" customHeight="1">
      <c r="A20" s="139">
        <v>12</v>
      </c>
      <c r="B20" s="252" t="str">
        <f>'Plan 2023'!B22</f>
        <v>Realización de la semana de la salud (actividades de prevención y promoción de la salud)</v>
      </c>
      <c r="C20" s="253"/>
      <c r="D20" s="140" t="str">
        <f>'Plan 2023'!C22</f>
        <v>Listas de asistencia actividades semana de la salud, registro fotografico</v>
      </c>
      <c r="E20" s="19"/>
      <c r="F20" s="20"/>
      <c r="G20" s="20"/>
      <c r="H20" s="19"/>
      <c r="I20" s="20"/>
      <c r="J20" s="20"/>
      <c r="K20" s="19"/>
      <c r="L20" s="20"/>
      <c r="M20" s="20"/>
      <c r="N20" s="19"/>
      <c r="O20" s="20"/>
      <c r="P20" s="20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ht="61.5" customHeight="1">
      <c r="A21" s="137">
        <v>13</v>
      </c>
      <c r="B21" s="247" t="str">
        <f>'Plan 2023'!B24</f>
        <v>Actualización programa DME (Inspección de puestos de trabajo  y sillas)</v>
      </c>
      <c r="C21" s="248"/>
      <c r="D21" s="136" t="str">
        <f>'Plan 2023'!C24</f>
        <v>Programa intervención Riesgo Biomecanico por parte de fisioterapeuta de la ARL</v>
      </c>
      <c r="E21" s="19">
        <v>1</v>
      </c>
      <c r="F21" s="20" t="s">
        <v>191</v>
      </c>
      <c r="G21" s="20" t="s">
        <v>192</v>
      </c>
      <c r="H21" s="19">
        <v>1</v>
      </c>
      <c r="I21" s="20" t="s">
        <v>191</v>
      </c>
      <c r="J21" s="20" t="s">
        <v>192</v>
      </c>
      <c r="K21" s="19"/>
      <c r="L21" s="20"/>
      <c r="M21" s="20"/>
      <c r="N21" s="19"/>
      <c r="O21" s="20"/>
      <c r="P21" s="20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ht="46.5" customHeight="1">
      <c r="A22" s="137">
        <v>14</v>
      </c>
      <c r="B22" s="247" t="str">
        <f>'Plan 2023'!B25</f>
        <v>Capacitación Ergonomica postura adecuada y uso y manejo de silla ergonomica</v>
      </c>
      <c r="C22" s="248"/>
      <c r="D22" s="136" t="str">
        <f>'Plan 2023'!C25</f>
        <v>Lista de asistencia capacitación</v>
      </c>
      <c r="E22" s="19">
        <v>1</v>
      </c>
      <c r="F22" s="20" t="s">
        <v>193</v>
      </c>
      <c r="G22" s="20" t="s">
        <v>194</v>
      </c>
      <c r="H22" s="19">
        <v>1</v>
      </c>
      <c r="I22" s="20" t="s">
        <v>193</v>
      </c>
      <c r="J22" s="20" t="s">
        <v>194</v>
      </c>
      <c r="K22" s="19"/>
      <c r="L22" s="20"/>
      <c r="M22" s="20"/>
      <c r="N22" s="19"/>
      <c r="O22" s="20"/>
      <c r="P22" s="20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ht="60" customHeight="1">
      <c r="A23" s="137">
        <v>15</v>
      </c>
      <c r="B23" s="247" t="str">
        <f>'Plan 2023'!B26</f>
        <v>Programa de Pausas Activas</v>
      </c>
      <c r="C23" s="248"/>
      <c r="D23" s="136" t="str">
        <f>'Plan 2023'!C26</f>
        <v>Lista de asistencia Pausas activas</v>
      </c>
      <c r="E23" s="19">
        <v>1</v>
      </c>
      <c r="F23" s="20" t="s">
        <v>195</v>
      </c>
      <c r="G23" s="20" t="s">
        <v>194</v>
      </c>
      <c r="H23" s="19">
        <v>1</v>
      </c>
      <c r="I23" s="20" t="s">
        <v>195</v>
      </c>
      <c r="J23" s="20" t="s">
        <v>194</v>
      </c>
      <c r="K23" s="19"/>
      <c r="L23" s="20"/>
      <c r="M23" s="20"/>
      <c r="N23" s="19"/>
      <c r="O23" s="20"/>
      <c r="P23" s="20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ht="60" customHeight="1">
      <c r="A24" s="137">
        <v>16</v>
      </c>
      <c r="B24" s="247" t="str">
        <f>'Plan 2023'!B27</f>
        <v xml:space="preserve">Escuela autocuidado ergonomia puesto de trabajo y pasos seguros </v>
      </c>
      <c r="C24" s="248"/>
      <c r="D24" s="136" t="str">
        <f>'Plan 2023'!C27</f>
        <v xml:space="preserve">Lista de asistencia participación actividades </v>
      </c>
      <c r="E24" s="19">
        <v>0.6</v>
      </c>
      <c r="F24" s="20" t="s">
        <v>196</v>
      </c>
      <c r="G24" s="20" t="s">
        <v>197</v>
      </c>
      <c r="H24" s="19">
        <v>1</v>
      </c>
      <c r="I24" s="20" t="s">
        <v>196</v>
      </c>
      <c r="J24" s="20" t="s">
        <v>221</v>
      </c>
      <c r="K24" s="19"/>
      <c r="L24" s="20"/>
      <c r="M24" s="20"/>
      <c r="N24" s="19"/>
      <c r="O24" s="20"/>
      <c r="P24" s="20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ht="84.75" customHeight="1">
      <c r="A25" s="137">
        <v>17</v>
      </c>
      <c r="B25" s="247" t="str">
        <f>'Plan 2023'!B28</f>
        <v xml:space="preserve">Seguimiento recomendaciones (Biomecánico) </v>
      </c>
      <c r="C25" s="248"/>
      <c r="D25" s="136" t="str">
        <f>'Plan 2023'!C28</f>
        <v>Informe seguimiento de casos por parte de fisioterapeuta ARL</v>
      </c>
      <c r="E25" s="19">
        <v>1</v>
      </c>
      <c r="F25" s="20" t="s">
        <v>198</v>
      </c>
      <c r="G25" s="20" t="s">
        <v>194</v>
      </c>
      <c r="H25" s="19">
        <v>1</v>
      </c>
      <c r="I25" s="20" t="s">
        <v>198</v>
      </c>
      <c r="J25" s="20" t="s">
        <v>194</v>
      </c>
      <c r="K25" s="19"/>
      <c r="L25" s="20"/>
      <c r="M25" s="20"/>
      <c r="N25" s="19"/>
      <c r="O25" s="20"/>
      <c r="P25" s="20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ht="39.6">
      <c r="A26" s="47">
        <v>18</v>
      </c>
      <c r="B26" s="249" t="str">
        <f>'Plan 2023'!B29</f>
        <v>Capacitación levantamiento de Cargas</v>
      </c>
      <c r="C26" s="250"/>
      <c r="D26" s="141" t="str">
        <f>'Plan 2023'!C29</f>
        <v>Lista de asistencia participación de la capacitación</v>
      </c>
      <c r="E26" s="23"/>
      <c r="F26" s="27"/>
      <c r="G26" s="27"/>
      <c r="H26" s="23">
        <v>1</v>
      </c>
      <c r="I26" s="27" t="s">
        <v>222</v>
      </c>
      <c r="J26" s="27" t="s">
        <v>194</v>
      </c>
      <c r="K26" s="23"/>
      <c r="L26" s="27"/>
      <c r="M26" s="27"/>
      <c r="N26" s="23"/>
      <c r="O26" s="27"/>
      <c r="P26" s="27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ht="39" customHeight="1">
      <c r="A27" s="139">
        <v>19</v>
      </c>
      <c r="B27" s="252" t="str">
        <f>'Plan 2023'!B31</f>
        <v xml:space="preserve">Aplicación de la batería psicosocial </v>
      </c>
      <c r="C27" s="253"/>
      <c r="D27" s="142" t="str">
        <f>'Plan 2023'!C31</f>
        <v xml:space="preserve">Informe resultados aplicación Bateria Riesgo Psicosocial </v>
      </c>
      <c r="E27" s="28"/>
      <c r="F27" s="22"/>
      <c r="G27" s="22"/>
      <c r="H27" s="28"/>
      <c r="I27" s="22"/>
      <c r="J27" s="22"/>
      <c r="K27" s="28"/>
      <c r="L27" s="22"/>
      <c r="M27" s="22"/>
      <c r="N27" s="28"/>
      <c r="O27" s="22"/>
      <c r="P27" s="22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ht="75.75" customHeight="1">
      <c r="A28" s="47">
        <v>20</v>
      </c>
      <c r="B28" s="249" t="str">
        <f>'Plan 2023'!B32</f>
        <v>Continuar con el  Programa preventivo de riesgo psicosocial (Charlas estrés laboral, seguimiento de casos apoyo psicosocial, capacitaciones en temas comunicación asertiva, trabajo en equipo)</v>
      </c>
      <c r="C28" s="250"/>
      <c r="D28" s="141" t="str">
        <f>'Plan 2023'!C32</f>
        <v xml:space="preserve">Informe seguimiento de casos por parte de psicologo ARL </v>
      </c>
      <c r="E28" s="28"/>
      <c r="F28" s="22"/>
      <c r="G28" s="22"/>
      <c r="H28" s="28">
        <v>1</v>
      </c>
      <c r="I28" s="22" t="s">
        <v>223</v>
      </c>
      <c r="J28" s="22" t="s">
        <v>224</v>
      </c>
      <c r="K28" s="28"/>
      <c r="L28" s="22"/>
      <c r="M28" s="22"/>
      <c r="N28" s="28"/>
      <c r="O28" s="22"/>
      <c r="P28" s="22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ht="57" customHeight="1">
      <c r="A29" s="47">
        <v>21</v>
      </c>
      <c r="B29" s="249" t="str">
        <f>'Plan 2023'!B33</f>
        <v>Diseño e implementación de la Estrategia para el cuidado de la Salud Mental Programa Psicoemocional</v>
      </c>
      <c r="C29" s="250"/>
      <c r="D29" s="141" t="str">
        <f>'Plan 2023'!C33</f>
        <v xml:space="preserve">Documento diseño de estrategia </v>
      </c>
      <c r="E29" s="28"/>
      <c r="F29" s="22"/>
      <c r="G29" s="22"/>
      <c r="H29" s="28">
        <v>1</v>
      </c>
      <c r="I29" s="22" t="s">
        <v>225</v>
      </c>
      <c r="J29" s="22" t="s">
        <v>227</v>
      </c>
      <c r="K29" s="28"/>
      <c r="L29" s="22"/>
      <c r="M29" s="22"/>
      <c r="N29" s="28"/>
      <c r="O29" s="22"/>
      <c r="P29" s="22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ht="56.25" customHeight="1">
      <c r="A30" s="47">
        <v>22</v>
      </c>
      <c r="B30" s="249" t="str">
        <f>'Plan 2023'!B34</f>
        <v>Diseño e implementación de la Estrategia Salud Mental para el personal que atiende Emergencias</v>
      </c>
      <c r="C30" s="250"/>
      <c r="D30" s="141" t="str">
        <f>'Plan 2023'!C34</f>
        <v xml:space="preserve">Documento diseño de estrategia </v>
      </c>
      <c r="E30" s="28"/>
      <c r="F30" s="22"/>
      <c r="G30" s="22"/>
      <c r="H30" s="28">
        <v>1</v>
      </c>
      <c r="I30" s="22" t="s">
        <v>226</v>
      </c>
      <c r="J30" s="22" t="s">
        <v>228</v>
      </c>
      <c r="K30" s="28"/>
      <c r="L30" s="22"/>
      <c r="M30" s="22"/>
      <c r="N30" s="28"/>
      <c r="O30" s="22"/>
      <c r="P30" s="22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ht="39" customHeight="1">
      <c r="A31" s="139">
        <v>23</v>
      </c>
      <c r="B31" s="252" t="str">
        <f>'Plan 2023'!B36</f>
        <v>Tamizaje IMC</v>
      </c>
      <c r="C31" s="253"/>
      <c r="D31" s="142" t="str">
        <f>'Plan 2023'!C36</f>
        <v>Lista de asistencia actividad informe por parte de la enfermera ARL</v>
      </c>
      <c r="E31" s="28"/>
      <c r="F31" s="22"/>
      <c r="G31" s="22"/>
      <c r="H31" s="28"/>
      <c r="I31" s="22"/>
      <c r="J31" s="22"/>
      <c r="K31" s="28"/>
      <c r="L31" s="22"/>
      <c r="M31" s="22"/>
      <c r="N31" s="28"/>
      <c r="O31" s="22"/>
      <c r="P31" s="22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1" ht="54.75" customHeight="1">
      <c r="A32" s="139">
        <v>24</v>
      </c>
      <c r="B32" s="252" t="str">
        <f>'Plan 2023'!B37</f>
        <v xml:space="preserve">Valoración nutricional </v>
      </c>
      <c r="C32" s="253"/>
      <c r="D32" s="142" t="str">
        <f>'Plan 2023'!C37</f>
        <v xml:space="preserve">Lista asistencia recomendaciones basicas entregada a cada uno de los funcionarios </v>
      </c>
      <c r="E32" s="28"/>
      <c r="F32" s="22"/>
      <c r="G32" s="22"/>
      <c r="H32" s="28"/>
      <c r="I32" s="22"/>
      <c r="J32" s="22"/>
      <c r="K32" s="28"/>
      <c r="L32" s="22"/>
      <c r="M32" s="22"/>
      <c r="N32" s="28"/>
      <c r="O32" s="22"/>
      <c r="P32" s="22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ht="64.5" customHeight="1">
      <c r="A33" s="47">
        <v>25</v>
      </c>
      <c r="B33" s="249" t="str">
        <f>'Plan 2023'!B38</f>
        <v>Sensibilización, campañas de prevención sobre tabaco y alcohol, diseño politica de prevención</v>
      </c>
      <c r="C33" s="250"/>
      <c r="D33" s="141" t="str">
        <f>'Plan 2023'!C38</f>
        <v xml:space="preserve">Lista asistencia recomendaciones basicas entregada a cada uno de los funcionarios </v>
      </c>
      <c r="E33" s="28"/>
      <c r="F33" s="22"/>
      <c r="G33" s="22"/>
      <c r="H33" s="28">
        <v>0.5</v>
      </c>
      <c r="I33" s="22" t="s">
        <v>229</v>
      </c>
      <c r="J33" s="22" t="s">
        <v>230</v>
      </c>
      <c r="K33" s="28"/>
      <c r="L33" s="22"/>
      <c r="M33" s="22"/>
      <c r="N33" s="28"/>
      <c r="O33" s="22"/>
      <c r="P33" s="22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ht="77.25" customHeight="1">
      <c r="A34" s="137">
        <v>26</v>
      </c>
      <c r="B34" s="247" t="str">
        <f>'Plan 2023'!B40</f>
        <v xml:space="preserve">Entrega de elementos de protección personal </v>
      </c>
      <c r="C34" s="248"/>
      <c r="D34" s="143" t="str">
        <f>'Plan 2023'!C40</f>
        <v xml:space="preserve">Lista control entrega EPP </v>
      </c>
      <c r="E34" s="28">
        <v>1</v>
      </c>
      <c r="F34" s="22" t="s">
        <v>199</v>
      </c>
      <c r="G34" s="22" t="s">
        <v>200</v>
      </c>
      <c r="H34" s="28">
        <v>1</v>
      </c>
      <c r="I34" s="22" t="s">
        <v>199</v>
      </c>
      <c r="J34" s="22" t="s">
        <v>200</v>
      </c>
      <c r="K34" s="28"/>
      <c r="L34" s="22"/>
      <c r="M34" s="22"/>
      <c r="N34" s="28"/>
      <c r="O34" s="22"/>
      <c r="P34" s="22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ht="82.5" customHeight="1">
      <c r="A35" s="137">
        <v>27</v>
      </c>
      <c r="B35" s="247" t="str">
        <f>'Plan 2023'!B41</f>
        <v>Reportar e investigar los accidentes e incidentes laborales (Cada vez que se presente)</v>
      </c>
      <c r="C35" s="248"/>
      <c r="D35" s="143" t="str">
        <f>'Plan 2023'!C41</f>
        <v xml:space="preserve">Reporte emitido desde el portal de la ARL 
Formato investigación accidente de trabajo con las recomendaciones e intervenciones </v>
      </c>
      <c r="E35" s="28">
        <v>1</v>
      </c>
      <c r="F35" s="22" t="s">
        <v>201</v>
      </c>
      <c r="G35" s="22" t="s">
        <v>202</v>
      </c>
      <c r="H35" s="28">
        <v>1</v>
      </c>
      <c r="I35" s="22" t="s">
        <v>201</v>
      </c>
      <c r="J35" s="22" t="s">
        <v>202</v>
      </c>
      <c r="K35" s="28"/>
      <c r="L35" s="22"/>
      <c r="M35" s="22"/>
      <c r="N35" s="28"/>
      <c r="O35" s="22"/>
      <c r="P35" s="22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ht="39" customHeight="1">
      <c r="A36" s="139">
        <v>28</v>
      </c>
      <c r="B36" s="252" t="str">
        <f>'Plan 2023'!B42</f>
        <v xml:space="preserve">Medición de iluminación B7, B11, C4, CDLyR </v>
      </c>
      <c r="C36" s="253"/>
      <c r="D36" s="142" t="str">
        <f>'Plan 2023'!C42</f>
        <v xml:space="preserve">Informe resultado mediciones </v>
      </c>
      <c r="E36" s="28"/>
      <c r="F36" s="22"/>
      <c r="G36" s="22"/>
      <c r="H36" s="28"/>
      <c r="I36" s="22"/>
      <c r="J36" s="22"/>
      <c r="K36" s="28"/>
      <c r="L36" s="22"/>
      <c r="M36" s="22"/>
      <c r="N36" s="28"/>
      <c r="O36" s="22"/>
      <c r="P36" s="22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ht="39" customHeight="1">
      <c r="A37" s="139">
        <v>29</v>
      </c>
      <c r="B37" s="252" t="str">
        <f>'Plan 2023'!B43</f>
        <v xml:space="preserve">Medición de Confort Termico B7, B11, C4, CDLyR </v>
      </c>
      <c r="C37" s="253"/>
      <c r="D37" s="142" t="str">
        <f>'Plan 2023'!C43</f>
        <v xml:space="preserve">Informe resultado mediciones </v>
      </c>
      <c r="E37" s="28"/>
      <c r="F37" s="22"/>
      <c r="G37" s="22"/>
      <c r="H37" s="28"/>
      <c r="I37" s="22"/>
      <c r="J37" s="22"/>
      <c r="K37" s="28"/>
      <c r="L37" s="22"/>
      <c r="M37" s="22"/>
      <c r="N37" s="28"/>
      <c r="O37" s="22"/>
      <c r="P37" s="22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1" ht="39" customHeight="1">
      <c r="A38" s="139">
        <v>30</v>
      </c>
      <c r="B38" s="252" t="str">
        <f>'Plan 2023'!B44</f>
        <v xml:space="preserve">Medición de Radiaciones no ionizantes B7, B11, C4, CDLyR </v>
      </c>
      <c r="C38" s="253"/>
      <c r="D38" s="142" t="str">
        <f>'Plan 2023'!C44</f>
        <v xml:space="preserve">Informe resultado mediciones </v>
      </c>
      <c r="E38" s="28"/>
      <c r="F38" s="22"/>
      <c r="G38" s="22"/>
      <c r="H38" s="28"/>
      <c r="I38" s="22"/>
      <c r="J38" s="22"/>
      <c r="K38" s="28"/>
      <c r="L38" s="22"/>
      <c r="M38" s="22"/>
      <c r="N38" s="28"/>
      <c r="O38" s="22"/>
      <c r="P38" s="22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 ht="39" customHeight="1">
      <c r="A39" s="139">
        <v>31</v>
      </c>
      <c r="B39" s="252" t="str">
        <f>'Plan 2023'!B45</f>
        <v xml:space="preserve">Medición de Ruido B7, B11, C4, CDLyR </v>
      </c>
      <c r="C39" s="253"/>
      <c r="D39" s="142" t="str">
        <f>'Plan 2023'!C45</f>
        <v xml:space="preserve">Informe resultado mediciones </v>
      </c>
      <c r="E39" s="28"/>
      <c r="F39" s="22"/>
      <c r="G39" s="22"/>
      <c r="H39" s="28"/>
      <c r="I39" s="22"/>
      <c r="J39" s="22"/>
      <c r="K39" s="28"/>
      <c r="L39" s="22"/>
      <c r="M39" s="22"/>
      <c r="N39" s="28"/>
      <c r="O39" s="22"/>
      <c r="P39" s="22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ht="75.75" customHeight="1">
      <c r="A40" s="47">
        <v>32</v>
      </c>
      <c r="B40" s="249" t="str">
        <f>'Plan 2023'!B46</f>
        <v>Actualización documental SG-SST anual como
- Matriz de identificación de peligros, identificar, valorar, establecer controles. 
- Plan de Emergencias y Contingencias 
- SGA
- Programa Trabajo en Alturas</v>
      </c>
      <c r="C40" s="250"/>
      <c r="D40" s="141" t="str">
        <f>'Plan 2023'!C46</f>
        <v>Matriz de peligros actualizada y socializada</v>
      </c>
      <c r="E40" s="28"/>
      <c r="F40" s="22"/>
      <c r="G40" s="22"/>
      <c r="H40" s="28">
        <v>0.5</v>
      </c>
      <c r="I40" s="22" t="s">
        <v>231</v>
      </c>
      <c r="J40" s="22" t="s">
        <v>232</v>
      </c>
      <c r="K40" s="28"/>
      <c r="L40" s="22"/>
      <c r="M40" s="22"/>
      <c r="N40" s="28"/>
      <c r="O40" s="22"/>
      <c r="P40" s="22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1:31" ht="39" customHeight="1">
      <c r="A41" s="144">
        <v>33</v>
      </c>
      <c r="B41" s="274" t="str">
        <f>'Plan 2023'!B47</f>
        <v>Simulacro de evacuación</v>
      </c>
      <c r="C41" s="275"/>
      <c r="D41" s="145" t="str">
        <f>'Plan 2023'!C47</f>
        <v xml:space="preserve">Informe resultados participación simulacro distrital </v>
      </c>
      <c r="E41" s="28"/>
      <c r="F41" s="22"/>
      <c r="G41" s="22"/>
      <c r="H41" s="28"/>
      <c r="I41" s="22"/>
      <c r="J41" s="22"/>
      <c r="K41" s="28"/>
      <c r="L41" s="22"/>
      <c r="M41" s="22"/>
      <c r="N41" s="28"/>
      <c r="O41" s="22"/>
      <c r="P41" s="22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</row>
    <row r="42" spans="1:31" ht="73.5" customHeight="1">
      <c r="A42" s="137">
        <v>34</v>
      </c>
      <c r="B42" s="247" t="str">
        <f>'Plan 2023'!B48</f>
        <v>Capacitación Brigada de Emergencias en primeros auxilios, manejo de extintores, evacuación y pista de entrenamiento</v>
      </c>
      <c r="C42" s="248"/>
      <c r="D42" s="143" t="str">
        <f>'Plan 2023'!C48</f>
        <v>Lista de asistencia capacitación</v>
      </c>
      <c r="E42" s="28">
        <v>1</v>
      </c>
      <c r="F42" s="22" t="s">
        <v>203</v>
      </c>
      <c r="G42" s="22" t="s">
        <v>204</v>
      </c>
      <c r="H42" s="28">
        <v>1</v>
      </c>
      <c r="I42" s="22" t="s">
        <v>233</v>
      </c>
      <c r="J42" s="22" t="s">
        <v>204</v>
      </c>
      <c r="K42" s="28"/>
      <c r="L42" s="22"/>
      <c r="M42" s="22"/>
      <c r="N42" s="28"/>
      <c r="O42" s="22"/>
      <c r="P42" s="22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1:31" ht="62.25" customHeight="1">
      <c r="A43" s="137">
        <v>35</v>
      </c>
      <c r="B43" s="247" t="str">
        <f>'Plan 2023'!B50</f>
        <v>Verificación de las reuniones del comité de convivencia, COPASST, Brigadas de emergencias (revisión de fechas de reunión en las carpetas)</v>
      </c>
      <c r="C43" s="248"/>
      <c r="D43" s="143" t="str">
        <f>'Plan 2023'!C50</f>
        <v>Actas reuniones COMITÉS</v>
      </c>
      <c r="E43" s="28">
        <v>0.6</v>
      </c>
      <c r="F43" s="22" t="s">
        <v>205</v>
      </c>
      <c r="G43" s="22" t="s">
        <v>207</v>
      </c>
      <c r="H43" s="28">
        <v>1</v>
      </c>
      <c r="I43" s="22" t="s">
        <v>205</v>
      </c>
      <c r="J43" s="22" t="s">
        <v>207</v>
      </c>
      <c r="K43" s="28"/>
      <c r="L43" s="22"/>
      <c r="M43" s="22"/>
      <c r="N43" s="28"/>
      <c r="O43" s="22"/>
      <c r="P43" s="22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1" ht="99" customHeight="1">
      <c r="A44" s="137">
        <v>36</v>
      </c>
      <c r="B44" s="247" t="str">
        <f>'Plan 2023'!B51</f>
        <v>Capacitación a instancias bipartitas como los son Comité Paritario de Seguridad y Salud en el Trabajo y Comité de Convivencia Laboral en temas como funciones y responsabilidades, resolución de conflictos, investigación accidentes de trabajo y metodologia inspecciones locativas</v>
      </c>
      <c r="C44" s="248"/>
      <c r="D44" s="143" t="str">
        <f>'Plan 2023'!C51</f>
        <v>Lista de asistencia a capacitaciones</v>
      </c>
      <c r="E44" s="28">
        <v>0.6</v>
      </c>
      <c r="F44" s="22" t="s">
        <v>206</v>
      </c>
      <c r="G44" s="22" t="s">
        <v>207</v>
      </c>
      <c r="H44" s="28">
        <v>1</v>
      </c>
      <c r="I44" s="22" t="s">
        <v>206</v>
      </c>
      <c r="J44" s="22" t="s">
        <v>207</v>
      </c>
      <c r="K44" s="28"/>
      <c r="L44" s="22"/>
      <c r="M44" s="22"/>
      <c r="N44" s="28"/>
      <c r="O44" s="22"/>
      <c r="P44" s="22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</row>
    <row r="45" spans="1:31" ht="39" customHeight="1">
      <c r="A45" s="139">
        <v>37</v>
      </c>
      <c r="B45" s="252" t="str">
        <f>'Plan 2023'!B53</f>
        <v xml:space="preserve">Aplicación de la batería psicosocial </v>
      </c>
      <c r="C45" s="253"/>
      <c r="D45" s="142" t="str">
        <f>'Plan 2023'!C53</f>
        <v xml:space="preserve">Informe resultados aplicación Bateria Riesgo Psicosocial </v>
      </c>
      <c r="E45" s="28"/>
      <c r="F45" s="22"/>
      <c r="G45" s="22"/>
      <c r="H45" s="28"/>
      <c r="I45" s="22"/>
      <c r="J45" s="22"/>
      <c r="K45" s="28"/>
      <c r="L45" s="22"/>
      <c r="M45" s="22"/>
      <c r="N45" s="28"/>
      <c r="O45" s="22"/>
      <c r="P45" s="22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</row>
    <row r="46" spans="1:31" ht="66" customHeight="1">
      <c r="A46" s="139">
        <v>38</v>
      </c>
      <c r="B46" s="252" t="str">
        <f>'Plan 2023'!B54</f>
        <v>Exámenes médicos ocupacionales</v>
      </c>
      <c r="C46" s="253"/>
      <c r="D46" s="142" t="str">
        <f>'Plan 2023'!C54</f>
        <v>Certificados Exámenes médicos ocupacionales e informe condiciones de salud para la entidad</v>
      </c>
      <c r="E46" s="28"/>
      <c r="F46" s="22"/>
      <c r="G46" s="22"/>
      <c r="H46" s="28"/>
      <c r="I46" s="22"/>
      <c r="J46" s="22"/>
      <c r="K46" s="28"/>
      <c r="L46" s="22"/>
      <c r="M46" s="22"/>
      <c r="N46" s="28"/>
      <c r="O46" s="22"/>
      <c r="P46" s="22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</row>
    <row r="47" spans="1:31" ht="39" customHeight="1">
      <c r="A47" s="47">
        <v>39</v>
      </c>
      <c r="B47" s="249" t="str">
        <f>'Plan 2023'!B55</f>
        <v>Compra de EPP y/o  EPP bioseguridad y/o equipos de atención en caso de emergencia</v>
      </c>
      <c r="C47" s="250"/>
      <c r="D47" s="141" t="str">
        <f>'Plan 2023'!C55</f>
        <v xml:space="preserve">Entrega EPP </v>
      </c>
      <c r="E47" s="28"/>
      <c r="F47" s="22"/>
      <c r="G47" s="22"/>
      <c r="H47" s="28">
        <v>1</v>
      </c>
      <c r="I47" s="22" t="s">
        <v>234</v>
      </c>
      <c r="J47" s="22" t="s">
        <v>235</v>
      </c>
      <c r="K47" s="28"/>
      <c r="L47" s="22"/>
      <c r="M47" s="22"/>
      <c r="N47" s="28"/>
      <c r="O47" s="22"/>
      <c r="P47" s="22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</row>
    <row r="48" spans="1:31" ht="57" customHeight="1">
      <c r="A48" s="47">
        <v>40</v>
      </c>
      <c r="B48" s="249" t="str">
        <f>'Plan 2023'!B57</f>
        <v>Actualización proceso Gestión del Cambio SST - Socialización e implementación</v>
      </c>
      <c r="C48" s="250"/>
      <c r="D48" s="141" t="str">
        <f>'Plan 2023'!C57</f>
        <v>Procedimiento actualizado, lista de asitencia socialización, formatos implementados</v>
      </c>
      <c r="E48" s="28"/>
      <c r="F48" s="22"/>
      <c r="G48" s="22"/>
      <c r="H48" s="28">
        <v>1</v>
      </c>
      <c r="I48" s="22" t="s">
        <v>236</v>
      </c>
      <c r="J48" s="22" t="s">
        <v>237</v>
      </c>
      <c r="K48" s="28"/>
      <c r="L48" s="22"/>
      <c r="M48" s="22"/>
      <c r="N48" s="28"/>
      <c r="O48" s="22"/>
      <c r="P48" s="22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</row>
    <row r="49" spans="1:31" ht="39" customHeight="1">
      <c r="A49" s="47">
        <v>41</v>
      </c>
      <c r="B49" s="249" t="str">
        <f>'Plan 2023'!B59</f>
        <v xml:space="preserve">Inspecciones seguimiento condiciones lugares de trabajo </v>
      </c>
      <c r="C49" s="250"/>
      <c r="D49" s="141" t="str">
        <f>'Plan 2023'!C59</f>
        <v xml:space="preserve">Informe inspecciones realizadas en los lugares teletrabajables </v>
      </c>
      <c r="E49" s="28"/>
      <c r="F49" s="22"/>
      <c r="G49" s="22"/>
      <c r="H49" s="28">
        <v>1</v>
      </c>
      <c r="I49" s="20" t="s">
        <v>189</v>
      </c>
      <c r="J49" s="20" t="s">
        <v>190</v>
      </c>
      <c r="K49" s="28"/>
      <c r="L49" s="22"/>
      <c r="M49" s="22"/>
      <c r="N49" s="28"/>
      <c r="O49" s="22"/>
      <c r="P49" s="22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</row>
    <row r="50" spans="1:31" ht="39" customHeight="1">
      <c r="A50" s="137">
        <v>42</v>
      </c>
      <c r="B50" s="276" t="str">
        <f>'Plan 2023'!B60</f>
        <v xml:space="preserve">Charlas manejo del tiempo, riesgos en el teletrabajo </v>
      </c>
      <c r="C50" s="276"/>
      <c r="D50" s="136" t="str">
        <f>'Plan 2023'!C60</f>
        <v xml:space="preserve">Listas asistencia charlas </v>
      </c>
      <c r="E50" s="28">
        <v>1</v>
      </c>
      <c r="F50" s="22" t="s">
        <v>208</v>
      </c>
      <c r="G50" s="22" t="s">
        <v>204</v>
      </c>
      <c r="H50" s="28">
        <v>1</v>
      </c>
      <c r="I50" s="22" t="s">
        <v>208</v>
      </c>
      <c r="J50" s="22" t="s">
        <v>204</v>
      </c>
      <c r="K50" s="28"/>
      <c r="L50" s="22"/>
      <c r="M50" s="22"/>
      <c r="N50" s="28"/>
      <c r="O50" s="22"/>
      <c r="P50" s="22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</row>
    <row r="51" spans="1:31" ht="25.5" customHeight="1" thickBot="1">
      <c r="A51" s="17"/>
      <c r="B51" s="18"/>
      <c r="C51" s="17"/>
      <c r="E51" s="29">
        <f>IFERROR(AVERAGE(E9:E50),"")</f>
        <v>0.93684210526315792</v>
      </c>
      <c r="H51" s="29">
        <f>IFERROR(AVERAGE(H9:H50),"")</f>
        <v>0.96551724137931039</v>
      </c>
      <c r="K51" s="29" t="str">
        <f>IFERROR(AVERAGE(K9:K50),"")</f>
        <v/>
      </c>
      <c r="N51" s="29" t="str">
        <f>IFERROR(AVERAGE(N9:N50),"")</f>
        <v/>
      </c>
    </row>
    <row r="52" spans="1:31" ht="14.4"/>
    <row r="53" spans="1:31" ht="14.4"/>
    <row r="54" spans="1:31" ht="14.4"/>
    <row r="55" spans="1:31" ht="14.4"/>
    <row r="56" spans="1:31" ht="14.4"/>
    <row r="57" spans="1:31" ht="14.4"/>
    <row r="58" spans="1:31" ht="14.4"/>
    <row r="59" spans="1:31" ht="14.4"/>
    <row r="60" spans="1:31" ht="14.4"/>
    <row r="61" spans="1:31" ht="14.4"/>
    <row r="62" spans="1:31" ht="16.5" customHeight="1"/>
    <row r="63" spans="1:31" ht="16.5" customHeight="1"/>
    <row r="64" spans="1:31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</sheetData>
  <sheetProtection formatColumns="0" formatRows="0" autoFilter="0"/>
  <autoFilter ref="A7:D51">
    <filterColumn colId="1" showButton="0"/>
  </autoFilter>
  <mergeCells count="56">
    <mergeCell ref="C1:O4"/>
    <mergeCell ref="B45:C45"/>
    <mergeCell ref="B46:C46"/>
    <mergeCell ref="B47:C47"/>
    <mergeCell ref="B50:C50"/>
    <mergeCell ref="B48:C48"/>
    <mergeCell ref="B49:C49"/>
    <mergeCell ref="B43:C43"/>
    <mergeCell ref="B44:C44"/>
    <mergeCell ref="B39:C39"/>
    <mergeCell ref="B40:C40"/>
    <mergeCell ref="B41:C41"/>
    <mergeCell ref="B42:C42"/>
    <mergeCell ref="B34:C34"/>
    <mergeCell ref="B35:C35"/>
    <mergeCell ref="B36:C36"/>
    <mergeCell ref="B37:C37"/>
    <mergeCell ref="B38:C38"/>
    <mergeCell ref="B31:C31"/>
    <mergeCell ref="B32:C32"/>
    <mergeCell ref="B33:C33"/>
    <mergeCell ref="B27:C27"/>
    <mergeCell ref="B28:C28"/>
    <mergeCell ref="B29:C29"/>
    <mergeCell ref="B30:C30"/>
    <mergeCell ref="A1:B4"/>
    <mergeCell ref="K7:M7"/>
    <mergeCell ref="N7:P7"/>
    <mergeCell ref="A6:D6"/>
    <mergeCell ref="E6:G6"/>
    <mergeCell ref="K6:M6"/>
    <mergeCell ref="N6:P6"/>
    <mergeCell ref="A7:A8"/>
    <mergeCell ref="D7:D8"/>
    <mergeCell ref="E7:G7"/>
    <mergeCell ref="H6:J6"/>
    <mergeCell ref="B9:C9"/>
    <mergeCell ref="B10:C10"/>
    <mergeCell ref="B11:C11"/>
    <mergeCell ref="B12:C12"/>
    <mergeCell ref="B13:C13"/>
    <mergeCell ref="B24:C24"/>
    <mergeCell ref="B25:C25"/>
    <mergeCell ref="B26:C26"/>
    <mergeCell ref="H7:J7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7:C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ColWidth="11.44140625" defaultRowHeight="14.4"/>
  <cols>
    <col min="1" max="1" width="15.88671875" style="1" customWidth="1"/>
    <col min="2" max="2" width="23.44140625" style="1" customWidth="1"/>
    <col min="3" max="3" width="26.44140625" style="1" customWidth="1"/>
    <col min="4" max="16384" width="11.44140625" style="1"/>
  </cols>
  <sheetData>
    <row r="1" spans="1:3" s="5" customFormat="1" ht="28.8">
      <c r="A1" s="4" t="s">
        <v>18</v>
      </c>
      <c r="B1" s="4" t="s">
        <v>21</v>
      </c>
      <c r="C1" s="4" t="s">
        <v>0</v>
      </c>
    </row>
    <row r="2" spans="1:3" s="6" customFormat="1">
      <c r="A2" s="5" t="s">
        <v>19</v>
      </c>
      <c r="B2" s="6" t="s">
        <v>22</v>
      </c>
      <c r="C2" s="6" t="s">
        <v>1</v>
      </c>
    </row>
    <row r="3" spans="1:3" s="6" customFormat="1">
      <c r="A3" s="5" t="s">
        <v>20</v>
      </c>
      <c r="B3" s="5" t="s">
        <v>29</v>
      </c>
      <c r="C3" s="6" t="s">
        <v>2</v>
      </c>
    </row>
    <row r="4" spans="1:3" s="6" customFormat="1" ht="28.8">
      <c r="A4" s="5"/>
      <c r="B4" s="5" t="s">
        <v>23</v>
      </c>
      <c r="C4" s="6" t="s">
        <v>3</v>
      </c>
    </row>
    <row r="5" spans="1:3" ht="43.2">
      <c r="B5" s="5" t="s">
        <v>24</v>
      </c>
      <c r="C5" s="7" t="s">
        <v>4</v>
      </c>
    </row>
    <row r="6" spans="1:3" ht="28.8">
      <c r="B6" s="6" t="s">
        <v>25</v>
      </c>
      <c r="C6" s="7" t="s">
        <v>5</v>
      </c>
    </row>
    <row r="7" spans="1:3">
      <c r="B7" s="7" t="s">
        <v>26</v>
      </c>
      <c r="C7" s="1" t="s">
        <v>6</v>
      </c>
    </row>
    <row r="8" spans="1:3">
      <c r="B8" s="1" t="s">
        <v>30</v>
      </c>
      <c r="C8" s="1" t="s">
        <v>7</v>
      </c>
    </row>
    <row r="9" spans="1:3">
      <c r="B9" s="1" t="s">
        <v>31</v>
      </c>
      <c r="C9" s="1" t="s">
        <v>8</v>
      </c>
    </row>
    <row r="10" spans="1:3">
      <c r="B10" s="1" t="s">
        <v>27</v>
      </c>
      <c r="C10" s="1" t="s">
        <v>9</v>
      </c>
    </row>
    <row r="11" spans="1:3">
      <c r="B11" s="1" t="s">
        <v>28</v>
      </c>
      <c r="C11" s="1" t="s">
        <v>10</v>
      </c>
    </row>
    <row r="12" spans="1:3">
      <c r="C12" s="1" t="s">
        <v>11</v>
      </c>
    </row>
    <row r="13" spans="1:3">
      <c r="C13" s="1" t="s">
        <v>12</v>
      </c>
    </row>
    <row r="14" spans="1:3">
      <c r="C14" s="1" t="s">
        <v>13</v>
      </c>
    </row>
    <row r="15" spans="1:3">
      <c r="C15" s="1" t="s">
        <v>14</v>
      </c>
    </row>
    <row r="16" spans="1:3">
      <c r="C16" s="1" t="s">
        <v>15</v>
      </c>
    </row>
    <row r="17" spans="3:3">
      <c r="C17" s="1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 2023</vt:lpstr>
      <vt:lpstr>Hoja1</vt:lpstr>
      <vt:lpstr>Seguimiento</vt:lpstr>
      <vt:lpstr>Listas</vt:lpstr>
      <vt:lpstr>TipoRiesgo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Viviana</cp:lastModifiedBy>
  <dcterms:created xsi:type="dcterms:W3CDTF">2021-10-27T17:44:21Z</dcterms:created>
  <dcterms:modified xsi:type="dcterms:W3CDTF">2023-09-08T16:26:41Z</dcterms:modified>
</cp:coreProperties>
</file>