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4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6n2Uzi5PwjwbqoZ1I69X14BPfa2ClmBSt5Y9+LJqDmY="/>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C60" i="9"/>
  <c r="J57" i="9"/>
  <c r="I57" i="9"/>
  <c r="H57" i="9"/>
  <c r="G57" i="9"/>
  <c r="F57" i="9"/>
  <c r="E57" i="9"/>
  <c r="D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C36" i="9"/>
  <c r="J33" i="9"/>
  <c r="I33" i="9"/>
  <c r="H33" i="9"/>
  <c r="G33" i="9"/>
  <c r="F33" i="9"/>
  <c r="E33" i="9"/>
  <c r="D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H12" i="9"/>
  <c r="G12" i="9"/>
  <c r="F12" i="9"/>
  <c r="F69" i="9" s="1"/>
  <c r="F71" i="9" s="1"/>
  <c r="E12" i="9"/>
  <c r="C12" i="9"/>
  <c r="J9" i="9"/>
  <c r="I9" i="9"/>
  <c r="H9" i="9"/>
  <c r="H69" i="9" s="1"/>
  <c r="H71" i="9" s="1"/>
  <c r="G9" i="9"/>
  <c r="G69" i="9" s="1"/>
  <c r="G71" i="9" s="1"/>
  <c r="F9" i="9"/>
  <c r="E9" i="9"/>
  <c r="D9" i="9"/>
  <c r="AA69" i="8"/>
  <c r="V69" i="8"/>
  <c r="S69" i="8"/>
  <c r="N69" i="8"/>
  <c r="K69" i="8"/>
  <c r="F69" i="8"/>
  <c r="E66" i="8"/>
  <c r="D66" i="8"/>
  <c r="D66" i="9" s="1"/>
  <c r="C66" i="8"/>
  <c r="C66" i="9" s="1"/>
  <c r="E63" i="8"/>
  <c r="D63" i="8"/>
  <c r="D63" i="9" s="1"/>
  <c r="C63" i="8"/>
  <c r="C63" i="9" s="1"/>
  <c r="E60" i="8"/>
  <c r="D60" i="8"/>
  <c r="D60" i="9" s="1"/>
  <c r="C60" i="8"/>
  <c r="E57" i="8"/>
  <c r="D57" i="8"/>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E33" i="8"/>
  <c r="D33" i="8"/>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E9" i="8"/>
  <c r="D9" i="8"/>
  <c r="C9" i="8"/>
  <c r="C9" i="9" s="1"/>
  <c r="Z68" i="7"/>
  <c r="R68" i="7"/>
  <c r="AA67" i="7"/>
  <c r="S67" i="7"/>
  <c r="AQ66" i="7"/>
  <c r="AN66" i="7"/>
  <c r="AI66" i="7"/>
  <c r="AA66" i="7"/>
  <c r="S66" i="7"/>
  <c r="M66" i="7"/>
  <c r="J66" i="7"/>
  <c r="I66" i="7"/>
  <c r="H66" i="7"/>
  <c r="AF68" i="7" s="1"/>
  <c r="G66" i="7"/>
  <c r="F66" i="7"/>
  <c r="E66" i="7"/>
  <c r="D66" i="7"/>
  <c r="C66" i="7"/>
  <c r="AF65" i="7"/>
  <c r="AD65" i="7"/>
  <c r="AC65" i="7"/>
  <c r="AB65" i="7"/>
  <c r="AA65" i="7"/>
  <c r="Z65" i="7"/>
  <c r="X65" i="7"/>
  <c r="V65" i="7"/>
  <c r="U65" i="7"/>
  <c r="T65" i="7"/>
  <c r="S65" i="7"/>
  <c r="R65" i="7"/>
  <c r="AG64" i="7"/>
  <c r="AE64" i="7"/>
  <c r="AD64" i="7"/>
  <c r="AC64" i="7"/>
  <c r="AB64" i="7"/>
  <c r="AA64" i="7"/>
  <c r="Y64" i="7"/>
  <c r="W64" i="7"/>
  <c r="V64" i="7"/>
  <c r="U64" i="7"/>
  <c r="T64" i="7"/>
  <c r="S64" i="7"/>
  <c r="Q64" i="7"/>
  <c r="AQ63" i="7"/>
  <c r="AN63" i="7"/>
  <c r="AK63" i="7"/>
  <c r="AJ63" i="7"/>
  <c r="AI63" i="7"/>
  <c r="AG63" i="7"/>
  <c r="AE63" i="7"/>
  <c r="AD63" i="7"/>
  <c r="AC63" i="7"/>
  <c r="AB63" i="7"/>
  <c r="AA63" i="7"/>
  <c r="Y63" i="7"/>
  <c r="W63" i="7"/>
  <c r="V63" i="7"/>
  <c r="U63" i="7"/>
  <c r="T63" i="7"/>
  <c r="S63" i="7"/>
  <c r="Q63" i="7"/>
  <c r="M63" i="7"/>
  <c r="J63" i="7"/>
  <c r="I63" i="7"/>
  <c r="H63" i="7"/>
  <c r="AG65" i="7" s="1"/>
  <c r="G63" i="7"/>
  <c r="F63" i="7"/>
  <c r="E63" i="7"/>
  <c r="D63" i="7"/>
  <c r="C63" i="7"/>
  <c r="AG62" i="7"/>
  <c r="AB62" i="7"/>
  <c r="Y62" i="7"/>
  <c r="T62" i="7"/>
  <c r="Q62" i="7"/>
  <c r="AC61" i="7"/>
  <c r="Z61" i="7"/>
  <c r="U61" i="7"/>
  <c r="R61" i="7"/>
  <c r="AQ60" i="7"/>
  <c r="AN60" i="7"/>
  <c r="AK60" i="7"/>
  <c r="AH60" i="7"/>
  <c r="AC60" i="7"/>
  <c r="Z60" i="7"/>
  <c r="U60" i="7"/>
  <c r="R60" i="7"/>
  <c r="M60" i="7"/>
  <c r="J60" i="7"/>
  <c r="I60" i="7"/>
  <c r="H60" i="7"/>
  <c r="Z62" i="7" s="1"/>
  <c r="G60" i="7"/>
  <c r="F60" i="7"/>
  <c r="E60" i="7"/>
  <c r="D60" i="7"/>
  <c r="C60" i="7"/>
  <c r="AF59" i="7"/>
  <c r="AC59" i="7"/>
  <c r="AB59" i="7"/>
  <c r="Z59" i="7"/>
  <c r="X59" i="7"/>
  <c r="U59" i="7"/>
  <c r="T59" i="7"/>
  <c r="R59" i="7"/>
  <c r="AG58" i="7"/>
  <c r="AD58" i="7"/>
  <c r="AC58" i="7"/>
  <c r="AA58" i="7"/>
  <c r="Y58" i="7"/>
  <c r="V58" i="7"/>
  <c r="U58" i="7"/>
  <c r="S58" i="7"/>
  <c r="Q58" i="7"/>
  <c r="AQ57" i="7"/>
  <c r="AN57" i="7"/>
  <c r="AK57" i="7"/>
  <c r="AI57" i="7"/>
  <c r="AG57" i="7"/>
  <c r="AE57" i="7"/>
  <c r="AD57" i="7"/>
  <c r="AC57" i="7"/>
  <c r="AA57" i="7"/>
  <c r="Y57" i="7"/>
  <c r="W57" i="7"/>
  <c r="V57" i="7"/>
  <c r="U57" i="7"/>
  <c r="S57" i="7"/>
  <c r="Q57" i="7"/>
  <c r="M57" i="7"/>
  <c r="J57" i="7"/>
  <c r="I57" i="7"/>
  <c r="H57" i="7"/>
  <c r="AA59" i="7" s="1"/>
  <c r="G57" i="7"/>
  <c r="F57" i="7"/>
  <c r="E57" i="7"/>
  <c r="D57" i="7"/>
  <c r="C57" i="7"/>
  <c r="AD56" i="7"/>
  <c r="AC56" i="7"/>
  <c r="AA56" i="7"/>
  <c r="V56" i="7"/>
  <c r="U56" i="7"/>
  <c r="S56" i="7"/>
  <c r="Q56" i="7"/>
  <c r="AE55" i="7"/>
  <c r="AD55" i="7"/>
  <c r="AB55" i="7"/>
  <c r="Z55" i="7"/>
  <c r="W55" i="7"/>
  <c r="V55" i="7"/>
  <c r="T55" i="7"/>
  <c r="R55" i="7"/>
  <c r="AQ54" i="7"/>
  <c r="AN54" i="7"/>
  <c r="AL54" i="7"/>
  <c r="AJ54" i="7"/>
  <c r="AH54" i="7"/>
  <c r="AE54" i="7"/>
  <c r="AD54" i="7"/>
  <c r="AB54" i="7"/>
  <c r="Z54" i="7"/>
  <c r="W54" i="7"/>
  <c r="V54" i="7"/>
  <c r="T54" i="7"/>
  <c r="R54" i="7"/>
  <c r="M54" i="7"/>
  <c r="J54" i="7"/>
  <c r="I54" i="7"/>
  <c r="H54" i="7"/>
  <c r="AB56" i="7" s="1"/>
  <c r="G54" i="7"/>
  <c r="F54" i="7"/>
  <c r="E54" i="7"/>
  <c r="D54" i="7"/>
  <c r="C54" i="7"/>
  <c r="AE53" i="7"/>
  <c r="Z53" i="7"/>
  <c r="W53" i="7"/>
  <c r="R53" i="7"/>
  <c r="AF52" i="7"/>
  <c r="AA52" i="7"/>
  <c r="X52" i="7"/>
  <c r="S52" i="7"/>
  <c r="AQ51" i="7"/>
  <c r="AN51" i="7"/>
  <c r="AI51" i="7"/>
  <c r="AF51" i="7"/>
  <c r="AA51" i="7"/>
  <c r="X51" i="7"/>
  <c r="S51" i="7"/>
  <c r="M51" i="7"/>
  <c r="J51" i="7"/>
  <c r="I51" i="7"/>
  <c r="H51" i="7"/>
  <c r="V53" i="7" s="1"/>
  <c r="G51" i="7"/>
  <c r="F51" i="7"/>
  <c r="E51" i="7"/>
  <c r="D51" i="7"/>
  <c r="C51" i="7"/>
  <c r="AF50" i="7"/>
  <c r="AC50" i="7"/>
  <c r="AA50" i="7"/>
  <c r="X50" i="7"/>
  <c r="U50" i="7"/>
  <c r="S50" i="7"/>
  <c r="AG49" i="7"/>
  <c r="AD49" i="7"/>
  <c r="AB49" i="7"/>
  <c r="Z49" i="7"/>
  <c r="X49" i="7"/>
  <c r="V49" i="7"/>
  <c r="T49" i="7"/>
  <c r="Q49" i="7"/>
  <c r="AQ48" i="7"/>
  <c r="AN48" i="7"/>
  <c r="AJ48" i="7"/>
  <c r="AH48" i="7"/>
  <c r="AL48" i="7" s="1"/>
  <c r="AG48" i="7"/>
  <c r="AD48" i="7"/>
  <c r="AB48" i="7"/>
  <c r="Z48" i="7"/>
  <c r="X48" i="7"/>
  <c r="V48" i="7"/>
  <c r="T48" i="7"/>
  <c r="Q48" i="7"/>
  <c r="M48" i="7"/>
  <c r="J48" i="7"/>
  <c r="I48" i="7"/>
  <c r="H48" i="7"/>
  <c r="G48" i="7"/>
  <c r="F48" i="7"/>
  <c r="E48" i="7"/>
  <c r="D48" i="7"/>
  <c r="C48" i="7"/>
  <c r="AG47" i="7"/>
  <c r="AF47" i="7"/>
  <c r="AD47" i="7"/>
  <c r="AB47" i="7"/>
  <c r="AA47" i="7"/>
  <c r="Z47" i="7"/>
  <c r="Y47" i="7"/>
  <c r="X47" i="7"/>
  <c r="V47" i="7"/>
  <c r="T47" i="7"/>
  <c r="S47" i="7"/>
  <c r="R47" i="7"/>
  <c r="Q47" i="7"/>
  <c r="AG46" i="7"/>
  <c r="AE46" i="7"/>
  <c r="AC46" i="7"/>
  <c r="AB46" i="7"/>
  <c r="AA46" i="7"/>
  <c r="Z46" i="7"/>
  <c r="Y46" i="7"/>
  <c r="W46" i="7"/>
  <c r="U46" i="7"/>
  <c r="T46" i="7"/>
  <c r="S46" i="7"/>
  <c r="R46" i="7"/>
  <c r="Q46" i="7"/>
  <c r="AQ45" i="7"/>
  <c r="AN45" i="7"/>
  <c r="AK45" i="7"/>
  <c r="AJ45" i="7"/>
  <c r="AI45" i="7"/>
  <c r="AH45" i="7"/>
  <c r="AL45" i="7" s="1"/>
  <c r="AG45" i="7"/>
  <c r="AE45" i="7"/>
  <c r="AC45" i="7"/>
  <c r="AB45" i="7"/>
  <c r="AA45" i="7"/>
  <c r="Z45" i="7"/>
  <c r="Y45" i="7"/>
  <c r="W45" i="7"/>
  <c r="U45" i="7"/>
  <c r="T45" i="7"/>
  <c r="S45" i="7"/>
  <c r="R45" i="7"/>
  <c r="Q45" i="7"/>
  <c r="M45" i="7"/>
  <c r="J45" i="7"/>
  <c r="I45" i="7"/>
  <c r="H45" i="7"/>
  <c r="AE47" i="7" s="1"/>
  <c r="G45" i="7"/>
  <c r="F45" i="7"/>
  <c r="E45" i="7"/>
  <c r="D45" i="7"/>
  <c r="C45" i="7"/>
  <c r="Z44" i="7"/>
  <c r="T43" i="7"/>
  <c r="AQ42" i="7"/>
  <c r="AN42" i="7"/>
  <c r="AJ42" i="7"/>
  <c r="M42" i="7"/>
  <c r="J42" i="7"/>
  <c r="I42" i="7"/>
  <c r="H42" i="7"/>
  <c r="G42" i="7"/>
  <c r="F42" i="7"/>
  <c r="E42" i="7"/>
  <c r="D42" i="7"/>
  <c r="C42" i="7"/>
  <c r="AF41" i="7"/>
  <c r="AE41" i="7"/>
  <c r="X41" i="7"/>
  <c r="Y40" i="7"/>
  <c r="X40" i="7"/>
  <c r="Q40" i="7"/>
  <c r="AQ39" i="7"/>
  <c r="AN39" i="7"/>
  <c r="X39" i="7"/>
  <c r="Q39" i="7"/>
  <c r="M39" i="7"/>
  <c r="J39" i="7"/>
  <c r="I39" i="7"/>
  <c r="H39" i="7"/>
  <c r="AF40" i="7" s="1"/>
  <c r="G39" i="7"/>
  <c r="F39" i="7"/>
  <c r="E39" i="7"/>
  <c r="D39" i="7"/>
  <c r="C39" i="7"/>
  <c r="AG38" i="7"/>
  <c r="AF38" i="7"/>
  <c r="AC38" i="7"/>
  <c r="Y38" i="7"/>
  <c r="X38" i="7"/>
  <c r="U38" i="7"/>
  <c r="Q38" i="7"/>
  <c r="AG37" i="7"/>
  <c r="AD37" i="7"/>
  <c r="Z37" i="7"/>
  <c r="Y37" i="7"/>
  <c r="V37" i="7"/>
  <c r="R37" i="7"/>
  <c r="Q37" i="7"/>
  <c r="AQ36" i="7"/>
  <c r="AN36" i="7"/>
  <c r="AH36" i="7"/>
  <c r="AG36" i="7"/>
  <c r="AE36" i="7"/>
  <c r="AD36" i="7"/>
  <c r="Z36" i="7"/>
  <c r="Y36" i="7"/>
  <c r="W36" i="7"/>
  <c r="V36" i="7"/>
  <c r="U36" i="7"/>
  <c r="R36" i="7"/>
  <c r="Q36" i="7"/>
  <c r="M36" i="7"/>
  <c r="J36" i="7"/>
  <c r="I36" i="7"/>
  <c r="H36" i="7"/>
  <c r="AD38" i="7" s="1"/>
  <c r="G36" i="7"/>
  <c r="F36" i="7"/>
  <c r="E36" i="7"/>
  <c r="D36" i="7"/>
  <c r="C36" i="7"/>
  <c r="AG35" i="7"/>
  <c r="AD35" i="7"/>
  <c r="Z35" i="7"/>
  <c r="Y35" i="7"/>
  <c r="V35" i="7"/>
  <c r="R35" i="7"/>
  <c r="Q35" i="7"/>
  <c r="AE34" i="7"/>
  <c r="AA34" i="7"/>
  <c r="Z34" i="7"/>
  <c r="W34" i="7"/>
  <c r="S34" i="7"/>
  <c r="R34" i="7"/>
  <c r="AQ33" i="7"/>
  <c r="AN33" i="7"/>
  <c r="AI33" i="7"/>
  <c r="AH33" i="7"/>
  <c r="AE33" i="7"/>
  <c r="AD33" i="7"/>
  <c r="AA33" i="7"/>
  <c r="Z33" i="7"/>
  <c r="W33" i="7"/>
  <c r="V33" i="7"/>
  <c r="S33" i="7"/>
  <c r="R33" i="7"/>
  <c r="M33" i="7"/>
  <c r="J33" i="7"/>
  <c r="I33" i="7"/>
  <c r="H33" i="7"/>
  <c r="AE35" i="7" s="1"/>
  <c r="G33" i="7"/>
  <c r="F33" i="7"/>
  <c r="E33" i="7"/>
  <c r="D33" i="7"/>
  <c r="C33" i="7"/>
  <c r="R32" i="7"/>
  <c r="AB31" i="7"/>
  <c r="AA31" i="7"/>
  <c r="T31" i="7"/>
  <c r="S31" i="7"/>
  <c r="AQ30" i="7"/>
  <c r="AN30" i="7"/>
  <c r="AI30" i="7"/>
  <c r="AF30" i="7"/>
  <c r="AB30" i="7"/>
  <c r="AA30" i="7"/>
  <c r="X30" i="7"/>
  <c r="M30" i="7"/>
  <c r="J30" i="7"/>
  <c r="I30" i="7"/>
  <c r="H30" i="7"/>
  <c r="Z32" i="7" s="1"/>
  <c r="G30" i="7"/>
  <c r="F30" i="7"/>
  <c r="E30" i="7"/>
  <c r="D30" i="7"/>
  <c r="C30" i="7"/>
  <c r="AF29" i="7"/>
  <c r="AB29" i="7"/>
  <c r="AA29" i="7"/>
  <c r="X29" i="7"/>
  <c r="T29" i="7"/>
  <c r="S29" i="7"/>
  <c r="AG28" i="7"/>
  <c r="AC28" i="7"/>
  <c r="AB28" i="7"/>
  <c r="Y28" i="7"/>
  <c r="U28" i="7"/>
  <c r="T28" i="7"/>
  <c r="Q28" i="7"/>
  <c r="AQ27" i="7"/>
  <c r="AN27" i="7"/>
  <c r="AK27" i="7"/>
  <c r="AJ27" i="7"/>
  <c r="AG27" i="7"/>
  <c r="AC27" i="7"/>
  <c r="AB27" i="7"/>
  <c r="Y27" i="7"/>
  <c r="U27" i="7"/>
  <c r="T27" i="7"/>
  <c r="Q27" i="7"/>
  <c r="M27" i="7"/>
  <c r="J27" i="7"/>
  <c r="I27" i="7"/>
  <c r="H27" i="7"/>
  <c r="AG29" i="7" s="1"/>
  <c r="G27" i="7"/>
  <c r="F27" i="7"/>
  <c r="E27" i="7"/>
  <c r="D27" i="7"/>
  <c r="C27" i="7"/>
  <c r="AG26" i="7"/>
  <c r="AF26" i="7"/>
  <c r="AC26" i="7"/>
  <c r="AB26" i="7"/>
  <c r="Y26" i="7"/>
  <c r="X26" i="7"/>
  <c r="U26" i="7"/>
  <c r="T26" i="7"/>
  <c r="Q26" i="7"/>
  <c r="AG25" i="7"/>
  <c r="AD25" i="7"/>
  <c r="AC25" i="7"/>
  <c r="Z25" i="7"/>
  <c r="Y25" i="7"/>
  <c r="V25" i="7"/>
  <c r="U25" i="7"/>
  <c r="R25" i="7"/>
  <c r="Q25" i="7"/>
  <c r="AQ24" i="7"/>
  <c r="AN24" i="7"/>
  <c r="AK24" i="7"/>
  <c r="AH24" i="7"/>
  <c r="AG24" i="7"/>
  <c r="AE24" i="7"/>
  <c r="AD24" i="7"/>
  <c r="AC24" i="7"/>
  <c r="Z24" i="7"/>
  <c r="Y24" i="7"/>
  <c r="W24" i="7"/>
  <c r="V24" i="7"/>
  <c r="U24" i="7"/>
  <c r="R24" i="7"/>
  <c r="Q24" i="7"/>
  <c r="M24" i="7"/>
  <c r="J24" i="7"/>
  <c r="I24" i="7"/>
  <c r="H24" i="7"/>
  <c r="Z26" i="7" s="1"/>
  <c r="G24" i="7"/>
  <c r="F24" i="7"/>
  <c r="E24" i="7"/>
  <c r="D24" i="7"/>
  <c r="C24" i="7"/>
  <c r="AG23" i="7"/>
  <c r="AD23" i="7"/>
  <c r="AC23" i="7"/>
  <c r="Z23" i="7"/>
  <c r="Y23" i="7"/>
  <c r="V23" i="7"/>
  <c r="U23" i="7"/>
  <c r="R23" i="7"/>
  <c r="Q23" i="7"/>
  <c r="AE22" i="7"/>
  <c r="AD22" i="7"/>
  <c r="AA22" i="7"/>
  <c r="Z22" i="7"/>
  <c r="W22" i="7"/>
  <c r="V22" i="7"/>
  <c r="S22" i="7"/>
  <c r="R22" i="7"/>
  <c r="AQ21" i="7"/>
  <c r="AN21" i="7"/>
  <c r="AI21" i="7"/>
  <c r="AH21" i="7"/>
  <c r="AE21" i="7"/>
  <c r="AD21" i="7"/>
  <c r="AA21" i="7"/>
  <c r="Z21" i="7"/>
  <c r="W21" i="7"/>
  <c r="V21" i="7"/>
  <c r="S21" i="7"/>
  <c r="R21" i="7"/>
  <c r="M21" i="7"/>
  <c r="J21" i="7"/>
  <c r="I21" i="7"/>
  <c r="H21" i="7"/>
  <c r="AA23" i="7" s="1"/>
  <c r="G21" i="7"/>
  <c r="F21" i="7"/>
  <c r="E21" i="7"/>
  <c r="D21" i="7"/>
  <c r="C21" i="7"/>
  <c r="W20" i="7"/>
  <c r="AA19" i="7"/>
  <c r="AQ18" i="7"/>
  <c r="AN18" i="7"/>
  <c r="M18" i="7"/>
  <c r="J18" i="7"/>
  <c r="I18" i="7"/>
  <c r="H18" i="7"/>
  <c r="Z20" i="7" s="1"/>
  <c r="G18" i="7"/>
  <c r="F18" i="7"/>
  <c r="E18" i="7"/>
  <c r="D18" i="7"/>
  <c r="C18" i="7"/>
  <c r="AB17" i="7"/>
  <c r="S17" i="7"/>
  <c r="Z16" i="7"/>
  <c r="AQ15" i="7"/>
  <c r="AN15" i="7"/>
  <c r="AF15" i="7"/>
  <c r="X15" i="7"/>
  <c r="M15" i="7"/>
  <c r="J15" i="7"/>
  <c r="I15" i="7"/>
  <c r="H15" i="7"/>
  <c r="G15" i="7"/>
  <c r="F15" i="7"/>
  <c r="E15" i="7"/>
  <c r="D15" i="7"/>
  <c r="C15" i="7"/>
  <c r="AF14" i="7"/>
  <c r="AA14" i="7"/>
  <c r="X14" i="7"/>
  <c r="S14" i="7"/>
  <c r="AG13" i="7"/>
  <c r="AB13" i="7"/>
  <c r="Y13" i="7"/>
  <c r="T13" i="7"/>
  <c r="Q13" i="7"/>
  <c r="AQ12" i="7"/>
  <c r="AN12" i="7"/>
  <c r="AG12" i="7"/>
  <c r="AB12" i="7"/>
  <c r="Y12" i="7"/>
  <c r="T12" i="7"/>
  <c r="Q12" i="7"/>
  <c r="M12" i="7"/>
  <c r="J12" i="7"/>
  <c r="I12" i="7"/>
  <c r="H12" i="7"/>
  <c r="AD14" i="7" s="1"/>
  <c r="G12" i="7"/>
  <c r="F12" i="7"/>
  <c r="E12" i="7"/>
  <c r="D12" i="7"/>
  <c r="C12" i="7"/>
  <c r="AG11" i="7"/>
  <c r="AB11" i="7"/>
  <c r="Y11" i="7"/>
  <c r="X11" i="7"/>
  <c r="T11" i="7"/>
  <c r="Q11" i="7"/>
  <c r="AG10" i="7"/>
  <c r="AC10" i="7"/>
  <c r="Z10" i="7"/>
  <c r="Y10" i="7"/>
  <c r="U10" i="7"/>
  <c r="R10" i="7"/>
  <c r="Q10" i="7"/>
  <c r="AQ9" i="7"/>
  <c r="AN9" i="7"/>
  <c r="AK9" i="7"/>
  <c r="AG9" i="7"/>
  <c r="AC9" i="7"/>
  <c r="Z9" i="7"/>
  <c r="Y9" i="7"/>
  <c r="U9" i="7"/>
  <c r="R9" i="7"/>
  <c r="Q9" i="7"/>
  <c r="M9" i="7"/>
  <c r="J9" i="7"/>
  <c r="I9" i="7"/>
  <c r="H9" i="7"/>
  <c r="AE11" i="7" s="1"/>
  <c r="G9" i="7"/>
  <c r="F9" i="7"/>
  <c r="E9" i="7"/>
  <c r="D9" i="7"/>
  <c r="C9" i="7"/>
  <c r="S68" i="6"/>
  <c r="T68" i="6" s="1"/>
  <c r="T67" i="6"/>
  <c r="S67" i="6"/>
  <c r="R67" i="6"/>
  <c r="V67" i="6" s="1"/>
  <c r="AB66" i="6"/>
  <c r="W66" i="6"/>
  <c r="X66" i="6" s="1"/>
  <c r="S66" i="6"/>
  <c r="D66" i="6"/>
  <c r="C66" i="6"/>
  <c r="B66" i="6"/>
  <c r="T65" i="6"/>
  <c r="S65" i="6"/>
  <c r="R65" i="6"/>
  <c r="V65" i="6" s="1"/>
  <c r="S64" i="6"/>
  <c r="T64" i="6" s="1"/>
  <c r="AB63" i="6"/>
  <c r="X63" i="6"/>
  <c r="W63" i="6"/>
  <c r="T63" i="6"/>
  <c r="S63" i="6"/>
  <c r="R63" i="6"/>
  <c r="V63" i="6" s="1"/>
  <c r="D63" i="6"/>
  <c r="C63" i="6"/>
  <c r="B63" i="6"/>
  <c r="S62" i="6"/>
  <c r="T62" i="6" s="1"/>
  <c r="T61" i="6"/>
  <c r="S61" i="6"/>
  <c r="R61" i="6"/>
  <c r="V61" i="6" s="1"/>
  <c r="AB60" i="6"/>
  <c r="S60" i="6"/>
  <c r="D60" i="6"/>
  <c r="C60" i="6"/>
  <c r="B60" i="6"/>
  <c r="V59" i="6"/>
  <c r="T59" i="6"/>
  <c r="S59" i="6"/>
  <c r="R59" i="6"/>
  <c r="S58" i="6"/>
  <c r="T58" i="6" s="1"/>
  <c r="AB57" i="6"/>
  <c r="X57" i="6"/>
  <c r="W57" i="6"/>
  <c r="T57" i="6"/>
  <c r="S57" i="6"/>
  <c r="R57" i="6"/>
  <c r="V57" i="6" s="1"/>
  <c r="D57" i="6"/>
  <c r="C57" i="6"/>
  <c r="B57" i="6"/>
  <c r="S56" i="6"/>
  <c r="T56" i="6" s="1"/>
  <c r="T55" i="6"/>
  <c r="S55" i="6"/>
  <c r="R55" i="6"/>
  <c r="V55" i="6" s="1"/>
  <c r="AB54" i="6"/>
  <c r="S54" i="6"/>
  <c r="D54" i="6"/>
  <c r="C54" i="6"/>
  <c r="B54" i="6"/>
  <c r="V53" i="6"/>
  <c r="T53" i="6"/>
  <c r="S53" i="6"/>
  <c r="R53" i="6"/>
  <c r="S52" i="6"/>
  <c r="T52" i="6" s="1"/>
  <c r="AB51" i="6"/>
  <c r="X51" i="6"/>
  <c r="W51" i="6"/>
  <c r="T51" i="6"/>
  <c r="S51" i="6"/>
  <c r="R51" i="6"/>
  <c r="V51" i="6" s="1"/>
  <c r="D51" i="6"/>
  <c r="C51" i="6"/>
  <c r="B51" i="6"/>
  <c r="S50" i="6"/>
  <c r="T50" i="6" s="1"/>
  <c r="V49" i="6"/>
  <c r="T49" i="6"/>
  <c r="S49" i="6"/>
  <c r="R49" i="6"/>
  <c r="AB48" i="6"/>
  <c r="W48" i="6"/>
  <c r="X48" i="6" s="1"/>
  <c r="S48" i="6"/>
  <c r="D48" i="6"/>
  <c r="C48" i="6"/>
  <c r="B48" i="6"/>
  <c r="V47" i="6"/>
  <c r="T47" i="6"/>
  <c r="S47" i="6"/>
  <c r="R47" i="6"/>
  <c r="S46" i="6"/>
  <c r="T46" i="6" s="1"/>
  <c r="AB45" i="6"/>
  <c r="X45" i="6"/>
  <c r="W45" i="6"/>
  <c r="T45" i="6"/>
  <c r="S45" i="6"/>
  <c r="R45" i="6"/>
  <c r="V45" i="6" s="1"/>
  <c r="D45" i="6"/>
  <c r="C45" i="6"/>
  <c r="B45" i="6"/>
  <c r="S44" i="6"/>
  <c r="T44" i="6" s="1"/>
  <c r="V43" i="6"/>
  <c r="T43" i="6"/>
  <c r="S43" i="6"/>
  <c r="R43" i="6"/>
  <c r="AB42" i="6"/>
  <c r="S42" i="6"/>
  <c r="D42" i="6"/>
  <c r="C42" i="6"/>
  <c r="B42" i="6"/>
  <c r="V41" i="6"/>
  <c r="T41" i="6"/>
  <c r="S41" i="6"/>
  <c r="R41" i="6"/>
  <c r="S40" i="6"/>
  <c r="T40" i="6" s="1"/>
  <c r="AB39" i="6"/>
  <c r="X39" i="6"/>
  <c r="W39" i="6"/>
  <c r="T39" i="6"/>
  <c r="S39" i="6"/>
  <c r="R39" i="6"/>
  <c r="V39" i="6" s="1"/>
  <c r="D39" i="6"/>
  <c r="C39" i="6"/>
  <c r="B39" i="6"/>
  <c r="S38" i="6"/>
  <c r="T38" i="6" s="1"/>
  <c r="V37" i="6"/>
  <c r="S37" i="6"/>
  <c r="T37" i="6" s="1"/>
  <c r="R37" i="6"/>
  <c r="AB36" i="6"/>
  <c r="S36" i="6"/>
  <c r="T36" i="6" s="1"/>
  <c r="R36" i="6"/>
  <c r="V36" i="6" s="1"/>
  <c r="D36" i="6"/>
  <c r="C36" i="6"/>
  <c r="B36" i="6"/>
  <c r="V35" i="6"/>
  <c r="S35" i="6"/>
  <c r="T35" i="6" s="1"/>
  <c r="R35" i="6"/>
  <c r="S34" i="6"/>
  <c r="T34" i="6" s="1"/>
  <c r="AB33" i="6"/>
  <c r="X33" i="6"/>
  <c r="W33" i="6"/>
  <c r="T33" i="6"/>
  <c r="S33" i="6"/>
  <c r="R33" i="6"/>
  <c r="V33" i="6" s="1"/>
  <c r="D33" i="6"/>
  <c r="C33" i="6"/>
  <c r="B33" i="6"/>
  <c r="S32" i="6"/>
  <c r="T32" i="6" s="1"/>
  <c r="V31" i="6"/>
  <c r="S31" i="6"/>
  <c r="T31" i="6" s="1"/>
  <c r="R31" i="6"/>
  <c r="AB30" i="6"/>
  <c r="W30" i="6"/>
  <c r="X30" i="6" s="1"/>
  <c r="S30" i="6"/>
  <c r="T30" i="6" s="1"/>
  <c r="D30" i="6"/>
  <c r="C30" i="6"/>
  <c r="B30" i="6"/>
  <c r="S29" i="6"/>
  <c r="T29" i="6" s="1"/>
  <c r="R29" i="6"/>
  <c r="V29" i="6" s="1"/>
  <c r="S28" i="6"/>
  <c r="W27" i="6" s="1"/>
  <c r="X27" i="6" s="1"/>
  <c r="AB27" i="6"/>
  <c r="T27" i="6"/>
  <c r="S27" i="6"/>
  <c r="R27" i="6"/>
  <c r="V27" i="6" s="1"/>
  <c r="D27" i="6"/>
  <c r="C27" i="6"/>
  <c r="B27" i="6"/>
  <c r="S26" i="6"/>
  <c r="S25" i="6"/>
  <c r="T25" i="6" s="1"/>
  <c r="R25" i="6"/>
  <c r="V25" i="6" s="1"/>
  <c r="AB24" i="6"/>
  <c r="W24" i="6"/>
  <c r="X24" i="6" s="1"/>
  <c r="AA24" i="6" s="1"/>
  <c r="S24" i="6"/>
  <c r="T24" i="6" s="1"/>
  <c r="D24" i="6"/>
  <c r="C24" i="6"/>
  <c r="B24" i="6"/>
  <c r="S23" i="6"/>
  <c r="T23" i="6" s="1"/>
  <c r="S22" i="6"/>
  <c r="AB21" i="6"/>
  <c r="T21" i="6"/>
  <c r="S21" i="6"/>
  <c r="R21" i="6"/>
  <c r="V21" i="6" s="1"/>
  <c r="D21" i="6"/>
  <c r="C21" i="6"/>
  <c r="B21" i="6"/>
  <c r="S20" i="6"/>
  <c r="V19" i="6"/>
  <c r="S19" i="6"/>
  <c r="T19" i="6" s="1"/>
  <c r="R19" i="6"/>
  <c r="AB18" i="6"/>
  <c r="W18" i="6"/>
  <c r="X18" i="6" s="1"/>
  <c r="AA18" i="6" s="1"/>
  <c r="T18" i="6"/>
  <c r="S18" i="6"/>
  <c r="R18" i="6"/>
  <c r="V18" i="6" s="1"/>
  <c r="D18" i="6"/>
  <c r="C18" i="6"/>
  <c r="B18" i="6"/>
  <c r="S17" i="6"/>
  <c r="T17" i="6" s="1"/>
  <c r="S16" i="6"/>
  <c r="W15" i="6" s="1"/>
  <c r="X15" i="6" s="1"/>
  <c r="AB15" i="6"/>
  <c r="T15" i="6"/>
  <c r="S15" i="6"/>
  <c r="R15" i="6"/>
  <c r="V15" i="6" s="1"/>
  <c r="D15" i="6"/>
  <c r="C15" i="6"/>
  <c r="B15" i="6"/>
  <c r="S14" i="6"/>
  <c r="S13" i="6"/>
  <c r="T13" i="6" s="1"/>
  <c r="S12" i="6"/>
  <c r="W12" i="6" s="1"/>
  <c r="X12" i="6" s="1"/>
  <c r="R12" i="6"/>
  <c r="V12" i="6" s="1"/>
  <c r="D12" i="6"/>
  <c r="C12" i="6"/>
  <c r="V11" i="6"/>
  <c r="S11" i="6"/>
  <c r="T11" i="6" s="1"/>
  <c r="R11" i="6"/>
  <c r="S10" i="6"/>
  <c r="T9" i="6"/>
  <c r="S9" i="6"/>
  <c r="R9" i="6"/>
  <c r="V9" i="6" s="1"/>
  <c r="D9" i="6"/>
  <c r="C9" i="6"/>
  <c r="T68" i="5"/>
  <c r="V68" i="5" s="1"/>
  <c r="S68" i="5"/>
  <c r="U68" i="5" s="1"/>
  <c r="R68" i="5"/>
  <c r="J68" i="5"/>
  <c r="H68" i="5"/>
  <c r="V67" i="5"/>
  <c r="R67" i="5"/>
  <c r="J67" i="5"/>
  <c r="T67" i="5" s="1"/>
  <c r="H67" i="5"/>
  <c r="U66" i="5"/>
  <c r="T66" i="5"/>
  <c r="V66" i="5" s="1"/>
  <c r="R66" i="5"/>
  <c r="J66" i="5"/>
  <c r="S66" i="5" s="1"/>
  <c r="H66" i="5"/>
  <c r="D66" i="5"/>
  <c r="C66" i="5"/>
  <c r="B66" i="5"/>
  <c r="T65" i="5"/>
  <c r="V65" i="5" s="1"/>
  <c r="R65" i="5"/>
  <c r="J65" i="5"/>
  <c r="S65" i="5" s="1"/>
  <c r="U65" i="5" s="1"/>
  <c r="H65" i="5"/>
  <c r="V64" i="5"/>
  <c r="S64" i="5"/>
  <c r="U64" i="5" s="1"/>
  <c r="R64" i="5"/>
  <c r="J64" i="5"/>
  <c r="T64" i="5" s="1"/>
  <c r="H64" i="5"/>
  <c r="R63" i="5"/>
  <c r="J63" i="5"/>
  <c r="S63" i="5" s="1"/>
  <c r="U63" i="5" s="1"/>
  <c r="H63" i="5"/>
  <c r="D63" i="5"/>
  <c r="C63" i="5"/>
  <c r="B63" i="5"/>
  <c r="R62" i="5"/>
  <c r="J62" i="5"/>
  <c r="T62" i="5" s="1"/>
  <c r="V62" i="5" s="1"/>
  <c r="H62" i="5"/>
  <c r="R61" i="5"/>
  <c r="J61" i="5"/>
  <c r="T61" i="5" s="1"/>
  <c r="V61" i="5" s="1"/>
  <c r="H61" i="5"/>
  <c r="R60" i="5"/>
  <c r="J60" i="5"/>
  <c r="S60" i="5" s="1"/>
  <c r="U60" i="5" s="1"/>
  <c r="H60" i="5"/>
  <c r="D60" i="5"/>
  <c r="C60" i="5"/>
  <c r="B60" i="5"/>
  <c r="S59" i="5"/>
  <c r="U59" i="5" s="1"/>
  <c r="R59" i="5"/>
  <c r="J59" i="5"/>
  <c r="T59" i="5" s="1"/>
  <c r="V59" i="5" s="1"/>
  <c r="H59" i="5"/>
  <c r="V58" i="5"/>
  <c r="R58" i="5"/>
  <c r="J58" i="5"/>
  <c r="T58" i="5" s="1"/>
  <c r="H58" i="5"/>
  <c r="U57" i="5"/>
  <c r="T57" i="5"/>
  <c r="V57" i="5" s="1"/>
  <c r="R57" i="5"/>
  <c r="J57" i="5"/>
  <c r="S57" i="5" s="1"/>
  <c r="H57" i="5"/>
  <c r="D57" i="5"/>
  <c r="C57" i="5"/>
  <c r="B57" i="5"/>
  <c r="T56" i="5"/>
  <c r="V56" i="5" s="1"/>
  <c r="R56" i="5"/>
  <c r="J56" i="5"/>
  <c r="S56" i="5" s="1"/>
  <c r="U56" i="5" s="1"/>
  <c r="H56" i="5"/>
  <c r="T55" i="5"/>
  <c r="V55" i="5" s="1"/>
  <c r="S55" i="5"/>
  <c r="U55" i="5" s="1"/>
  <c r="R55" i="5"/>
  <c r="J55" i="5"/>
  <c r="H55" i="5"/>
  <c r="T54" i="5"/>
  <c r="V54" i="5" s="1"/>
  <c r="S54" i="5"/>
  <c r="U54" i="5" s="1"/>
  <c r="R54" i="5"/>
  <c r="J54" i="5"/>
  <c r="H54" i="5"/>
  <c r="D54" i="5"/>
  <c r="C54" i="5"/>
  <c r="B54" i="5"/>
  <c r="T53" i="5"/>
  <c r="V53" i="5" s="1"/>
  <c r="R53" i="5"/>
  <c r="J53" i="5"/>
  <c r="S53" i="5" s="1"/>
  <c r="U53" i="5" s="1"/>
  <c r="H53" i="5"/>
  <c r="T52" i="5"/>
  <c r="V52" i="5" s="1"/>
  <c r="S52" i="5"/>
  <c r="U52" i="5" s="1"/>
  <c r="R52" i="5"/>
  <c r="J52" i="5"/>
  <c r="H52" i="5"/>
  <c r="T51" i="5"/>
  <c r="V51" i="5" s="1"/>
  <c r="S51" i="5"/>
  <c r="U51" i="5" s="1"/>
  <c r="R51" i="5"/>
  <c r="J51" i="5"/>
  <c r="H51" i="5"/>
  <c r="D51" i="5"/>
  <c r="C51" i="5"/>
  <c r="B51" i="5"/>
  <c r="T50" i="5"/>
  <c r="V50" i="5" s="1"/>
  <c r="R50" i="5"/>
  <c r="J50" i="5"/>
  <c r="S50" i="5" s="1"/>
  <c r="U50" i="5" s="1"/>
  <c r="H50" i="5"/>
  <c r="T49" i="5"/>
  <c r="V49" i="5" s="1"/>
  <c r="S49" i="5"/>
  <c r="U49" i="5" s="1"/>
  <c r="R49" i="5"/>
  <c r="J49" i="5"/>
  <c r="H49" i="5"/>
  <c r="T48" i="5"/>
  <c r="V48" i="5" s="1"/>
  <c r="S48" i="5"/>
  <c r="U48" i="5" s="1"/>
  <c r="R48" i="5"/>
  <c r="J48" i="5"/>
  <c r="H48" i="5"/>
  <c r="D48" i="5"/>
  <c r="C48" i="5"/>
  <c r="B48" i="5"/>
  <c r="T47" i="5"/>
  <c r="V47" i="5" s="1"/>
  <c r="R47" i="5"/>
  <c r="J47" i="5"/>
  <c r="S47" i="5" s="1"/>
  <c r="U47" i="5" s="1"/>
  <c r="H47" i="5"/>
  <c r="T46" i="5"/>
  <c r="V46" i="5" s="1"/>
  <c r="S46" i="5"/>
  <c r="U46" i="5" s="1"/>
  <c r="R46" i="5"/>
  <c r="J46" i="5"/>
  <c r="H46" i="5"/>
  <c r="S45" i="5"/>
  <c r="U45" i="5" s="1"/>
  <c r="R45" i="5"/>
  <c r="J45" i="5"/>
  <c r="T45" i="5" s="1"/>
  <c r="V45" i="5" s="1"/>
  <c r="H45" i="5"/>
  <c r="D45" i="5"/>
  <c r="C45" i="5"/>
  <c r="B45" i="5"/>
  <c r="T44" i="5"/>
  <c r="V44" i="5" s="1"/>
  <c r="R44" i="5"/>
  <c r="J44" i="5"/>
  <c r="S44" i="5" s="1"/>
  <c r="U44" i="5" s="1"/>
  <c r="H44" i="5"/>
  <c r="T43" i="5"/>
  <c r="V43" i="5" s="1"/>
  <c r="S43" i="5"/>
  <c r="U43" i="5" s="1"/>
  <c r="R43" i="5"/>
  <c r="J43" i="5"/>
  <c r="H43" i="5"/>
  <c r="S42" i="5"/>
  <c r="U42" i="5" s="1"/>
  <c r="R42" i="5"/>
  <c r="J42" i="5"/>
  <c r="T42" i="5" s="1"/>
  <c r="V42" i="5" s="1"/>
  <c r="H42" i="5"/>
  <c r="D42" i="5"/>
  <c r="C42" i="5"/>
  <c r="B42" i="5"/>
  <c r="T41" i="5"/>
  <c r="V41" i="5" s="1"/>
  <c r="R41" i="5"/>
  <c r="J41" i="5"/>
  <c r="S41" i="5" s="1"/>
  <c r="U41" i="5" s="1"/>
  <c r="H41" i="5"/>
  <c r="T40" i="5"/>
  <c r="V40" i="5" s="1"/>
  <c r="S40" i="5"/>
  <c r="U40" i="5" s="1"/>
  <c r="R40" i="5"/>
  <c r="J40" i="5"/>
  <c r="H40" i="5"/>
  <c r="S39" i="5"/>
  <c r="U39" i="5" s="1"/>
  <c r="R39" i="5"/>
  <c r="J39" i="5"/>
  <c r="T39" i="5" s="1"/>
  <c r="V39" i="5" s="1"/>
  <c r="H39" i="5"/>
  <c r="D39" i="5"/>
  <c r="C39" i="5"/>
  <c r="B39" i="5"/>
  <c r="T38" i="5"/>
  <c r="V38" i="5" s="1"/>
  <c r="R38" i="5"/>
  <c r="J38" i="5"/>
  <c r="S38" i="5" s="1"/>
  <c r="U38" i="5" s="1"/>
  <c r="H38" i="5"/>
  <c r="S37" i="5"/>
  <c r="U37" i="5" s="1"/>
  <c r="R37" i="5"/>
  <c r="J37" i="5"/>
  <c r="T37" i="5" s="1"/>
  <c r="V37" i="5" s="1"/>
  <c r="H37" i="5"/>
  <c r="S36" i="5"/>
  <c r="U36" i="5" s="1"/>
  <c r="R36" i="5"/>
  <c r="J36" i="5"/>
  <c r="T36" i="5" s="1"/>
  <c r="V36" i="5" s="1"/>
  <c r="H36" i="5"/>
  <c r="D36" i="5"/>
  <c r="C36" i="5"/>
  <c r="B36" i="5"/>
  <c r="T35" i="5"/>
  <c r="V35" i="5" s="1"/>
  <c r="R35" i="5"/>
  <c r="J35" i="5"/>
  <c r="S35" i="5" s="1"/>
  <c r="U35" i="5" s="1"/>
  <c r="H35" i="5"/>
  <c r="S34" i="5"/>
  <c r="U34" i="5" s="1"/>
  <c r="R34" i="5"/>
  <c r="J34" i="5"/>
  <c r="T34" i="5" s="1"/>
  <c r="V34" i="5" s="1"/>
  <c r="H34" i="5"/>
  <c r="S33" i="5"/>
  <c r="U33" i="5" s="1"/>
  <c r="R33" i="5"/>
  <c r="J33" i="5"/>
  <c r="T33" i="5" s="1"/>
  <c r="V33" i="5" s="1"/>
  <c r="H33" i="5"/>
  <c r="D33" i="5"/>
  <c r="C33" i="5"/>
  <c r="B33" i="5"/>
  <c r="T32" i="5"/>
  <c r="V32" i="5" s="1"/>
  <c r="R32" i="5"/>
  <c r="J32" i="5"/>
  <c r="S32" i="5" s="1"/>
  <c r="U32" i="5" s="1"/>
  <c r="H32" i="5"/>
  <c r="S31" i="5"/>
  <c r="U31" i="5" s="1"/>
  <c r="R31" i="5"/>
  <c r="J31" i="5"/>
  <c r="T31" i="5" s="1"/>
  <c r="V31" i="5" s="1"/>
  <c r="H31" i="5"/>
  <c r="R30" i="5"/>
  <c r="J30" i="5"/>
  <c r="T30" i="5" s="1"/>
  <c r="V30" i="5" s="1"/>
  <c r="H30" i="5"/>
  <c r="D30" i="5"/>
  <c r="C30" i="5"/>
  <c r="B30" i="5"/>
  <c r="T29" i="5"/>
  <c r="V29" i="5" s="1"/>
  <c r="R29" i="5"/>
  <c r="J29" i="5"/>
  <c r="S29" i="5" s="1"/>
  <c r="U29" i="5" s="1"/>
  <c r="H29" i="5"/>
  <c r="S28" i="5"/>
  <c r="U28" i="5" s="1"/>
  <c r="R28" i="5"/>
  <c r="J28" i="5"/>
  <c r="T28" i="5" s="1"/>
  <c r="V28" i="5" s="1"/>
  <c r="H28" i="5"/>
  <c r="R27" i="5"/>
  <c r="J27" i="5"/>
  <c r="T27" i="5" s="1"/>
  <c r="V27" i="5" s="1"/>
  <c r="H27" i="5"/>
  <c r="D27" i="5"/>
  <c r="C27" i="5"/>
  <c r="B27" i="5"/>
  <c r="T26" i="5"/>
  <c r="V26" i="5" s="1"/>
  <c r="R26" i="5"/>
  <c r="J26" i="5"/>
  <c r="S26" i="5" s="1"/>
  <c r="U26" i="5" s="1"/>
  <c r="H26" i="5"/>
  <c r="S25" i="5"/>
  <c r="U25" i="5" s="1"/>
  <c r="R25" i="5"/>
  <c r="J25" i="5"/>
  <c r="T25" i="5" s="1"/>
  <c r="V25" i="5" s="1"/>
  <c r="H25" i="5"/>
  <c r="R24" i="5"/>
  <c r="J24" i="5"/>
  <c r="T24" i="5" s="1"/>
  <c r="V24" i="5" s="1"/>
  <c r="H24" i="5"/>
  <c r="D24" i="5"/>
  <c r="C24" i="5"/>
  <c r="B24" i="5"/>
  <c r="T23" i="5"/>
  <c r="V23" i="5" s="1"/>
  <c r="R23" i="5"/>
  <c r="J23" i="5"/>
  <c r="S23" i="5" s="1"/>
  <c r="U23" i="5" s="1"/>
  <c r="H23" i="5"/>
  <c r="S22" i="5"/>
  <c r="U22" i="5" s="1"/>
  <c r="R22" i="5"/>
  <c r="J22" i="5"/>
  <c r="T22" i="5" s="1"/>
  <c r="V22" i="5" s="1"/>
  <c r="H22" i="5"/>
  <c r="R21" i="5"/>
  <c r="J21" i="5"/>
  <c r="T21" i="5" s="1"/>
  <c r="V21" i="5" s="1"/>
  <c r="H21" i="5"/>
  <c r="D21" i="5"/>
  <c r="C21" i="5"/>
  <c r="B21" i="5"/>
  <c r="T20" i="5"/>
  <c r="V20" i="5" s="1"/>
  <c r="R20" i="5"/>
  <c r="J20" i="5"/>
  <c r="S20" i="5" s="1"/>
  <c r="U20" i="5" s="1"/>
  <c r="H20" i="5"/>
  <c r="S19" i="5"/>
  <c r="U19" i="5" s="1"/>
  <c r="R19" i="5"/>
  <c r="J19" i="5"/>
  <c r="T19" i="5" s="1"/>
  <c r="V19" i="5" s="1"/>
  <c r="H19" i="5"/>
  <c r="R18" i="5"/>
  <c r="J18" i="5"/>
  <c r="Y18" i="7" s="1"/>
  <c r="H18" i="5"/>
  <c r="D18" i="5"/>
  <c r="C18" i="5"/>
  <c r="T17" i="5"/>
  <c r="V17" i="5" s="1"/>
  <c r="R17" i="5"/>
  <c r="J17" i="5"/>
  <c r="S17" i="5" s="1"/>
  <c r="U17" i="5" s="1"/>
  <c r="H17" i="5"/>
  <c r="S16" i="5"/>
  <c r="U16" i="5" s="1"/>
  <c r="R16" i="5"/>
  <c r="J16" i="5"/>
  <c r="T16" i="5" s="1"/>
  <c r="V16" i="5" s="1"/>
  <c r="H16" i="5"/>
  <c r="Q16" i="7" s="1"/>
  <c r="R15" i="5"/>
  <c r="J15" i="5"/>
  <c r="T15" i="5" s="1"/>
  <c r="V15" i="5" s="1"/>
  <c r="H15" i="5"/>
  <c r="D15" i="5"/>
  <c r="C15" i="5"/>
  <c r="T14" i="5"/>
  <c r="V14" i="5" s="1"/>
  <c r="R14" i="5"/>
  <c r="J14" i="5"/>
  <c r="S14" i="5" s="1"/>
  <c r="U14" i="5" s="1"/>
  <c r="H14" i="5"/>
  <c r="S13" i="5"/>
  <c r="U13" i="5" s="1"/>
  <c r="R13" i="5"/>
  <c r="J13" i="5"/>
  <c r="T13" i="5" s="1"/>
  <c r="V13" i="5" s="1"/>
  <c r="H13" i="5"/>
  <c r="R12" i="5"/>
  <c r="J12" i="5"/>
  <c r="T12" i="5" s="1"/>
  <c r="V12" i="5" s="1"/>
  <c r="H12" i="5"/>
  <c r="D12" i="5"/>
  <c r="C12" i="5"/>
  <c r="B12" i="5"/>
  <c r="T11" i="5"/>
  <c r="V11" i="5" s="1"/>
  <c r="R11" i="5"/>
  <c r="J11" i="5"/>
  <c r="S11" i="5" s="1"/>
  <c r="U11" i="5" s="1"/>
  <c r="H11" i="5"/>
  <c r="S10" i="5"/>
  <c r="U10" i="5" s="1"/>
  <c r="R10" i="5"/>
  <c r="J10" i="5"/>
  <c r="T10" i="5" s="1"/>
  <c r="V10" i="5" s="1"/>
  <c r="H10" i="5"/>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E60" i="3"/>
  <c r="Y60" i="3" s="1"/>
  <c r="Z60" i="3" s="1"/>
  <c r="D60" i="3"/>
  <c r="C60" i="3"/>
  <c r="B60" i="3"/>
  <c r="Z57" i="3"/>
  <c r="Y57" i="3"/>
  <c r="E57" i="3"/>
  <c r="D57" i="3"/>
  <c r="C57" i="3"/>
  <c r="B57" i="3"/>
  <c r="Z54" i="3"/>
  <c r="Y54" i="3"/>
  <c r="E54" i="3"/>
  <c r="D54" i="3"/>
  <c r="C54" i="3"/>
  <c r="B54" i="3"/>
  <c r="E51" i="3"/>
  <c r="Y51" i="3" s="1"/>
  <c r="Z51" i="3" s="1"/>
  <c r="D51" i="3"/>
  <c r="C51" i="3"/>
  <c r="B51" i="3"/>
  <c r="E48" i="3"/>
  <c r="Y48" i="3" s="1"/>
  <c r="Z48" i="3" s="1"/>
  <c r="D48" i="3"/>
  <c r="C48" i="3"/>
  <c r="B48" i="3"/>
  <c r="Z45" i="3"/>
  <c r="Y45" i="3"/>
  <c r="E45" i="3"/>
  <c r="D45" i="3"/>
  <c r="C45" i="3"/>
  <c r="B45" i="3"/>
  <c r="Z42" i="3"/>
  <c r="Y42" i="3"/>
  <c r="E42" i="3"/>
  <c r="D42" i="3"/>
  <c r="C42" i="3"/>
  <c r="B42" i="3"/>
  <c r="E39" i="3"/>
  <c r="Y39" i="3" s="1"/>
  <c r="Z39" i="3" s="1"/>
  <c r="D39" i="3"/>
  <c r="C39" i="3"/>
  <c r="B39" i="3"/>
  <c r="E36" i="3"/>
  <c r="Y36" i="3" s="1"/>
  <c r="Z36" i="3" s="1"/>
  <c r="D36" i="3"/>
  <c r="C36" i="3"/>
  <c r="B36" i="3"/>
  <c r="Z33" i="3"/>
  <c r="Y33" i="3"/>
  <c r="E33" i="3"/>
  <c r="D33" i="3"/>
  <c r="C33" i="3"/>
  <c r="B33" i="3"/>
  <c r="E30" i="3"/>
  <c r="Y30" i="3" s="1"/>
  <c r="Z30" i="3" s="1"/>
  <c r="D30" i="3"/>
  <c r="C30" i="3"/>
  <c r="B30" i="3"/>
  <c r="E27" i="3"/>
  <c r="Y27" i="3" s="1"/>
  <c r="Z27" i="3" s="1"/>
  <c r="D27" i="3"/>
  <c r="C27" i="3"/>
  <c r="B27" i="3"/>
  <c r="E24" i="3"/>
  <c r="Y24" i="3" s="1"/>
  <c r="Z24" i="3" s="1"/>
  <c r="D24" i="3"/>
  <c r="C24" i="3"/>
  <c r="B24" i="3"/>
  <c r="Z21" i="3"/>
  <c r="Y21" i="3"/>
  <c r="E21" i="3"/>
  <c r="D21" i="3"/>
  <c r="C21" i="3"/>
  <c r="B21" i="3"/>
  <c r="E18" i="3"/>
  <c r="Y18" i="3" s="1"/>
  <c r="Z18" i="3" s="1"/>
  <c r="D18" i="3"/>
  <c r="C18" i="3"/>
  <c r="B18" i="3"/>
  <c r="E15" i="3"/>
  <c r="Y15" i="3" s="1"/>
  <c r="Z15" i="3" s="1"/>
  <c r="D15" i="3"/>
  <c r="C15" i="3"/>
  <c r="B15" i="3"/>
  <c r="E12" i="3"/>
  <c r="Y12" i="3" s="1"/>
  <c r="Z12" i="3" s="1"/>
  <c r="D12" i="3"/>
  <c r="C12" i="3"/>
  <c r="B12" i="3"/>
  <c r="Y9" i="3"/>
  <c r="Z9" i="3" s="1"/>
  <c r="N9" i="2" s="1"/>
  <c r="E9" i="3"/>
  <c r="D9" i="3"/>
  <c r="C9" i="3"/>
  <c r="U66" i="2"/>
  <c r="N66" i="2"/>
  <c r="N66" i="7" s="1"/>
  <c r="K66" i="2"/>
  <c r="K66" i="7" s="1"/>
  <c r="B66" i="2"/>
  <c r="U63" i="2"/>
  <c r="P63" i="2"/>
  <c r="P63" i="7" s="1"/>
  <c r="N63" i="2"/>
  <c r="N63" i="7" s="1"/>
  <c r="L63" i="2"/>
  <c r="L63" i="7" s="1"/>
  <c r="K63" i="2"/>
  <c r="K63" i="7" s="1"/>
  <c r="B63" i="2"/>
  <c r="U60" i="2"/>
  <c r="O60" i="2"/>
  <c r="O60" i="7" s="1"/>
  <c r="N60" i="2"/>
  <c r="N60" i="7" s="1"/>
  <c r="K60" i="2"/>
  <c r="K60" i="7" s="1"/>
  <c r="B60" i="2"/>
  <c r="U57" i="2"/>
  <c r="P57" i="2"/>
  <c r="P57" i="7" s="1"/>
  <c r="N57" i="2"/>
  <c r="N57" i="7" s="1"/>
  <c r="K57" i="2"/>
  <c r="K57" i="7" s="1"/>
  <c r="B57" i="2"/>
  <c r="U54" i="2"/>
  <c r="O54" i="2"/>
  <c r="O54" i="7" s="1"/>
  <c r="N54" i="2"/>
  <c r="N54" i="7" s="1"/>
  <c r="L54" i="2"/>
  <c r="L54" i="7" s="1"/>
  <c r="K54" i="2"/>
  <c r="K54" i="7" s="1"/>
  <c r="B54" i="2"/>
  <c r="U51" i="2"/>
  <c r="N51" i="2"/>
  <c r="N51" i="7" s="1"/>
  <c r="K51" i="2"/>
  <c r="K51" i="7" s="1"/>
  <c r="B51" i="2"/>
  <c r="U48" i="2"/>
  <c r="P48" i="2"/>
  <c r="P48" i="7" s="1"/>
  <c r="N48" i="2"/>
  <c r="N48" i="7" s="1"/>
  <c r="L48" i="2"/>
  <c r="L48" i="7" s="1"/>
  <c r="K48" i="2"/>
  <c r="K48" i="7" s="1"/>
  <c r="B48" i="2"/>
  <c r="U45" i="2"/>
  <c r="O45" i="2"/>
  <c r="O45" i="7" s="1"/>
  <c r="N45" i="2"/>
  <c r="N45" i="7" s="1"/>
  <c r="K45" i="2"/>
  <c r="K45" i="7" s="1"/>
  <c r="B45" i="2"/>
  <c r="U42" i="2"/>
  <c r="N42" i="2"/>
  <c r="N42" i="7" s="1"/>
  <c r="K42" i="2"/>
  <c r="K42" i="7" s="1"/>
  <c r="B42" i="2"/>
  <c r="U39" i="2"/>
  <c r="P39" i="2"/>
  <c r="P39" i="7" s="1"/>
  <c r="N39" i="2"/>
  <c r="N39" i="7" s="1"/>
  <c r="L39" i="2"/>
  <c r="L39" i="7" s="1"/>
  <c r="K39" i="2"/>
  <c r="K39" i="7" s="1"/>
  <c r="B39" i="2"/>
  <c r="U36" i="2"/>
  <c r="O36" i="2"/>
  <c r="O36" i="7" s="1"/>
  <c r="N36" i="2"/>
  <c r="N36" i="7" s="1"/>
  <c r="K36" i="2"/>
  <c r="K36" i="7" s="1"/>
  <c r="B36" i="2"/>
  <c r="U33" i="2"/>
  <c r="P33" i="2"/>
  <c r="P33" i="7" s="1"/>
  <c r="N33" i="2"/>
  <c r="N33" i="7" s="1"/>
  <c r="K33" i="2"/>
  <c r="L33" i="2" s="1"/>
  <c r="L33" i="7" s="1"/>
  <c r="B33" i="2"/>
  <c r="U30" i="2"/>
  <c r="O30" i="2"/>
  <c r="O30" i="7" s="1"/>
  <c r="N30" i="2"/>
  <c r="N30" i="7" s="1"/>
  <c r="L30" i="2"/>
  <c r="L30" i="7" s="1"/>
  <c r="K30" i="2"/>
  <c r="K30" i="7" s="1"/>
  <c r="B30" i="2"/>
  <c r="U27" i="2"/>
  <c r="N27" i="2"/>
  <c r="N27" i="7" s="1"/>
  <c r="K27" i="2"/>
  <c r="K27" i="7" s="1"/>
  <c r="B27" i="2"/>
  <c r="U24" i="2"/>
  <c r="P24" i="2"/>
  <c r="P24" i="7" s="1"/>
  <c r="N24" i="2"/>
  <c r="N24" i="7" s="1"/>
  <c r="L24" i="2"/>
  <c r="L24" i="7" s="1"/>
  <c r="K24" i="2"/>
  <c r="K24" i="7" s="1"/>
  <c r="B24" i="2"/>
  <c r="U21" i="2"/>
  <c r="O21" i="2"/>
  <c r="O21" i="7" s="1"/>
  <c r="N21" i="2"/>
  <c r="N21" i="7" s="1"/>
  <c r="K21" i="2"/>
  <c r="P21" i="2" s="1"/>
  <c r="P21" i="7" s="1"/>
  <c r="B21" i="2"/>
  <c r="U18" i="2"/>
  <c r="N18" i="2"/>
  <c r="N18" i="7" s="1"/>
  <c r="K18" i="2"/>
  <c r="K18" i="7" s="1"/>
  <c r="B18" i="2"/>
  <c r="U15" i="2"/>
  <c r="P15" i="2"/>
  <c r="P15" i="7" s="1"/>
  <c r="N15" i="2"/>
  <c r="N15" i="7" s="1"/>
  <c r="L15" i="2"/>
  <c r="L15" i="7" s="1"/>
  <c r="K15" i="2"/>
  <c r="K15" i="7" s="1"/>
  <c r="B15" i="2"/>
  <c r="U12" i="2"/>
  <c r="K12" i="2"/>
  <c r="K12" i="7" s="1"/>
  <c r="B12" i="2"/>
  <c r="U9" i="2"/>
  <c r="K9" i="2"/>
  <c r="K9" i="7" s="1"/>
  <c r="B9" i="2"/>
  <c r="B9" i="8" s="1"/>
  <c r="B9" i="9" s="1"/>
  <c r="C10" i="1"/>
  <c r="I8" i="1"/>
  <c r="C8" i="1"/>
  <c r="AJ12" i="7" l="1"/>
  <c r="N12" i="2"/>
  <c r="AA12" i="6"/>
  <c r="AB12" i="6" s="1"/>
  <c r="Y12" i="6"/>
  <c r="AA27" i="6"/>
  <c r="Y27" i="6"/>
  <c r="N9" i="7"/>
  <c r="O9" i="2"/>
  <c r="O9" i="7" s="1"/>
  <c r="P9" i="2"/>
  <c r="P9" i="7" s="1"/>
  <c r="AA15" i="6"/>
  <c r="Y15" i="6"/>
  <c r="B18" i="8"/>
  <c r="B18" i="9" s="1"/>
  <c r="B18" i="7"/>
  <c r="B24" i="8"/>
  <c r="B24" i="9" s="1"/>
  <c r="B24" i="7"/>
  <c r="B48" i="8"/>
  <c r="B48" i="9" s="1"/>
  <c r="B48" i="7"/>
  <c r="P12" i="2"/>
  <c r="P12" i="7" s="1"/>
  <c r="B21" i="8"/>
  <c r="B21" i="9" s="1"/>
  <c r="B21" i="7"/>
  <c r="L27" i="2"/>
  <c r="L27" i="7" s="1"/>
  <c r="O33" i="2"/>
  <c r="O33" i="7" s="1"/>
  <c r="P36" i="2"/>
  <c r="P36" i="7" s="1"/>
  <c r="B45" i="8"/>
  <c r="B45" i="9" s="1"/>
  <c r="B45" i="7"/>
  <c r="L51" i="2"/>
  <c r="L51" i="7" s="1"/>
  <c r="O57" i="2"/>
  <c r="O57" i="7" s="1"/>
  <c r="P60" i="2"/>
  <c r="P60" i="7" s="1"/>
  <c r="B9" i="3"/>
  <c r="S58" i="5"/>
  <c r="U58" i="5" s="1"/>
  <c r="B9" i="6"/>
  <c r="R17" i="6"/>
  <c r="V17" i="6" s="1"/>
  <c r="AA39" i="6"/>
  <c r="Y39" i="6"/>
  <c r="K33" i="7"/>
  <c r="K21" i="7"/>
  <c r="L21" i="2"/>
  <c r="L21" i="7" s="1"/>
  <c r="O27" i="2"/>
  <c r="O27" i="7" s="1"/>
  <c r="P30" i="2"/>
  <c r="P30" i="7" s="1"/>
  <c r="B39" i="8"/>
  <c r="B39" i="9" s="1"/>
  <c r="B39" i="7"/>
  <c r="L45" i="2"/>
  <c r="L45" i="7" s="1"/>
  <c r="O51" i="2"/>
  <c r="O51" i="7" s="1"/>
  <c r="P54" i="2"/>
  <c r="P54" i="7" s="1"/>
  <c r="B63" i="7"/>
  <c r="B63" i="8"/>
  <c r="B63" i="9" s="1"/>
  <c r="S9" i="5"/>
  <c r="U9" i="5" s="1"/>
  <c r="S12" i="5"/>
  <c r="U12" i="5" s="1"/>
  <c r="S15" i="5"/>
  <c r="U15" i="5" s="1"/>
  <c r="S18" i="5"/>
  <c r="U18" i="5" s="1"/>
  <c r="S21" i="5"/>
  <c r="U21" i="5" s="1"/>
  <c r="S24" i="5"/>
  <c r="U24" i="5" s="1"/>
  <c r="S27" i="5"/>
  <c r="U27" i="5" s="1"/>
  <c r="S30" i="5"/>
  <c r="U30" i="5" s="1"/>
  <c r="T10" i="6"/>
  <c r="R10" i="6"/>
  <c r="V10" i="6" s="1"/>
  <c r="T14" i="6"/>
  <c r="R14" i="6"/>
  <c r="V14" i="6" s="1"/>
  <c r="Y18" i="6"/>
  <c r="T42" i="6"/>
  <c r="R42" i="6"/>
  <c r="V42" i="6" s="1"/>
  <c r="AA51" i="6"/>
  <c r="Y51" i="6"/>
  <c r="B66" i="8"/>
  <c r="B66" i="9" s="1"/>
  <c r="B66" i="7"/>
  <c r="AA30" i="6"/>
  <c r="Y30" i="6"/>
  <c r="AA45" i="6"/>
  <c r="Y45" i="6"/>
  <c r="B15" i="8"/>
  <c r="B15" i="9" s="1"/>
  <c r="B15" i="7"/>
  <c r="B12" i="8"/>
  <c r="B12" i="9" s="1"/>
  <c r="B12" i="6"/>
  <c r="B12" i="7"/>
  <c r="L18" i="2"/>
  <c r="L18" i="7" s="1"/>
  <c r="O24" i="2"/>
  <c r="O24" i="7" s="1"/>
  <c r="P27" i="2"/>
  <c r="P27" i="7" s="1"/>
  <c r="B36" i="8"/>
  <c r="B36" i="9" s="1"/>
  <c r="B36" i="7"/>
  <c r="L42" i="2"/>
  <c r="L42" i="7" s="1"/>
  <c r="O48" i="2"/>
  <c r="O48" i="7" s="1"/>
  <c r="P51" i="2"/>
  <c r="P51" i="7" s="1"/>
  <c r="B60" i="7"/>
  <c r="B60" i="8"/>
  <c r="B60" i="9" s="1"/>
  <c r="L66" i="2"/>
  <c r="L66" i="7" s="1"/>
  <c r="T18" i="5"/>
  <c r="V18" i="5" s="1"/>
  <c r="S62" i="5"/>
  <c r="U62" i="5" s="1"/>
  <c r="T12" i="6"/>
  <c r="T22" i="6"/>
  <c r="R22" i="6"/>
  <c r="V22" i="6" s="1"/>
  <c r="R24" i="6"/>
  <c r="V24" i="6" s="1"/>
  <c r="W36" i="6"/>
  <c r="X36" i="6" s="1"/>
  <c r="W42" i="6"/>
  <c r="X42" i="6" s="1"/>
  <c r="T48" i="6"/>
  <c r="R48" i="6"/>
  <c r="V48" i="6" s="1"/>
  <c r="AA57" i="6"/>
  <c r="Y57" i="6"/>
  <c r="B57" i="7"/>
  <c r="B57" i="8"/>
  <c r="B57" i="9" s="1"/>
  <c r="B15" i="5"/>
  <c r="B18" i="5"/>
  <c r="T63" i="5"/>
  <c r="V63" i="5" s="1"/>
  <c r="T26" i="6"/>
  <c r="R26" i="6"/>
  <c r="V26" i="6" s="1"/>
  <c r="AA48" i="6"/>
  <c r="Y48" i="6"/>
  <c r="T54" i="6"/>
  <c r="R54" i="6"/>
  <c r="V54" i="6" s="1"/>
  <c r="AA63" i="6"/>
  <c r="Y63" i="6"/>
  <c r="B42" i="8"/>
  <c r="B42" i="9" s="1"/>
  <c r="B42" i="7"/>
  <c r="L12" i="2"/>
  <c r="L12" i="7" s="1"/>
  <c r="O18" i="2"/>
  <c r="O18" i="7" s="1"/>
  <c r="B30" i="8"/>
  <c r="B30" i="9" s="1"/>
  <c r="B30" i="7"/>
  <c r="L36" i="2"/>
  <c r="L36" i="7" s="1"/>
  <c r="O42" i="2"/>
  <c r="O42" i="7" s="1"/>
  <c r="P45" i="2"/>
  <c r="P45" i="7" s="1"/>
  <c r="B54" i="8"/>
  <c r="B54" i="9" s="1"/>
  <c r="B54" i="7"/>
  <c r="L60" i="2"/>
  <c r="L60" i="7" s="1"/>
  <c r="O66" i="2"/>
  <c r="O66" i="7" s="1"/>
  <c r="S61" i="5"/>
  <c r="U61" i="5" s="1"/>
  <c r="R23" i="6"/>
  <c r="V23" i="6" s="1"/>
  <c r="W54" i="6"/>
  <c r="X54" i="6" s="1"/>
  <c r="T60" i="6"/>
  <c r="R60" i="6"/>
  <c r="V60" i="6" s="1"/>
  <c r="B33" i="8"/>
  <c r="B33" i="9" s="1"/>
  <c r="B33" i="7"/>
  <c r="L9" i="2"/>
  <c r="L9" i="7" s="1"/>
  <c r="O15" i="2"/>
  <c r="O15" i="7" s="1"/>
  <c r="P18" i="2"/>
  <c r="P18" i="7" s="1"/>
  <c r="B27" i="7"/>
  <c r="B27" i="8"/>
  <c r="B27" i="9" s="1"/>
  <c r="O39" i="2"/>
  <c r="O39" i="7" s="1"/>
  <c r="P42" i="2"/>
  <c r="P42" i="7" s="1"/>
  <c r="B51" i="7"/>
  <c r="B51" i="8"/>
  <c r="B51" i="9" s="1"/>
  <c r="L57" i="2"/>
  <c r="L57" i="7" s="1"/>
  <c r="O63" i="2"/>
  <c r="O63" i="7" s="1"/>
  <c r="P66" i="2"/>
  <c r="P66" i="7" s="1"/>
  <c r="W9" i="6"/>
  <c r="X9" i="6" s="1"/>
  <c r="T16" i="6"/>
  <c r="R16" i="6"/>
  <c r="V16" i="6" s="1"/>
  <c r="W60" i="6"/>
  <c r="X60" i="6" s="1"/>
  <c r="T66" i="6"/>
  <c r="R66" i="6"/>
  <c r="V66" i="6" s="1"/>
  <c r="B9" i="7"/>
  <c r="Z17" i="7"/>
  <c r="R17" i="7"/>
  <c r="AA16" i="7"/>
  <c r="S16" i="7"/>
  <c r="AI15" i="7"/>
  <c r="Y17" i="7"/>
  <c r="AG16" i="7"/>
  <c r="X16" i="7"/>
  <c r="AD15" i="7"/>
  <c r="V15" i="7"/>
  <c r="AG17" i="7"/>
  <c r="X17" i="7"/>
  <c r="AF16" i="7"/>
  <c r="W16" i="7"/>
  <c r="AC15" i="7"/>
  <c r="U15" i="7"/>
  <c r="AF17" i="7"/>
  <c r="W17" i="7"/>
  <c r="AE16" i="7"/>
  <c r="V16" i="7"/>
  <c r="AK15" i="7"/>
  <c r="AJ15" i="7" s="1"/>
  <c r="AB15" i="7"/>
  <c r="T15" i="7"/>
  <c r="AE17" i="7"/>
  <c r="V17" i="7"/>
  <c r="AD16" i="7"/>
  <c r="U16" i="7"/>
  <c r="AA15" i="7"/>
  <c r="S15" i="7"/>
  <c r="AD17" i="7"/>
  <c r="U17" i="7"/>
  <c r="AC16" i="7"/>
  <c r="T16" i="7"/>
  <c r="AH15" i="7"/>
  <c r="Z15" i="7"/>
  <c r="R15" i="7"/>
  <c r="AC17" i="7"/>
  <c r="T17" i="7"/>
  <c r="AB16" i="7"/>
  <c r="R16" i="7"/>
  <c r="AG15" i="7"/>
  <c r="Y15" i="7"/>
  <c r="Q15" i="7"/>
  <c r="AA17" i="7"/>
  <c r="Q17" i="7"/>
  <c r="Y16" i="7"/>
  <c r="AE15" i="7"/>
  <c r="W15" i="7"/>
  <c r="T60" i="5"/>
  <c r="V60" i="5" s="1"/>
  <c r="S67" i="5"/>
  <c r="U67" i="5" s="1"/>
  <c r="R13" i="6"/>
  <c r="V13" i="6" s="1"/>
  <c r="T20" i="6"/>
  <c r="R20" i="6"/>
  <c r="V20" i="6" s="1"/>
  <c r="W21" i="6"/>
  <c r="X21" i="6" s="1"/>
  <c r="Y24" i="6"/>
  <c r="T28" i="6"/>
  <c r="R28" i="6"/>
  <c r="V28" i="6" s="1"/>
  <c r="R30" i="6"/>
  <c r="V30" i="6" s="1"/>
  <c r="AA33" i="6"/>
  <c r="Y33" i="6"/>
  <c r="AA66" i="6"/>
  <c r="Y66" i="6"/>
  <c r="AF11" i="7"/>
  <c r="X12" i="7"/>
  <c r="AF12" i="7"/>
  <c r="X13" i="7"/>
  <c r="AF13" i="7"/>
  <c r="W14" i="7"/>
  <c r="AE14" i="7"/>
  <c r="X18" i="7"/>
  <c r="AJ18" i="7"/>
  <c r="Y19" i="7"/>
  <c r="V20" i="7"/>
  <c r="AF44" i="7"/>
  <c r="X44" i="7"/>
  <c r="AG43" i="7"/>
  <c r="Y43" i="7"/>
  <c r="Q43" i="7"/>
  <c r="AG42" i="7"/>
  <c r="Y42" i="7"/>
  <c r="Q42" i="7"/>
  <c r="AD44" i="7"/>
  <c r="V44" i="7"/>
  <c r="AE43" i="7"/>
  <c r="W43" i="7"/>
  <c r="AE42" i="7"/>
  <c r="AG44" i="7"/>
  <c r="U44" i="7"/>
  <c r="AB43" i="7"/>
  <c r="R43" i="7"/>
  <c r="AF42" i="7"/>
  <c r="V42" i="7"/>
  <c r="AE44" i="7"/>
  <c r="T44" i="7"/>
  <c r="AA43" i="7"/>
  <c r="AD42" i="7"/>
  <c r="U42" i="7"/>
  <c r="AC44" i="7"/>
  <c r="S44" i="7"/>
  <c r="Z43" i="7"/>
  <c r="AC42" i="7"/>
  <c r="T42" i="7"/>
  <c r="AB44" i="7"/>
  <c r="R44" i="7"/>
  <c r="X43" i="7"/>
  <c r="AB42" i="7"/>
  <c r="S42" i="7"/>
  <c r="AA44" i="7"/>
  <c r="Q44" i="7"/>
  <c r="V43" i="7"/>
  <c r="AK42" i="7"/>
  <c r="AA42" i="7"/>
  <c r="R42" i="7"/>
  <c r="W44" i="7"/>
  <c r="AC43" i="7"/>
  <c r="S43" i="7"/>
  <c r="AH42" i="7"/>
  <c r="AL42" i="7" s="1"/>
  <c r="W42" i="7"/>
  <c r="AI42" i="7"/>
  <c r="Y44" i="7"/>
  <c r="S9" i="7"/>
  <c r="AA9" i="7"/>
  <c r="AI9" i="7"/>
  <c r="S10" i="7"/>
  <c r="AA10" i="7"/>
  <c r="R11" i="7"/>
  <c r="Z11" i="7"/>
  <c r="R12" i="7"/>
  <c r="Z12" i="7"/>
  <c r="AH12" i="7"/>
  <c r="AL12" i="7" s="1"/>
  <c r="R13" i="7"/>
  <c r="Z13" i="7"/>
  <c r="Q14" i="7"/>
  <c r="Y14" i="7"/>
  <c r="AG14" i="7"/>
  <c r="AA18" i="7"/>
  <c r="AB19" i="7"/>
  <c r="X20" i="7"/>
  <c r="T9" i="7"/>
  <c r="AB9" i="7"/>
  <c r="AJ9" i="7"/>
  <c r="T10" i="7"/>
  <c r="AB10" i="7"/>
  <c r="S11" i="7"/>
  <c r="AA11" i="7"/>
  <c r="S12" i="7"/>
  <c r="AA12" i="7"/>
  <c r="AI12" i="7"/>
  <c r="S13" i="7"/>
  <c r="AA13" i="7"/>
  <c r="R14" i="7"/>
  <c r="Z14" i="7"/>
  <c r="AB18" i="7"/>
  <c r="Q19" i="7"/>
  <c r="AE19" i="7"/>
  <c r="AB20" i="7"/>
  <c r="T20" i="7"/>
  <c r="AC19" i="7"/>
  <c r="U19" i="7"/>
  <c r="AK18" i="7"/>
  <c r="AC18" i="7"/>
  <c r="U18" i="7"/>
  <c r="AG20" i="7"/>
  <c r="Y20" i="7"/>
  <c r="Q20" i="7"/>
  <c r="Z19" i="7"/>
  <c r="R19" i="7"/>
  <c r="Z18" i="7"/>
  <c r="R18" i="7"/>
  <c r="AC20" i="7"/>
  <c r="U20" i="7"/>
  <c r="AD19" i="7"/>
  <c r="V19" i="7"/>
  <c r="AD18" i="7"/>
  <c r="V18" i="7"/>
  <c r="Q18" i="7"/>
  <c r="AE18" i="7"/>
  <c r="S19" i="7"/>
  <c r="AF19" i="7"/>
  <c r="AA20" i="7"/>
  <c r="R32" i="6"/>
  <c r="V32" i="6" s="1"/>
  <c r="R34" i="6"/>
  <c r="V34" i="6" s="1"/>
  <c r="R38" i="6"/>
  <c r="V38" i="6" s="1"/>
  <c r="R40" i="6"/>
  <c r="V40" i="6" s="1"/>
  <c r="R44" i="6"/>
  <c r="V44" i="6" s="1"/>
  <c r="R46" i="6"/>
  <c r="V46" i="6" s="1"/>
  <c r="R50" i="6"/>
  <c r="V50" i="6" s="1"/>
  <c r="R52" i="6"/>
  <c r="V52" i="6" s="1"/>
  <c r="R56" i="6"/>
  <c r="V56" i="6" s="1"/>
  <c r="R58" i="6"/>
  <c r="V58" i="6" s="1"/>
  <c r="R62" i="6"/>
  <c r="V62" i="6" s="1"/>
  <c r="R64" i="6"/>
  <c r="V64" i="6" s="1"/>
  <c r="R68" i="6"/>
  <c r="V68" i="6" s="1"/>
  <c r="V9" i="7"/>
  <c r="AD9" i="7"/>
  <c r="V10" i="7"/>
  <c r="AD10" i="7"/>
  <c r="U11" i="7"/>
  <c r="AC11" i="7"/>
  <c r="U12" i="7"/>
  <c r="AC12" i="7"/>
  <c r="AK12" i="7"/>
  <c r="U13" i="7"/>
  <c r="AC13" i="7"/>
  <c r="T14" i="7"/>
  <c r="AB14" i="7"/>
  <c r="S18" i="7"/>
  <c r="AF18" i="7"/>
  <c r="T19" i="7"/>
  <c r="AG19" i="7"/>
  <c r="AD20" i="7"/>
  <c r="AJ30" i="7"/>
  <c r="S32" i="7"/>
  <c r="Y39" i="7"/>
  <c r="U43" i="7"/>
  <c r="W9" i="7"/>
  <c r="AE9" i="7"/>
  <c r="W10" i="7"/>
  <c r="AE10" i="7"/>
  <c r="V11" i="7"/>
  <c r="AD11" i="7"/>
  <c r="V12" i="7"/>
  <c r="AD12" i="7"/>
  <c r="V13" i="7"/>
  <c r="AD13" i="7"/>
  <c r="U14" i="7"/>
  <c r="AC14" i="7"/>
  <c r="T18" i="7"/>
  <c r="AG18" i="7"/>
  <c r="W19" i="7"/>
  <c r="R20" i="7"/>
  <c r="AE20" i="7"/>
  <c r="S30" i="7"/>
  <c r="AC41" i="7"/>
  <c r="U41" i="7"/>
  <c r="AD40" i="7"/>
  <c r="V40" i="7"/>
  <c r="AD39" i="7"/>
  <c r="V39" i="7"/>
  <c r="AB41" i="7"/>
  <c r="T41" i="7"/>
  <c r="AC40" i="7"/>
  <c r="U40" i="7"/>
  <c r="AK39" i="7"/>
  <c r="AC39" i="7"/>
  <c r="U39" i="7"/>
  <c r="AA41" i="7"/>
  <c r="S41" i="7"/>
  <c r="AB40" i="7"/>
  <c r="T40" i="7"/>
  <c r="AJ39" i="7"/>
  <c r="AB39" i="7"/>
  <c r="T39" i="7"/>
  <c r="Z41" i="7"/>
  <c r="R41" i="7"/>
  <c r="AA40" i="7"/>
  <c r="S40" i="7"/>
  <c r="AI39" i="7"/>
  <c r="AA39" i="7"/>
  <c r="S39" i="7"/>
  <c r="AG41" i="7"/>
  <c r="Y41" i="7"/>
  <c r="Q41" i="7"/>
  <c r="Z40" i="7"/>
  <c r="R40" i="7"/>
  <c r="AH39" i="7"/>
  <c r="AL39" i="7" s="1"/>
  <c r="Z39" i="7"/>
  <c r="R39" i="7"/>
  <c r="AD41" i="7"/>
  <c r="V41" i="7"/>
  <c r="AE40" i="7"/>
  <c r="W40" i="7"/>
  <c r="AE39" i="7"/>
  <c r="W39" i="7"/>
  <c r="AF39" i="7"/>
  <c r="AG40" i="7"/>
  <c r="X42" i="7"/>
  <c r="AD43" i="7"/>
  <c r="X9" i="7"/>
  <c r="AF9" i="7"/>
  <c r="X10" i="7"/>
  <c r="AF10" i="7"/>
  <c r="W11" i="7"/>
  <c r="W12" i="7"/>
  <c r="AE12" i="7"/>
  <c r="W13" i="7"/>
  <c r="AE13" i="7"/>
  <c r="V14" i="7"/>
  <c r="W18" i="7"/>
  <c r="AI18" i="7"/>
  <c r="AH18" i="7" s="1"/>
  <c r="AL18" i="7" s="1"/>
  <c r="X19" i="7"/>
  <c r="S20" i="7"/>
  <c r="AF20" i="7"/>
  <c r="AF32" i="7"/>
  <c r="X32" i="7"/>
  <c r="AG31" i="7"/>
  <c r="Y31" i="7"/>
  <c r="Q31" i="7"/>
  <c r="AG30" i="7"/>
  <c r="Y30" i="7"/>
  <c r="Q30" i="7"/>
  <c r="AE32" i="7"/>
  <c r="W32" i="7"/>
  <c r="AF31" i="7"/>
  <c r="X31" i="7"/>
  <c r="AD32" i="7"/>
  <c r="V32" i="7"/>
  <c r="AE31" i="7"/>
  <c r="W31" i="7"/>
  <c r="AE30" i="7"/>
  <c r="W30" i="7"/>
  <c r="AC32" i="7"/>
  <c r="U32" i="7"/>
  <c r="AD31" i="7"/>
  <c r="V31" i="7"/>
  <c r="AD30" i="7"/>
  <c r="V30" i="7"/>
  <c r="AB32" i="7"/>
  <c r="T32" i="7"/>
  <c r="AC31" i="7"/>
  <c r="U31" i="7"/>
  <c r="AK30" i="7"/>
  <c r="AC30" i="7"/>
  <c r="U30" i="7"/>
  <c r="AG32" i="7"/>
  <c r="Y32" i="7"/>
  <c r="Q32" i="7"/>
  <c r="Z31" i="7"/>
  <c r="R31" i="7"/>
  <c r="AH30" i="7"/>
  <c r="Z30" i="7"/>
  <c r="R30" i="7"/>
  <c r="T30" i="7"/>
  <c r="AA32" i="7"/>
  <c r="AG39" i="7"/>
  <c r="W41" i="7"/>
  <c r="Z42" i="7"/>
  <c r="AF43" i="7"/>
  <c r="U21" i="7"/>
  <c r="AC21" i="7"/>
  <c r="AK21" i="7"/>
  <c r="U22" i="7"/>
  <c r="AC22" i="7"/>
  <c r="T23" i="7"/>
  <c r="AB23" i="7"/>
  <c r="T24" i="7"/>
  <c r="AB24" i="7"/>
  <c r="AJ24" i="7"/>
  <c r="AL24" i="7" s="1"/>
  <c r="T25" i="7"/>
  <c r="AB25" i="7"/>
  <c r="S26" i="7"/>
  <c r="AA26" i="7"/>
  <c r="S27" i="7"/>
  <c r="AA27" i="7"/>
  <c r="AI27" i="7"/>
  <c r="S28" i="7"/>
  <c r="AA28" i="7"/>
  <c r="R29" i="7"/>
  <c r="Z29" i="7"/>
  <c r="Q33" i="7"/>
  <c r="Y33" i="7"/>
  <c r="AG33" i="7"/>
  <c r="Q34" i="7"/>
  <c r="Y34" i="7"/>
  <c r="AG34" i="7"/>
  <c r="X35" i="7"/>
  <c r="AF35" i="7"/>
  <c r="X36" i="7"/>
  <c r="AF36" i="7"/>
  <c r="X37" i="7"/>
  <c r="AF37" i="7"/>
  <c r="W38" i="7"/>
  <c r="AE38" i="7"/>
  <c r="AD50" i="7"/>
  <c r="V50" i="7"/>
  <c r="AE49" i="7"/>
  <c r="W49" i="7"/>
  <c r="AE48" i="7"/>
  <c r="W48" i="7"/>
  <c r="AB50" i="7"/>
  <c r="T50" i="7"/>
  <c r="AC49" i="7"/>
  <c r="U49" i="7"/>
  <c r="AK48" i="7"/>
  <c r="AC48" i="7"/>
  <c r="U48" i="7"/>
  <c r="Z50" i="7"/>
  <c r="R50" i="7"/>
  <c r="AA49" i="7"/>
  <c r="S49" i="7"/>
  <c r="AI48" i="7"/>
  <c r="AA48" i="7"/>
  <c r="S48" i="7"/>
  <c r="AG50" i="7"/>
  <c r="Y50" i="7"/>
  <c r="Q50" i="7"/>
  <c r="R48" i="7"/>
  <c r="AF48" i="7"/>
  <c r="R49" i="7"/>
  <c r="AF49" i="7"/>
  <c r="AE50" i="7"/>
  <c r="W51" i="7"/>
  <c r="AE52" i="7"/>
  <c r="AD53" i="7"/>
  <c r="I69" i="9"/>
  <c r="I71" i="9" s="1"/>
  <c r="X21" i="7"/>
  <c r="AF21" i="7"/>
  <c r="X22" i="7"/>
  <c r="AF22" i="7"/>
  <c r="W23" i="7"/>
  <c r="AE23" i="7"/>
  <c r="W25" i="7"/>
  <c r="AE25" i="7"/>
  <c r="V26" i="7"/>
  <c r="AD26" i="7"/>
  <c r="V27" i="7"/>
  <c r="AD27" i="7"/>
  <c r="V28" i="7"/>
  <c r="AD28" i="7"/>
  <c r="U29" i="7"/>
  <c r="AC29" i="7"/>
  <c r="T33" i="7"/>
  <c r="AB33" i="7"/>
  <c r="AJ33" i="7"/>
  <c r="AL33" i="7" s="1"/>
  <c r="T34" i="7"/>
  <c r="AB34" i="7"/>
  <c r="S35" i="7"/>
  <c r="AA35" i="7"/>
  <c r="S36" i="7"/>
  <c r="AA36" i="7"/>
  <c r="AI36" i="7"/>
  <c r="S37" i="7"/>
  <c r="AA37" i="7"/>
  <c r="R38" i="7"/>
  <c r="Z38" i="7"/>
  <c r="AC51" i="7"/>
  <c r="U52" i="7"/>
  <c r="T53" i="7"/>
  <c r="J69" i="9"/>
  <c r="J71" i="9" s="1"/>
  <c r="Q21" i="7"/>
  <c r="Y21" i="7"/>
  <c r="AG21" i="7"/>
  <c r="Q22" i="7"/>
  <c r="Y22" i="7"/>
  <c r="AG22" i="7"/>
  <c r="X23" i="7"/>
  <c r="AF23" i="7"/>
  <c r="X24" i="7"/>
  <c r="AF24" i="7"/>
  <c r="X25" i="7"/>
  <c r="AF25" i="7"/>
  <c r="W26" i="7"/>
  <c r="AE26" i="7"/>
  <c r="W27" i="7"/>
  <c r="AE27" i="7"/>
  <c r="W28" i="7"/>
  <c r="AE28" i="7"/>
  <c r="V29" i="7"/>
  <c r="AD29" i="7"/>
  <c r="U33" i="7"/>
  <c r="AC33" i="7"/>
  <c r="AK33" i="7"/>
  <c r="U34" i="7"/>
  <c r="AC34" i="7"/>
  <c r="T35" i="7"/>
  <c r="AB35" i="7"/>
  <c r="T36" i="7"/>
  <c r="AB36" i="7"/>
  <c r="AJ36" i="7"/>
  <c r="AL36" i="7" s="1"/>
  <c r="T37" i="7"/>
  <c r="AB37" i="7"/>
  <c r="S38" i="7"/>
  <c r="AA38" i="7"/>
  <c r="Y48" i="7"/>
  <c r="Y49" i="7"/>
  <c r="W50" i="7"/>
  <c r="AE51" i="7"/>
  <c r="W52" i="7"/>
  <c r="X27" i="7"/>
  <c r="AF27" i="7"/>
  <c r="X28" i="7"/>
  <c r="AF28" i="7"/>
  <c r="W29" i="7"/>
  <c r="AE29" i="7"/>
  <c r="V34" i="7"/>
  <c r="AD34" i="7"/>
  <c r="U35" i="7"/>
  <c r="AC35" i="7"/>
  <c r="AC36" i="7"/>
  <c r="AK36" i="7"/>
  <c r="U37" i="7"/>
  <c r="AC37" i="7"/>
  <c r="T38" i="7"/>
  <c r="AB38" i="7"/>
  <c r="E69" i="9"/>
  <c r="E71" i="9" s="1"/>
  <c r="T21" i="7"/>
  <c r="AB21" i="7"/>
  <c r="AJ21" i="7"/>
  <c r="AL21" i="7" s="1"/>
  <c r="T22" i="7"/>
  <c r="AB22" i="7"/>
  <c r="S23" i="7"/>
  <c r="S24" i="7"/>
  <c r="AA24" i="7"/>
  <c r="AI24" i="7"/>
  <c r="S25" i="7"/>
  <c r="AA25" i="7"/>
  <c r="R26" i="7"/>
  <c r="R27" i="7"/>
  <c r="Z27" i="7"/>
  <c r="AH27" i="7"/>
  <c r="AL27" i="7" s="1"/>
  <c r="R28" i="7"/>
  <c r="Z28" i="7"/>
  <c r="Q29" i="7"/>
  <c r="Y29" i="7"/>
  <c r="X33" i="7"/>
  <c r="AF33" i="7"/>
  <c r="X34" i="7"/>
  <c r="AF34" i="7"/>
  <c r="W35" i="7"/>
  <c r="W37" i="7"/>
  <c r="AE37" i="7"/>
  <c r="V38" i="7"/>
  <c r="AC53" i="7"/>
  <c r="U53" i="7"/>
  <c r="AD52" i="7"/>
  <c r="V52" i="7"/>
  <c r="AD51" i="7"/>
  <c r="V51" i="7"/>
  <c r="AA53" i="7"/>
  <c r="S53" i="7"/>
  <c r="AB52" i="7"/>
  <c r="T52" i="7"/>
  <c r="AJ51" i="7"/>
  <c r="AB51" i="7"/>
  <c r="T51" i="7"/>
  <c r="AG53" i="7"/>
  <c r="Y53" i="7"/>
  <c r="Q53" i="7"/>
  <c r="Z52" i="7"/>
  <c r="R52" i="7"/>
  <c r="AH51" i="7"/>
  <c r="AL51" i="7" s="1"/>
  <c r="Z51" i="7"/>
  <c r="R51" i="7"/>
  <c r="AF53" i="7"/>
  <c r="X53" i="7"/>
  <c r="AG52" i="7"/>
  <c r="Y52" i="7"/>
  <c r="Q52" i="7"/>
  <c r="AG51" i="7"/>
  <c r="Y51" i="7"/>
  <c r="Q51" i="7"/>
  <c r="U51" i="7"/>
  <c r="AK51" i="7"/>
  <c r="AC52" i="7"/>
  <c r="AB53" i="7"/>
  <c r="T60" i="7"/>
  <c r="AB60" i="7"/>
  <c r="AJ60" i="7"/>
  <c r="AL60" i="7" s="1"/>
  <c r="T61" i="7"/>
  <c r="AB61" i="7"/>
  <c r="S62" i="7"/>
  <c r="AA62" i="7"/>
  <c r="R66" i="7"/>
  <c r="Z66" i="7"/>
  <c r="AH66" i="7"/>
  <c r="R67" i="7"/>
  <c r="Z67" i="7"/>
  <c r="Q68" i="7"/>
  <c r="Y68" i="7"/>
  <c r="AG68" i="7"/>
  <c r="X54" i="7"/>
  <c r="AF54" i="7"/>
  <c r="X55" i="7"/>
  <c r="AF55" i="7"/>
  <c r="W56" i="7"/>
  <c r="AE56" i="7"/>
  <c r="W58" i="7"/>
  <c r="AE58" i="7"/>
  <c r="V59" i="7"/>
  <c r="AD59" i="7"/>
  <c r="V60" i="7"/>
  <c r="AD60" i="7"/>
  <c r="V61" i="7"/>
  <c r="AD61" i="7"/>
  <c r="U62" i="7"/>
  <c r="AC62" i="7"/>
  <c r="T66" i="7"/>
  <c r="AB66" i="7"/>
  <c r="AJ66" i="7"/>
  <c r="T67" i="7"/>
  <c r="AB67" i="7"/>
  <c r="S68" i="7"/>
  <c r="AA68" i="7"/>
  <c r="Q54" i="7"/>
  <c r="Y54" i="7"/>
  <c r="AG54" i="7"/>
  <c r="Q55" i="7"/>
  <c r="Y55" i="7"/>
  <c r="AG55" i="7"/>
  <c r="X56" i="7"/>
  <c r="AF56" i="7"/>
  <c r="X57" i="7"/>
  <c r="AF57" i="7"/>
  <c r="X58" i="7"/>
  <c r="AF58" i="7"/>
  <c r="W59" i="7"/>
  <c r="AE59" i="7"/>
  <c r="W60" i="7"/>
  <c r="AE60" i="7"/>
  <c r="W61" i="7"/>
  <c r="AE61" i="7"/>
  <c r="V62" i="7"/>
  <c r="AD62" i="7"/>
  <c r="U66" i="7"/>
  <c r="AC66" i="7"/>
  <c r="AK66" i="7"/>
  <c r="U67" i="7"/>
  <c r="AC67" i="7"/>
  <c r="T68" i="7"/>
  <c r="AB68" i="7"/>
  <c r="Y56" i="7"/>
  <c r="AG56" i="7"/>
  <c r="X60" i="7"/>
  <c r="AF60" i="7"/>
  <c r="X61" i="7"/>
  <c r="AF61" i="7"/>
  <c r="W62" i="7"/>
  <c r="AE62" i="7"/>
  <c r="V66" i="7"/>
  <c r="AD66" i="7"/>
  <c r="V67" i="7"/>
  <c r="AD67" i="7"/>
  <c r="U68" i="7"/>
  <c r="AC68" i="7"/>
  <c r="V45" i="7"/>
  <c r="AD45" i="7"/>
  <c r="V46" i="7"/>
  <c r="AD46" i="7"/>
  <c r="U47" i="7"/>
  <c r="AC47" i="7"/>
  <c r="S54" i="7"/>
  <c r="AA54" i="7"/>
  <c r="AI54" i="7"/>
  <c r="S55" i="7"/>
  <c r="AA55" i="7"/>
  <c r="R56" i="7"/>
  <c r="Z56" i="7"/>
  <c r="R57" i="7"/>
  <c r="Z57" i="7"/>
  <c r="AH57" i="7"/>
  <c r="R58" i="7"/>
  <c r="Z58" i="7"/>
  <c r="Q59" i="7"/>
  <c r="Y59" i="7"/>
  <c r="AG59" i="7"/>
  <c r="Q60" i="7"/>
  <c r="Y60" i="7"/>
  <c r="AG60" i="7"/>
  <c r="Q61" i="7"/>
  <c r="Y61" i="7"/>
  <c r="AG61" i="7"/>
  <c r="X62" i="7"/>
  <c r="AF62" i="7"/>
  <c r="X63" i="7"/>
  <c r="AF63" i="7"/>
  <c r="X64" i="7"/>
  <c r="AF64" i="7"/>
  <c r="W65" i="7"/>
  <c r="AE65" i="7"/>
  <c r="W66" i="7"/>
  <c r="AE66" i="7"/>
  <c r="W67" i="7"/>
  <c r="AE67" i="7"/>
  <c r="V68" i="7"/>
  <c r="AD68" i="7"/>
  <c r="X66" i="7"/>
  <c r="AF66" i="7"/>
  <c r="X67" i="7"/>
  <c r="AF67" i="7"/>
  <c r="W68" i="7"/>
  <c r="AE68" i="7"/>
  <c r="X45" i="7"/>
  <c r="AF45" i="7"/>
  <c r="X46" i="7"/>
  <c r="AF46" i="7"/>
  <c r="W47" i="7"/>
  <c r="U54" i="7"/>
  <c r="AC54" i="7"/>
  <c r="AK54" i="7"/>
  <c r="U55" i="7"/>
  <c r="AC55" i="7"/>
  <c r="T56" i="7"/>
  <c r="T57" i="7"/>
  <c r="AB57" i="7"/>
  <c r="AJ57" i="7"/>
  <c r="T58" i="7"/>
  <c r="AB58" i="7"/>
  <c r="S59" i="7"/>
  <c r="S60" i="7"/>
  <c r="AA60" i="7"/>
  <c r="AI60" i="7"/>
  <c r="S61" i="7"/>
  <c r="AA61" i="7"/>
  <c r="R62" i="7"/>
  <c r="R63" i="7"/>
  <c r="Z63" i="7"/>
  <c r="AH63" i="7"/>
  <c r="AL63" i="7" s="1"/>
  <c r="R64" i="7"/>
  <c r="Z64" i="7"/>
  <c r="Q65" i="7"/>
  <c r="Y65" i="7"/>
  <c r="Q66" i="7"/>
  <c r="Y66" i="7"/>
  <c r="AG66" i="7"/>
  <c r="Q67" i="7"/>
  <c r="Y67" i="7"/>
  <c r="AG67" i="7"/>
  <c r="X68" i="7"/>
  <c r="AA54" i="6" l="1"/>
  <c r="Y54" i="6"/>
  <c r="AL57" i="7"/>
  <c r="AA21" i="6"/>
  <c r="Y21" i="6"/>
  <c r="AL30" i="7"/>
  <c r="AA42" i="6"/>
  <c r="Y42" i="6"/>
  <c r="AA60" i="6"/>
  <c r="Y60" i="6"/>
  <c r="AA36" i="6"/>
  <c r="Y36" i="6"/>
  <c r="AL15" i="7"/>
  <c r="N12" i="7"/>
  <c r="O12" i="2"/>
  <c r="O12" i="7" s="1"/>
  <c r="AL66" i="7"/>
  <c r="AA9" i="6"/>
  <c r="AB9" i="6" s="1"/>
  <c r="AH9" i="7" s="1"/>
  <c r="AL9" i="7" s="1"/>
  <c r="Y9" i="6"/>
</calcChain>
</file>

<file path=xl/comments1.xml><?xml version="1.0" encoding="utf-8"?>
<comments xmlns="http://schemas.openxmlformats.org/spreadsheetml/2006/main">
  <authors>
    <author/>
  </authors>
  <commentList>
    <comment ref="C7" authorId="0" shapeId="0">
      <text>
        <r>
          <rPr>
            <sz val="11"/>
            <color theme="1"/>
            <rFont val="Calibri"/>
            <scheme val="minor"/>
          </rPr>
          <t>======
ID#AAAAwYZSVD0
Carlos Ivan Rueda Blanco    (2023-05-04 14:02:49)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ID#AAAAwYZSVEQ
Carlos Ivan Rueda Blanco    (2023-05-04 14:02:49)
Impacto: las consecuencias que puede ocasionar a la organización la materialización del riesgo.</t>
        </r>
      </text>
    </comment>
    <comment ref="E7" authorId="0" shapeId="0">
      <text>
        <r>
          <rPr>
            <sz val="11"/>
            <color theme="1"/>
            <rFont val="Calibri"/>
            <scheme val="minor"/>
          </rPr>
          <t>======
ID#AAAAwYVlbQM
Carlos Ivan Rueda Blanco    (2023-05-04 14:02:49)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ID#AAAAwYZSVEE
Carlos Ivan Rueda Blanco    (2023-05-04 14:02:49)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ID#AAAAwYZSVEM
Carlos Ivan Rueda Blanco    (2023-05-04 14:02:49)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ID#AAAAwYZSVDo
Carlos Ivan Rueda Blanco    (2023-05-04 14:02:49)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ID#AAAAwYZSVEI
Carlos Ivan Rueda Blanco    (2023-05-04 14:02:49)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ID#AAAAwYVlbQU
Carlos Ivan Rueda Blanco    (2023-05-04 14:02:49)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ID#AAAAwYZSVEc
Carlos Ivan Rueda Blanco    (2023-05-04 14:02:49)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jtkuuCaco0ffvy9Kpb6Bd0p7g3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ID#AAAAwYZSVEk
Carlos Ivan Rueda Blanco    (2023-05-04 14:02:49)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ID#AAAAwYZSVD4
Carlos Ivan Rueda Blanco    (2023-05-04 14:02:49)
Acción: se determina mediante verbos que indican la acción que deben realizar como parte del control.</t>
        </r>
      </text>
    </comment>
    <comment ref="G7" authorId="0" shapeId="0">
      <text>
        <r>
          <rPr>
            <sz val="11"/>
            <color theme="1"/>
            <rFont val="Calibri"/>
            <scheme val="minor"/>
          </rPr>
          <t>======
ID#AAAAwYZSVDs
Carlos Ivan Rueda Blanco    (2023-05-04 14:02:49)
Complemento: corresponde a los detalles que permiten identificar claramente el objeto del control.</t>
        </r>
      </text>
    </comment>
    <comment ref="H7" authorId="0" shapeId="0">
      <text>
        <r>
          <rPr>
            <sz val="11"/>
            <color theme="1"/>
            <rFont val="Calibri"/>
            <scheme val="minor"/>
          </rPr>
          <t>======
ID#AAAAwYVlbQE
La Estructura para describir un control es la siguiente    (2023-05-04 14:02:49)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ID#AAAAwYZSVEU
Los tipos de controles son    (2023-05-04 14:02:49)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ID#AAAAwYVlbQI
Las maneras en que se ejecutan los controles son    (2023-05-04 14:02:49)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CQLFFcur0ZllEwPh7seh3lEBzl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ID#AAAAwYZSVDw
Carlos Ivan Rueda Blanco    (2023-05-04 14:02:49)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ID#AAAAwYZSVEA
Carlos Ivan Rueda Blanco    (2023-05-04 14:02:49)
Impacto: las consecuencias que puede ocasionar a la organización la materialización del riesgo.</t>
        </r>
      </text>
    </comment>
    <comment ref="E7" authorId="0" shapeId="0">
      <text>
        <r>
          <rPr>
            <sz val="11"/>
            <color theme="1"/>
            <rFont val="Calibri"/>
            <scheme val="minor"/>
          </rPr>
          <t>======
ID#AAAAwYZSVEg
Carlos Ivan Rueda Blanco    (2023-05-04 14:02:49)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ID#AAAAwYZSVEY
Carlos Ivan Rueda Blanco    (2023-05-04 14:02:49)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ID#AAAAwYVlbQQ
La Estructura para describir un control es la siguiente    (2023-05-04 14:02:49)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ID#AAAAwYZSVDk
Los tipos de controles son    (2023-05-04 14:02:49)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ID#AAAAwYZSVD8
Las maneras en que se ejecutan los controles son    (2023-05-04 14:02:49)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bFvuQxSgGHjh+2b0lhpsIohzPZA=="/>
    </ext>
  </extLst>
</comments>
</file>

<file path=xl/sharedStrings.xml><?xml version="1.0" encoding="utf-8"?>
<sst xmlns="http://schemas.openxmlformats.org/spreadsheetml/2006/main" count="777" uniqueCount="490">
  <si>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</si>
  <si>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</si>
  <si>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</si>
  <si>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</si>
  <si>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</si>
  <si>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</si>
  <si>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Control Disciplinario Interno</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</si>
  <si>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</si>
  <si>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</si>
  <si>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</si>
  <si>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</si>
  <si>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</si>
  <si>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</si>
  <si>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</si>
  <si>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</si>
  <si>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</si>
  <si>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</si>
  <si>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</si>
  <si>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</si>
  <si>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</si>
  <si>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</si>
  <si>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</si>
  <si>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</si>
  <si>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</si>
  <si>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</si>
  <si>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</si>
  <si>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</si>
  <si>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</si>
  <si>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</si>
  <si>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</si>
  <si>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</si>
  <si>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</si>
  <si>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</si>
  <si>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</si>
  <si>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</si>
  <si>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</si>
  <si>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</si>
  <si>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</si>
  <si>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</si>
  <si>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</si>
  <si>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</si>
  <si>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</si>
  <si>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</si>
  <si>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de capacitación frente a los últimos cambios normativos en derecho disciplinario (Ley 1951 de 2019, Ley 2094 de 2021)</t>
  </si>
  <si>
    <t xml:space="preserve">Existencia de personal calificado y con experiencia en derecho disciplinario.  </t>
  </si>
  <si>
    <t xml:space="preserve">Falta de recursos para pasar de la conformación de expedientes fisicos a la creación de expedientes digitales. </t>
  </si>
  <si>
    <t>Equipo tecnológico adecuado para asegurar la creación de una copia digitalizada de expedientes disciplinarios de manera concomitante a la conformación del expediente físico</t>
  </si>
  <si>
    <t>Falta de apoyo para digitalización completa de expedientes disciplinarios</t>
  </si>
  <si>
    <t>Existencia de un espacio físico exclusivo para la Oficina de Control Disciplinario Interno</t>
  </si>
  <si>
    <t xml:space="preserve">Posible falta de impulso procesal de los expedientes disciplinarios que pueden llevar a declaratorias de caducidades y prescripciones derivadas de la falta de recurso humano en el área para la sustanciación de los procesos. </t>
  </si>
  <si>
    <t>Existencia de protocolos que garantizan transparencia en las actuaciones disciplinarias</t>
  </si>
  <si>
    <t xml:space="preserve">Falta de personal asistencial que apoye la realización de las actividades propias del área, como: cordis, asignación y seguimiento de correspondencia, foliatura de expedientes, digitalización de expedientes disciplinarios, recepción y atención a sujetos procesales para diligencias de consulta de expedientes, elaboración de oficios, etc. </t>
  </si>
  <si>
    <t xml:space="preserve">Documentos no controlados para la adopción de las decisiones disciplinarias. </t>
  </si>
  <si>
    <t>Factores Externos (Análisis DOFA)</t>
  </si>
  <si>
    <t>Amenazas</t>
  </si>
  <si>
    <t>Oportunidades</t>
  </si>
  <si>
    <t>Posibles iIntereses indebidos de los funcionarios y/o colaboradores adscritos al área frente a los resultados del proceso.</t>
  </si>
  <si>
    <t>Digitalización permanente de expedientes en etapa activa, para garantizar la conservación de la información a través del NAS y el SID.</t>
  </si>
  <si>
    <t>Espacios no controlados de encuentro de los de los funcionarios y/o colaboradores adscritos al área con los sujetos procesales.</t>
  </si>
  <si>
    <t>Aprovechamiento de las ofertas de cursos gratuitos ofrecidos para contratistas y funcionarios</t>
  </si>
  <si>
    <t>Inscripción en los procesos de formación ofertados para los funcionarios de planta a través del PIC.</t>
  </si>
  <si>
    <t>Trabajo a partir de la priorización de expedientes disciplinarios</t>
  </si>
  <si>
    <t>Documentación de procesos y procedimientos internos de la Oficina de Control Disciplinario Interno</t>
  </si>
  <si>
    <t>Factores Externos (Análisis PESTEL)</t>
  </si>
  <si>
    <t>Factores Políticos</t>
  </si>
  <si>
    <t>Factores Económicos</t>
  </si>
  <si>
    <t>Cambio de gobierno por terminación de periodo que pueden llevar a retrazos por la forma en que se nombra el operador o la autoridad disciplinaria (empleo de libre nombramiento y remoción)</t>
  </si>
  <si>
    <t xml:space="preserve">Politicas de austeridad del gasto que impidan realizar un estudio de cargas en la entidad, en su defecto, contratar el apoyo de personal profesional y asistencial y la adquisición de software para la implementación de expedientes digitales. </t>
  </si>
  <si>
    <t>Factores Sociales</t>
  </si>
  <si>
    <t>Factores Tecnológicos</t>
  </si>
  <si>
    <t>Protestas o manifestaciones que impacten la normalidad en la movilidad de la ciudad y que impliquen afectaciones en la prestación del servicio de manera presencial.</t>
  </si>
  <si>
    <t xml:space="preserve">Deficiencias y obsolencia teconologica en los equipos de computo asignados y fallas en los servidores de almacenamiento y el sistema de correspondencia  </t>
  </si>
  <si>
    <t>Factores Ecológicos</t>
  </si>
  <si>
    <t>Factores Legales</t>
  </si>
  <si>
    <t xml:space="preserve">Medidas adoptadas con el fin de mitigar la propagación de eventuales virus que afectan la forma de prestación del servicio </t>
  </si>
  <si>
    <t>Cambios o reformas legales frecuentes derivados de la necesidad de ajustar la normatividad a estandares internacionales.</t>
  </si>
  <si>
    <t>Ley de garantías por procesos electorales que impida la contratación de personal de apoyo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</si>
  <si>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</si>
  <si>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</si>
  <si>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</si>
  <si>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</si>
  <si>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</si>
  <si>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</si>
  <si>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</si>
  <si>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</si>
  <si>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</si>
  <si>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</si>
  <si>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</si>
  <si>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</si>
  <si>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</si>
  <si>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</si>
  <si>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</si>
  <si>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</si>
  <si>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</si>
  <si>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</si>
  <si>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</si>
  <si>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</si>
  <si>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</si>
  <si>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</si>
  <si>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</si>
  <si>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</si>
  <si>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</si>
  <si>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</si>
  <si>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</si>
  <si>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</si>
  <si>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Contacto de personas interesadas en los procesos disciplinarios con quienes intervienen en el flujo de la toma de decisiones disciplinarias: por vinculos de amistad, recomendaciones laborales, nominación en el cargo o subdordinación al interior de la entidad</t>
  </si>
  <si>
    <t>Afectación Reputacional</t>
  </si>
  <si>
    <t>1. Decisiones (autos de archivo provisional y definitivo) contrarias a derecho</t>
  </si>
  <si>
    <t>1. Desconocimiento de valores institucionales por parte de quienes intervienen en el proceso disciplinario. / 2. No implementación de protocolos. / 3. Desconocimiento de la normatividad vigente  / 4. Violación de la reserva disciplinaria</t>
  </si>
  <si>
    <t>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t>
  </si>
  <si>
    <t>Corrupción</t>
  </si>
  <si>
    <t>Relaciones Laborales</t>
  </si>
  <si>
    <t>Rara vez: No se ha presentado en los últimos cinco años.</t>
  </si>
  <si>
    <t/>
  </si>
  <si>
    <t xml:space="preserve"> 2. No dar tramite a una noticia disciplinaria (quejas o informes o de hecho que se haya tenido conocimiento por parte de la autoridad disciplinaria)</t>
  </si>
  <si>
    <t xml:space="preserve">1. Desconocimiento de valores institucionales por parte de quienes intervienen en el proceso disciplinario. / 2. Desconocimiento de la normatividad vigente </t>
  </si>
  <si>
    <t>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t>
  </si>
  <si>
    <t>Etapa de instrucción: indagación e investigación disciplinaria</t>
  </si>
  <si>
    <t>No recaudo de las pruebas necesarias y conducentes para efectos de adoptar una decisión</t>
  </si>
  <si>
    <t>1. Inexistencia de personal suficiente para practicar pruebas dentro de los procesos disciplinarios / 2. Falta de seguimiento a los procesos asignados (no control de términos  )</t>
  </si>
  <si>
    <t>Posibilidad de afectación reputacional por perdida de oportunidad de continuar con la acción disciplinaria al no cumplirse con la finalidad de una etapa procesal.</t>
  </si>
  <si>
    <t>Gestión</t>
  </si>
  <si>
    <t>Baja: La actividad que conlleva el riesgo se ejecuta de 3 a 24 veces por año</t>
  </si>
  <si>
    <t>Reputacional: El riesgo afecta la imagen de alguna área de la organización</t>
  </si>
  <si>
    <t>3</t>
  </si>
  <si>
    <t>unidad (etapas)</t>
  </si>
  <si>
    <t>En cuanto a la capacidad del riesgo se está midiendo los procesos a partir de tres posibles etapas procesales que pueden tener lugar en un proceso disciplinario en la fase de instrucción (indagación prevía, investigación disciplinaria, cargos). En cuanto  a la tolerancia del riesgo se está valorando con la escala de 3 que corresponde a la posibilidad de ocurrencia de las situaciones que pueden llevar  a que no se prosiga con la actuación. Estos riesgos son naturales a los procesos disciplinarios.</t>
  </si>
  <si>
    <t>Evaluación de las actuaciones disciplinarias (indagación previa, investigación disciplinaria)</t>
  </si>
  <si>
    <t>Decisiones interlocutorias, de impulso procesal proferidos por fuera de los términos previstos en el Artículo 117 y demás disposiciones del Código General Disciplinario</t>
  </si>
  <si>
    <t xml:space="preserve">1. Demora o no suministro  de Información solicitada a terceros (entidades privadas, públicas, entes de control, etc) que impiden tomar un decisión.  / 2. Inexistencia de estrategia de priorización de procesos de acuerdo con la  fecha de hechos que son objeto de investigación / 3.  Estudio de caso complejo en los que se investigan más de una conducta u omisión o que involucran más de un implicado. / 4. Inexistencia de personal profesional de planta o contratado que permita efectuar un reparto de los procesos disciplinarios / 5. Personal vinculado sin experiencia en disciplinarios   / 6. La decisión proyetada no es aprobada por la autoridad discipinaria </t>
  </si>
  <si>
    <t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t>
  </si>
  <si>
    <t>2</t>
  </si>
  <si>
    <t>8</t>
  </si>
  <si>
    <t>En cuanto a la capacidad del riesgo se está midiendo a partir de un promedio de los expedientes disciplinarios que se han conocido por vigencia (ultimos cuatro años), para luego llevar el calculo de a acuerdo con el periodo establecido para este informe (cuatrimestral). En cuanto a la tolerancia se ha realizado el mismo ejercicio, promediado el numero de expedientes disciplinarios que en el ultimo cuaternio han estado expuestos a ese riesgo.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</si>
  <si>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</si>
  <si>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</si>
  <si>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</si>
  <si>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</si>
  <si>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</si>
  <si>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</si>
  <si>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</si>
  <si>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</si>
  <si>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</si>
  <si>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</si>
  <si>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</si>
  <si>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</si>
  <si>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</si>
  <si>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</si>
  <si>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</si>
  <si>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</si>
  <si>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</si>
  <si>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</si>
  <si>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</si>
  <si>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</si>
  <si>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</si>
  <si>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</si>
  <si>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</si>
  <si>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</si>
  <si>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</si>
  <si>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</si>
  <si>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</si>
  <si>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</si>
  <si>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</si>
  <si>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</si>
  <si>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</si>
  <si>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</si>
  <si>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</si>
  <si>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</si>
  <si>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</si>
  <si>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</si>
  <si>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</si>
  <si>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</si>
  <si>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</si>
  <si>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</si>
  <si>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</si>
  <si>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</si>
  <si>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</si>
  <si>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</si>
  <si>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</si>
  <si>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</si>
  <si>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</si>
  <si>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</si>
  <si>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</si>
  <si>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</si>
  <si>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</si>
  <si>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</si>
  <si>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</si>
  <si>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</si>
  <si>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</si>
  <si>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</si>
  <si>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</si>
  <si>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</si>
  <si>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</si>
  <si>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</si>
  <si>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</si>
  <si>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</si>
  <si>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</si>
  <si>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jefe de la Oficina de Control Disciplinario Interno o la persona que este designe </t>
  </si>
  <si>
    <t>REVISA y ANALIZA</t>
  </si>
  <si>
    <t>La información sobre los términos procesales con el fin de determinar las acciones que se encuentran pendientes por realizar en cada uno de los procesos disciplinarios</t>
  </si>
  <si>
    <t>Preventivo</t>
  </si>
  <si>
    <t>Manual</t>
  </si>
  <si>
    <t>Documentado</t>
  </si>
  <si>
    <t>Continua</t>
  </si>
  <si>
    <t>Con registro</t>
  </si>
  <si>
    <t>Drive institucional</t>
  </si>
  <si>
    <t>Drive / expedientes disciplinarios</t>
  </si>
  <si>
    <t xml:space="preserve">Se contrasta la informaicón obrante en el expediente con la reportada en los documentos de control que se llevan a través de Drive. </t>
  </si>
  <si>
    <t>El jefe de la Oficina de Control Disciplinario Interno</t>
  </si>
  <si>
    <t>FORMULA y CONCRETA</t>
  </si>
  <si>
    <t>Planes de trabajo mensuales con los profesionales de la dependencia de acuerdo con el estado de los procesos.</t>
  </si>
  <si>
    <t>correo institucional</t>
  </si>
  <si>
    <t>Correo electrónico / expedientes disciplinarios</t>
  </si>
  <si>
    <t>Se contrasta el plan de trabajo con los proyectos entregados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</si>
  <si>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</si>
  <si>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</si>
  <si>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</si>
  <si>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</si>
  <si>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</si>
  <si>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</si>
  <si>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</si>
  <si>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</si>
  <si>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</si>
  <si>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</si>
  <si>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</si>
  <si>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</si>
  <si>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</si>
  <si>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</si>
  <si>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</si>
  <si>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</si>
  <si>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</si>
  <si>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</si>
  <si>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</si>
  <si>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</si>
  <si>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</si>
  <si>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</si>
  <si>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</si>
  <si>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</si>
  <si>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</si>
  <si>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</si>
  <si>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</si>
  <si>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</si>
  <si>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Jefe de la OCDI
y
Segunda Instacia / Personería de Bogotá</t>
  </si>
  <si>
    <t>A demanda (cada vez que se proyecte una decisión y cuando se interponga recursos)</t>
  </si>
  <si>
    <t>Identificar decisiones que vayan en contravía del interes general y que puedan favorecer un interes propio o de terceros.</t>
  </si>
  <si>
    <t>1) Los antecedentes de las decisiones revisadas y adoptadas cuya trazabilidad se puede consultar a través de correo electrónico institucional.
2) Los controles - hoja de cálculo compartidas en el Drive institucional cuyo acceso es limitado y requiere de permiso de entrada.
3) Los reportes de decisiones de archivo efectuados a la Personería de Bogotá y a los ciudadanos que presentan la noticia disciplinaria.</t>
  </si>
  <si>
    <t>Se presentan las observaciones por parte de la Jefe OCDI y se devuelven para las correcciones del caso.</t>
  </si>
  <si>
    <t xml:space="preserve">1) Correos electrónicos con la trazabilidad correspondiente hasta que se emité la decisión que pone fin a la etapa de instrucción.
2) Hoja de calculo en Google Drive.
3) Correo electrónico que evidencian el cargue de las decisiones en el aplicativo de la Personería de Bogotá. </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</si>
  <si>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</si>
  <si>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</si>
  <si>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</si>
  <si>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</si>
  <si>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</si>
  <si>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</si>
  <si>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</si>
  <si>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</si>
  <si>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</si>
  <si>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la Jefe de la OCDI y demas funcionarios y colaboradores adscritos a la dependencia</t>
  </si>
  <si>
    <t>A demanda (cada vez que se requiera)</t>
  </si>
  <si>
    <t>Restringir el acceso a los expedientes disciplinarios para el personal no autorizado</t>
  </si>
  <si>
    <t>1. Solicitarle al ciudadano(a) que presente su cédula de ciudadanía. 
2. Solicitarle que indique el número de proceso que quiere consultar o del cual se quiere notificar.
3. Los usuarios no pueden sacar ni un solo folio de los expedientes. Siempre debe existir la vigilancia permanente de un funcionario o colaborador de la OCDI. 
4. Los únicos que pueden consultar expedientes son los investigados, sus defensores o las autoridades que asi lo demanden.
5. Una vez hecho lo anterior, se procede a diligenciar el acta de consulta.</t>
  </si>
  <si>
    <t>En caso de que no acredite la calidad de sujeto procesal o no se demuestre el interes legitimo, no se le permitirá el acceso a la consulta del expediente.</t>
  </si>
  <si>
    <t>Acta de Consulta
(por escrito se daría respuesta al sujeto procesal)</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</si>
  <si>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</si>
  <si>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</si>
  <si>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</si>
  <si>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</si>
  <si>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</si>
  <si>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</si>
  <si>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</si>
  <si>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</si>
  <si>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</si>
  <si>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</si>
  <si>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</si>
  <si>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</si>
  <si>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</si>
  <si>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</si>
  <si>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</si>
  <si>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</si>
  <si>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</si>
  <si>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</si>
  <si>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</si>
  <si>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1) Realizar seguimiento preventivo al estado de los procesos con los profesionales y colaboradores del área, verificando el plan de trabajo individual establecido para cada caso, presentando las posibles variantes frente a una toma de decisión y su conformidad frente a la normatividad disciplinaria.(Producto: Actas de reunión de seguimiento).(80%).
2) Diseño e implementación del formato para llevar el historico de las consultas de los procesos disciplinarios.(Producto: Formato de Consultas de Expedientes implementado). (20%).</t>
  </si>
  <si>
    <t>1) 31/12/2023
2) 31/05/2023</t>
  </si>
  <si>
    <t>Oficina de Control Disciplinario Interno</t>
  </si>
  <si>
    <t>1) Diseño e implementación del formato para registrar las conclusiones asociadas a conflicto de intereses de cada noticia disciplinaria.(Producto: Formato de Registro de las conclusiones establecidas para cada noticia disciplinaria). (20%).
2) Cada vez que se va a realizar el reparto de una noticia disciplinaria, el jefe de la OCDI, revisa el caso para establecer la existencia de intereses particulares en el trámite y/o decisión de cada caso, tanto por parte de quienes sustancian y/o por la misma autoridad disciplinaria con el fin de adoptar las acciones pertinentes. (Producto: Registro de la conclusión de cada noticia disciplinaria). (80%).</t>
  </si>
  <si>
    <t>1) 31/05/2023
2) 31/12/2023</t>
  </si>
  <si>
    <t>Aceptar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</si>
  <si>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</si>
  <si>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</si>
  <si>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</si>
  <si>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</si>
  <si>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</si>
  <si>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</si>
  <si>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</si>
  <si>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</si>
  <si>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</si>
  <si>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</si>
  <si>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</si>
  <si>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</si>
  <si>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</si>
  <si>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</si>
  <si>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</si>
  <si>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</si>
  <si>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</si>
  <si>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</si>
  <si>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Durante el periodo de tiempo que es objeto de reporte, en cumplimiento de los planes de trabajo mensuales establecidos se dio impulso procesal a los expedientes disciplinarios asignados y se adoptaron las decisiones que correspondian según instrucciones dadas por parte de la autoridad disciplinaria.  De igual manera, fue diseñado formato que permite llevar a cabo un registro hIstórico de las consultas que se efecutan a los procesos disciplinarios que se llevan en la dependencia.</t>
  </si>
  <si>
    <t>Durante este periodo en la página de la Personería se reportaron  las decisiones disciplinarias emitidas por esta dependencia de conformidad con los lineamientos dados por ese ente de control;así mismo, se actualizaron las hojas de calculo que contienen información acerca de los procesos disciplinarios e igualmente se dejo trazabilidad en el correo institucional acerca de las decisiones adoptadas. Por último, se resalta que no se recibió ninguna solicitud de acceso a los expedientes disciplinarios, razón por la cual no fue necesario diligenciar el acta de consulta, que se implementó con este propósito.</t>
  </si>
  <si>
    <t>* Reporte entregados a la Personería de Bogotá.
* Correos electrónicos con la trazabilidad correspondiente hasta
que se emite la decisión que pone fin a la etapa de instrucción.
* Hoja de Calculo en Google Drive.
* Formato diseñado</t>
  </si>
  <si>
    <t>Se evidencia cumplimiento tanto de la acción y ejecución del control establecido, de acuerdo a los soportes suministrados por el proceso. Se entiende la reserva de algunas evidencias que demuestran la ejecución del control. Se recomienda incluir el formato diseñado como un documento controlado en el mapa de procesos de la Entidad, especificamente en el proceso de Control Disciplinario Interno.</t>
  </si>
  <si>
    <t xml:space="preserve">Accion: Se evidencia ejecucon de las acciones de mitigacion al riesgo residual
Controles: se evidencia la ejecución de los controles no obstante se recomienda revisar de manera general la idoneidad de los controles propuestos y si son adecuados para prevenir o mitigar el riesgo de corrupción identificado, por cuanto es necesario asegurar que la entidad cumpla con los criterios  normativos en cuanto al procedimiento disciplinario el cual se encuentra documentado y deberia ser objeto de seguimeinto para verificar su cumplimiento </t>
  </si>
  <si>
    <t>Las evidencias de la ejecución de los controles se encuentran documentadas y demuestran su cumplimiento</t>
  </si>
  <si>
    <t>Durante el periodo de tiempo que es objeto de reporte, en cumplimiento de los planes de trabajo mensuales establecidos se dio impulso procesal a los expedientes disciplinarios asignados y se adoptaron las decisiones que correspondian según instrucciones dadas por parte de la autoridad disciplinaria.  De igual manera,  en armonia con lo señalado por la segunda linea de defensa se esta trabajando en el proceso de controlar los documentos de la dependencia, lo que incluye el formado diseñado de registro hIstórico de las consultas que se efecutan a los procesos disciplinarios que se llevan en la dependencia.</t>
  </si>
  <si>
    <t xml:space="preserve">
Durante este periodo en la página de la Personería se reportaron  las decisiones disciplinarias emitidas por esta dependencia de conformidad con los lineamientos dados por ese ente de control;así mismo, se actualizaron las hojas de calculo que contienen información acerca de los procesos disciplinarios e igualmente se dejo trazabilidad en el correo institucional acerca de las decisiones adoptadas. Por último, se resalta que no se recibió ninguna solicitud de acceso a los expedientes disciplinarios, razón por la cual no fue necesario diligenciar el acta de consulta, que se implementó con este propósito.
</t>
  </si>
  <si>
    <t xml:space="preserve">
Se entiende la reserva de la información en cuanto a la ejecución de los controles y las acciones, sin embargo también se puede aclarar por cada control el lugar donde reposa la información, los pantallazos de la ejecución de los controles sin que se muestre información confidencial, lo anterior se puede aclarar en el campo "EVIDENCIAS / PRODUCTOS ENTREGADOS" columna "Q", de acuerdo a cada uno de los productos establecidos.
Se debe colocar el avance en terminos de porcentaje en la columna "N".</t>
  </si>
  <si>
    <t>Accion: Se evidencia la ejecucion de las acciones de mitigacion de acuerdo a las evidencias presentadas.
 Se evidencia la ejecucion de controles 1 y 2 a pesar que por temas de reserva  las evidencias presentadas no permiten determinar por parte de un tercero si se cumplio totalmente con la ejecucion del control, se recomienda diligenciar la columna "Q"  de acuerdo a los productos presentados.</t>
  </si>
  <si>
    <t>Las evidencias de la ejecución del control y la accion se encuentran documentadas y demuestran su cumplimiento</t>
  </si>
  <si>
    <t xml:space="preserve">Durante el periodo de tiempo que es objeto de reporte, la OCDI diseñó formato que permite tener un control previo a efectuarse el reparto de las noticias disciplinairas sobre los posibles conflictos de intereses que pueden existir sobre los casos que lleva la dependencia, y aunque no se efectuó reparto de noticias disciplinarias teniendo en cuenta que solo existía una profesional a cargo de la sustanciación, previo a que esta fuera comisionada  a través de decisión (auto); la jefe de la OCDI y la profesional universitaria se reunieron con el fin de establecer si se tenía un interes particular en un determinado caso. </t>
  </si>
  <si>
    <t xml:space="preserve">
Durante este periodo, en la página de la Personería se reportaron  las decisiones disciplinarias emitidas por esta dependencia de conformidad con los lineamientos dados por ese ente de control; por otro lado se actualizaron las hojas de calculo que contienen información acerca de los procesos disciplinarios e igualmente se dejo trazabilidad en el correo institucional acerca de las decisiones adoptada</t>
  </si>
  <si>
    <t>* Formato diseñado
* Reporte entregados a la Personería de Bogotá.
* Correos electrónicos con la trazabilidad correspondiente hasta
que se emite la decisión que pone fin a la etapa de instrucción.
* Hoja de Calculo en Google Drive.</t>
  </si>
  <si>
    <t>Durante el periodo de tiempo que es objeto de reporte, la OCDI implementó formato que permite tener un control previo a efectuarse el reparto de las noticias disciplinairas sobre los posibles conflictos de intereses que pueden existir sobre los casos que lleva la dependencia.</t>
  </si>
  <si>
    <t xml:space="preserve">
Se entiende la reserva de la información en cuanto a la ejecución de los controles y las acciones, sin embargo también se puede aclarar por cada control el lugar donde reposa la información, los pantallazos de la ejecución de los controles sin que se muestre información confidencial, lo anterior se puede aclarar en el campo "EVIDENCIAS / PRODUCTOS ENTREGADOS" columna "Q", de acuerdo a cada uno de los productos establecidos.
</t>
  </si>
  <si>
    <t xml:space="preserve">Accion: Se evidencia la ejecucion de las acciones de mitigacion de acuerdo a las evidencias presentadas, se recomienda diligenciar la columna "Q"  de acuerdo a los productos presentados.
Control: Se evidencia la ejecucion del control, sin embargo se recomienda revisar la idoneidad del control y/o los entregables propuestos, ya que son los mismos del control 1  del riego de corrupcion 1, esto podria no cumplir con el objetivo de  prevenir o mitigar el riesgo de corrupción identificado, por tanto es necesario identificar la situación y mejorar el diseño del control con el fin de asegurar que la entidad cumpla con los criterios  normativos en cuanto al procedimiento disciplinario el cual debe ser objeto de seguimeinto para verificar su cumplimiento. </t>
  </si>
  <si>
    <t xml:space="preserve">Se efectuó seguimiento a los procesos disciplinarios con el fin de verificar el estado y las acciones necesarias. Esta información , amaparada por reserva legal de que trata el Artículo 115 del CGD se  encuentra cargabada en drive institucional </t>
  </si>
  <si>
    <t xml:space="preserve">Se evidencia cumplimiento de la acción y ejecución del control establecido, de acuerdo a los soportes suministrados por el proceso. </t>
  </si>
  <si>
    <t xml:space="preserve">Se entiende la reserva de la información en cuanto a la ejecución de los controles y las acciones, sin embargo también se puede aclarar por cada control el lugar donde reposa la información, los pantallazos de la ejecución de los controles sin que se muestre información confidencial, lo anterior se puede aclarar en el campo "EVIDENCIAS / PRODUCTOS ENTREGADOS" columna "Q", de acuerdo a cada uno de los productos establecidos.
</t>
  </si>
  <si>
    <t xml:space="preserve">Se efectuaron planes de trabajos mensuales socializados con las abogadas del área, quienes en cumplimiento del mismo presentaron los proyectos correspondientes. </t>
  </si>
  <si>
    <t xml:space="preserve">
Se evidencia el cumplimiento de la acción y ejecución del control establecido, de acuerdo a los soportes subidos al drive como soporte. Se debe colocar el avance en términos de porcentaje en la columna "N" y diligenciar la columna Q con las evidencias entregadas.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</si>
  <si>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</si>
  <si>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</si>
  <si>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</si>
  <si>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</si>
  <si>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</si>
  <si>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</si>
  <si>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</si>
  <si>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</si>
  <si>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</si>
  <si>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</si>
  <si>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</si>
  <si>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</si>
  <si>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</si>
  <si>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</si>
  <si>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</si>
  <si>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</si>
  <si>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</si>
  <si>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</si>
  <si>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</si>
  <si>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</si>
  <si>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</si>
  <si>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</si>
  <si>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</si>
  <si>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</si>
  <si>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</si>
  <si>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</si>
  <si>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</si>
  <si>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</si>
  <si>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</si>
  <si>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</si>
  <si>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</si>
  <si>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</si>
  <si>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</si>
  <si>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</si>
  <si>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</si>
  <si>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</si>
  <si>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</si>
  <si>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</si>
  <si>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</si>
  <si>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</si>
  <si>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</si>
  <si>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</si>
  <si>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</si>
  <si>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</si>
  <si>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</si>
  <si>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Seguridad de la Información (Pérdida de Confidencialidad)</t>
  </si>
  <si>
    <t>Ejecución y Administración de procesos</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</si>
  <si>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</si>
  <si>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</si>
  <si>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</si>
  <si>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</si>
  <si>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</si>
  <si>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</si>
  <si>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</si>
  <si>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</si>
  <si>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</si>
  <si>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</si>
  <si>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</si>
  <si>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</si>
  <si>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</si>
  <si>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</si>
  <si>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</si>
  <si>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</si>
  <si>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</si>
  <si>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</si>
  <si>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</si>
  <si>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</si>
  <si>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Afectación Económica (o presupuestal) y Reputacional</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</si>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</sst>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8" fillId="4" borderId="17"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0.33300000000000002</c:v>
                </c:pt>
                <c:pt idx="4">
                  <c:v>0.33300000000000002</c:v>
                </c:pt>
                <c:pt idx="7">
                  <c:v>0.33</c:v>
                </c:pt>
                <c:pt idx="10">
                  <c:v>0.33</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0.33</c:v>
                </c:pt>
                <c:pt idx="4">
                  <c:v>0.33</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639365472"/>
        <c:axId val="-1639369824"/>
      </c:barChart>
      <c:catAx>
        <c:axId val="-163936547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639369824"/>
        <c:crosses val="autoZero"/>
        <c:auto val="1"/>
        <c:lblAlgn val="ctr"/>
        <c:lblOffset val="100"/>
        <c:noMultiLvlLbl val="1"/>
      </c:catAx>
      <c:valAx>
        <c:axId val="-16393698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63936547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0.33</c:v>
                </c:pt>
                <c:pt idx="7">
                  <c:v>0.33</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639372000"/>
        <c:axId val="-1639361120"/>
      </c:barChart>
      <c:catAx>
        <c:axId val="-163937200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639361120"/>
        <c:crosses val="autoZero"/>
        <c:auto val="1"/>
        <c:lblAlgn val="ctr"/>
        <c:lblOffset val="100"/>
        <c:noMultiLvlLbl val="1"/>
      </c:catAx>
      <c:valAx>
        <c:axId val="-163936112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63937200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639361664"/>
        <c:axId val="-1639363840"/>
      </c:barChart>
      <c:catAx>
        <c:axId val="-163936166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639363840"/>
        <c:crosses val="autoZero"/>
        <c:auto val="1"/>
        <c:lblAlgn val="ctr"/>
        <c:lblOffset val="100"/>
        <c:noMultiLvlLbl val="1"/>
      </c:catAx>
      <c:valAx>
        <c:axId val="-1639363840"/>
        <c:scaling>
          <c:orientation val="minMax"/>
        </c:scaling>
        <c:delete val="0"/>
        <c:axPos val="l"/>
        <c:numFmt formatCode="0%" sourceLinked="1"/>
        <c:majorTickMark val="cross"/>
        <c:minorTickMark val="cross"/>
        <c:tickLblPos val="nextTo"/>
        <c:spPr>
          <a:ln>
            <a:noFill/>
          </a:ln>
        </c:spPr>
        <c:crossAx val="-163936166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0334033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209585931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246008928"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4" workbookViewId="0">
      <selection activeCell="A8" sqref="A8:B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f>IFERROR(VLOOKUP(C6,'Datos Hoja 1'!$A$1:$D$17,2,FALSE),"")</f>
        <v>0</v>
      </c>
      <c r="D8" s="131"/>
      <c r="E8" s="131"/>
      <c r="F8" s="131"/>
      <c r="G8" s="131"/>
      <c r="H8" s="132"/>
      <c r="I8" s="79">
        <f>IFERROR(VLOOKUP(C6,'Datos Hoja 1'!$A$1:$D$17,3,FALSE),"")</f>
        <v>0</v>
      </c>
      <c r="J8" s="73"/>
      <c r="K8" s="73"/>
      <c r="L8" s="67"/>
      <c r="M8" s="2"/>
      <c r="N8" s="2"/>
      <c r="O8" s="4"/>
      <c r="P8" s="4"/>
      <c r="Q8" s="4"/>
      <c r="R8" s="4"/>
      <c r="S8" s="4"/>
      <c r="T8" s="4"/>
      <c r="U8" s="4"/>
      <c r="V8" s="4"/>
      <c r="W8" s="4"/>
      <c r="X8" s="4"/>
      <c r="Y8" s="4"/>
      <c r="Z8" s="4"/>
    </row>
    <row r="9" spans="1:26" ht="42.75" customHeight="1">
      <c r="A9" s="70"/>
      <c r="B9" s="71"/>
      <c r="C9" s="133"/>
      <c r="D9" s="134"/>
      <c r="E9" s="134"/>
      <c r="F9" s="134"/>
      <c r="G9" s="134"/>
      <c r="H9" s="135"/>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4: Fortalecer la identificación y ejecución de acciones de reducción del riesgo al igual que las medidas de adaptación al cambio climático en Bogotá D.C.</v>
      </c>
      <c r="D10" s="131"/>
      <c r="E10" s="131"/>
      <c r="F10" s="131"/>
      <c r="G10" s="131"/>
      <c r="H10" s="132"/>
      <c r="I10" s="68"/>
      <c r="J10" s="74"/>
      <c r="K10" s="74"/>
      <c r="L10" s="69"/>
      <c r="M10" s="2"/>
      <c r="N10" s="2"/>
      <c r="O10" s="4"/>
      <c r="P10" s="4"/>
      <c r="Q10" s="4"/>
      <c r="R10" s="4"/>
      <c r="S10" s="4"/>
      <c r="T10" s="4"/>
      <c r="U10" s="4"/>
      <c r="V10" s="4"/>
      <c r="W10" s="4"/>
      <c r="X10" s="4"/>
      <c r="Y10" s="4"/>
      <c r="Z10" s="4"/>
    </row>
    <row r="11" spans="1:26" ht="27.75" customHeight="1">
      <c r="A11" s="68"/>
      <c r="B11" s="69"/>
      <c r="C11" s="133"/>
      <c r="D11" s="134"/>
      <c r="E11" s="134"/>
      <c r="F11" s="134"/>
      <c r="G11" s="134"/>
      <c r="H11" s="135"/>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c r="B13" s="64" t="s">
        <v>11</v>
      </c>
      <c r="C13" s="59"/>
      <c r="D13" s="10"/>
      <c r="E13" s="64" t="s">
        <v>12</v>
      </c>
      <c r="F13" s="59"/>
      <c r="G13" s="9"/>
      <c r="H13" s="64" t="s">
        <v>13</v>
      </c>
      <c r="I13" s="59"/>
      <c r="J13" s="10" t="s">
        <v>14</v>
      </c>
      <c r="K13" s="64" t="s">
        <v>15</v>
      </c>
      <c r="L13" s="59"/>
      <c r="M13" s="2"/>
      <c r="N13" s="2"/>
      <c r="O13" s="4"/>
      <c r="P13" s="4"/>
      <c r="Q13" s="4"/>
      <c r="R13" s="4"/>
      <c r="S13" s="4"/>
      <c r="T13" s="4"/>
      <c r="U13" s="4"/>
      <c r="V13" s="4"/>
      <c r="W13" s="4"/>
      <c r="X13" s="4"/>
      <c r="Y13" s="4"/>
      <c r="Z13" s="4"/>
    </row>
    <row r="14" spans="1:26" ht="16.5" customHeight="1">
      <c r="A14" s="9" t="s">
        <v>14</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14</v>
      </c>
      <c r="B15" s="64" t="s">
        <v>20</v>
      </c>
      <c r="C15" s="59"/>
      <c r="D15" s="10"/>
      <c r="E15" s="65" t="s">
        <v>21</v>
      </c>
      <c r="F15" s="59"/>
      <c r="G15" s="9"/>
      <c r="H15" s="64" t="s">
        <v>22</v>
      </c>
      <c r="I15" s="59"/>
      <c r="J15" s="10"/>
      <c r="K15" s="65" t="s">
        <v>23</v>
      </c>
      <c r="L15" s="59"/>
      <c r="M15" s="2"/>
      <c r="N15" s="2"/>
      <c r="O15" s="4"/>
      <c r="P15" s="4"/>
      <c r="Q15" s="4"/>
      <c r="R15" s="4"/>
      <c r="S15" s="4"/>
      <c r="T15" s="4"/>
      <c r="U15" s="4"/>
      <c r="V15" s="4"/>
      <c r="W15" s="4"/>
      <c r="X15" s="4"/>
      <c r="Y15" s="4"/>
      <c r="Z15" s="4"/>
    </row>
    <row r="16" spans="1:26" ht="16.5" customHeight="1">
      <c r="A16" s="9"/>
      <c r="B16" s="64" t="s">
        <v>24</v>
      </c>
      <c r="C16" s="59"/>
      <c r="D16" s="10"/>
      <c r="E16" s="64" t="s">
        <v>25</v>
      </c>
      <c r="F16" s="59"/>
      <c r="G16" s="9"/>
      <c r="H16" s="64" t="s">
        <v>26</v>
      </c>
      <c r="I16" s="59"/>
      <c r="J16" s="10"/>
      <c r="K16" s="64" t="s">
        <v>27</v>
      </c>
      <c r="L16" s="59"/>
      <c r="M16" s="2"/>
      <c r="N16" s="2"/>
      <c r="O16" s="4"/>
      <c r="P16" s="4"/>
      <c r="Q16" s="4"/>
      <c r="R16" s="4"/>
      <c r="S16" s="4"/>
      <c r="T16" s="4"/>
      <c r="U16" s="4"/>
      <c r="V16" s="4"/>
      <c r="W16" s="4"/>
      <c r="X16" s="4"/>
      <c r="Y16" s="4"/>
      <c r="Z16" s="4"/>
    </row>
    <row r="17" spans="1:26" ht="16.5" customHeight="1">
      <c r="A17" s="9"/>
      <c r="B17" s="64" t="s">
        <v>28</v>
      </c>
      <c r="C17" s="59"/>
      <c r="D17" s="10" t="s">
        <v>14</v>
      </c>
      <c r="E17" s="64" t="s">
        <v>29</v>
      </c>
      <c r="F17" s="59"/>
      <c r="G17" s="9"/>
      <c r="H17" s="64" t="s">
        <v>30</v>
      </c>
      <c r="I17" s="59"/>
      <c r="J17" s="10"/>
      <c r="K17" s="64" t="s">
        <v>31</v>
      </c>
      <c r="L17" s="59"/>
      <c r="M17" s="2"/>
      <c r="N17" s="2"/>
      <c r="O17" s="4"/>
      <c r="P17" s="4"/>
      <c r="Q17" s="4"/>
      <c r="R17" s="4"/>
      <c r="S17" s="4"/>
      <c r="T17" s="4"/>
      <c r="U17" s="4"/>
      <c r="V17" s="4"/>
      <c r="W17" s="4"/>
      <c r="X17" s="4"/>
      <c r="Y17" s="4"/>
      <c r="Z17" s="4"/>
    </row>
    <row r="18" spans="1:26" ht="25.5" customHeight="1">
      <c r="A18" s="9"/>
      <c r="B18" s="64" t="s">
        <v>32</v>
      </c>
      <c r="C18" s="59"/>
      <c r="D18" s="10"/>
      <c r="E18" s="65" t="s">
        <v>33</v>
      </c>
      <c r="F18" s="59"/>
      <c r="G18" s="9"/>
      <c r="H18" s="65"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65"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c r="I27" s="58"/>
      <c r="J27" s="58"/>
      <c r="K27" s="58"/>
      <c r="L27" s="59"/>
      <c r="M27" s="2"/>
      <c r="N27" s="2"/>
      <c r="O27" s="4"/>
      <c r="P27" s="4"/>
      <c r="Q27" s="4"/>
      <c r="R27" s="4"/>
      <c r="S27" s="4"/>
      <c r="T27" s="4"/>
      <c r="U27" s="4"/>
      <c r="V27" s="4"/>
      <c r="W27" s="4"/>
      <c r="X27" s="4"/>
      <c r="Y27" s="4"/>
      <c r="Z27" s="4"/>
    </row>
    <row r="28" spans="1:26" ht="16.5" customHeight="1">
      <c r="A28" s="11">
        <v>6</v>
      </c>
      <c r="B28" s="57" t="s">
        <v>52</v>
      </c>
      <c r="C28" s="58"/>
      <c r="D28" s="58"/>
      <c r="E28" s="58"/>
      <c r="F28" s="59"/>
      <c r="G28" s="11">
        <v>6</v>
      </c>
      <c r="H28" s="57"/>
      <c r="I28" s="58"/>
      <c r="J28" s="58"/>
      <c r="K28" s="58"/>
      <c r="L28" s="59"/>
      <c r="M28" s="2"/>
      <c r="N28" s="2"/>
      <c r="O28" s="4"/>
      <c r="P28" s="4"/>
      <c r="Q28" s="4"/>
      <c r="R28" s="4"/>
      <c r="S28" s="4"/>
      <c r="T28" s="4"/>
      <c r="U28" s="4"/>
      <c r="V28" s="4"/>
      <c r="W28" s="4"/>
      <c r="X28" s="4"/>
      <c r="Y28" s="4"/>
      <c r="Z28" s="4"/>
    </row>
    <row r="29" spans="1:26" ht="16.5" customHeight="1">
      <c r="A29" s="11">
        <v>7</v>
      </c>
      <c r="B29" s="57"/>
      <c r="C29" s="58"/>
      <c r="D29" s="58"/>
      <c r="E29" s="58"/>
      <c r="F29" s="59"/>
      <c r="G29" s="11">
        <v>7</v>
      </c>
      <c r="H29" s="57"/>
      <c r="I29" s="58"/>
      <c r="J29" s="58"/>
      <c r="K29" s="58"/>
      <c r="L29" s="59"/>
      <c r="M29" s="2"/>
      <c r="N29" s="2"/>
      <c r="O29" s="4"/>
      <c r="P29" s="4"/>
      <c r="Q29" s="4"/>
      <c r="R29" s="4"/>
      <c r="S29" s="4"/>
      <c r="T29" s="4"/>
      <c r="U29" s="4"/>
      <c r="V29" s="4"/>
      <c r="W29" s="4"/>
      <c r="X29" s="4"/>
      <c r="Y29" s="4"/>
      <c r="Z29" s="4"/>
    </row>
    <row r="30" spans="1:26" ht="16.5" customHeight="1">
      <c r="A30" s="11">
        <v>8</v>
      </c>
      <c r="B30" s="57"/>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53</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54</v>
      </c>
      <c r="B39" s="62"/>
      <c r="C39" s="62"/>
      <c r="D39" s="62"/>
      <c r="E39" s="62"/>
      <c r="F39" s="63"/>
      <c r="G39" s="60" t="s">
        <v>55</v>
      </c>
      <c r="H39" s="58"/>
      <c r="I39" s="58"/>
      <c r="J39" s="58"/>
      <c r="K39" s="58"/>
      <c r="L39" s="59"/>
      <c r="M39" s="2"/>
      <c r="N39" s="2"/>
      <c r="O39" s="4"/>
      <c r="P39" s="4"/>
      <c r="Q39" s="4"/>
      <c r="R39" s="4"/>
      <c r="S39" s="4"/>
      <c r="T39" s="4"/>
      <c r="U39" s="4"/>
      <c r="V39" s="4"/>
      <c r="W39" s="4"/>
      <c r="X39" s="4"/>
      <c r="Y39" s="4"/>
      <c r="Z39" s="4"/>
    </row>
    <row r="40" spans="1:26" ht="16.5" customHeight="1">
      <c r="A40" s="11">
        <v>1</v>
      </c>
      <c r="B40" s="57" t="s">
        <v>56</v>
      </c>
      <c r="C40" s="58"/>
      <c r="D40" s="58"/>
      <c r="E40" s="58"/>
      <c r="F40" s="59"/>
      <c r="G40" s="11">
        <v>1</v>
      </c>
      <c r="H40" s="57" t="s">
        <v>57</v>
      </c>
      <c r="I40" s="58"/>
      <c r="J40" s="58"/>
      <c r="K40" s="58"/>
      <c r="L40" s="59"/>
      <c r="M40" s="2"/>
      <c r="N40" s="2"/>
      <c r="O40" s="4"/>
      <c r="P40" s="4"/>
      <c r="Q40" s="4"/>
      <c r="R40" s="4"/>
      <c r="S40" s="4"/>
      <c r="T40" s="4"/>
      <c r="U40" s="4"/>
      <c r="V40" s="4"/>
      <c r="W40" s="4"/>
      <c r="X40" s="4"/>
      <c r="Y40" s="4"/>
      <c r="Z40" s="4"/>
    </row>
    <row r="41" spans="1:26" ht="16.5" customHeight="1">
      <c r="A41" s="11">
        <v>2</v>
      </c>
      <c r="B41" s="57" t="s">
        <v>58</v>
      </c>
      <c r="C41" s="58"/>
      <c r="D41" s="58"/>
      <c r="E41" s="58"/>
      <c r="F41" s="59"/>
      <c r="G41" s="11">
        <v>2</v>
      </c>
      <c r="H41" s="57" t="s">
        <v>59</v>
      </c>
      <c r="I41" s="58"/>
      <c r="J41" s="58"/>
      <c r="K41" s="58"/>
      <c r="L41" s="59"/>
      <c r="M41" s="2"/>
      <c r="N41" s="2"/>
      <c r="O41" s="4"/>
      <c r="P41" s="4"/>
      <c r="Q41" s="4"/>
      <c r="R41" s="4"/>
      <c r="S41" s="4"/>
      <c r="T41" s="4"/>
      <c r="U41" s="4"/>
      <c r="V41" s="4"/>
      <c r="W41" s="4"/>
      <c r="X41" s="4"/>
      <c r="Y41" s="4"/>
      <c r="Z41" s="4"/>
    </row>
    <row r="42" spans="1:26" ht="16.5" customHeight="1">
      <c r="A42" s="11">
        <v>3</v>
      </c>
      <c r="B42" s="57"/>
      <c r="C42" s="58"/>
      <c r="D42" s="58"/>
      <c r="E42" s="58"/>
      <c r="F42" s="59"/>
      <c r="G42" s="11">
        <v>3</v>
      </c>
      <c r="H42" s="57" t="s">
        <v>60</v>
      </c>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t="s">
        <v>61</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t="s">
        <v>62</v>
      </c>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63</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64</v>
      </c>
      <c r="B56" s="62"/>
      <c r="C56" s="62"/>
      <c r="D56" s="62"/>
      <c r="E56" s="62"/>
      <c r="F56" s="63"/>
      <c r="G56" s="60" t="s">
        <v>65</v>
      </c>
      <c r="H56" s="58"/>
      <c r="I56" s="58"/>
      <c r="J56" s="58"/>
      <c r="K56" s="58"/>
      <c r="L56" s="59"/>
      <c r="M56" s="2"/>
      <c r="N56" s="2"/>
      <c r="O56" s="4"/>
      <c r="P56" s="4"/>
      <c r="Q56" s="4"/>
      <c r="R56" s="4"/>
      <c r="S56" s="4"/>
      <c r="T56" s="4"/>
      <c r="U56" s="4"/>
      <c r="V56" s="4"/>
      <c r="W56" s="4"/>
      <c r="X56" s="4"/>
      <c r="Y56" s="4"/>
      <c r="Z56" s="4"/>
    </row>
    <row r="57" spans="1:26" ht="16.5" customHeight="1">
      <c r="A57" s="11">
        <v>1</v>
      </c>
      <c r="B57" s="57" t="s">
        <v>66</v>
      </c>
      <c r="C57" s="58"/>
      <c r="D57" s="58"/>
      <c r="E57" s="58"/>
      <c r="F57" s="59"/>
      <c r="G57" s="11">
        <v>1</v>
      </c>
      <c r="H57" s="57" t="s">
        <v>67</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68</v>
      </c>
      <c r="B67" s="62"/>
      <c r="C67" s="62"/>
      <c r="D67" s="62"/>
      <c r="E67" s="62"/>
      <c r="F67" s="63"/>
      <c r="G67" s="60" t="s">
        <v>69</v>
      </c>
      <c r="H67" s="58"/>
      <c r="I67" s="58"/>
      <c r="J67" s="58"/>
      <c r="K67" s="58"/>
      <c r="L67" s="59"/>
      <c r="M67" s="2"/>
      <c r="N67" s="2"/>
      <c r="O67" s="4"/>
      <c r="P67" s="4"/>
      <c r="Q67" s="4"/>
      <c r="R67" s="4"/>
      <c r="S67" s="4"/>
      <c r="T67" s="4"/>
      <c r="U67" s="4"/>
      <c r="V67" s="4"/>
      <c r="W67" s="4"/>
      <c r="X67" s="4"/>
      <c r="Y67" s="4"/>
      <c r="Z67" s="4"/>
    </row>
    <row r="68" spans="1:26" ht="16.5" customHeight="1">
      <c r="A68" s="11">
        <v>1</v>
      </c>
      <c r="B68" s="57" t="s">
        <v>70</v>
      </c>
      <c r="C68" s="58"/>
      <c r="D68" s="58"/>
      <c r="E68" s="58"/>
      <c r="F68" s="59"/>
      <c r="G68" s="11">
        <v>1</v>
      </c>
      <c r="H68" s="57" t="s">
        <v>71</v>
      </c>
      <c r="I68" s="58"/>
      <c r="J68" s="58"/>
      <c r="K68" s="58"/>
      <c r="L68" s="59"/>
      <c r="M68" s="2"/>
      <c r="N68" s="2"/>
      <c r="O68" s="4"/>
      <c r="P68" s="4"/>
      <c r="Q68" s="4"/>
      <c r="R68" s="4"/>
      <c r="S68" s="4"/>
      <c r="T68" s="4"/>
      <c r="U68" s="4"/>
      <c r="V68" s="4"/>
      <c r="W68" s="4"/>
      <c r="X68" s="4"/>
      <c r="Y68" s="4"/>
      <c r="Z68" s="4"/>
    </row>
    <row r="69" spans="1:26" ht="16.5" customHeight="1">
      <c r="A69" s="11">
        <v>2</v>
      </c>
      <c r="B69" s="57"/>
      <c r="C69" s="58"/>
      <c r="D69" s="58"/>
      <c r="E69" s="58"/>
      <c r="F69" s="59"/>
      <c r="G69" s="11">
        <v>2</v>
      </c>
      <c r="H69" s="57"/>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72</v>
      </c>
      <c r="B78" s="62"/>
      <c r="C78" s="62"/>
      <c r="D78" s="62"/>
      <c r="E78" s="62"/>
      <c r="F78" s="63"/>
      <c r="G78" s="60" t="s">
        <v>73</v>
      </c>
      <c r="H78" s="58"/>
      <c r="I78" s="58"/>
      <c r="J78" s="58"/>
      <c r="K78" s="58"/>
      <c r="L78" s="59"/>
      <c r="M78" s="2"/>
      <c r="N78" s="2"/>
      <c r="O78" s="4"/>
      <c r="P78" s="4"/>
      <c r="Q78" s="4"/>
      <c r="R78" s="4"/>
      <c r="S78" s="4"/>
      <c r="T78" s="4"/>
      <c r="U78" s="4"/>
      <c r="V78" s="4"/>
      <c r="W78" s="4"/>
      <c r="X78" s="4"/>
      <c r="Y78" s="4"/>
      <c r="Z78" s="4"/>
    </row>
    <row r="79" spans="1:26" ht="16.5" customHeight="1">
      <c r="A79" s="11">
        <v>1</v>
      </c>
      <c r="B79" s="57" t="s">
        <v>74</v>
      </c>
      <c r="C79" s="58"/>
      <c r="D79" s="58"/>
      <c r="E79" s="58"/>
      <c r="F79" s="59"/>
      <c r="G79" s="11">
        <v>1</v>
      </c>
      <c r="H79" s="57" t="s">
        <v>75</v>
      </c>
      <c r="I79" s="58"/>
      <c r="J79" s="58"/>
      <c r="K79" s="58"/>
      <c r="L79" s="59"/>
      <c r="M79" s="2"/>
      <c r="N79" s="2"/>
      <c r="O79" s="4"/>
      <c r="P79" s="4"/>
      <c r="Q79" s="4"/>
      <c r="R79" s="4"/>
      <c r="S79" s="4"/>
      <c r="T79" s="4"/>
      <c r="U79" s="4"/>
      <c r="V79" s="4"/>
      <c r="W79" s="4"/>
      <c r="X79" s="4"/>
      <c r="Y79" s="4"/>
      <c r="Z79" s="4"/>
    </row>
    <row r="80" spans="1:26" ht="16.5" customHeight="1">
      <c r="A80" s="11">
        <v>2</v>
      </c>
      <c r="B80" s="57"/>
      <c r="C80" s="58"/>
      <c r="D80" s="58"/>
      <c r="E80" s="58"/>
      <c r="F80" s="59"/>
      <c r="G80" s="11">
        <v>2</v>
      </c>
      <c r="H80" s="57" t="s">
        <v>76</v>
      </c>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340</v>
      </c>
      <c r="B1" s="40" t="s">
        <v>91</v>
      </c>
      <c r="C1" s="40" t="s">
        <v>92</v>
      </c>
      <c r="D1" s="40" t="s">
        <v>341</v>
      </c>
      <c r="E1" s="40" t="s">
        <v>342</v>
      </c>
      <c r="F1" s="40" t="s">
        <v>82</v>
      </c>
      <c r="G1" s="40" t="s">
        <v>343</v>
      </c>
      <c r="H1" s="40" t="s">
        <v>344</v>
      </c>
      <c r="I1" s="40" t="s">
        <v>186</v>
      </c>
      <c r="J1" s="40" t="s">
        <v>345</v>
      </c>
      <c r="K1" s="40" t="s">
        <v>202</v>
      </c>
      <c r="L1" s="40" t="s">
        <v>346</v>
      </c>
      <c r="M1" s="40" t="s">
        <v>347</v>
      </c>
      <c r="N1" s="40" t="s">
        <v>348</v>
      </c>
      <c r="O1" s="40" t="s">
        <v>349</v>
      </c>
      <c r="P1" s="40" t="s">
        <v>350</v>
      </c>
      <c r="Q1" s="41" t="s">
        <v>110</v>
      </c>
      <c r="R1" s="40" t="s">
        <v>351</v>
      </c>
      <c r="S1" s="40" t="s">
        <v>352</v>
      </c>
      <c r="T1" s="40" t="s">
        <v>353</v>
      </c>
      <c r="U1" s="40" t="s">
        <v>354</v>
      </c>
      <c r="V1" s="40" t="s">
        <v>355</v>
      </c>
      <c r="W1" s="40" t="s">
        <v>356</v>
      </c>
      <c r="X1" s="40" t="s">
        <v>357</v>
      </c>
      <c r="Y1" s="40" t="s">
        <v>347</v>
      </c>
      <c r="Z1" s="40" t="s">
        <v>358</v>
      </c>
      <c r="AA1" s="40" t="s">
        <v>359</v>
      </c>
      <c r="AB1" s="40" t="s">
        <v>360</v>
      </c>
      <c r="AC1" s="40" t="s">
        <v>361</v>
      </c>
      <c r="AD1" s="40" t="s">
        <v>348</v>
      </c>
      <c r="AE1" s="40" t="s">
        <v>362</v>
      </c>
    </row>
    <row r="2" spans="1:31" ht="45">
      <c r="A2" s="42" t="s">
        <v>363</v>
      </c>
      <c r="B2" s="43" t="s">
        <v>121</v>
      </c>
      <c r="C2" s="42" t="s">
        <v>364</v>
      </c>
      <c r="D2" s="43" t="s">
        <v>365</v>
      </c>
      <c r="E2" s="43" t="s">
        <v>366</v>
      </c>
      <c r="F2" s="43" t="s">
        <v>367</v>
      </c>
      <c r="G2" s="44"/>
      <c r="H2" s="44"/>
      <c r="I2" s="44" t="s">
        <v>200</v>
      </c>
      <c r="J2" s="44" t="s">
        <v>201</v>
      </c>
      <c r="K2" s="44" t="s">
        <v>202</v>
      </c>
      <c r="L2" s="44" t="s">
        <v>203</v>
      </c>
      <c r="M2" s="45" t="s">
        <v>204</v>
      </c>
      <c r="N2" s="44" t="s">
        <v>287</v>
      </c>
      <c r="O2" s="44" t="s">
        <v>159</v>
      </c>
      <c r="P2" s="43" t="s">
        <v>368</v>
      </c>
      <c r="Q2" s="43" t="s">
        <v>369</v>
      </c>
      <c r="R2" s="43" t="s">
        <v>370</v>
      </c>
      <c r="S2" s="43" t="s">
        <v>248</v>
      </c>
      <c r="T2" s="43" t="s">
        <v>249</v>
      </c>
      <c r="U2" s="44" t="s">
        <v>250</v>
      </c>
      <c r="V2" s="44" t="s">
        <v>251</v>
      </c>
      <c r="W2" s="44" t="s">
        <v>252</v>
      </c>
      <c r="X2" s="43" t="s">
        <v>253</v>
      </c>
      <c r="Y2" s="43" t="s">
        <v>254</v>
      </c>
      <c r="Z2" s="44" t="s">
        <v>248</v>
      </c>
      <c r="AA2" s="44">
        <v>15</v>
      </c>
      <c r="AB2" s="46" t="s">
        <v>371</v>
      </c>
      <c r="AC2" s="46" t="s">
        <v>256</v>
      </c>
      <c r="AD2" s="44" t="s">
        <v>372</v>
      </c>
      <c r="AE2" s="44" t="str">
        <f>""</f>
        <v/>
      </c>
    </row>
    <row r="3" spans="1:31" ht="45">
      <c r="A3" s="42" t="s">
        <v>106</v>
      </c>
      <c r="B3" s="42" t="s">
        <v>373</v>
      </c>
      <c r="C3" s="42" t="s">
        <v>374</v>
      </c>
      <c r="D3" s="43" t="s">
        <v>375</v>
      </c>
      <c r="E3" s="43" t="s">
        <v>376</v>
      </c>
      <c r="F3" s="43" t="s">
        <v>377</v>
      </c>
      <c r="G3" s="44"/>
      <c r="H3" s="44"/>
      <c r="I3" s="44" t="s">
        <v>378</v>
      </c>
      <c r="J3" s="44" t="s">
        <v>379</v>
      </c>
      <c r="K3" s="44" t="s">
        <v>380</v>
      </c>
      <c r="L3" s="44" t="s">
        <v>381</v>
      </c>
      <c r="M3" s="45" t="s">
        <v>382</v>
      </c>
      <c r="N3" s="44" t="s">
        <v>372</v>
      </c>
      <c r="O3" s="44" t="s">
        <v>160</v>
      </c>
      <c r="P3" s="43" t="s">
        <v>383</v>
      </c>
      <c r="Q3" s="43" t="s">
        <v>384</v>
      </c>
      <c r="R3" s="43" t="s">
        <v>385</v>
      </c>
      <c r="S3" s="43" t="s">
        <v>386</v>
      </c>
      <c r="T3" s="43" t="s">
        <v>387</v>
      </c>
      <c r="U3" s="44" t="s">
        <v>388</v>
      </c>
      <c r="V3" s="44" t="s">
        <v>389</v>
      </c>
      <c r="W3" s="44" t="s">
        <v>390</v>
      </c>
      <c r="X3" s="43" t="s">
        <v>391</v>
      </c>
      <c r="Y3" s="43" t="s">
        <v>392</v>
      </c>
      <c r="Z3" s="44" t="s">
        <v>386</v>
      </c>
      <c r="AA3" s="44">
        <v>0</v>
      </c>
      <c r="AB3" s="46" t="s">
        <v>393</v>
      </c>
      <c r="AC3" s="46" t="s">
        <v>394</v>
      </c>
      <c r="AD3" s="44" t="s">
        <v>281</v>
      </c>
      <c r="AE3" s="43"/>
    </row>
    <row r="4" spans="1:31" ht="60">
      <c r="A4" s="42" t="s">
        <v>395</v>
      </c>
      <c r="B4" s="42" t="s">
        <v>396</v>
      </c>
      <c r="C4" s="43" t="s">
        <v>397</v>
      </c>
      <c r="D4" s="43" t="s">
        <v>398</v>
      </c>
      <c r="E4" s="43" t="s">
        <v>399</v>
      </c>
      <c r="F4" s="43" t="s">
        <v>400</v>
      </c>
      <c r="G4" s="44"/>
      <c r="H4" s="44"/>
      <c r="I4" s="44" t="s">
        <v>401</v>
      </c>
      <c r="J4" s="44" t="s">
        <v>402</v>
      </c>
      <c r="K4" s="44" t="s">
        <v>402</v>
      </c>
      <c r="L4" s="44" t="s">
        <v>402</v>
      </c>
      <c r="M4" s="44" t="s">
        <v>402</v>
      </c>
      <c r="N4" s="45" t="s">
        <v>403</v>
      </c>
      <c r="O4" s="43"/>
      <c r="P4" s="43" t="s">
        <v>404</v>
      </c>
      <c r="Q4" s="43" t="s">
        <v>405</v>
      </c>
      <c r="R4" s="43"/>
      <c r="S4" s="43"/>
      <c r="T4" s="43"/>
      <c r="U4" s="43"/>
      <c r="V4" s="43" t="s">
        <v>406</v>
      </c>
      <c r="W4" s="43"/>
      <c r="X4" s="43"/>
      <c r="Y4" s="43" t="s">
        <v>407</v>
      </c>
      <c r="Z4" s="44" t="s">
        <v>249</v>
      </c>
      <c r="AA4" s="44">
        <v>15</v>
      </c>
      <c r="AB4" s="46" t="s">
        <v>408</v>
      </c>
      <c r="AC4" s="46" t="s">
        <v>409</v>
      </c>
      <c r="AD4" s="45" t="s">
        <v>410</v>
      </c>
      <c r="AE4" s="43"/>
    </row>
    <row r="5" spans="1:31" ht="45">
      <c r="A5" s="4"/>
      <c r="B5" s="42" t="s">
        <v>411</v>
      </c>
      <c r="C5" s="42" t="s">
        <v>111</v>
      </c>
      <c r="D5" s="4" t="s">
        <v>412</v>
      </c>
      <c r="E5" s="4" t="s">
        <v>413</v>
      </c>
      <c r="F5" s="47" t="s">
        <v>414</v>
      </c>
      <c r="G5" s="48"/>
      <c r="H5" s="48"/>
      <c r="I5" s="44" t="s">
        <v>402</v>
      </c>
      <c r="J5" s="44"/>
      <c r="K5" s="44"/>
      <c r="L5" s="44"/>
      <c r="M5" s="44"/>
      <c r="N5" s="44" t="s">
        <v>415</v>
      </c>
      <c r="O5" s="4"/>
      <c r="P5" s="43" t="s">
        <v>416</v>
      </c>
      <c r="Q5" s="43" t="s">
        <v>417</v>
      </c>
      <c r="R5" s="4"/>
      <c r="S5" s="4"/>
      <c r="T5" s="4"/>
      <c r="U5" s="4"/>
      <c r="V5" s="4"/>
      <c r="W5" s="4"/>
      <c r="X5" s="4"/>
      <c r="Y5" s="4"/>
      <c r="Z5" s="44" t="s">
        <v>387</v>
      </c>
      <c r="AA5" s="44">
        <v>0</v>
      </c>
      <c r="AB5" s="4"/>
      <c r="AC5" s="46" t="s">
        <v>418</v>
      </c>
      <c r="AD5" s="44"/>
      <c r="AE5" s="4"/>
    </row>
    <row r="6" spans="1:31" ht="30">
      <c r="A6" s="4"/>
      <c r="B6" s="43" t="s">
        <v>419</v>
      </c>
      <c r="C6" s="47" t="s">
        <v>420</v>
      </c>
      <c r="D6" s="4" t="s">
        <v>421</v>
      </c>
      <c r="E6" s="4" t="s">
        <v>422</v>
      </c>
      <c r="F6" s="47" t="s">
        <v>423</v>
      </c>
      <c r="G6" s="48"/>
      <c r="H6" s="48"/>
      <c r="I6" s="44"/>
      <c r="J6" s="44"/>
      <c r="K6" s="44"/>
      <c r="L6" s="44"/>
      <c r="M6" s="44"/>
      <c r="N6" s="44"/>
      <c r="O6" s="4"/>
      <c r="P6" s="43" t="s">
        <v>424</v>
      </c>
      <c r="Q6" s="43" t="s">
        <v>425</v>
      </c>
      <c r="R6" s="4"/>
      <c r="S6" s="4"/>
      <c r="T6" s="4"/>
      <c r="U6" s="4"/>
      <c r="V6" s="4"/>
      <c r="W6" s="4"/>
      <c r="X6" s="4"/>
      <c r="Y6" s="4"/>
      <c r="Z6" s="44" t="s">
        <v>250</v>
      </c>
      <c r="AA6" s="44">
        <v>15</v>
      </c>
      <c r="AB6" s="4"/>
      <c r="AC6" s="4"/>
      <c r="AD6" s="4"/>
      <c r="AE6" s="4"/>
    </row>
    <row r="7" spans="1:31" ht="60">
      <c r="A7" s="4"/>
      <c r="B7" s="47" t="s">
        <v>426</v>
      </c>
      <c r="C7" s="4" t="s">
        <v>427</v>
      </c>
      <c r="D7" s="4"/>
      <c r="E7" s="4" t="s">
        <v>428</v>
      </c>
      <c r="F7" s="4" t="s">
        <v>429</v>
      </c>
      <c r="G7" s="48"/>
      <c r="H7" s="48"/>
      <c r="I7" s="44"/>
      <c r="J7" s="44"/>
      <c r="K7" s="44"/>
      <c r="L7" s="44"/>
      <c r="M7" s="44"/>
      <c r="N7" s="44"/>
      <c r="O7" s="4"/>
      <c r="P7" s="43" t="s">
        <v>430</v>
      </c>
      <c r="Q7" s="4"/>
      <c r="R7" s="4"/>
      <c r="S7" s="4"/>
      <c r="T7" s="4"/>
      <c r="U7" s="4"/>
      <c r="V7" s="4"/>
      <c r="W7" s="4"/>
      <c r="X7" s="4"/>
      <c r="Y7" s="4"/>
      <c r="Z7" s="44" t="s">
        <v>388</v>
      </c>
      <c r="AA7" s="44">
        <v>0</v>
      </c>
      <c r="AB7" s="4"/>
      <c r="AC7" s="4"/>
      <c r="AD7" s="4"/>
      <c r="AE7" s="4"/>
    </row>
    <row r="8" spans="1:31">
      <c r="A8" s="4"/>
      <c r="B8" s="4" t="s">
        <v>110</v>
      </c>
      <c r="C8" s="4" t="s">
        <v>431</v>
      </c>
      <c r="D8" s="4"/>
      <c r="E8" s="4" t="s">
        <v>432</v>
      </c>
      <c r="F8" s="4" t="s">
        <v>433</v>
      </c>
      <c r="G8" s="48"/>
      <c r="H8" s="48"/>
      <c r="I8" s="44"/>
      <c r="J8" s="44"/>
      <c r="K8" s="44"/>
      <c r="L8" s="44"/>
      <c r="M8" s="44"/>
      <c r="N8" s="44"/>
      <c r="O8" s="4"/>
      <c r="P8" s="43" t="s">
        <v>434</v>
      </c>
      <c r="Q8" s="4"/>
      <c r="R8" s="4"/>
      <c r="S8" s="4"/>
      <c r="T8" s="4"/>
      <c r="U8" s="4"/>
      <c r="V8" s="4"/>
      <c r="W8" s="4"/>
      <c r="X8" s="4"/>
      <c r="Y8" s="4"/>
      <c r="Z8" s="44" t="s">
        <v>251</v>
      </c>
      <c r="AA8" s="44">
        <v>15</v>
      </c>
      <c r="AB8" s="4"/>
      <c r="AC8" s="4"/>
      <c r="AD8" s="4"/>
      <c r="AE8" s="4"/>
    </row>
    <row r="9" spans="1:31">
      <c r="A9" s="4"/>
      <c r="B9" s="4" t="s">
        <v>435</v>
      </c>
      <c r="C9" s="4"/>
      <c r="D9" s="4"/>
      <c r="E9" s="4" t="s">
        <v>436</v>
      </c>
      <c r="F9" s="4" t="s">
        <v>437</v>
      </c>
      <c r="G9" s="48"/>
      <c r="H9" s="48"/>
      <c r="I9" s="44"/>
      <c r="J9" s="44"/>
      <c r="K9" s="44"/>
      <c r="L9" s="44"/>
      <c r="M9" s="44"/>
      <c r="N9" s="44"/>
      <c r="O9" s="4"/>
      <c r="P9" s="43" t="s">
        <v>438</v>
      </c>
      <c r="Q9" s="4"/>
      <c r="R9" s="4"/>
      <c r="S9" s="4"/>
      <c r="T9" s="4"/>
      <c r="U9" s="4"/>
      <c r="V9" s="4"/>
      <c r="W9" s="4"/>
      <c r="X9" s="4"/>
      <c r="Y9" s="4"/>
      <c r="Z9" s="44" t="s">
        <v>389</v>
      </c>
      <c r="AA9" s="44">
        <v>10</v>
      </c>
      <c r="AB9" s="4"/>
      <c r="AC9" s="4"/>
      <c r="AD9" s="4"/>
      <c r="AE9" s="4"/>
    </row>
    <row r="10" spans="1:31">
      <c r="A10" s="4"/>
      <c r="B10" s="4" t="s">
        <v>439</v>
      </c>
      <c r="C10" s="4"/>
      <c r="D10" s="4"/>
      <c r="E10" s="4" t="s">
        <v>440</v>
      </c>
      <c r="F10" s="4" t="s">
        <v>441</v>
      </c>
      <c r="G10" s="48"/>
      <c r="H10" s="48"/>
      <c r="I10" s="44"/>
      <c r="J10" s="44"/>
      <c r="K10" s="44"/>
      <c r="L10" s="44"/>
      <c r="M10" s="44"/>
      <c r="N10" s="44"/>
      <c r="O10" s="4"/>
      <c r="P10" s="4"/>
      <c r="Q10" s="4"/>
      <c r="R10" s="4"/>
      <c r="S10" s="4"/>
      <c r="T10" s="4"/>
      <c r="U10" s="4"/>
      <c r="V10" s="4"/>
      <c r="W10" s="4"/>
      <c r="X10" s="4"/>
      <c r="Y10" s="4"/>
      <c r="Z10" s="44" t="s">
        <v>406</v>
      </c>
      <c r="AA10" s="44">
        <v>0</v>
      </c>
      <c r="AB10" s="4"/>
      <c r="AC10" s="4"/>
      <c r="AD10" s="4"/>
      <c r="AE10" s="4"/>
    </row>
    <row r="11" spans="1:31">
      <c r="A11" s="4"/>
      <c r="B11" s="4" t="s">
        <v>442</v>
      </c>
      <c r="C11" s="4"/>
      <c r="D11" s="4"/>
      <c r="E11" s="4" t="s">
        <v>443</v>
      </c>
      <c r="F11" s="4" t="s">
        <v>444</v>
      </c>
      <c r="G11" s="48"/>
      <c r="H11" s="48"/>
      <c r="I11" s="44"/>
      <c r="J11" s="44"/>
      <c r="K11" s="44"/>
      <c r="L11" s="44"/>
      <c r="M11" s="44"/>
      <c r="N11" s="44"/>
      <c r="O11" s="4"/>
      <c r="P11" s="4"/>
      <c r="Q11" s="4"/>
      <c r="R11" s="4"/>
      <c r="S11" s="4"/>
      <c r="T11" s="4"/>
      <c r="U11" s="4"/>
      <c r="V11" s="4"/>
      <c r="W11" s="4"/>
      <c r="X11" s="4"/>
      <c r="Y11" s="4"/>
      <c r="Z11" s="44" t="s">
        <v>252</v>
      </c>
      <c r="AA11" s="44">
        <v>15</v>
      </c>
      <c r="AB11" s="4"/>
      <c r="AC11" s="4"/>
      <c r="AD11" s="4"/>
      <c r="AE11" s="4"/>
    </row>
    <row r="12" spans="1:31">
      <c r="A12" s="4"/>
      <c r="B12" s="4"/>
      <c r="C12" s="4"/>
      <c r="D12" s="4"/>
      <c r="E12" s="4"/>
      <c r="F12" s="4" t="s">
        <v>445</v>
      </c>
      <c r="G12" s="48"/>
      <c r="H12" s="48"/>
      <c r="I12" s="44"/>
      <c r="J12" s="44"/>
      <c r="K12" s="44"/>
      <c r="L12" s="44"/>
      <c r="M12" s="44"/>
      <c r="N12" s="44"/>
      <c r="O12" s="4"/>
      <c r="P12" s="4"/>
      <c r="Q12" s="4"/>
      <c r="R12" s="4"/>
      <c r="S12" s="4"/>
      <c r="T12" s="4"/>
      <c r="U12" s="4"/>
      <c r="V12" s="4"/>
      <c r="W12" s="4"/>
      <c r="X12" s="4"/>
      <c r="Y12" s="4"/>
      <c r="Z12" s="44" t="s">
        <v>390</v>
      </c>
      <c r="AA12" s="44">
        <v>0</v>
      </c>
      <c r="AB12" s="4"/>
      <c r="AC12" s="4"/>
      <c r="AD12" s="4"/>
      <c r="AE12" s="4"/>
    </row>
    <row r="13" spans="1:31">
      <c r="A13" s="4"/>
      <c r="B13" s="4"/>
      <c r="C13" s="4"/>
      <c r="D13" s="4"/>
      <c r="E13" s="4"/>
      <c r="F13" s="4" t="s">
        <v>446</v>
      </c>
      <c r="G13" s="48"/>
      <c r="H13" s="48"/>
      <c r="I13" s="44"/>
      <c r="J13" s="44"/>
      <c r="K13" s="44"/>
      <c r="L13" s="44"/>
      <c r="M13" s="44"/>
      <c r="N13" s="44"/>
      <c r="O13" s="4"/>
      <c r="P13" s="4"/>
      <c r="Q13" s="4"/>
      <c r="R13" s="4"/>
      <c r="S13" s="4"/>
      <c r="T13" s="4"/>
      <c r="U13" s="4"/>
      <c r="V13" s="4"/>
      <c r="W13" s="4"/>
      <c r="X13" s="4"/>
      <c r="Y13" s="4"/>
      <c r="Z13" s="44" t="s">
        <v>253</v>
      </c>
      <c r="AA13" s="44">
        <v>15</v>
      </c>
      <c r="AB13" s="4"/>
      <c r="AC13" s="4"/>
      <c r="AD13" s="4"/>
      <c r="AE13" s="4"/>
    </row>
    <row r="14" spans="1:31">
      <c r="A14" s="4"/>
      <c r="B14" s="4"/>
      <c r="C14" s="4"/>
      <c r="D14" s="4"/>
      <c r="E14" s="4"/>
      <c r="F14" s="4" t="s">
        <v>447</v>
      </c>
      <c r="G14" s="48"/>
      <c r="H14" s="48"/>
      <c r="I14" s="44"/>
      <c r="J14" s="44"/>
      <c r="K14" s="44"/>
      <c r="L14" s="44"/>
      <c r="M14" s="44"/>
      <c r="N14" s="44"/>
      <c r="O14" s="4"/>
      <c r="P14" s="4"/>
      <c r="Q14" s="4"/>
      <c r="R14" s="4"/>
      <c r="S14" s="4"/>
      <c r="T14" s="4"/>
      <c r="U14" s="4"/>
      <c r="V14" s="4"/>
      <c r="W14" s="4"/>
      <c r="X14" s="4"/>
      <c r="Y14" s="4"/>
      <c r="Z14" s="44" t="s">
        <v>391</v>
      </c>
      <c r="AA14" s="44">
        <v>0</v>
      </c>
      <c r="AB14" s="4"/>
      <c r="AC14" s="4"/>
      <c r="AD14" s="4"/>
      <c r="AE14" s="4"/>
    </row>
    <row r="15" spans="1:31">
      <c r="A15" s="4"/>
      <c r="B15" s="4"/>
      <c r="C15" s="4"/>
      <c r="D15" s="4"/>
      <c r="E15" s="4"/>
      <c r="F15" s="4" t="s">
        <v>448</v>
      </c>
      <c r="G15" s="48"/>
      <c r="H15" s="48"/>
      <c r="I15" s="44"/>
      <c r="J15" s="44"/>
      <c r="K15" s="44"/>
      <c r="L15" s="44"/>
      <c r="M15" s="44"/>
      <c r="N15" s="44"/>
      <c r="O15" s="4"/>
      <c r="P15" s="4"/>
      <c r="Q15" s="4"/>
      <c r="R15" s="4"/>
      <c r="S15" s="4"/>
      <c r="T15" s="4"/>
      <c r="U15" s="4"/>
      <c r="V15" s="4"/>
      <c r="W15" s="4"/>
      <c r="X15" s="4"/>
      <c r="Y15" s="4"/>
      <c r="Z15" s="44" t="s">
        <v>254</v>
      </c>
      <c r="AA15" s="44">
        <v>10</v>
      </c>
      <c r="AB15" s="4"/>
      <c r="AC15" s="4"/>
      <c r="AD15" s="4"/>
      <c r="AE15" s="4"/>
    </row>
    <row r="16" spans="1:31">
      <c r="A16" s="4"/>
      <c r="B16" s="4"/>
      <c r="C16" s="4"/>
      <c r="D16" s="4"/>
      <c r="E16" s="4"/>
      <c r="F16" s="4" t="s">
        <v>449</v>
      </c>
      <c r="G16" s="48"/>
      <c r="H16" s="48"/>
      <c r="I16" s="44"/>
      <c r="J16" s="44"/>
      <c r="K16" s="44"/>
      <c r="L16" s="44"/>
      <c r="M16" s="44"/>
      <c r="N16" s="44"/>
      <c r="O16" s="4"/>
      <c r="P16" s="4"/>
      <c r="Q16" s="4"/>
      <c r="R16" s="4"/>
      <c r="S16" s="4"/>
      <c r="T16" s="4"/>
      <c r="U16" s="4"/>
      <c r="V16" s="4"/>
      <c r="W16" s="4"/>
      <c r="X16" s="4"/>
      <c r="Y16" s="4"/>
      <c r="Z16" s="44" t="s">
        <v>392</v>
      </c>
      <c r="AA16" s="44">
        <v>5</v>
      </c>
      <c r="AB16" s="4"/>
      <c r="AC16" s="4"/>
      <c r="AD16" s="4"/>
      <c r="AE16" s="4"/>
    </row>
    <row r="17" spans="1:31">
      <c r="A17" s="4"/>
      <c r="B17" s="4"/>
      <c r="C17" s="4"/>
      <c r="D17" s="4"/>
      <c r="E17" s="4"/>
      <c r="F17" s="4" t="s">
        <v>6</v>
      </c>
      <c r="G17" s="48"/>
      <c r="H17" s="48"/>
      <c r="I17" s="44"/>
      <c r="J17" s="44"/>
      <c r="K17" s="44"/>
      <c r="L17" s="44"/>
      <c r="M17" s="44"/>
      <c r="N17" s="44"/>
      <c r="O17" s="4"/>
      <c r="P17" s="4"/>
      <c r="Q17" s="4"/>
      <c r="R17" s="4"/>
      <c r="S17" s="4"/>
      <c r="T17" s="4"/>
      <c r="U17" s="4"/>
      <c r="V17" s="4"/>
      <c r="W17" s="4"/>
      <c r="X17" s="4"/>
      <c r="Y17" s="4"/>
      <c r="Z17" s="44" t="s">
        <v>407</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450</v>
      </c>
      <c r="B1" s="50" t="s">
        <v>343</v>
      </c>
      <c r="C1" s="50" t="s">
        <v>451</v>
      </c>
      <c r="D1" s="50" t="s">
        <v>452</v>
      </c>
      <c r="E1" s="51"/>
      <c r="F1" s="51"/>
      <c r="G1" s="51"/>
      <c r="H1" s="51"/>
      <c r="I1" s="51"/>
      <c r="J1" s="51"/>
      <c r="K1" s="51"/>
      <c r="L1" s="51"/>
      <c r="M1" s="51"/>
      <c r="N1" s="51"/>
      <c r="O1" s="51"/>
      <c r="P1" s="51"/>
      <c r="Q1" s="51"/>
      <c r="R1" s="51"/>
      <c r="S1" s="51"/>
      <c r="T1" s="51"/>
      <c r="U1" s="51"/>
      <c r="V1" s="51"/>
      <c r="W1" s="51"/>
      <c r="X1" s="51"/>
      <c r="Y1" s="51"/>
      <c r="Z1" s="51"/>
    </row>
    <row r="2" spans="1:26" ht="99">
      <c r="A2" s="52" t="s">
        <v>367</v>
      </c>
      <c r="B2" s="53" t="s">
        <v>453</v>
      </c>
      <c r="C2" s="53" t="s">
        <v>454</v>
      </c>
      <c r="D2" s="53" t="s">
        <v>455</v>
      </c>
      <c r="E2" s="54"/>
      <c r="F2" s="54"/>
      <c r="G2" s="54"/>
      <c r="H2" s="54"/>
      <c r="I2" s="54"/>
      <c r="J2" s="54"/>
      <c r="K2" s="54"/>
      <c r="L2" s="54"/>
      <c r="M2" s="54"/>
      <c r="N2" s="54"/>
      <c r="O2" s="54"/>
      <c r="P2" s="54"/>
      <c r="Q2" s="54"/>
      <c r="R2" s="54"/>
      <c r="S2" s="54"/>
      <c r="T2" s="54"/>
      <c r="U2" s="54"/>
      <c r="V2" s="54"/>
      <c r="W2" s="54"/>
      <c r="X2" s="54"/>
      <c r="Y2" s="54"/>
      <c r="Z2" s="54"/>
    </row>
    <row r="3" spans="1:26" ht="117">
      <c r="A3" s="52" t="s">
        <v>377</v>
      </c>
      <c r="B3" s="53" t="s">
        <v>456</v>
      </c>
      <c r="C3" s="53" t="s">
        <v>457</v>
      </c>
      <c r="D3" s="53" t="s">
        <v>458</v>
      </c>
      <c r="E3" s="54"/>
      <c r="F3" s="54"/>
      <c r="G3" s="54"/>
      <c r="H3" s="54"/>
      <c r="I3" s="54"/>
      <c r="J3" s="54"/>
      <c r="K3" s="54"/>
      <c r="L3" s="54"/>
      <c r="M3" s="54"/>
      <c r="N3" s="54"/>
      <c r="O3" s="54"/>
      <c r="P3" s="54"/>
      <c r="Q3" s="54"/>
      <c r="R3" s="54"/>
      <c r="S3" s="54"/>
      <c r="T3" s="54"/>
      <c r="U3" s="54"/>
      <c r="V3" s="54"/>
      <c r="W3" s="54"/>
      <c r="X3" s="54"/>
      <c r="Y3" s="54"/>
      <c r="Z3" s="54"/>
    </row>
    <row r="4" spans="1:26" ht="63">
      <c r="A4" s="52" t="s">
        <v>429</v>
      </c>
      <c r="B4" s="53" t="s">
        <v>459</v>
      </c>
      <c r="C4" s="53" t="s">
        <v>460</v>
      </c>
      <c r="D4" s="53" t="s">
        <v>461</v>
      </c>
      <c r="E4" s="54"/>
      <c r="F4" s="54"/>
      <c r="G4" s="54"/>
      <c r="H4" s="54"/>
      <c r="I4" s="54"/>
      <c r="J4" s="54"/>
      <c r="K4" s="54"/>
      <c r="L4" s="54"/>
      <c r="M4" s="54"/>
      <c r="N4" s="54"/>
      <c r="O4" s="54"/>
      <c r="P4" s="54"/>
      <c r="Q4" s="54"/>
      <c r="R4" s="54"/>
      <c r="S4" s="54"/>
      <c r="T4" s="54"/>
      <c r="U4" s="54"/>
      <c r="V4" s="54"/>
      <c r="W4" s="54"/>
      <c r="X4" s="54"/>
      <c r="Y4" s="54"/>
      <c r="Z4" s="54"/>
    </row>
    <row r="5" spans="1:26" ht="45">
      <c r="A5" s="52" t="s">
        <v>433</v>
      </c>
      <c r="B5" s="53" t="s">
        <v>462</v>
      </c>
      <c r="C5" s="53" t="s">
        <v>463</v>
      </c>
      <c r="D5" s="53" t="s">
        <v>464</v>
      </c>
      <c r="E5" s="54"/>
      <c r="F5" s="54"/>
      <c r="G5" s="54"/>
      <c r="H5" s="54"/>
      <c r="I5" s="54"/>
      <c r="J5" s="54"/>
      <c r="K5" s="54"/>
      <c r="L5" s="54"/>
      <c r="M5" s="54"/>
      <c r="N5" s="54"/>
      <c r="O5" s="54"/>
      <c r="P5" s="54"/>
      <c r="Q5" s="54"/>
      <c r="R5" s="54"/>
      <c r="S5" s="54"/>
      <c r="T5" s="54"/>
      <c r="U5" s="54"/>
      <c r="V5" s="54"/>
      <c r="W5" s="54"/>
      <c r="X5" s="54"/>
      <c r="Y5" s="54"/>
      <c r="Z5" s="54"/>
    </row>
    <row r="6" spans="1:26" ht="63">
      <c r="A6" s="52" t="s">
        <v>437</v>
      </c>
      <c r="B6" s="53" t="s">
        <v>465</v>
      </c>
      <c r="C6" s="53" t="s">
        <v>466</v>
      </c>
      <c r="D6" s="53" t="s">
        <v>461</v>
      </c>
      <c r="E6" s="54"/>
      <c r="F6" s="54"/>
      <c r="G6" s="54"/>
      <c r="H6" s="54"/>
      <c r="I6" s="54"/>
      <c r="J6" s="54"/>
      <c r="K6" s="54"/>
      <c r="L6" s="54"/>
      <c r="M6" s="54"/>
      <c r="N6" s="54"/>
      <c r="O6" s="54"/>
      <c r="P6" s="54"/>
      <c r="Q6" s="54"/>
      <c r="R6" s="54"/>
      <c r="S6" s="54"/>
      <c r="T6" s="54"/>
      <c r="U6" s="54"/>
      <c r="V6" s="54"/>
      <c r="W6" s="54"/>
      <c r="X6" s="54"/>
      <c r="Y6" s="54"/>
      <c r="Z6" s="54"/>
    </row>
    <row r="7" spans="1:26" ht="120" customHeight="1">
      <c r="A7" s="52" t="s">
        <v>414</v>
      </c>
      <c r="B7" s="53" t="s">
        <v>467</v>
      </c>
      <c r="C7" s="53" t="s">
        <v>468</v>
      </c>
      <c r="D7" s="53" t="s">
        <v>469</v>
      </c>
      <c r="E7" s="54"/>
      <c r="F7" s="54"/>
      <c r="G7" s="54"/>
      <c r="H7" s="54"/>
      <c r="I7" s="54"/>
      <c r="J7" s="54"/>
      <c r="K7" s="54"/>
      <c r="L7" s="54"/>
      <c r="M7" s="54"/>
      <c r="N7" s="54"/>
      <c r="O7" s="54"/>
      <c r="P7" s="54"/>
      <c r="Q7" s="54"/>
      <c r="R7" s="54"/>
      <c r="S7" s="54"/>
      <c r="T7" s="54"/>
      <c r="U7" s="54"/>
      <c r="V7" s="54"/>
      <c r="W7" s="54"/>
      <c r="X7" s="54"/>
      <c r="Y7" s="54"/>
      <c r="Z7" s="54"/>
    </row>
    <row r="8" spans="1:26" ht="54">
      <c r="A8" s="52" t="s">
        <v>400</v>
      </c>
      <c r="B8" s="53" t="s">
        <v>470</v>
      </c>
      <c r="C8" s="53" t="s">
        <v>471</v>
      </c>
      <c r="D8" s="53" t="s">
        <v>458</v>
      </c>
      <c r="E8" s="54"/>
      <c r="F8" s="54"/>
      <c r="G8" s="54"/>
      <c r="H8" s="54"/>
      <c r="I8" s="54"/>
      <c r="J8" s="54"/>
      <c r="K8" s="54"/>
      <c r="L8" s="54"/>
      <c r="M8" s="54"/>
      <c r="N8" s="54"/>
      <c r="O8" s="54"/>
      <c r="P8" s="54"/>
      <c r="Q8" s="54"/>
      <c r="R8" s="54"/>
      <c r="S8" s="54"/>
      <c r="T8" s="54"/>
      <c r="U8" s="54"/>
      <c r="V8" s="54"/>
      <c r="W8" s="54"/>
      <c r="X8" s="54"/>
      <c r="Y8" s="54"/>
      <c r="Z8" s="54"/>
    </row>
    <row r="9" spans="1:26" ht="63">
      <c r="A9" s="52" t="s">
        <v>423</v>
      </c>
      <c r="B9" s="53" t="s">
        <v>472</v>
      </c>
      <c r="C9" s="53" t="s">
        <v>473</v>
      </c>
      <c r="D9" s="53" t="s">
        <v>474</v>
      </c>
      <c r="E9" s="54"/>
      <c r="F9" s="54"/>
      <c r="G9" s="54"/>
      <c r="H9" s="54"/>
      <c r="I9" s="54"/>
      <c r="J9" s="54"/>
      <c r="K9" s="54"/>
      <c r="L9" s="54"/>
      <c r="M9" s="54"/>
      <c r="N9" s="54"/>
      <c r="O9" s="54"/>
      <c r="P9" s="54"/>
      <c r="Q9" s="54"/>
      <c r="R9" s="54"/>
      <c r="S9" s="54"/>
      <c r="T9" s="54"/>
      <c r="U9" s="54"/>
      <c r="V9" s="54"/>
      <c r="W9" s="54"/>
      <c r="X9" s="54"/>
      <c r="Y9" s="54"/>
      <c r="Z9" s="54"/>
    </row>
    <row r="10" spans="1:26" ht="63">
      <c r="A10" s="52" t="s">
        <v>441</v>
      </c>
      <c r="B10" s="53" t="s">
        <v>475</v>
      </c>
      <c r="C10" s="53" t="s">
        <v>476</v>
      </c>
      <c r="D10" s="53" t="s">
        <v>461</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444</v>
      </c>
      <c r="B11" s="53" t="s">
        <v>477</v>
      </c>
      <c r="C11" s="53" t="s">
        <v>478</v>
      </c>
      <c r="D11" s="53" t="s">
        <v>461</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445</v>
      </c>
      <c r="B12" s="53" t="s">
        <v>479</v>
      </c>
      <c r="C12" s="53" t="s">
        <v>480</v>
      </c>
      <c r="D12" s="53" t="s">
        <v>461</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446</v>
      </c>
      <c r="B13" s="53" t="s">
        <v>481</v>
      </c>
      <c r="C13" s="53" t="s">
        <v>482</v>
      </c>
      <c r="D13" s="53" t="s">
        <v>461</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447</v>
      </c>
      <c r="B14" s="53" t="s">
        <v>483</v>
      </c>
      <c r="C14" s="53" t="s">
        <v>484</v>
      </c>
      <c r="D14" s="53" t="s">
        <v>461</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448</v>
      </c>
      <c r="B15" s="53" t="s">
        <v>485</v>
      </c>
      <c r="C15" s="53" t="s">
        <v>486</v>
      </c>
      <c r="D15" s="53" t="s">
        <v>487</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6</v>
      </c>
      <c r="B16" s="55"/>
      <c r="C16" s="55"/>
      <c r="D16" s="53" t="s">
        <v>469</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449</v>
      </c>
      <c r="B17" s="53" t="s">
        <v>488</v>
      </c>
      <c r="C17" s="53" t="s">
        <v>489</v>
      </c>
      <c r="D17" s="53" t="s">
        <v>461</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3"/>
      <c r="B1" s="67"/>
      <c r="C1" s="94" t="s">
        <v>0</v>
      </c>
      <c r="D1" s="73"/>
      <c r="E1" s="73"/>
      <c r="F1" s="73"/>
      <c r="G1" s="73"/>
      <c r="H1" s="73"/>
      <c r="I1" s="73"/>
      <c r="J1" s="73"/>
      <c r="K1" s="73"/>
      <c r="L1" s="73"/>
      <c r="M1" s="73"/>
      <c r="N1" s="73"/>
      <c r="O1" s="73"/>
      <c r="P1" s="73"/>
      <c r="Q1" s="73"/>
      <c r="R1" s="73"/>
      <c r="S1" s="73"/>
      <c r="T1" s="73"/>
      <c r="U1" s="67"/>
      <c r="V1" s="12" t="s">
        <v>77</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78</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79</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80</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5" t="s">
        <v>81</v>
      </c>
      <c r="B6" s="91" t="s">
        <v>82</v>
      </c>
      <c r="C6" s="96" t="s">
        <v>83</v>
      </c>
      <c r="D6" s="58"/>
      <c r="E6" s="58"/>
      <c r="F6" s="58"/>
      <c r="G6" s="58"/>
      <c r="H6" s="58"/>
      <c r="I6" s="58"/>
      <c r="J6" s="59"/>
      <c r="K6" s="96" t="s">
        <v>84</v>
      </c>
      <c r="L6" s="58"/>
      <c r="M6" s="58"/>
      <c r="N6" s="58"/>
      <c r="O6" s="58"/>
      <c r="P6" s="59"/>
      <c r="Q6" s="96" t="s">
        <v>85</v>
      </c>
      <c r="R6" s="58"/>
      <c r="S6" s="58"/>
      <c r="T6" s="58"/>
      <c r="U6" s="58"/>
      <c r="V6" s="59"/>
      <c r="W6" s="4"/>
      <c r="X6" s="4"/>
      <c r="Y6" s="4"/>
      <c r="Z6" s="4"/>
    </row>
    <row r="7" spans="1:26" ht="18" customHeight="1">
      <c r="A7" s="82"/>
      <c r="B7" s="82"/>
      <c r="C7" s="90" t="s">
        <v>86</v>
      </c>
      <c r="D7" s="90" t="s">
        <v>87</v>
      </c>
      <c r="E7" s="90" t="s">
        <v>88</v>
      </c>
      <c r="F7" s="90" t="s">
        <v>89</v>
      </c>
      <c r="G7" s="97" t="s">
        <v>90</v>
      </c>
      <c r="H7" s="90" t="s">
        <v>91</v>
      </c>
      <c r="I7" s="90" t="s">
        <v>92</v>
      </c>
      <c r="J7" s="90" t="s">
        <v>93</v>
      </c>
      <c r="K7" s="92" t="s">
        <v>94</v>
      </c>
      <c r="L7" s="91" t="s">
        <v>95</v>
      </c>
      <c r="M7" s="98" t="s">
        <v>96</v>
      </c>
      <c r="N7" s="92" t="s">
        <v>97</v>
      </c>
      <c r="O7" s="91" t="s">
        <v>95</v>
      </c>
      <c r="P7" s="92" t="s">
        <v>98</v>
      </c>
      <c r="Q7" s="90" t="s">
        <v>99</v>
      </c>
      <c r="R7" s="90" t="s">
        <v>100</v>
      </c>
      <c r="S7" s="90" t="s">
        <v>101</v>
      </c>
      <c r="T7" s="90" t="s">
        <v>102</v>
      </c>
      <c r="U7" s="92" t="s">
        <v>103</v>
      </c>
      <c r="V7" s="90" t="s">
        <v>104</v>
      </c>
      <c r="W7" s="4"/>
      <c r="X7" s="4"/>
      <c r="Y7" s="4"/>
      <c r="Z7" s="4"/>
    </row>
    <row r="8" spans="1:26" ht="34.5" customHeight="1">
      <c r="A8" s="83"/>
      <c r="B8" s="83"/>
      <c r="C8" s="83"/>
      <c r="D8" s="83"/>
      <c r="E8" s="83"/>
      <c r="F8" s="83"/>
      <c r="G8" s="83"/>
      <c r="H8" s="83"/>
      <c r="I8" s="83"/>
      <c r="J8" s="83"/>
      <c r="K8" s="83"/>
      <c r="L8" s="83"/>
      <c r="M8" s="83"/>
      <c r="N8" s="83"/>
      <c r="O8" s="83"/>
      <c r="P8" s="83"/>
      <c r="Q8" s="83"/>
      <c r="R8" s="83"/>
      <c r="S8" s="83"/>
      <c r="T8" s="83"/>
      <c r="U8" s="83"/>
      <c r="V8" s="83"/>
      <c r="W8" s="4"/>
      <c r="X8" s="4"/>
      <c r="Y8" s="4"/>
      <c r="Z8" s="4"/>
    </row>
    <row r="9" spans="1:26" ht="40.5" customHeight="1">
      <c r="A9" s="89">
        <v>1</v>
      </c>
      <c r="B9" s="84" t="str">
        <f>IF(C9="","",
IF('1. Punto de Partida'!$C$6="","",'1. Punto de Partida'!$C$6))</f>
        <v>Control Disciplinario Interno</v>
      </c>
      <c r="C9" s="84" t="s">
        <v>105</v>
      </c>
      <c r="D9" s="84" t="s">
        <v>106</v>
      </c>
      <c r="E9" s="84" t="s">
        <v>107</v>
      </c>
      <c r="F9" s="84" t="s">
        <v>108</v>
      </c>
      <c r="G9" s="84" t="s">
        <v>109</v>
      </c>
      <c r="H9" s="84" t="s">
        <v>110</v>
      </c>
      <c r="I9" s="84" t="s">
        <v>111</v>
      </c>
      <c r="J9" s="84" t="s">
        <v>112</v>
      </c>
      <c r="K9" s="85" t="str">
        <f>IFERROR(MID(J9,1,SEARCH(":",J9,1)-1),"")</f>
        <v>Rara vez</v>
      </c>
      <c r="L9" s="86">
        <f>IF(OR(K9="Rara vez",K9="Muy Baja"),0.2,
IF(OR(K9="Improbable",K9="Baja"),0.4,
IF(OR(K9="Posible",K9="Media"),0.6,
IF(OR(K9="Probable",K9="Alta"),0.8,
IF(OR(K9="Casi seguro",K9="Muy Alta"),1,"")))))</f>
        <v>0.2</v>
      </c>
      <c r="M9" s="87" t="s">
        <v>113</v>
      </c>
      <c r="N9" s="85"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86">
        <f>IF(N9="Leve",0.2,
IF(N9="Menor",0.4,
IF(N9="Moderado",0.6,
IF(N9="Mayor",0.8,
IF(N9="Catastrófico",1,"")))))</f>
        <v>0.8</v>
      </c>
      <c r="P9" s="8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88"/>
      <c r="R9" s="88"/>
      <c r="S9" s="88"/>
      <c r="T9" s="88"/>
      <c r="U9" s="84" t="str">
        <f>IF(S9="","","Cuatrimestral")</f>
        <v/>
      </c>
      <c r="V9" s="84"/>
      <c r="W9" s="4"/>
      <c r="X9" s="4"/>
      <c r="Y9" s="4"/>
      <c r="Z9" s="4"/>
    </row>
    <row r="10" spans="1:26" ht="41.25" customHeight="1">
      <c r="A10" s="82"/>
      <c r="B10" s="82"/>
      <c r="C10" s="82"/>
      <c r="D10" s="82"/>
      <c r="E10" s="82"/>
      <c r="F10" s="82"/>
      <c r="G10" s="82"/>
      <c r="H10" s="82"/>
      <c r="I10" s="82"/>
      <c r="J10" s="82"/>
      <c r="K10" s="82"/>
      <c r="L10" s="82"/>
      <c r="M10" s="82"/>
      <c r="N10" s="82"/>
      <c r="O10" s="82"/>
      <c r="P10" s="82"/>
      <c r="Q10" s="82"/>
      <c r="R10" s="82"/>
      <c r="S10" s="82"/>
      <c r="T10" s="82"/>
      <c r="U10" s="82"/>
      <c r="V10" s="82"/>
      <c r="W10" s="4"/>
      <c r="X10" s="4"/>
      <c r="Y10" s="4"/>
      <c r="Z10" s="4"/>
    </row>
    <row r="11" spans="1:26" ht="36" customHeight="1">
      <c r="A11" s="83"/>
      <c r="B11" s="83"/>
      <c r="C11" s="83"/>
      <c r="D11" s="83"/>
      <c r="E11" s="83"/>
      <c r="F11" s="83"/>
      <c r="G11" s="83"/>
      <c r="H11" s="83"/>
      <c r="I11" s="83"/>
      <c r="J11" s="83"/>
      <c r="K11" s="83"/>
      <c r="L11" s="83"/>
      <c r="M11" s="83"/>
      <c r="N11" s="83"/>
      <c r="O11" s="83"/>
      <c r="P11" s="83"/>
      <c r="Q11" s="83"/>
      <c r="R11" s="83"/>
      <c r="S11" s="83"/>
      <c r="T11" s="83"/>
      <c r="U11" s="83"/>
      <c r="V11" s="83"/>
      <c r="W11" s="4"/>
      <c r="X11" s="4"/>
      <c r="Y11" s="4"/>
      <c r="Z11" s="4"/>
    </row>
    <row r="12" spans="1:26" ht="28.5" customHeight="1">
      <c r="A12" s="89">
        <v>2</v>
      </c>
      <c r="B12" s="84" t="str">
        <f>IF(C12="","",
IF('1. Punto de Partida'!$C$6="","",'1. Punto de Partida'!$C$6))</f>
        <v>Control Disciplinario Interno</v>
      </c>
      <c r="C12" s="84" t="s">
        <v>105</v>
      </c>
      <c r="D12" s="84" t="s">
        <v>106</v>
      </c>
      <c r="E12" s="84" t="s">
        <v>114</v>
      </c>
      <c r="F12" s="84" t="s">
        <v>115</v>
      </c>
      <c r="G12" s="84" t="s">
        <v>116</v>
      </c>
      <c r="H12" s="84" t="s">
        <v>110</v>
      </c>
      <c r="I12" s="84" t="s">
        <v>111</v>
      </c>
      <c r="J12" s="84" t="s">
        <v>112</v>
      </c>
      <c r="K12" s="85" t="str">
        <f>IFERROR(MID(J12,1,SEARCH(":",J12,1)-1),"")</f>
        <v>Rara vez</v>
      </c>
      <c r="L12" s="86">
        <f>IF(OR(K12="Rara vez",K12="Muy Baja"),0.2,
IF(OR(K12="Improbable",K12="Baja"),0.4,
IF(OR(K12="Posible",K12="Media"),0.6,
IF(OR(K12="Probable",K12="Alta"),0.8,
IF(OR(K12="Casi seguro",K12="Muy Alta"),1,"")))))</f>
        <v>0.2</v>
      </c>
      <c r="M12" s="87"/>
      <c r="N12" s="85"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6">
        <f>IF(N12="Leve",0.2,
IF(N12="Menor",0.4,
IF(N12="Moderado",0.6,
IF(N12="Mayor",0.8,
IF(N12="Catastrófico",1,"")))))</f>
        <v>0.8</v>
      </c>
      <c r="P12" s="8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8"/>
      <c r="R12" s="88"/>
      <c r="S12" s="88"/>
      <c r="T12" s="88"/>
      <c r="U12" s="84" t="str">
        <f>IF(S12="","","Cuatrimestral")</f>
        <v/>
      </c>
      <c r="V12" s="84"/>
      <c r="W12" s="4"/>
      <c r="X12" s="4"/>
      <c r="Y12" s="4"/>
      <c r="Z12" s="4"/>
    </row>
    <row r="13" spans="1:26" ht="23.25" customHeight="1">
      <c r="A13" s="82"/>
      <c r="B13" s="82"/>
      <c r="C13" s="82"/>
      <c r="D13" s="82"/>
      <c r="E13" s="82"/>
      <c r="F13" s="82"/>
      <c r="G13" s="82"/>
      <c r="H13" s="82"/>
      <c r="I13" s="82"/>
      <c r="J13" s="82"/>
      <c r="K13" s="82"/>
      <c r="L13" s="82"/>
      <c r="M13" s="82"/>
      <c r="N13" s="82"/>
      <c r="O13" s="82"/>
      <c r="P13" s="82"/>
      <c r="Q13" s="82"/>
      <c r="R13" s="82"/>
      <c r="S13" s="82"/>
      <c r="T13" s="82"/>
      <c r="U13" s="82"/>
      <c r="V13" s="82"/>
      <c r="W13" s="4"/>
      <c r="X13" s="4"/>
      <c r="Y13" s="4"/>
      <c r="Z13" s="4"/>
    </row>
    <row r="14" spans="1:26" ht="24.75" customHeight="1">
      <c r="A14" s="83"/>
      <c r="B14" s="83"/>
      <c r="C14" s="83"/>
      <c r="D14" s="83"/>
      <c r="E14" s="83"/>
      <c r="F14" s="83"/>
      <c r="G14" s="83"/>
      <c r="H14" s="83"/>
      <c r="I14" s="83"/>
      <c r="J14" s="83"/>
      <c r="K14" s="83"/>
      <c r="L14" s="83"/>
      <c r="M14" s="83"/>
      <c r="N14" s="83"/>
      <c r="O14" s="83"/>
      <c r="P14" s="83"/>
      <c r="Q14" s="83"/>
      <c r="R14" s="83"/>
      <c r="S14" s="83"/>
      <c r="T14" s="83"/>
      <c r="U14" s="83"/>
      <c r="V14" s="83"/>
      <c r="W14" s="4"/>
      <c r="X14" s="4"/>
      <c r="Y14" s="4"/>
      <c r="Z14" s="4"/>
    </row>
    <row r="15" spans="1:26" ht="16.5" customHeight="1">
      <c r="A15" s="89">
        <v>3</v>
      </c>
      <c r="B15" s="84" t="str">
        <f>IF(C15="","",
IF('1. Punto de Partida'!$C$6="","",'1. Punto de Partida'!$C$6))</f>
        <v>Control Disciplinario Interno</v>
      </c>
      <c r="C15" s="84" t="s">
        <v>117</v>
      </c>
      <c r="D15" s="84" t="s">
        <v>106</v>
      </c>
      <c r="E15" s="84" t="s">
        <v>118</v>
      </c>
      <c r="F15" s="84" t="s">
        <v>119</v>
      </c>
      <c r="G15" s="84" t="s">
        <v>120</v>
      </c>
      <c r="H15" s="84" t="s">
        <v>121</v>
      </c>
      <c r="I15" s="84" t="s">
        <v>111</v>
      </c>
      <c r="J15" s="84" t="s">
        <v>122</v>
      </c>
      <c r="K15" s="85" t="str">
        <f>IFERROR(MID(J15,1,SEARCH(":",J15,1)-1),"")</f>
        <v>Baja</v>
      </c>
      <c r="L15" s="86">
        <f>IF(OR(K15="Rara vez",K15="Muy Baja"),0.2,
IF(OR(K15="Improbable",K15="Baja"),0.4,
IF(OR(K15="Posible",K15="Media"),0.6,
IF(OR(K15="Probable",K15="Alta"),0.8,
IF(OR(K15="Casi seguro",K15="Muy Alta"),1,"")))))</f>
        <v>0.4</v>
      </c>
      <c r="M15" s="87" t="s">
        <v>123</v>
      </c>
      <c r="N15" s="85"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Leve</v>
      </c>
      <c r="O15" s="86">
        <f>IF(N15="Leve",0.2,
IF(N15="Menor",0.4,
IF(N15="Moderado",0.6,
IF(N15="Mayor",0.8,
IF(N15="Catastrófico",1,"")))))</f>
        <v>0.2</v>
      </c>
      <c r="P15" s="8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Bajo</v>
      </c>
      <c r="Q15" s="88" t="s">
        <v>124</v>
      </c>
      <c r="R15" s="88" t="s">
        <v>124</v>
      </c>
      <c r="S15" s="88" t="s">
        <v>124</v>
      </c>
      <c r="T15" s="88" t="s">
        <v>125</v>
      </c>
      <c r="U15" s="84" t="str">
        <f>IF(S15="","","Cuatrimestral")</f>
        <v>Cuatrimestral</v>
      </c>
      <c r="V15" s="84" t="s">
        <v>126</v>
      </c>
      <c r="W15" s="4"/>
      <c r="X15" s="4"/>
      <c r="Y15" s="4"/>
      <c r="Z15" s="4"/>
    </row>
    <row r="16" spans="1:26" ht="16.5" customHeight="1">
      <c r="A16" s="82"/>
      <c r="B16" s="82"/>
      <c r="C16" s="82"/>
      <c r="D16" s="82"/>
      <c r="E16" s="82"/>
      <c r="F16" s="82"/>
      <c r="G16" s="82"/>
      <c r="H16" s="82"/>
      <c r="I16" s="82"/>
      <c r="J16" s="82"/>
      <c r="K16" s="82"/>
      <c r="L16" s="82"/>
      <c r="M16" s="82"/>
      <c r="N16" s="82"/>
      <c r="O16" s="82"/>
      <c r="P16" s="82"/>
      <c r="Q16" s="82"/>
      <c r="R16" s="82"/>
      <c r="S16" s="82"/>
      <c r="T16" s="82"/>
      <c r="U16" s="82"/>
      <c r="V16" s="82"/>
      <c r="W16" s="4"/>
      <c r="X16" s="4"/>
      <c r="Y16" s="4"/>
      <c r="Z16" s="4"/>
    </row>
    <row r="17" spans="1:26" ht="16.5" customHeight="1">
      <c r="A17" s="83"/>
      <c r="B17" s="83"/>
      <c r="C17" s="83"/>
      <c r="D17" s="83"/>
      <c r="E17" s="83"/>
      <c r="F17" s="83"/>
      <c r="G17" s="83"/>
      <c r="H17" s="83"/>
      <c r="I17" s="83"/>
      <c r="J17" s="83"/>
      <c r="K17" s="83"/>
      <c r="L17" s="83"/>
      <c r="M17" s="83"/>
      <c r="N17" s="83"/>
      <c r="O17" s="83"/>
      <c r="P17" s="83"/>
      <c r="Q17" s="83"/>
      <c r="R17" s="83"/>
      <c r="S17" s="83"/>
      <c r="T17" s="83"/>
      <c r="U17" s="83"/>
      <c r="V17" s="83"/>
      <c r="W17" s="4"/>
      <c r="X17" s="4"/>
      <c r="Y17" s="4"/>
      <c r="Z17" s="4"/>
    </row>
    <row r="18" spans="1:26" ht="16.5" customHeight="1">
      <c r="A18" s="89">
        <v>4</v>
      </c>
      <c r="B18" s="84" t="str">
        <f>IF(C18="","",
IF('1. Punto de Partida'!$C$6="","",'1. Punto de Partida'!$C$6))</f>
        <v>Control Disciplinario Interno</v>
      </c>
      <c r="C18" s="84" t="s">
        <v>127</v>
      </c>
      <c r="D18" s="84" t="s">
        <v>106</v>
      </c>
      <c r="E18" s="84" t="s">
        <v>128</v>
      </c>
      <c r="F18" s="84" t="s">
        <v>129</v>
      </c>
      <c r="G18" s="84" t="s">
        <v>130</v>
      </c>
      <c r="H18" s="84" t="s">
        <v>121</v>
      </c>
      <c r="I18" s="84" t="s">
        <v>111</v>
      </c>
      <c r="J18" s="84" t="s">
        <v>122</v>
      </c>
      <c r="K18" s="85" t="str">
        <f>IFERROR(MID(J18,1,SEARCH(":",J18,1)-1),"")</f>
        <v>Baja</v>
      </c>
      <c r="L18" s="86">
        <f>IF(OR(K18="Rara vez",K18="Muy Baja"),0.2,
IF(OR(K18="Improbable",K18="Baja"),0.4,
IF(OR(K18="Posible",K18="Media"),0.6,
IF(OR(K18="Probable",K18="Alta"),0.8,
IF(OR(K18="Casi seguro",K18="Muy Alta"),1,"")))))</f>
        <v>0.4</v>
      </c>
      <c r="M18" s="87" t="s">
        <v>123</v>
      </c>
      <c r="N18" s="85"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86">
        <f>IF(N18="Leve",0.2,
IF(N18="Menor",0.4,
IF(N18="Moderado",0.6,
IF(N18="Mayor",0.8,
IF(N18="Catastrófico",1,"")))))</f>
        <v>0.2</v>
      </c>
      <c r="P18" s="8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88" t="s">
        <v>131</v>
      </c>
      <c r="R18" s="88" t="s">
        <v>124</v>
      </c>
      <c r="S18" s="88" t="s">
        <v>132</v>
      </c>
      <c r="T18" s="88" t="s">
        <v>125</v>
      </c>
      <c r="U18" s="84" t="str">
        <f>IF(S18="","","Cuatrimestral")</f>
        <v>Cuatrimestral</v>
      </c>
      <c r="V18" s="84" t="s">
        <v>133</v>
      </c>
      <c r="W18" s="4"/>
      <c r="X18" s="4"/>
      <c r="Y18" s="4"/>
      <c r="Z18" s="4"/>
    </row>
    <row r="19" spans="1:26" ht="15" customHeight="1">
      <c r="A19" s="82"/>
      <c r="B19" s="82"/>
      <c r="C19" s="82"/>
      <c r="D19" s="82"/>
      <c r="E19" s="82"/>
      <c r="F19" s="82"/>
      <c r="G19" s="82"/>
      <c r="H19" s="82"/>
      <c r="I19" s="82"/>
      <c r="J19" s="82"/>
      <c r="K19" s="82"/>
      <c r="L19" s="82"/>
      <c r="M19" s="82"/>
      <c r="N19" s="82"/>
      <c r="O19" s="82"/>
      <c r="P19" s="82"/>
      <c r="Q19" s="82"/>
      <c r="R19" s="82"/>
      <c r="S19" s="82"/>
      <c r="T19" s="82"/>
      <c r="U19" s="82"/>
      <c r="V19" s="82"/>
      <c r="W19" s="4"/>
      <c r="X19" s="4"/>
      <c r="Y19" s="4"/>
      <c r="Z19" s="4"/>
    </row>
    <row r="20" spans="1:26" ht="15" customHeight="1">
      <c r="A20" s="83"/>
      <c r="B20" s="83"/>
      <c r="C20" s="83"/>
      <c r="D20" s="83"/>
      <c r="E20" s="83"/>
      <c r="F20" s="83"/>
      <c r="G20" s="83"/>
      <c r="H20" s="83"/>
      <c r="I20" s="83"/>
      <c r="J20" s="83"/>
      <c r="K20" s="83"/>
      <c r="L20" s="83"/>
      <c r="M20" s="83"/>
      <c r="N20" s="83"/>
      <c r="O20" s="83"/>
      <c r="P20" s="83"/>
      <c r="Q20" s="83"/>
      <c r="R20" s="83"/>
      <c r="S20" s="83"/>
      <c r="T20" s="83"/>
      <c r="U20" s="83"/>
      <c r="V20" s="83"/>
      <c r="W20" s="4"/>
      <c r="X20" s="4"/>
      <c r="Y20" s="4"/>
      <c r="Z20" s="4"/>
    </row>
    <row r="21" spans="1:26" ht="16.5" customHeight="1">
      <c r="A21" s="89">
        <v>5</v>
      </c>
      <c r="B21" s="84" t="str">
        <f>IF(C21="","",
IF('1. Punto de Partida'!$C$6="","",'1. Punto de Partida'!$C$6))</f>
        <v/>
      </c>
      <c r="C21" s="84"/>
      <c r="D21" s="84"/>
      <c r="E21" s="84"/>
      <c r="F21" s="84"/>
      <c r="G21" s="84"/>
      <c r="H21" s="84"/>
      <c r="I21" s="84"/>
      <c r="J21" s="84"/>
      <c r="K21" s="85" t="str">
        <f>IFERROR(MID(J21,1,SEARCH(":",J21,1)-1),"")</f>
        <v/>
      </c>
      <c r="L21" s="86" t="str">
        <f>IF(OR(K21="Rara vez",K21="Muy Baja"),0.2,
IF(OR(K21="Improbable",K21="Baja"),0.4,
IF(OR(K21="Posible",K21="Media"),0.6,
IF(OR(K21="Probable",K21="Alta"),0.8,
IF(OR(K21="Casi seguro",K21="Muy Alta"),1,"")))))</f>
        <v/>
      </c>
      <c r="M21" s="87"/>
      <c r="N21" s="85"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6" t="str">
        <f>IF(N21="Leve",0.2,
IF(N21="Menor",0.4,
IF(N21="Moderado",0.6,
IF(N21="Mayor",0.8,
IF(N21="Catastrófico",1,"")))))</f>
        <v/>
      </c>
      <c r="P21" s="8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88"/>
      <c r="R21" s="88"/>
      <c r="S21" s="88"/>
      <c r="T21" s="88"/>
      <c r="U21" s="84" t="str">
        <f>IF(S21="","","Cuatrimestral")</f>
        <v/>
      </c>
      <c r="V21" s="84"/>
      <c r="W21" s="4"/>
      <c r="X21" s="4"/>
      <c r="Y21" s="4"/>
      <c r="Z21" s="4"/>
    </row>
    <row r="22" spans="1:26" ht="15" customHeight="1">
      <c r="A22" s="82"/>
      <c r="B22" s="82"/>
      <c r="C22" s="82"/>
      <c r="D22" s="82"/>
      <c r="E22" s="82"/>
      <c r="F22" s="82"/>
      <c r="G22" s="82"/>
      <c r="H22" s="82"/>
      <c r="I22" s="82"/>
      <c r="J22" s="82"/>
      <c r="K22" s="82"/>
      <c r="L22" s="82"/>
      <c r="M22" s="82"/>
      <c r="N22" s="82"/>
      <c r="O22" s="82"/>
      <c r="P22" s="82"/>
      <c r="Q22" s="82"/>
      <c r="R22" s="82"/>
      <c r="S22" s="82"/>
      <c r="T22" s="82"/>
      <c r="U22" s="82"/>
      <c r="V22" s="82"/>
      <c r="W22" s="4"/>
      <c r="X22" s="4"/>
      <c r="Y22" s="4"/>
      <c r="Z22" s="4"/>
    </row>
    <row r="23" spans="1:26" ht="15" customHeight="1">
      <c r="A23" s="83"/>
      <c r="B23" s="83"/>
      <c r="C23" s="83"/>
      <c r="D23" s="83"/>
      <c r="E23" s="83"/>
      <c r="F23" s="83"/>
      <c r="G23" s="83"/>
      <c r="H23" s="83"/>
      <c r="I23" s="83"/>
      <c r="J23" s="83"/>
      <c r="K23" s="83"/>
      <c r="L23" s="83"/>
      <c r="M23" s="83"/>
      <c r="N23" s="83"/>
      <c r="O23" s="83"/>
      <c r="P23" s="83"/>
      <c r="Q23" s="83"/>
      <c r="R23" s="83"/>
      <c r="S23" s="83"/>
      <c r="T23" s="83"/>
      <c r="U23" s="83"/>
      <c r="V23" s="83"/>
      <c r="W23" s="4"/>
      <c r="X23" s="4"/>
      <c r="Y23" s="4"/>
      <c r="Z23" s="4"/>
    </row>
    <row r="24" spans="1:26" ht="16.5" customHeight="1">
      <c r="A24" s="89">
        <v>6</v>
      </c>
      <c r="B24" s="84" t="str">
        <f>IF(C24="","",
IF('1. Punto de Partida'!$C$6="","",'1. Punto de Partida'!$C$6))</f>
        <v/>
      </c>
      <c r="C24" s="84"/>
      <c r="D24" s="84"/>
      <c r="E24" s="84"/>
      <c r="F24" s="84"/>
      <c r="G24" s="84"/>
      <c r="H24" s="84"/>
      <c r="I24" s="84"/>
      <c r="J24" s="84"/>
      <c r="K24" s="85" t="str">
        <f>IFERROR(MID(J24,1,SEARCH(":",J24,1)-1),"")</f>
        <v/>
      </c>
      <c r="L24" s="86" t="str">
        <f>IF(OR(K24="Rara vez",K24="Muy Baja"),0.2,
IF(OR(K24="Improbable",K24="Baja"),0.4,
IF(OR(K24="Posible",K24="Media"),0.6,
IF(OR(K24="Probable",K24="Alta"),0.8,
IF(OR(K24="Casi seguro",K24="Muy Alta"),1,"")))))</f>
        <v/>
      </c>
      <c r="M24" s="87"/>
      <c r="N24" s="85"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6" t="str">
        <f>IF(N24="Leve",0.2,
IF(N24="Menor",0.4,
IF(N24="Moderado",0.6,
IF(N24="Mayor",0.8,
IF(N24="Catastrófico",1,"")))))</f>
        <v/>
      </c>
      <c r="P24" s="8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88"/>
      <c r="R24" s="88"/>
      <c r="S24" s="88"/>
      <c r="T24" s="88"/>
      <c r="U24" s="84" t="str">
        <f>IF(S24="","","Cuatrimestral")</f>
        <v/>
      </c>
      <c r="V24" s="84"/>
      <c r="W24" s="4"/>
      <c r="X24" s="4"/>
      <c r="Y24" s="4"/>
      <c r="Z24" s="4"/>
    </row>
    <row r="25" spans="1:26" ht="15" customHeight="1">
      <c r="A25" s="82"/>
      <c r="B25" s="82"/>
      <c r="C25" s="82"/>
      <c r="D25" s="82"/>
      <c r="E25" s="82"/>
      <c r="F25" s="82"/>
      <c r="G25" s="82"/>
      <c r="H25" s="82"/>
      <c r="I25" s="82"/>
      <c r="J25" s="82"/>
      <c r="K25" s="82"/>
      <c r="L25" s="82"/>
      <c r="M25" s="82"/>
      <c r="N25" s="82"/>
      <c r="O25" s="82"/>
      <c r="P25" s="82"/>
      <c r="Q25" s="82"/>
      <c r="R25" s="82"/>
      <c r="S25" s="82"/>
      <c r="T25" s="82"/>
      <c r="U25" s="82"/>
      <c r="V25" s="82"/>
      <c r="W25" s="4"/>
      <c r="X25" s="4"/>
      <c r="Y25" s="4"/>
      <c r="Z25" s="4"/>
    </row>
    <row r="26" spans="1:26" ht="15" customHeight="1">
      <c r="A26" s="83"/>
      <c r="B26" s="83"/>
      <c r="C26" s="83"/>
      <c r="D26" s="83"/>
      <c r="E26" s="83"/>
      <c r="F26" s="83"/>
      <c r="G26" s="83"/>
      <c r="H26" s="83"/>
      <c r="I26" s="83"/>
      <c r="J26" s="83"/>
      <c r="K26" s="83"/>
      <c r="L26" s="83"/>
      <c r="M26" s="83"/>
      <c r="N26" s="83"/>
      <c r="O26" s="83"/>
      <c r="P26" s="83"/>
      <c r="Q26" s="83"/>
      <c r="R26" s="83"/>
      <c r="S26" s="83"/>
      <c r="T26" s="83"/>
      <c r="U26" s="83"/>
      <c r="V26" s="83"/>
      <c r="W26" s="4"/>
      <c r="X26" s="4"/>
      <c r="Y26" s="4"/>
      <c r="Z26" s="4"/>
    </row>
    <row r="27" spans="1:26" ht="16.5" customHeight="1">
      <c r="A27" s="89">
        <v>7</v>
      </c>
      <c r="B27" s="84" t="str">
        <f>IF(C27="","",
IF('1. Punto de Partida'!$C$6="","",'1. Punto de Partida'!$C$6))</f>
        <v/>
      </c>
      <c r="C27" s="84"/>
      <c r="D27" s="84"/>
      <c r="E27" s="84"/>
      <c r="F27" s="84"/>
      <c r="G27" s="84"/>
      <c r="H27" s="84"/>
      <c r="I27" s="84"/>
      <c r="J27" s="84"/>
      <c r="K27" s="85" t="str">
        <f>IFERROR(MID(J27,1,SEARCH(":",J27,1)-1),"")</f>
        <v/>
      </c>
      <c r="L27" s="86" t="str">
        <f>IF(OR(K27="Rara vez",K27="Muy Baja"),0.2,
IF(OR(K27="Improbable",K27="Baja"),0.4,
IF(OR(K27="Posible",K27="Media"),0.6,
IF(OR(K27="Probable",K27="Alta"),0.8,
IF(OR(K27="Casi seguro",K27="Muy Alta"),1,"")))))</f>
        <v/>
      </c>
      <c r="M27" s="87"/>
      <c r="N27" s="85"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6" t="str">
        <f>IF(N27="Leve",0.2,
IF(N27="Menor",0.4,
IF(N27="Moderado",0.6,
IF(N27="Mayor",0.8,
IF(N27="Catastrófico",1,"")))))</f>
        <v/>
      </c>
      <c r="P27" s="8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8"/>
      <c r="R27" s="88"/>
      <c r="S27" s="88"/>
      <c r="T27" s="88"/>
      <c r="U27" s="84" t="str">
        <f>IF(S27="","","Cuatrimestral")</f>
        <v/>
      </c>
      <c r="V27" s="84"/>
      <c r="W27" s="4"/>
      <c r="X27" s="4"/>
      <c r="Y27" s="4"/>
      <c r="Z27" s="4"/>
    </row>
    <row r="28" spans="1:26" ht="15" customHeight="1">
      <c r="A28" s="82"/>
      <c r="B28" s="82"/>
      <c r="C28" s="82"/>
      <c r="D28" s="82"/>
      <c r="E28" s="82"/>
      <c r="F28" s="82"/>
      <c r="G28" s="82"/>
      <c r="H28" s="82"/>
      <c r="I28" s="82"/>
      <c r="J28" s="82"/>
      <c r="K28" s="82"/>
      <c r="L28" s="82"/>
      <c r="M28" s="82"/>
      <c r="N28" s="82"/>
      <c r="O28" s="82"/>
      <c r="P28" s="82"/>
      <c r="Q28" s="82"/>
      <c r="R28" s="82"/>
      <c r="S28" s="82"/>
      <c r="T28" s="82"/>
      <c r="U28" s="82"/>
      <c r="V28" s="82"/>
      <c r="W28" s="4"/>
      <c r="X28" s="4"/>
      <c r="Y28" s="4"/>
      <c r="Z28" s="4"/>
    </row>
    <row r="29" spans="1:26" ht="15" customHeight="1">
      <c r="A29" s="83"/>
      <c r="B29" s="83"/>
      <c r="C29" s="83"/>
      <c r="D29" s="83"/>
      <c r="E29" s="83"/>
      <c r="F29" s="83"/>
      <c r="G29" s="83"/>
      <c r="H29" s="83"/>
      <c r="I29" s="83"/>
      <c r="J29" s="83"/>
      <c r="K29" s="83"/>
      <c r="L29" s="83"/>
      <c r="M29" s="83"/>
      <c r="N29" s="83"/>
      <c r="O29" s="83"/>
      <c r="P29" s="83"/>
      <c r="Q29" s="83"/>
      <c r="R29" s="83"/>
      <c r="S29" s="83"/>
      <c r="T29" s="83"/>
      <c r="U29" s="83"/>
      <c r="V29" s="83"/>
      <c r="W29" s="4"/>
      <c r="X29" s="4"/>
      <c r="Y29" s="4"/>
      <c r="Z29" s="4"/>
    </row>
    <row r="30" spans="1:26" ht="16.5" customHeight="1">
      <c r="A30" s="89">
        <v>8</v>
      </c>
      <c r="B30" s="84" t="str">
        <f>IF(C30="","",
IF('1. Punto de Partida'!$C$6="","",'1. Punto de Partida'!$C$6))</f>
        <v/>
      </c>
      <c r="C30" s="84"/>
      <c r="D30" s="84"/>
      <c r="E30" s="84"/>
      <c r="F30" s="84"/>
      <c r="G30" s="84"/>
      <c r="H30" s="84"/>
      <c r="I30" s="84"/>
      <c r="J30" s="84"/>
      <c r="K30" s="85" t="str">
        <f>IFERROR(MID(J30,1,SEARCH(":",J30,1)-1),"")</f>
        <v/>
      </c>
      <c r="L30" s="86" t="str">
        <f>IF(OR(K30="Rara vez",K30="Muy Baja"),0.2,
IF(OR(K30="Improbable",K30="Baja"),0.4,
IF(OR(K30="Posible",K30="Media"),0.6,
IF(OR(K30="Probable",K30="Alta"),0.8,
IF(OR(K30="Casi seguro",K30="Muy Alta"),1,"")))))</f>
        <v/>
      </c>
      <c r="M30" s="87"/>
      <c r="N30" s="85"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6" t="str">
        <f>IF(N30="Leve",0.2,
IF(N30="Menor",0.4,
IF(N30="Moderado",0.6,
IF(N30="Mayor",0.8,
IF(N30="Catastrófico",1,"")))))</f>
        <v/>
      </c>
      <c r="P30" s="8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8"/>
      <c r="R30" s="88"/>
      <c r="S30" s="88"/>
      <c r="T30" s="88"/>
      <c r="U30" s="84" t="str">
        <f>IF(S30="","","Cuatrimestral")</f>
        <v/>
      </c>
      <c r="V30" s="84"/>
      <c r="W30" s="4"/>
      <c r="X30" s="4"/>
      <c r="Y30" s="4"/>
      <c r="Z30" s="4"/>
    </row>
    <row r="31" spans="1:26" ht="15" customHeight="1">
      <c r="A31" s="82"/>
      <c r="B31" s="82"/>
      <c r="C31" s="82"/>
      <c r="D31" s="82"/>
      <c r="E31" s="82"/>
      <c r="F31" s="82"/>
      <c r="G31" s="82"/>
      <c r="H31" s="82"/>
      <c r="I31" s="82"/>
      <c r="J31" s="82"/>
      <c r="K31" s="82"/>
      <c r="L31" s="82"/>
      <c r="M31" s="82"/>
      <c r="N31" s="82"/>
      <c r="O31" s="82"/>
      <c r="P31" s="82"/>
      <c r="Q31" s="82"/>
      <c r="R31" s="82"/>
      <c r="S31" s="82"/>
      <c r="T31" s="82"/>
      <c r="U31" s="82"/>
      <c r="V31" s="82"/>
      <c r="W31" s="4"/>
      <c r="X31" s="4"/>
      <c r="Y31" s="4"/>
      <c r="Z31" s="4"/>
    </row>
    <row r="32" spans="1:26" ht="15" customHeight="1">
      <c r="A32" s="83"/>
      <c r="B32" s="83"/>
      <c r="C32" s="83"/>
      <c r="D32" s="83"/>
      <c r="E32" s="83"/>
      <c r="F32" s="83"/>
      <c r="G32" s="83"/>
      <c r="H32" s="83"/>
      <c r="I32" s="83"/>
      <c r="J32" s="83"/>
      <c r="K32" s="83"/>
      <c r="L32" s="83"/>
      <c r="M32" s="83"/>
      <c r="N32" s="83"/>
      <c r="O32" s="83"/>
      <c r="P32" s="83"/>
      <c r="Q32" s="83"/>
      <c r="R32" s="83"/>
      <c r="S32" s="83"/>
      <c r="T32" s="83"/>
      <c r="U32" s="83"/>
      <c r="V32" s="83"/>
      <c r="W32" s="4"/>
      <c r="X32" s="4"/>
      <c r="Y32" s="4"/>
      <c r="Z32" s="4"/>
    </row>
    <row r="33" spans="1:26" ht="16.5" customHeight="1">
      <c r="A33" s="89">
        <v>9</v>
      </c>
      <c r="B33" s="84" t="str">
        <f>IF(C33="","",
IF('1. Punto de Partida'!$C$6="","",'1. Punto de Partida'!$C$6))</f>
        <v/>
      </c>
      <c r="C33" s="84"/>
      <c r="D33" s="84"/>
      <c r="E33" s="84"/>
      <c r="F33" s="84"/>
      <c r="G33" s="84"/>
      <c r="H33" s="84"/>
      <c r="I33" s="84"/>
      <c r="J33" s="84"/>
      <c r="K33" s="85" t="str">
        <f>IFERROR(MID(J33,1,SEARCH(":",J33,1)-1),"")</f>
        <v/>
      </c>
      <c r="L33" s="86" t="str">
        <f>IF(OR(K33="Rara vez",K33="Muy Baja"),0.2,
IF(OR(K33="Improbable",K33="Baja"),0.4,
IF(OR(K33="Posible",K33="Media"),0.6,
IF(OR(K33="Probable",K33="Alta"),0.8,
IF(OR(K33="Casi seguro",K33="Muy Alta"),1,"")))))</f>
        <v/>
      </c>
      <c r="M33" s="87"/>
      <c r="N33" s="85"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6" t="str">
        <f>IF(N33="Leve",0.2,
IF(N33="Menor",0.4,
IF(N33="Moderado",0.6,
IF(N33="Mayor",0.8,
IF(N33="Catastrófico",1,"")))))</f>
        <v/>
      </c>
      <c r="P33" s="8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8"/>
      <c r="R33" s="88"/>
      <c r="S33" s="88"/>
      <c r="T33" s="88"/>
      <c r="U33" s="84" t="str">
        <f>IF(S33="","","Cuatrimestral")</f>
        <v/>
      </c>
      <c r="V33" s="84"/>
      <c r="W33" s="4"/>
      <c r="X33" s="4"/>
      <c r="Y33" s="4"/>
      <c r="Z33" s="4"/>
    </row>
    <row r="34" spans="1:26" ht="15" customHeight="1">
      <c r="A34" s="82"/>
      <c r="B34" s="82"/>
      <c r="C34" s="82"/>
      <c r="D34" s="82"/>
      <c r="E34" s="82"/>
      <c r="F34" s="82"/>
      <c r="G34" s="82"/>
      <c r="H34" s="82"/>
      <c r="I34" s="82"/>
      <c r="J34" s="82"/>
      <c r="K34" s="82"/>
      <c r="L34" s="82"/>
      <c r="M34" s="82"/>
      <c r="N34" s="82"/>
      <c r="O34" s="82"/>
      <c r="P34" s="82"/>
      <c r="Q34" s="82"/>
      <c r="R34" s="82"/>
      <c r="S34" s="82"/>
      <c r="T34" s="82"/>
      <c r="U34" s="82"/>
      <c r="V34" s="82"/>
      <c r="W34" s="4"/>
      <c r="X34" s="4"/>
      <c r="Y34" s="4"/>
      <c r="Z34" s="4"/>
    </row>
    <row r="35" spans="1:26" ht="15" customHeight="1">
      <c r="A35" s="83"/>
      <c r="B35" s="83"/>
      <c r="C35" s="83"/>
      <c r="D35" s="83"/>
      <c r="E35" s="83"/>
      <c r="F35" s="83"/>
      <c r="G35" s="83"/>
      <c r="H35" s="83"/>
      <c r="I35" s="83"/>
      <c r="J35" s="83"/>
      <c r="K35" s="83"/>
      <c r="L35" s="83"/>
      <c r="M35" s="83"/>
      <c r="N35" s="83"/>
      <c r="O35" s="83"/>
      <c r="P35" s="83"/>
      <c r="Q35" s="83"/>
      <c r="R35" s="83"/>
      <c r="S35" s="83"/>
      <c r="T35" s="83"/>
      <c r="U35" s="83"/>
      <c r="V35" s="83"/>
      <c r="W35" s="4"/>
      <c r="X35" s="4"/>
      <c r="Y35" s="4"/>
      <c r="Z35" s="4"/>
    </row>
    <row r="36" spans="1:26" ht="16.5" customHeight="1">
      <c r="A36" s="89">
        <v>10</v>
      </c>
      <c r="B36" s="84" t="str">
        <f>IF(C36="","",
IF('1. Punto de Partida'!$C$6="","",'1. Punto de Partida'!$C$6))</f>
        <v/>
      </c>
      <c r="C36" s="84"/>
      <c r="D36" s="84"/>
      <c r="E36" s="84"/>
      <c r="F36" s="84"/>
      <c r="G36" s="84"/>
      <c r="H36" s="84"/>
      <c r="I36" s="84"/>
      <c r="J36" s="84"/>
      <c r="K36" s="85" t="str">
        <f>IFERROR(MID(J36,1,SEARCH(":",J36,1)-1),"")</f>
        <v/>
      </c>
      <c r="L36" s="86" t="str">
        <f>IF(OR(K36="Rara vez",K36="Muy Baja"),0.2,
IF(OR(K36="Improbable",K36="Baja"),0.4,
IF(OR(K36="Posible",K36="Media"),0.6,
IF(OR(K36="Probable",K36="Alta"),0.8,
IF(OR(K36="Casi seguro",K36="Muy Alta"),1,"")))))</f>
        <v/>
      </c>
      <c r="M36" s="87"/>
      <c r="N36" s="85"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6" t="str">
        <f>IF(N36="Leve",0.2,
IF(N36="Menor",0.4,
IF(N36="Moderado",0.6,
IF(N36="Mayor",0.8,
IF(N36="Catastrófico",1,"")))))</f>
        <v/>
      </c>
      <c r="P36" s="8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8"/>
      <c r="R36" s="88"/>
      <c r="S36" s="88"/>
      <c r="T36" s="88"/>
      <c r="U36" s="84" t="str">
        <f>IF(S36="","","Cuatrimestral")</f>
        <v/>
      </c>
      <c r="V36" s="84"/>
      <c r="W36" s="4"/>
      <c r="X36" s="4"/>
      <c r="Y36" s="4"/>
      <c r="Z36" s="4"/>
    </row>
    <row r="37" spans="1:26" ht="15" customHeight="1">
      <c r="A37" s="82"/>
      <c r="B37" s="82"/>
      <c r="C37" s="82"/>
      <c r="D37" s="82"/>
      <c r="E37" s="82"/>
      <c r="F37" s="82"/>
      <c r="G37" s="82"/>
      <c r="H37" s="82"/>
      <c r="I37" s="82"/>
      <c r="J37" s="82"/>
      <c r="K37" s="82"/>
      <c r="L37" s="82"/>
      <c r="M37" s="82"/>
      <c r="N37" s="82"/>
      <c r="O37" s="82"/>
      <c r="P37" s="82"/>
      <c r="Q37" s="82"/>
      <c r="R37" s="82"/>
      <c r="S37" s="82"/>
      <c r="T37" s="82"/>
      <c r="U37" s="82"/>
      <c r="V37" s="82"/>
      <c r="W37" s="4"/>
      <c r="X37" s="4"/>
      <c r="Y37" s="4"/>
      <c r="Z37" s="4"/>
    </row>
    <row r="38" spans="1:26" ht="15" customHeight="1">
      <c r="A38" s="83"/>
      <c r="B38" s="83"/>
      <c r="C38" s="83"/>
      <c r="D38" s="83"/>
      <c r="E38" s="83"/>
      <c r="F38" s="83"/>
      <c r="G38" s="83"/>
      <c r="H38" s="83"/>
      <c r="I38" s="83"/>
      <c r="J38" s="83"/>
      <c r="K38" s="83"/>
      <c r="L38" s="83"/>
      <c r="M38" s="83"/>
      <c r="N38" s="83"/>
      <c r="O38" s="83"/>
      <c r="P38" s="83"/>
      <c r="Q38" s="83"/>
      <c r="R38" s="83"/>
      <c r="S38" s="83"/>
      <c r="T38" s="83"/>
      <c r="U38" s="83"/>
      <c r="V38" s="83"/>
      <c r="W38" s="4"/>
      <c r="X38" s="4"/>
      <c r="Y38" s="4"/>
      <c r="Z38" s="4"/>
    </row>
    <row r="39" spans="1:26" ht="16.5" customHeight="1">
      <c r="A39" s="89">
        <v>11</v>
      </c>
      <c r="B39" s="84" t="str">
        <f>IF(C39="","",
IF('1. Punto de Partida'!$C$6="","",'1. Punto de Partida'!$C$6))</f>
        <v/>
      </c>
      <c r="C39" s="84"/>
      <c r="D39" s="84"/>
      <c r="E39" s="84"/>
      <c r="F39" s="84"/>
      <c r="G39" s="84"/>
      <c r="H39" s="84"/>
      <c r="I39" s="84"/>
      <c r="J39" s="84"/>
      <c r="K39" s="85" t="str">
        <f>IFERROR(MID(J39,1,SEARCH(":",J39,1)-1),"")</f>
        <v/>
      </c>
      <c r="L39" s="86" t="str">
        <f>IF(OR(K39="Rara vez",K39="Muy Baja"),0.2,
IF(OR(K39="Improbable",K39="Baja"),0.4,
IF(OR(K39="Posible",K39="Media"),0.6,
IF(OR(K39="Probable",K39="Alta"),0.8,
IF(OR(K39="Casi seguro",K39="Muy Alta"),1,"")))))</f>
        <v/>
      </c>
      <c r="M39" s="87"/>
      <c r="N39" s="85"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6" t="str">
        <f>IF(N39="Leve",0.2,
IF(N39="Menor",0.4,
IF(N39="Moderado",0.6,
IF(N39="Mayor",0.8,
IF(N39="Catastrófico",1,"")))))</f>
        <v/>
      </c>
      <c r="P39" s="8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8"/>
      <c r="R39" s="88"/>
      <c r="S39" s="88"/>
      <c r="T39" s="88"/>
      <c r="U39" s="84" t="str">
        <f>IF(S39="","","Cuatrimestral")</f>
        <v/>
      </c>
      <c r="V39" s="84"/>
      <c r="W39" s="4"/>
      <c r="X39" s="4"/>
      <c r="Y39" s="4"/>
      <c r="Z39" s="4"/>
    </row>
    <row r="40" spans="1:26" ht="15" customHeight="1">
      <c r="A40" s="82"/>
      <c r="B40" s="82"/>
      <c r="C40" s="82"/>
      <c r="D40" s="82"/>
      <c r="E40" s="82"/>
      <c r="F40" s="82"/>
      <c r="G40" s="82"/>
      <c r="H40" s="82"/>
      <c r="I40" s="82"/>
      <c r="J40" s="82"/>
      <c r="K40" s="82"/>
      <c r="L40" s="82"/>
      <c r="M40" s="82"/>
      <c r="N40" s="82"/>
      <c r="O40" s="82"/>
      <c r="P40" s="82"/>
      <c r="Q40" s="82"/>
      <c r="R40" s="82"/>
      <c r="S40" s="82"/>
      <c r="T40" s="82"/>
      <c r="U40" s="82"/>
      <c r="V40" s="82"/>
      <c r="W40" s="4"/>
      <c r="X40" s="4"/>
      <c r="Y40" s="4"/>
      <c r="Z40" s="4"/>
    </row>
    <row r="41" spans="1:26" ht="15" customHeight="1">
      <c r="A41" s="83"/>
      <c r="B41" s="83"/>
      <c r="C41" s="83"/>
      <c r="D41" s="83"/>
      <c r="E41" s="83"/>
      <c r="F41" s="83"/>
      <c r="G41" s="83"/>
      <c r="H41" s="83"/>
      <c r="I41" s="83"/>
      <c r="J41" s="83"/>
      <c r="K41" s="83"/>
      <c r="L41" s="83"/>
      <c r="M41" s="83"/>
      <c r="N41" s="83"/>
      <c r="O41" s="83"/>
      <c r="P41" s="83"/>
      <c r="Q41" s="83"/>
      <c r="R41" s="83"/>
      <c r="S41" s="83"/>
      <c r="T41" s="83"/>
      <c r="U41" s="83"/>
      <c r="V41" s="83"/>
      <c r="W41" s="4"/>
      <c r="X41" s="4"/>
      <c r="Y41" s="4"/>
      <c r="Z41" s="4"/>
    </row>
    <row r="42" spans="1:26" ht="16.5" customHeight="1">
      <c r="A42" s="89">
        <v>12</v>
      </c>
      <c r="B42" s="84" t="str">
        <f>IF(C42="","",
IF('1. Punto de Partida'!$C$6="","",'1. Punto de Partida'!$C$6))</f>
        <v/>
      </c>
      <c r="C42" s="84"/>
      <c r="D42" s="84"/>
      <c r="E42" s="84"/>
      <c r="F42" s="84"/>
      <c r="G42" s="84"/>
      <c r="H42" s="84"/>
      <c r="I42" s="84"/>
      <c r="J42" s="84"/>
      <c r="K42" s="85" t="str">
        <f>IFERROR(MID(J42,1,SEARCH(":",J42,1)-1),"")</f>
        <v/>
      </c>
      <c r="L42" s="86" t="str">
        <f>IF(OR(K42="Rara vez",K42="Muy Baja"),0.2,
IF(OR(K42="Improbable",K42="Baja"),0.4,
IF(OR(K42="Posible",K42="Media"),0.6,
IF(OR(K42="Probable",K42="Alta"),0.8,
IF(OR(K42="Casi seguro",K42="Muy Alta"),1,"")))))</f>
        <v/>
      </c>
      <c r="M42" s="87"/>
      <c r="N42" s="85"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6" t="str">
        <f>IF(N42="Leve",0.2,
IF(N42="Menor",0.4,
IF(N42="Moderado",0.6,
IF(N42="Mayor",0.8,
IF(N42="Catastrófico",1,"")))))</f>
        <v/>
      </c>
      <c r="P42" s="8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8"/>
      <c r="R42" s="88"/>
      <c r="S42" s="88"/>
      <c r="T42" s="88"/>
      <c r="U42" s="84" t="str">
        <f>IF(S42="","","Cuatrimestral")</f>
        <v/>
      </c>
      <c r="V42" s="84"/>
      <c r="W42" s="4"/>
      <c r="X42" s="4"/>
      <c r="Y42" s="4"/>
      <c r="Z42" s="4"/>
    </row>
    <row r="43" spans="1:26" ht="15" customHeight="1">
      <c r="A43" s="82"/>
      <c r="B43" s="82"/>
      <c r="C43" s="82"/>
      <c r="D43" s="82"/>
      <c r="E43" s="82"/>
      <c r="F43" s="82"/>
      <c r="G43" s="82"/>
      <c r="H43" s="82"/>
      <c r="I43" s="82"/>
      <c r="J43" s="82"/>
      <c r="K43" s="82"/>
      <c r="L43" s="82"/>
      <c r="M43" s="82"/>
      <c r="N43" s="82"/>
      <c r="O43" s="82"/>
      <c r="P43" s="82"/>
      <c r="Q43" s="82"/>
      <c r="R43" s="82"/>
      <c r="S43" s="82"/>
      <c r="T43" s="82"/>
      <c r="U43" s="82"/>
      <c r="V43" s="82"/>
      <c r="W43" s="4"/>
      <c r="X43" s="4"/>
      <c r="Y43" s="4"/>
      <c r="Z43" s="4"/>
    </row>
    <row r="44" spans="1:26" ht="15" customHeight="1">
      <c r="A44" s="83"/>
      <c r="B44" s="83"/>
      <c r="C44" s="83"/>
      <c r="D44" s="83"/>
      <c r="E44" s="83"/>
      <c r="F44" s="83"/>
      <c r="G44" s="83"/>
      <c r="H44" s="83"/>
      <c r="I44" s="83"/>
      <c r="J44" s="83"/>
      <c r="K44" s="83"/>
      <c r="L44" s="83"/>
      <c r="M44" s="83"/>
      <c r="N44" s="83"/>
      <c r="O44" s="83"/>
      <c r="P44" s="83"/>
      <c r="Q44" s="83"/>
      <c r="R44" s="83"/>
      <c r="S44" s="83"/>
      <c r="T44" s="83"/>
      <c r="U44" s="83"/>
      <c r="V44" s="83"/>
      <c r="W44" s="4"/>
      <c r="X44" s="4"/>
      <c r="Y44" s="4"/>
      <c r="Z44" s="4"/>
    </row>
    <row r="45" spans="1:26" ht="16.5" customHeight="1">
      <c r="A45" s="89">
        <v>13</v>
      </c>
      <c r="B45" s="84" t="str">
        <f>IF(C45="","",
IF('1. Punto de Partida'!$C$6="","",'1. Punto de Partida'!$C$6))</f>
        <v/>
      </c>
      <c r="C45" s="84"/>
      <c r="D45" s="84"/>
      <c r="E45" s="84"/>
      <c r="F45" s="84"/>
      <c r="G45" s="84"/>
      <c r="H45" s="84"/>
      <c r="I45" s="84"/>
      <c r="J45" s="84"/>
      <c r="K45" s="85" t="str">
        <f>IFERROR(MID(J45,1,SEARCH(":",J45,1)-1),"")</f>
        <v/>
      </c>
      <c r="L45" s="86" t="str">
        <f>IF(OR(K45="Rara vez",K45="Muy Baja"),0.2,
IF(OR(K45="Improbable",K45="Baja"),0.4,
IF(OR(K45="Posible",K45="Media"),0.6,
IF(OR(K45="Probable",K45="Alta"),0.8,
IF(OR(K45="Casi seguro",K45="Muy Alta"),1,"")))))</f>
        <v/>
      </c>
      <c r="M45" s="87"/>
      <c r="N45" s="85"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6" t="str">
        <f>IF(N45="Leve",0.2,
IF(N45="Menor",0.4,
IF(N45="Moderado",0.6,
IF(N45="Mayor",0.8,
IF(N45="Catastrófico",1,"")))))</f>
        <v/>
      </c>
      <c r="P45" s="8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8"/>
      <c r="R45" s="88"/>
      <c r="S45" s="88"/>
      <c r="T45" s="88"/>
      <c r="U45" s="84" t="str">
        <f>IF(S45="","","Cuatrimestral")</f>
        <v/>
      </c>
      <c r="V45" s="84"/>
      <c r="W45" s="4"/>
      <c r="X45" s="4"/>
      <c r="Y45" s="4"/>
      <c r="Z45" s="4"/>
    </row>
    <row r="46" spans="1:26" ht="15" customHeight="1">
      <c r="A46" s="82"/>
      <c r="B46" s="82"/>
      <c r="C46" s="82"/>
      <c r="D46" s="82"/>
      <c r="E46" s="82"/>
      <c r="F46" s="82"/>
      <c r="G46" s="82"/>
      <c r="H46" s="82"/>
      <c r="I46" s="82"/>
      <c r="J46" s="82"/>
      <c r="K46" s="82"/>
      <c r="L46" s="82"/>
      <c r="M46" s="82"/>
      <c r="N46" s="82"/>
      <c r="O46" s="82"/>
      <c r="P46" s="82"/>
      <c r="Q46" s="82"/>
      <c r="R46" s="82"/>
      <c r="S46" s="82"/>
      <c r="T46" s="82"/>
      <c r="U46" s="82"/>
      <c r="V46" s="82"/>
      <c r="W46" s="4"/>
      <c r="X46" s="4"/>
      <c r="Y46" s="4"/>
      <c r="Z46" s="4"/>
    </row>
    <row r="47" spans="1:26" ht="15" customHeight="1">
      <c r="A47" s="83"/>
      <c r="B47" s="83"/>
      <c r="C47" s="83"/>
      <c r="D47" s="83"/>
      <c r="E47" s="83"/>
      <c r="F47" s="83"/>
      <c r="G47" s="83"/>
      <c r="H47" s="83"/>
      <c r="I47" s="83"/>
      <c r="J47" s="83"/>
      <c r="K47" s="83"/>
      <c r="L47" s="83"/>
      <c r="M47" s="83"/>
      <c r="N47" s="83"/>
      <c r="O47" s="83"/>
      <c r="P47" s="83"/>
      <c r="Q47" s="83"/>
      <c r="R47" s="83"/>
      <c r="S47" s="83"/>
      <c r="T47" s="83"/>
      <c r="U47" s="83"/>
      <c r="V47" s="83"/>
      <c r="W47" s="4"/>
      <c r="X47" s="4"/>
      <c r="Y47" s="4"/>
      <c r="Z47" s="4"/>
    </row>
    <row r="48" spans="1:26" ht="16.5" customHeight="1">
      <c r="A48" s="89">
        <v>14</v>
      </c>
      <c r="B48" s="84" t="str">
        <f>IF(C48="","",
IF('1. Punto de Partida'!$C$6="","",'1. Punto de Partida'!$C$6))</f>
        <v/>
      </c>
      <c r="C48" s="84"/>
      <c r="D48" s="84"/>
      <c r="E48" s="84"/>
      <c r="F48" s="84"/>
      <c r="G48" s="84"/>
      <c r="H48" s="84"/>
      <c r="I48" s="84"/>
      <c r="J48" s="84"/>
      <c r="K48" s="85" t="str">
        <f>IFERROR(MID(J48,1,SEARCH(":",J48,1)-1),"")</f>
        <v/>
      </c>
      <c r="L48" s="86" t="str">
        <f>IF(OR(K48="Rara vez",K48="Muy Baja"),0.2,
IF(OR(K48="Improbable",K48="Baja"),0.4,
IF(OR(K48="Posible",K48="Media"),0.6,
IF(OR(K48="Probable",K48="Alta"),0.8,
IF(OR(K48="Casi seguro",K48="Muy Alta"),1,"")))))</f>
        <v/>
      </c>
      <c r="M48" s="87"/>
      <c r="N48" s="85"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6" t="str">
        <f>IF(N48="Leve",0.2,
IF(N48="Menor",0.4,
IF(N48="Moderado",0.6,
IF(N48="Mayor",0.8,
IF(N48="Catastrófico",1,"")))))</f>
        <v/>
      </c>
      <c r="P48" s="8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8"/>
      <c r="R48" s="88"/>
      <c r="S48" s="88"/>
      <c r="T48" s="88"/>
      <c r="U48" s="84" t="str">
        <f>IF(S48="","","Cuatrimestral")</f>
        <v/>
      </c>
      <c r="V48" s="84"/>
      <c r="W48" s="4"/>
      <c r="X48" s="4"/>
      <c r="Y48" s="4"/>
      <c r="Z48" s="4"/>
    </row>
    <row r="49" spans="1:26" ht="15" customHeight="1">
      <c r="A49" s="82"/>
      <c r="B49" s="82"/>
      <c r="C49" s="82"/>
      <c r="D49" s="82"/>
      <c r="E49" s="82"/>
      <c r="F49" s="82"/>
      <c r="G49" s="82"/>
      <c r="H49" s="82"/>
      <c r="I49" s="82"/>
      <c r="J49" s="82"/>
      <c r="K49" s="82"/>
      <c r="L49" s="82"/>
      <c r="M49" s="82"/>
      <c r="N49" s="82"/>
      <c r="O49" s="82"/>
      <c r="P49" s="82"/>
      <c r="Q49" s="82"/>
      <c r="R49" s="82"/>
      <c r="S49" s="82"/>
      <c r="T49" s="82"/>
      <c r="U49" s="82"/>
      <c r="V49" s="82"/>
      <c r="W49" s="4"/>
      <c r="X49" s="4"/>
      <c r="Y49" s="4"/>
      <c r="Z49" s="4"/>
    </row>
    <row r="50" spans="1:26" ht="15" customHeight="1">
      <c r="A50" s="83"/>
      <c r="B50" s="83"/>
      <c r="C50" s="83"/>
      <c r="D50" s="83"/>
      <c r="E50" s="83"/>
      <c r="F50" s="83"/>
      <c r="G50" s="83"/>
      <c r="H50" s="83"/>
      <c r="I50" s="83"/>
      <c r="J50" s="83"/>
      <c r="K50" s="83"/>
      <c r="L50" s="83"/>
      <c r="M50" s="83"/>
      <c r="N50" s="83"/>
      <c r="O50" s="83"/>
      <c r="P50" s="83"/>
      <c r="Q50" s="83"/>
      <c r="R50" s="83"/>
      <c r="S50" s="83"/>
      <c r="T50" s="83"/>
      <c r="U50" s="83"/>
      <c r="V50" s="83"/>
      <c r="W50" s="4"/>
      <c r="X50" s="4"/>
      <c r="Y50" s="4"/>
      <c r="Z50" s="4"/>
    </row>
    <row r="51" spans="1:26" ht="16.5" customHeight="1">
      <c r="A51" s="89">
        <v>15</v>
      </c>
      <c r="B51" s="84" t="str">
        <f>IF(C51="","",
IF('1. Punto de Partida'!$C$6="","",'1. Punto de Partida'!$C$6))</f>
        <v/>
      </c>
      <c r="C51" s="84"/>
      <c r="D51" s="84"/>
      <c r="E51" s="84"/>
      <c r="F51" s="84"/>
      <c r="G51" s="84"/>
      <c r="H51" s="84"/>
      <c r="I51" s="84"/>
      <c r="J51" s="84"/>
      <c r="K51" s="85" t="str">
        <f>IFERROR(MID(J51,1,SEARCH(":",J51,1)-1),"")</f>
        <v/>
      </c>
      <c r="L51" s="86" t="str">
        <f>IF(OR(K51="Rara vez",K51="Muy Baja"),0.2,
IF(OR(K51="Improbable",K51="Baja"),0.4,
IF(OR(K51="Posible",K51="Media"),0.6,
IF(OR(K51="Probable",K51="Alta"),0.8,
IF(OR(K51="Casi seguro",K51="Muy Alta"),1,"")))))</f>
        <v/>
      </c>
      <c r="M51" s="87"/>
      <c r="N51" s="85"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6" t="str">
        <f>IF(N51="Leve",0.2,
IF(N51="Menor",0.4,
IF(N51="Moderado",0.6,
IF(N51="Mayor",0.8,
IF(N51="Catastrófico",1,"")))))</f>
        <v/>
      </c>
      <c r="P51" s="8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8"/>
      <c r="R51" s="88"/>
      <c r="S51" s="88"/>
      <c r="T51" s="88"/>
      <c r="U51" s="84" t="str">
        <f>IF(S51="","","Cuatrimestral")</f>
        <v/>
      </c>
      <c r="V51" s="84"/>
      <c r="W51" s="4"/>
      <c r="X51" s="4"/>
      <c r="Y51" s="4"/>
      <c r="Z51" s="4"/>
    </row>
    <row r="52" spans="1:26" ht="15" customHeight="1">
      <c r="A52" s="82"/>
      <c r="B52" s="82"/>
      <c r="C52" s="82"/>
      <c r="D52" s="82"/>
      <c r="E52" s="82"/>
      <c r="F52" s="82"/>
      <c r="G52" s="82"/>
      <c r="H52" s="82"/>
      <c r="I52" s="82"/>
      <c r="J52" s="82"/>
      <c r="K52" s="82"/>
      <c r="L52" s="82"/>
      <c r="M52" s="82"/>
      <c r="N52" s="82"/>
      <c r="O52" s="82"/>
      <c r="P52" s="82"/>
      <c r="Q52" s="82"/>
      <c r="R52" s="82"/>
      <c r="S52" s="82"/>
      <c r="T52" s="82"/>
      <c r="U52" s="82"/>
      <c r="V52" s="82"/>
      <c r="W52" s="4"/>
      <c r="X52" s="4"/>
      <c r="Y52" s="4"/>
      <c r="Z52" s="4"/>
    </row>
    <row r="53" spans="1:26" ht="15" customHeight="1">
      <c r="A53" s="83"/>
      <c r="B53" s="83"/>
      <c r="C53" s="83"/>
      <c r="D53" s="83"/>
      <c r="E53" s="83"/>
      <c r="F53" s="83"/>
      <c r="G53" s="83"/>
      <c r="H53" s="83"/>
      <c r="I53" s="83"/>
      <c r="J53" s="83"/>
      <c r="K53" s="83"/>
      <c r="L53" s="83"/>
      <c r="M53" s="83"/>
      <c r="N53" s="83"/>
      <c r="O53" s="83"/>
      <c r="P53" s="83"/>
      <c r="Q53" s="83"/>
      <c r="R53" s="83"/>
      <c r="S53" s="83"/>
      <c r="T53" s="83"/>
      <c r="U53" s="83"/>
      <c r="V53" s="83"/>
      <c r="W53" s="4"/>
      <c r="X53" s="4"/>
      <c r="Y53" s="4"/>
      <c r="Z53" s="4"/>
    </row>
    <row r="54" spans="1:26" ht="16.5" customHeight="1">
      <c r="A54" s="89">
        <v>16</v>
      </c>
      <c r="B54" s="84" t="str">
        <f>IF(C54="","",
IF('1. Punto de Partida'!$C$6="","",'1. Punto de Partida'!$C$6))</f>
        <v/>
      </c>
      <c r="C54" s="84"/>
      <c r="D54" s="84"/>
      <c r="E54" s="84"/>
      <c r="F54" s="84"/>
      <c r="G54" s="84"/>
      <c r="H54" s="84"/>
      <c r="I54" s="84"/>
      <c r="J54" s="84"/>
      <c r="K54" s="85" t="str">
        <f>IFERROR(MID(J54,1,SEARCH(":",J54,1)-1),"")</f>
        <v/>
      </c>
      <c r="L54" s="86" t="str">
        <f>IF(OR(K54="Rara vez",K54="Muy Baja"),0.2,
IF(OR(K54="Improbable",K54="Baja"),0.4,
IF(OR(K54="Posible",K54="Media"),0.6,
IF(OR(K54="Probable",K54="Alta"),0.8,
IF(OR(K54="Casi seguro",K54="Muy Alta"),1,"")))))</f>
        <v/>
      </c>
      <c r="M54" s="87"/>
      <c r="N54" s="85"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6" t="str">
        <f>IF(N54="Leve",0.2,
IF(N54="Menor",0.4,
IF(N54="Moderado",0.6,
IF(N54="Mayor",0.8,
IF(N54="Catastrófico",1,"")))))</f>
        <v/>
      </c>
      <c r="P54" s="8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8"/>
      <c r="R54" s="88"/>
      <c r="S54" s="88"/>
      <c r="T54" s="88"/>
      <c r="U54" s="84" t="str">
        <f>IF(S54="","","Cuatrimestral")</f>
        <v/>
      </c>
      <c r="V54" s="84"/>
      <c r="W54" s="4"/>
      <c r="X54" s="4"/>
      <c r="Y54" s="4"/>
      <c r="Z54" s="4"/>
    </row>
    <row r="55" spans="1:26" ht="15" customHeight="1">
      <c r="A55" s="82"/>
      <c r="B55" s="82"/>
      <c r="C55" s="82"/>
      <c r="D55" s="82"/>
      <c r="E55" s="82"/>
      <c r="F55" s="82"/>
      <c r="G55" s="82"/>
      <c r="H55" s="82"/>
      <c r="I55" s="82"/>
      <c r="J55" s="82"/>
      <c r="K55" s="82"/>
      <c r="L55" s="82"/>
      <c r="M55" s="82"/>
      <c r="N55" s="82"/>
      <c r="O55" s="82"/>
      <c r="P55" s="82"/>
      <c r="Q55" s="82"/>
      <c r="R55" s="82"/>
      <c r="S55" s="82"/>
      <c r="T55" s="82"/>
      <c r="U55" s="82"/>
      <c r="V55" s="82"/>
      <c r="W55" s="4"/>
      <c r="X55" s="4"/>
      <c r="Y55" s="4"/>
      <c r="Z55" s="4"/>
    </row>
    <row r="56" spans="1:26" ht="15" customHeight="1">
      <c r="A56" s="83"/>
      <c r="B56" s="83"/>
      <c r="C56" s="83"/>
      <c r="D56" s="83"/>
      <c r="E56" s="83"/>
      <c r="F56" s="83"/>
      <c r="G56" s="83"/>
      <c r="H56" s="83"/>
      <c r="I56" s="83"/>
      <c r="J56" s="83"/>
      <c r="K56" s="83"/>
      <c r="L56" s="83"/>
      <c r="M56" s="83"/>
      <c r="N56" s="83"/>
      <c r="O56" s="83"/>
      <c r="P56" s="83"/>
      <c r="Q56" s="83"/>
      <c r="R56" s="83"/>
      <c r="S56" s="83"/>
      <c r="T56" s="83"/>
      <c r="U56" s="83"/>
      <c r="V56" s="83"/>
      <c r="W56" s="4"/>
      <c r="X56" s="4"/>
      <c r="Y56" s="4"/>
      <c r="Z56" s="4"/>
    </row>
    <row r="57" spans="1:26" ht="16.5" customHeight="1">
      <c r="A57" s="89">
        <v>17</v>
      </c>
      <c r="B57" s="84" t="str">
        <f>IF(C57="","",
IF('1. Punto de Partida'!$C$6="","",'1. Punto de Partida'!$C$6))</f>
        <v/>
      </c>
      <c r="C57" s="84"/>
      <c r="D57" s="84"/>
      <c r="E57" s="84"/>
      <c r="F57" s="84"/>
      <c r="G57" s="84"/>
      <c r="H57" s="84"/>
      <c r="I57" s="84"/>
      <c r="J57" s="84"/>
      <c r="K57" s="85" t="str">
        <f>IFERROR(MID(J57,1,SEARCH(":",J57,1)-1),"")</f>
        <v/>
      </c>
      <c r="L57" s="86" t="str">
        <f>IF(OR(K57="Rara vez",K57="Muy Baja"),0.2,
IF(OR(K57="Improbable",K57="Baja"),0.4,
IF(OR(K57="Posible",K57="Media"),0.6,
IF(OR(K57="Probable",K57="Alta"),0.8,
IF(OR(K57="Casi seguro",K57="Muy Alta"),1,"")))))</f>
        <v/>
      </c>
      <c r="M57" s="87"/>
      <c r="N57" s="85"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6" t="str">
        <f>IF(N57="Leve",0.2,
IF(N57="Menor",0.4,
IF(N57="Moderado",0.6,
IF(N57="Mayor",0.8,
IF(N57="Catastrófico",1,"")))))</f>
        <v/>
      </c>
      <c r="P57" s="8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8"/>
      <c r="R57" s="88"/>
      <c r="S57" s="88"/>
      <c r="T57" s="88"/>
      <c r="U57" s="84" t="str">
        <f>IF(S57="","","Cuatrimestral")</f>
        <v/>
      </c>
      <c r="V57" s="84"/>
      <c r="W57" s="4"/>
      <c r="X57" s="4"/>
      <c r="Y57" s="4"/>
      <c r="Z57" s="4"/>
    </row>
    <row r="58" spans="1:26" ht="15" customHeight="1">
      <c r="A58" s="82"/>
      <c r="B58" s="82"/>
      <c r="C58" s="82"/>
      <c r="D58" s="82"/>
      <c r="E58" s="82"/>
      <c r="F58" s="82"/>
      <c r="G58" s="82"/>
      <c r="H58" s="82"/>
      <c r="I58" s="82"/>
      <c r="J58" s="82"/>
      <c r="K58" s="82"/>
      <c r="L58" s="82"/>
      <c r="M58" s="82"/>
      <c r="N58" s="82"/>
      <c r="O58" s="82"/>
      <c r="P58" s="82"/>
      <c r="Q58" s="82"/>
      <c r="R58" s="82"/>
      <c r="S58" s="82"/>
      <c r="T58" s="82"/>
      <c r="U58" s="82"/>
      <c r="V58" s="82"/>
      <c r="W58" s="4"/>
      <c r="X58" s="4"/>
      <c r="Y58" s="4"/>
      <c r="Z58" s="4"/>
    </row>
    <row r="59" spans="1:26" ht="15" customHeight="1">
      <c r="A59" s="83"/>
      <c r="B59" s="83"/>
      <c r="C59" s="83"/>
      <c r="D59" s="83"/>
      <c r="E59" s="83"/>
      <c r="F59" s="83"/>
      <c r="G59" s="83"/>
      <c r="H59" s="83"/>
      <c r="I59" s="83"/>
      <c r="J59" s="83"/>
      <c r="K59" s="83"/>
      <c r="L59" s="83"/>
      <c r="M59" s="83"/>
      <c r="N59" s="83"/>
      <c r="O59" s="83"/>
      <c r="P59" s="83"/>
      <c r="Q59" s="83"/>
      <c r="R59" s="83"/>
      <c r="S59" s="83"/>
      <c r="T59" s="83"/>
      <c r="U59" s="83"/>
      <c r="V59" s="83"/>
      <c r="W59" s="4"/>
      <c r="X59" s="4"/>
      <c r="Y59" s="4"/>
      <c r="Z59" s="4"/>
    </row>
    <row r="60" spans="1:26" ht="16.5" customHeight="1">
      <c r="A60" s="89">
        <v>18</v>
      </c>
      <c r="B60" s="84" t="str">
        <f>IF(C60="","",
IF('1. Punto de Partida'!$C$6="","",'1. Punto de Partida'!$C$6))</f>
        <v/>
      </c>
      <c r="C60" s="84"/>
      <c r="D60" s="84"/>
      <c r="E60" s="84"/>
      <c r="F60" s="84"/>
      <c r="G60" s="84"/>
      <c r="H60" s="84"/>
      <c r="I60" s="84"/>
      <c r="J60" s="84"/>
      <c r="K60" s="85" t="str">
        <f>IFERROR(MID(J60,1,SEARCH(":",J60,1)-1),"")</f>
        <v/>
      </c>
      <c r="L60" s="86" t="str">
        <f>IF(OR(K60="Rara vez",K60="Muy Baja"),0.2,
IF(OR(K60="Improbable",K60="Baja"),0.4,
IF(OR(K60="Posible",K60="Media"),0.6,
IF(OR(K60="Probable",K60="Alta"),0.8,
IF(OR(K60="Casi seguro",K60="Muy Alta"),1,"")))))</f>
        <v/>
      </c>
      <c r="M60" s="87"/>
      <c r="N60" s="85"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6" t="str">
        <f>IF(N60="Leve",0.2,
IF(N60="Menor",0.4,
IF(N60="Moderado",0.6,
IF(N60="Mayor",0.8,
IF(N60="Catastrófico",1,"")))))</f>
        <v/>
      </c>
      <c r="P60" s="8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8"/>
      <c r="R60" s="88"/>
      <c r="S60" s="88"/>
      <c r="T60" s="88"/>
      <c r="U60" s="84" t="str">
        <f>IF(S60="","","Cuatrimestral")</f>
        <v/>
      </c>
      <c r="V60" s="84"/>
      <c r="W60" s="4"/>
      <c r="X60" s="4"/>
      <c r="Y60" s="4"/>
      <c r="Z60" s="4"/>
    </row>
    <row r="61" spans="1:26" ht="15" customHeight="1">
      <c r="A61" s="82"/>
      <c r="B61" s="82"/>
      <c r="C61" s="82"/>
      <c r="D61" s="82"/>
      <c r="E61" s="82"/>
      <c r="F61" s="82"/>
      <c r="G61" s="82"/>
      <c r="H61" s="82"/>
      <c r="I61" s="82"/>
      <c r="J61" s="82"/>
      <c r="K61" s="82"/>
      <c r="L61" s="82"/>
      <c r="M61" s="82"/>
      <c r="N61" s="82"/>
      <c r="O61" s="82"/>
      <c r="P61" s="82"/>
      <c r="Q61" s="82"/>
      <c r="R61" s="82"/>
      <c r="S61" s="82"/>
      <c r="T61" s="82"/>
      <c r="U61" s="82"/>
      <c r="V61" s="82"/>
      <c r="W61" s="4"/>
      <c r="X61" s="4"/>
      <c r="Y61" s="4"/>
      <c r="Z61" s="4"/>
    </row>
    <row r="62" spans="1:26" ht="15" customHeight="1">
      <c r="A62" s="83"/>
      <c r="B62" s="83"/>
      <c r="C62" s="83"/>
      <c r="D62" s="83"/>
      <c r="E62" s="83"/>
      <c r="F62" s="83"/>
      <c r="G62" s="83"/>
      <c r="H62" s="83"/>
      <c r="I62" s="83"/>
      <c r="J62" s="83"/>
      <c r="K62" s="83"/>
      <c r="L62" s="83"/>
      <c r="M62" s="83"/>
      <c r="N62" s="83"/>
      <c r="O62" s="83"/>
      <c r="P62" s="83"/>
      <c r="Q62" s="83"/>
      <c r="R62" s="83"/>
      <c r="S62" s="83"/>
      <c r="T62" s="83"/>
      <c r="U62" s="83"/>
      <c r="V62" s="83"/>
      <c r="W62" s="4"/>
      <c r="X62" s="4"/>
      <c r="Y62" s="4"/>
      <c r="Z62" s="4"/>
    </row>
    <row r="63" spans="1:26" ht="16.5" customHeight="1">
      <c r="A63" s="89">
        <v>19</v>
      </c>
      <c r="B63" s="84" t="str">
        <f>IF(C63="","",
IF('1. Punto de Partida'!$C$6="","",'1. Punto de Partida'!$C$6))</f>
        <v/>
      </c>
      <c r="C63" s="84"/>
      <c r="D63" s="84"/>
      <c r="E63" s="84"/>
      <c r="F63" s="84"/>
      <c r="G63" s="84"/>
      <c r="H63" s="84"/>
      <c r="I63" s="84"/>
      <c r="J63" s="84"/>
      <c r="K63" s="85" t="str">
        <f>IFERROR(MID(J63,1,SEARCH(":",J63,1)-1),"")</f>
        <v/>
      </c>
      <c r="L63" s="86" t="str">
        <f>IF(OR(K63="Rara vez",K63="Muy Baja"),0.2,
IF(OR(K63="Improbable",K63="Baja"),0.4,
IF(OR(K63="Posible",K63="Media"),0.6,
IF(OR(K63="Probable",K63="Alta"),0.8,
IF(OR(K63="Casi seguro",K63="Muy Alta"),1,"")))))</f>
        <v/>
      </c>
      <c r="M63" s="87"/>
      <c r="N63" s="85"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6" t="str">
        <f>IF(N63="Leve",0.2,
IF(N63="Menor",0.4,
IF(N63="Moderado",0.6,
IF(N63="Mayor",0.8,
IF(N63="Catastrófico",1,"")))))</f>
        <v/>
      </c>
      <c r="P63" s="8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8"/>
      <c r="R63" s="88"/>
      <c r="S63" s="88"/>
      <c r="T63" s="88"/>
      <c r="U63" s="84" t="str">
        <f>IF(S63="","","Cuatrimestral")</f>
        <v/>
      </c>
      <c r="V63" s="84"/>
      <c r="W63" s="4"/>
      <c r="X63" s="4"/>
      <c r="Y63" s="4"/>
      <c r="Z63" s="4"/>
    </row>
    <row r="64" spans="1:26" ht="15" customHeight="1">
      <c r="A64" s="82"/>
      <c r="B64" s="82"/>
      <c r="C64" s="82"/>
      <c r="D64" s="82"/>
      <c r="E64" s="82"/>
      <c r="F64" s="82"/>
      <c r="G64" s="82"/>
      <c r="H64" s="82"/>
      <c r="I64" s="82"/>
      <c r="J64" s="82"/>
      <c r="K64" s="82"/>
      <c r="L64" s="82"/>
      <c r="M64" s="82"/>
      <c r="N64" s="82"/>
      <c r="O64" s="82"/>
      <c r="P64" s="82"/>
      <c r="Q64" s="82"/>
      <c r="R64" s="82"/>
      <c r="S64" s="82"/>
      <c r="T64" s="82"/>
      <c r="U64" s="82"/>
      <c r="V64" s="82"/>
      <c r="W64" s="4"/>
      <c r="X64" s="4"/>
      <c r="Y64" s="4"/>
      <c r="Z64" s="4"/>
    </row>
    <row r="65" spans="1:26" ht="15" customHeight="1">
      <c r="A65" s="83"/>
      <c r="B65" s="83"/>
      <c r="C65" s="83"/>
      <c r="D65" s="83"/>
      <c r="E65" s="83"/>
      <c r="F65" s="83"/>
      <c r="G65" s="83"/>
      <c r="H65" s="83"/>
      <c r="I65" s="83"/>
      <c r="J65" s="83"/>
      <c r="K65" s="83"/>
      <c r="L65" s="83"/>
      <c r="M65" s="83"/>
      <c r="N65" s="83"/>
      <c r="O65" s="83"/>
      <c r="P65" s="83"/>
      <c r="Q65" s="83"/>
      <c r="R65" s="83"/>
      <c r="S65" s="83"/>
      <c r="T65" s="83"/>
      <c r="U65" s="83"/>
      <c r="V65" s="83"/>
      <c r="W65" s="4"/>
      <c r="X65" s="4"/>
      <c r="Y65" s="4"/>
      <c r="Z65" s="4"/>
    </row>
    <row r="66" spans="1:26" ht="16.5" customHeight="1">
      <c r="A66" s="89">
        <v>20</v>
      </c>
      <c r="B66" s="84" t="str">
        <f>IF(C66="","",
IF('1. Punto de Partida'!$C$6="","",'1. Punto de Partida'!$C$6))</f>
        <v/>
      </c>
      <c r="C66" s="84"/>
      <c r="D66" s="84"/>
      <c r="E66" s="84"/>
      <c r="F66" s="84"/>
      <c r="G66" s="84"/>
      <c r="H66" s="84"/>
      <c r="I66" s="84"/>
      <c r="J66" s="84"/>
      <c r="K66" s="85" t="str">
        <f>IFERROR(MID(J66,1,SEARCH(":",J66,1)-1),"")</f>
        <v/>
      </c>
      <c r="L66" s="86" t="str">
        <f>IF(OR(K66="Rara vez",K66="Muy Baja"),0.2,
IF(OR(K66="Improbable",K66="Baja"),0.4,
IF(OR(K66="Posible",K66="Media"),0.6,
IF(OR(K66="Probable",K66="Alta"),0.8,
IF(OR(K66="Casi seguro",K66="Muy Alta"),1,"")))))</f>
        <v/>
      </c>
      <c r="M66" s="87"/>
      <c r="N66" s="85"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6" t="str">
        <f>IF(N66="Leve",0.2,
IF(N66="Menor",0.4,
IF(N66="Moderado",0.6,
IF(N66="Mayor",0.8,
IF(N66="Catastrófico",1,"")))))</f>
        <v/>
      </c>
      <c r="P66" s="8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8"/>
      <c r="R66" s="88"/>
      <c r="S66" s="88"/>
      <c r="T66" s="88"/>
      <c r="U66" s="84" t="str">
        <f>IF(S66="","","Cuatrimestral")</f>
        <v/>
      </c>
      <c r="V66" s="84"/>
      <c r="W66" s="4"/>
      <c r="X66" s="4"/>
      <c r="Y66" s="4"/>
      <c r="Z66" s="4"/>
    </row>
    <row r="67" spans="1:26" ht="15" customHeight="1">
      <c r="A67" s="82"/>
      <c r="B67" s="82"/>
      <c r="C67" s="82"/>
      <c r="D67" s="82"/>
      <c r="E67" s="82"/>
      <c r="F67" s="82"/>
      <c r="G67" s="82"/>
      <c r="H67" s="82"/>
      <c r="I67" s="82"/>
      <c r="J67" s="82"/>
      <c r="K67" s="82"/>
      <c r="L67" s="82"/>
      <c r="M67" s="82"/>
      <c r="N67" s="82"/>
      <c r="O67" s="82"/>
      <c r="P67" s="82"/>
      <c r="Q67" s="82"/>
      <c r="R67" s="82"/>
      <c r="S67" s="82"/>
      <c r="T67" s="82"/>
      <c r="U67" s="82"/>
      <c r="V67" s="82"/>
      <c r="W67" s="4"/>
      <c r="X67" s="4"/>
      <c r="Y67" s="4"/>
      <c r="Z67" s="4"/>
    </row>
    <row r="68" spans="1:26" ht="15" customHeight="1">
      <c r="A68" s="83"/>
      <c r="B68" s="83"/>
      <c r="C68" s="83"/>
      <c r="D68" s="83"/>
      <c r="E68" s="83"/>
      <c r="F68" s="83"/>
      <c r="G68" s="83"/>
      <c r="H68" s="83"/>
      <c r="I68" s="83"/>
      <c r="J68" s="83"/>
      <c r="K68" s="83"/>
      <c r="L68" s="83"/>
      <c r="M68" s="83"/>
      <c r="N68" s="83"/>
      <c r="O68" s="83"/>
      <c r="P68" s="83"/>
      <c r="Q68" s="83"/>
      <c r="R68" s="83"/>
      <c r="S68" s="83"/>
      <c r="T68" s="83"/>
      <c r="U68" s="83"/>
      <c r="V68" s="8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1"/>
      <c r="B1" s="67"/>
      <c r="C1" s="72" t="s">
        <v>0</v>
      </c>
      <c r="D1" s="73"/>
      <c r="E1" s="73"/>
      <c r="F1" s="73"/>
      <c r="G1" s="73"/>
      <c r="H1" s="73"/>
      <c r="I1" s="73"/>
      <c r="J1" s="73"/>
      <c r="K1" s="73"/>
      <c r="L1" s="73"/>
      <c r="M1" s="73"/>
      <c r="N1" s="73"/>
      <c r="O1" s="73"/>
      <c r="P1" s="73"/>
      <c r="Q1" s="73"/>
      <c r="R1" s="73"/>
      <c r="S1" s="73"/>
      <c r="T1" s="73"/>
      <c r="U1" s="73"/>
      <c r="V1" s="73"/>
      <c r="W1" s="67"/>
      <c r="X1" s="100" t="s">
        <v>134</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0" t="s">
        <v>135</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0" t="s">
        <v>136</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0" t="s">
        <v>137</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6" t="s">
        <v>83</v>
      </c>
      <c r="B6" s="58"/>
      <c r="C6" s="58"/>
      <c r="D6" s="58"/>
      <c r="E6" s="59"/>
      <c r="F6" s="96" t="s">
        <v>138</v>
      </c>
      <c r="G6" s="58"/>
      <c r="H6" s="58"/>
      <c r="I6" s="58"/>
      <c r="J6" s="58"/>
      <c r="K6" s="58"/>
      <c r="L6" s="58"/>
      <c r="M6" s="58"/>
      <c r="N6" s="58"/>
      <c r="O6" s="58"/>
      <c r="P6" s="58"/>
      <c r="Q6" s="58"/>
      <c r="R6" s="58"/>
      <c r="S6" s="58"/>
      <c r="T6" s="58"/>
      <c r="U6" s="58"/>
      <c r="V6" s="58"/>
      <c r="W6" s="58"/>
      <c r="X6" s="59"/>
      <c r="Y6" s="92" t="s">
        <v>139</v>
      </c>
      <c r="Z6" s="92" t="s">
        <v>97</v>
      </c>
      <c r="AA6" s="3"/>
      <c r="AB6" s="3"/>
      <c r="AC6" s="3"/>
      <c r="AD6" s="3"/>
      <c r="AE6" s="3"/>
      <c r="AF6" s="3"/>
      <c r="AG6" s="3"/>
      <c r="AH6" s="3"/>
      <c r="AI6" s="3"/>
      <c r="AJ6" s="3"/>
      <c r="AK6" s="3"/>
    </row>
    <row r="7" spans="1:37" ht="18" customHeight="1">
      <c r="A7" s="95" t="s">
        <v>81</v>
      </c>
      <c r="B7" s="91" t="s">
        <v>82</v>
      </c>
      <c r="C7" s="91" t="s">
        <v>86</v>
      </c>
      <c r="D7" s="91" t="s">
        <v>90</v>
      </c>
      <c r="E7" s="91" t="s">
        <v>91</v>
      </c>
      <c r="F7" s="99" t="s">
        <v>140</v>
      </c>
      <c r="G7" s="99" t="s">
        <v>141</v>
      </c>
      <c r="H7" s="99" t="s">
        <v>142</v>
      </c>
      <c r="I7" s="99" t="s">
        <v>143</v>
      </c>
      <c r="J7" s="99" t="s">
        <v>144</v>
      </c>
      <c r="K7" s="99" t="s">
        <v>145</v>
      </c>
      <c r="L7" s="99" t="s">
        <v>146</v>
      </c>
      <c r="M7" s="99" t="s">
        <v>147</v>
      </c>
      <c r="N7" s="99" t="s">
        <v>148</v>
      </c>
      <c r="O7" s="99" t="s">
        <v>149</v>
      </c>
      <c r="P7" s="99" t="s">
        <v>150</v>
      </c>
      <c r="Q7" s="99" t="s">
        <v>151</v>
      </c>
      <c r="R7" s="99" t="s">
        <v>152</v>
      </c>
      <c r="S7" s="99" t="s">
        <v>153</v>
      </c>
      <c r="T7" s="99" t="s">
        <v>154</v>
      </c>
      <c r="U7" s="99" t="s">
        <v>155</v>
      </c>
      <c r="V7" s="99" t="s">
        <v>156</v>
      </c>
      <c r="W7" s="99" t="s">
        <v>157</v>
      </c>
      <c r="X7" s="99" t="s">
        <v>158</v>
      </c>
      <c r="Y7" s="82"/>
      <c r="Z7" s="82"/>
      <c r="AA7" s="3"/>
      <c r="AB7" s="3"/>
      <c r="AC7" s="3"/>
      <c r="AD7" s="3"/>
      <c r="AE7" s="3"/>
      <c r="AF7" s="3"/>
      <c r="AG7" s="3"/>
      <c r="AH7" s="3"/>
      <c r="AI7" s="3"/>
      <c r="AJ7" s="3"/>
      <c r="AK7" s="3"/>
    </row>
    <row r="8" spans="1:37" ht="35.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16"/>
      <c r="AB8" s="16"/>
      <c r="AC8" s="16"/>
      <c r="AD8" s="16"/>
      <c r="AE8" s="16"/>
      <c r="AF8" s="16"/>
      <c r="AG8" s="16"/>
      <c r="AH8" s="16"/>
      <c r="AI8" s="16"/>
      <c r="AJ8" s="16"/>
      <c r="AK8" s="16"/>
    </row>
    <row r="9" spans="1:37" ht="16.5" customHeight="1">
      <c r="A9" s="89">
        <v>1</v>
      </c>
      <c r="B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Control Disciplinario Interno</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Contacto de personas interesadas en los procesos disciplinarios con quienes intervienen en el flujo de la toma de decisiones disciplinarias: por vinculos de amistad, recomendaciones laborales, nominación en el cargo o subdordinación al interior de la entidad</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E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4" t="s">
        <v>159</v>
      </c>
      <c r="G9" s="84" t="s">
        <v>159</v>
      </c>
      <c r="H9" s="84" t="s">
        <v>160</v>
      </c>
      <c r="I9" s="84" t="s">
        <v>160</v>
      </c>
      <c r="J9" s="84" t="s">
        <v>159</v>
      </c>
      <c r="K9" s="84" t="s">
        <v>160</v>
      </c>
      <c r="L9" s="84" t="s">
        <v>159</v>
      </c>
      <c r="M9" s="84" t="s">
        <v>160</v>
      </c>
      <c r="N9" s="84" t="s">
        <v>160</v>
      </c>
      <c r="O9" s="84" t="s">
        <v>159</v>
      </c>
      <c r="P9" s="84" t="s">
        <v>159</v>
      </c>
      <c r="Q9" s="84" t="s">
        <v>159</v>
      </c>
      <c r="R9" s="84" t="s">
        <v>160</v>
      </c>
      <c r="S9" s="84" t="s">
        <v>159</v>
      </c>
      <c r="T9" s="84" t="s">
        <v>159</v>
      </c>
      <c r="U9" s="84" t="s">
        <v>160</v>
      </c>
      <c r="V9" s="84" t="s">
        <v>160</v>
      </c>
      <c r="W9" s="84" t="s">
        <v>160</v>
      </c>
      <c r="X9" s="84" t="s">
        <v>160</v>
      </c>
      <c r="Y9" s="84">
        <f>IF(OR(E9="",E9="No Aplica"),"",COUNTIF(F9:X11,"SI"))</f>
        <v>9</v>
      </c>
      <c r="Z9" s="85"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Mayor</v>
      </c>
      <c r="AA9" s="17"/>
      <c r="AB9" s="17"/>
      <c r="AC9" s="17"/>
      <c r="AD9" s="17"/>
      <c r="AE9" s="17"/>
      <c r="AF9" s="17"/>
      <c r="AG9" s="17"/>
      <c r="AH9" s="17"/>
      <c r="AI9" s="17"/>
      <c r="AJ9" s="17"/>
      <c r="AK9" s="17"/>
    </row>
    <row r="10" spans="1:37"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3"/>
      <c r="AB10" s="3"/>
      <c r="AC10" s="3"/>
      <c r="AD10" s="3"/>
      <c r="AE10" s="3"/>
      <c r="AF10" s="3"/>
      <c r="AG10" s="3"/>
      <c r="AH10" s="3"/>
      <c r="AI10" s="3"/>
      <c r="AJ10" s="3"/>
      <c r="AK10" s="3"/>
    </row>
    <row r="11" spans="1:37" ht="16.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c r="A12" s="89">
        <v>2</v>
      </c>
      <c r="B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Control Disciplinario Interno</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Contacto de personas interesadas en los procesos disciplinarios con quienes intervienen en el flujo de la toma de decisiones disciplinarias: por vinculos de amistad, recomendaciones laborales, nominación en el cargo o subdordinación al interior de la entidad</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E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F12" s="84" t="s">
        <v>159</v>
      </c>
      <c r="G12" s="84" t="s">
        <v>159</v>
      </c>
      <c r="H12" s="84" t="s">
        <v>160</v>
      </c>
      <c r="I12" s="84" t="s">
        <v>160</v>
      </c>
      <c r="J12" s="84" t="s">
        <v>159</v>
      </c>
      <c r="K12" s="84" t="s">
        <v>160</v>
      </c>
      <c r="L12" s="84" t="s">
        <v>159</v>
      </c>
      <c r="M12" s="84" t="s">
        <v>160</v>
      </c>
      <c r="N12" s="84" t="s">
        <v>160</v>
      </c>
      <c r="O12" s="84" t="s">
        <v>159</v>
      </c>
      <c r="P12" s="84" t="s">
        <v>159</v>
      </c>
      <c r="Q12" s="84" t="s">
        <v>159</v>
      </c>
      <c r="R12" s="84" t="s">
        <v>160</v>
      </c>
      <c r="S12" s="84" t="s">
        <v>159</v>
      </c>
      <c r="T12" s="84" t="s">
        <v>159</v>
      </c>
      <c r="U12" s="84" t="s">
        <v>160</v>
      </c>
      <c r="V12" s="84" t="s">
        <v>160</v>
      </c>
      <c r="W12" s="84" t="s">
        <v>160</v>
      </c>
      <c r="X12" s="84" t="s">
        <v>160</v>
      </c>
      <c r="Y12" s="84">
        <f>IF(OR(E12="",E12="No Aplica"),"",COUNTIF(F12:X14,"SI"))</f>
        <v>9</v>
      </c>
      <c r="Z12" s="85"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Mayor</v>
      </c>
      <c r="AA12" s="3"/>
      <c r="AB12" s="3"/>
      <c r="AC12" s="3"/>
      <c r="AD12" s="3"/>
      <c r="AE12" s="3"/>
      <c r="AF12" s="3"/>
      <c r="AG12" s="3"/>
      <c r="AH12" s="3"/>
      <c r="AI12" s="3"/>
      <c r="AJ12" s="3"/>
      <c r="AK12" s="3"/>
    </row>
    <row r="13" spans="1:37"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3"/>
      <c r="AB13" s="3"/>
      <c r="AC13" s="3"/>
      <c r="AD13" s="3"/>
      <c r="AE13" s="3"/>
      <c r="AF13" s="3"/>
      <c r="AG13" s="3"/>
      <c r="AH13" s="3"/>
      <c r="AI13" s="3"/>
      <c r="AJ13" s="3"/>
      <c r="AK13" s="3"/>
    </row>
    <row r="14" spans="1:37"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c r="A15" s="89">
        <v>3</v>
      </c>
      <c r="B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4"/>
      <c r="G15" s="84"/>
      <c r="H15" s="84"/>
      <c r="I15" s="84"/>
      <c r="J15" s="84"/>
      <c r="K15" s="84"/>
      <c r="L15" s="84"/>
      <c r="M15" s="84"/>
      <c r="N15" s="84"/>
      <c r="O15" s="84"/>
      <c r="P15" s="84"/>
      <c r="Q15" s="84"/>
      <c r="R15" s="84"/>
      <c r="S15" s="84"/>
      <c r="T15" s="84"/>
      <c r="U15" s="84"/>
      <c r="V15" s="84"/>
      <c r="W15" s="84"/>
      <c r="X15" s="84"/>
      <c r="Y15" s="84" t="str">
        <f>IF(OR(E15="",E15="No Aplica"),"",COUNTIF(F15:X17,"SI"))</f>
        <v/>
      </c>
      <c r="Z15" s="85"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3"/>
      <c r="AB16" s="3"/>
      <c r="AC16" s="3"/>
      <c r="AD16" s="3"/>
      <c r="AE16" s="3"/>
      <c r="AF16" s="3"/>
      <c r="AG16" s="3"/>
      <c r="AH16" s="3"/>
      <c r="AI16" s="3"/>
      <c r="AJ16" s="3"/>
      <c r="AK16" s="3"/>
    </row>
    <row r="17" spans="1:37" ht="16.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c r="A18" s="89">
        <v>4</v>
      </c>
      <c r="B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84"/>
      <c r="G18" s="84"/>
      <c r="H18" s="84"/>
      <c r="I18" s="84"/>
      <c r="J18" s="84"/>
      <c r="K18" s="84"/>
      <c r="L18" s="84"/>
      <c r="M18" s="84"/>
      <c r="N18" s="84"/>
      <c r="O18" s="84"/>
      <c r="P18" s="84"/>
      <c r="Q18" s="84"/>
      <c r="R18" s="84"/>
      <c r="S18" s="84"/>
      <c r="T18" s="84"/>
      <c r="U18" s="84"/>
      <c r="V18" s="84"/>
      <c r="W18" s="84"/>
      <c r="X18" s="84"/>
      <c r="Y18" s="84" t="str">
        <f>IF(OR(E18="",E18="No Aplica"),"",COUNTIF(F18:X20,"SI"))</f>
        <v/>
      </c>
      <c r="Z18" s="85"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3"/>
      <c r="AB19" s="3"/>
      <c r="AC19" s="3"/>
      <c r="AD19" s="3"/>
      <c r="AE19" s="3"/>
      <c r="AF19" s="3"/>
      <c r="AG19" s="3"/>
      <c r="AH19" s="3"/>
      <c r="AI19" s="3"/>
      <c r="AJ19" s="3"/>
      <c r="AK19" s="3"/>
    </row>
    <row r="20" spans="1:37" ht="16.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c r="A21" s="89">
        <v>5</v>
      </c>
      <c r="B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4"/>
      <c r="G21" s="84"/>
      <c r="H21" s="84"/>
      <c r="I21" s="84"/>
      <c r="J21" s="84"/>
      <c r="K21" s="84"/>
      <c r="L21" s="84"/>
      <c r="M21" s="84"/>
      <c r="N21" s="84"/>
      <c r="O21" s="84"/>
      <c r="P21" s="84"/>
      <c r="Q21" s="84"/>
      <c r="R21" s="84"/>
      <c r="S21" s="84"/>
      <c r="T21" s="84"/>
      <c r="U21" s="84"/>
      <c r="V21" s="84"/>
      <c r="W21" s="84"/>
      <c r="X21" s="84"/>
      <c r="Y21" s="84" t="str">
        <f>IF(OR(E21="",E21="No Aplica"),"",COUNTIF(F21:X23,"SI"))</f>
        <v/>
      </c>
      <c r="Z21" s="85"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3"/>
      <c r="AB22" s="3"/>
      <c r="AC22" s="3"/>
      <c r="AD22" s="3"/>
      <c r="AE22" s="3"/>
      <c r="AF22" s="3"/>
      <c r="AG22" s="3"/>
      <c r="AH22" s="3"/>
      <c r="AI22" s="3"/>
      <c r="AJ22" s="3"/>
      <c r="AK22" s="3"/>
    </row>
    <row r="23" spans="1:37"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c r="A24" s="89">
        <v>6</v>
      </c>
      <c r="B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4"/>
      <c r="G24" s="84"/>
      <c r="H24" s="84"/>
      <c r="I24" s="84"/>
      <c r="J24" s="84"/>
      <c r="K24" s="84"/>
      <c r="L24" s="84"/>
      <c r="M24" s="84"/>
      <c r="N24" s="84"/>
      <c r="O24" s="84"/>
      <c r="P24" s="84"/>
      <c r="Q24" s="84"/>
      <c r="R24" s="84"/>
      <c r="S24" s="84"/>
      <c r="T24" s="84"/>
      <c r="U24" s="84"/>
      <c r="V24" s="84"/>
      <c r="W24" s="84"/>
      <c r="X24" s="84"/>
      <c r="Y24" s="84" t="str">
        <f>IF(OR(E24="",E24="No Aplica"),"",COUNTIF(F24:X26,"SI"))</f>
        <v/>
      </c>
      <c r="Z24" s="85"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3"/>
      <c r="AB25" s="3"/>
      <c r="AC25" s="3"/>
      <c r="AD25" s="3"/>
      <c r="AE25" s="3"/>
      <c r="AF25" s="3"/>
      <c r="AG25" s="3"/>
      <c r="AH25" s="3"/>
      <c r="AI25" s="3"/>
      <c r="AJ25" s="3"/>
      <c r="AK25" s="3"/>
    </row>
    <row r="26" spans="1:37"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c r="A27" s="89">
        <v>7</v>
      </c>
      <c r="B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4"/>
      <c r="G27" s="84"/>
      <c r="H27" s="84"/>
      <c r="I27" s="84"/>
      <c r="J27" s="84"/>
      <c r="K27" s="84"/>
      <c r="L27" s="84"/>
      <c r="M27" s="84"/>
      <c r="N27" s="84"/>
      <c r="O27" s="84"/>
      <c r="P27" s="84"/>
      <c r="Q27" s="84"/>
      <c r="R27" s="84"/>
      <c r="S27" s="84"/>
      <c r="T27" s="84"/>
      <c r="U27" s="84"/>
      <c r="V27" s="84"/>
      <c r="W27" s="84"/>
      <c r="X27" s="84"/>
      <c r="Y27" s="84" t="str">
        <f>IF(OR(E27="",E27="No Aplica"),"",COUNTIF(F27:X29,"SI"))</f>
        <v/>
      </c>
      <c r="Z27" s="85"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3"/>
      <c r="AB28" s="3"/>
      <c r="AC28" s="3"/>
      <c r="AD28" s="3"/>
      <c r="AE28" s="3"/>
      <c r="AF28" s="3"/>
      <c r="AG28" s="3"/>
      <c r="AH28" s="3"/>
      <c r="AI28" s="3"/>
      <c r="AJ28" s="3"/>
      <c r="AK28" s="3"/>
    </row>
    <row r="29" spans="1:37"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c r="A30" s="89">
        <v>8</v>
      </c>
      <c r="B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4"/>
      <c r="G30" s="84"/>
      <c r="H30" s="84"/>
      <c r="I30" s="84"/>
      <c r="J30" s="84"/>
      <c r="K30" s="84"/>
      <c r="L30" s="84"/>
      <c r="M30" s="84"/>
      <c r="N30" s="84"/>
      <c r="O30" s="84"/>
      <c r="P30" s="84"/>
      <c r="Q30" s="84"/>
      <c r="R30" s="84"/>
      <c r="S30" s="84"/>
      <c r="T30" s="84"/>
      <c r="U30" s="84"/>
      <c r="V30" s="84"/>
      <c r="W30" s="84"/>
      <c r="X30" s="84"/>
      <c r="Y30" s="84" t="str">
        <f>IF(OR(E30="",E30="No Aplica"),"",COUNTIF(F30:X32,"SI"))</f>
        <v/>
      </c>
      <c r="Z30" s="85"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3"/>
      <c r="AB31" s="3"/>
      <c r="AC31" s="3"/>
      <c r="AD31" s="3"/>
      <c r="AE31" s="3"/>
      <c r="AF31" s="3"/>
      <c r="AG31" s="3"/>
      <c r="AH31" s="3"/>
      <c r="AI31" s="3"/>
      <c r="AJ31" s="3"/>
      <c r="AK31" s="3"/>
    </row>
    <row r="32" spans="1:37"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c r="A33" s="89">
        <v>9</v>
      </c>
      <c r="B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4"/>
      <c r="G33" s="84"/>
      <c r="H33" s="84"/>
      <c r="I33" s="84"/>
      <c r="J33" s="84"/>
      <c r="K33" s="84"/>
      <c r="L33" s="84"/>
      <c r="M33" s="84"/>
      <c r="N33" s="84"/>
      <c r="O33" s="84"/>
      <c r="P33" s="84"/>
      <c r="Q33" s="84"/>
      <c r="R33" s="84"/>
      <c r="S33" s="84"/>
      <c r="T33" s="84"/>
      <c r="U33" s="84"/>
      <c r="V33" s="84"/>
      <c r="W33" s="84"/>
      <c r="X33" s="84"/>
      <c r="Y33" s="84" t="str">
        <f>IF(OR(E33="",E33="No Aplica"),"",COUNTIF(F33:X35,"SI"))</f>
        <v/>
      </c>
      <c r="Z33" s="85"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3"/>
      <c r="AB34" s="3"/>
      <c r="AC34" s="3"/>
      <c r="AD34" s="3"/>
      <c r="AE34" s="3"/>
      <c r="AF34" s="3"/>
      <c r="AG34" s="3"/>
      <c r="AH34" s="3"/>
      <c r="AI34" s="3"/>
      <c r="AJ34" s="3"/>
      <c r="AK34" s="3"/>
    </row>
    <row r="35" spans="1:37"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c r="A36" s="89">
        <v>10</v>
      </c>
      <c r="B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4"/>
      <c r="G36" s="84"/>
      <c r="H36" s="84"/>
      <c r="I36" s="84"/>
      <c r="J36" s="84"/>
      <c r="K36" s="84"/>
      <c r="L36" s="84"/>
      <c r="M36" s="84"/>
      <c r="N36" s="84"/>
      <c r="O36" s="84"/>
      <c r="P36" s="84"/>
      <c r="Q36" s="84"/>
      <c r="R36" s="84"/>
      <c r="S36" s="84"/>
      <c r="T36" s="84"/>
      <c r="U36" s="84"/>
      <c r="V36" s="84"/>
      <c r="W36" s="84"/>
      <c r="X36" s="84"/>
      <c r="Y36" s="84" t="str">
        <f>IF(OR(E36="",E36="No Aplica"),"",COUNTIF(F36:X38,"SI"))</f>
        <v/>
      </c>
      <c r="Z36" s="85"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2"/>
      <c r="AB37" s="2"/>
      <c r="AC37" s="2"/>
      <c r="AD37" s="2"/>
      <c r="AE37" s="2"/>
      <c r="AF37" s="2"/>
      <c r="AG37" s="2"/>
      <c r="AH37" s="2"/>
      <c r="AI37" s="2"/>
      <c r="AJ37" s="2"/>
      <c r="AK37" s="2"/>
    </row>
    <row r="38" spans="1:37"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c r="A39" s="89">
        <v>11</v>
      </c>
      <c r="B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4"/>
      <c r="G39" s="84"/>
      <c r="H39" s="84"/>
      <c r="I39" s="84"/>
      <c r="J39" s="84"/>
      <c r="K39" s="84"/>
      <c r="L39" s="84"/>
      <c r="M39" s="84"/>
      <c r="N39" s="84"/>
      <c r="O39" s="84"/>
      <c r="P39" s="84"/>
      <c r="Q39" s="84"/>
      <c r="R39" s="84"/>
      <c r="S39" s="84"/>
      <c r="T39" s="84"/>
      <c r="U39" s="84"/>
      <c r="V39" s="84"/>
      <c r="W39" s="84"/>
      <c r="X39" s="84"/>
      <c r="Y39" s="84" t="str">
        <f>IF(OR(E39="",E39="No Aplica"),"",COUNTIF(F39:X41,"SI"))</f>
        <v/>
      </c>
      <c r="Z39" s="85"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2"/>
      <c r="AB40" s="2"/>
      <c r="AC40" s="2"/>
      <c r="AD40" s="2"/>
      <c r="AE40" s="2"/>
      <c r="AF40" s="2"/>
      <c r="AG40" s="2"/>
      <c r="AH40" s="2"/>
      <c r="AI40" s="2"/>
      <c r="AJ40" s="2"/>
      <c r="AK40" s="2"/>
    </row>
    <row r="41" spans="1:37"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c r="A42" s="89">
        <v>12</v>
      </c>
      <c r="B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4"/>
      <c r="G42" s="84"/>
      <c r="H42" s="84"/>
      <c r="I42" s="84"/>
      <c r="J42" s="84"/>
      <c r="K42" s="84"/>
      <c r="L42" s="84"/>
      <c r="M42" s="84"/>
      <c r="N42" s="84"/>
      <c r="O42" s="84"/>
      <c r="P42" s="84"/>
      <c r="Q42" s="84"/>
      <c r="R42" s="84"/>
      <c r="S42" s="84"/>
      <c r="T42" s="84"/>
      <c r="U42" s="84"/>
      <c r="V42" s="84"/>
      <c r="W42" s="84"/>
      <c r="X42" s="84"/>
      <c r="Y42" s="84" t="str">
        <f>IF(OR(E42="",E42="No Aplica"),"",COUNTIF(F42:X44,"SI"))</f>
        <v/>
      </c>
      <c r="Z42" s="85"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2"/>
      <c r="AB43" s="2"/>
      <c r="AC43" s="2"/>
      <c r="AD43" s="2"/>
      <c r="AE43" s="2"/>
      <c r="AF43" s="2"/>
      <c r="AG43" s="2"/>
      <c r="AH43" s="2"/>
      <c r="AI43" s="2"/>
      <c r="AJ43" s="2"/>
      <c r="AK43" s="2"/>
    </row>
    <row r="44" spans="1:37"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c r="A45" s="89">
        <v>13</v>
      </c>
      <c r="B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4"/>
      <c r="G45" s="84"/>
      <c r="H45" s="84"/>
      <c r="I45" s="84"/>
      <c r="J45" s="84"/>
      <c r="K45" s="84"/>
      <c r="L45" s="84"/>
      <c r="M45" s="84"/>
      <c r="N45" s="84"/>
      <c r="O45" s="84"/>
      <c r="P45" s="84"/>
      <c r="Q45" s="84"/>
      <c r="R45" s="84"/>
      <c r="S45" s="84"/>
      <c r="T45" s="84"/>
      <c r="U45" s="84"/>
      <c r="V45" s="84"/>
      <c r="W45" s="84"/>
      <c r="X45" s="84"/>
      <c r="Y45" s="84" t="str">
        <f>IF(OR(E45="",E45="No Aplica"),"",COUNTIF(F45:X47,"SI"))</f>
        <v/>
      </c>
      <c r="Z45" s="85"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2"/>
      <c r="AB46" s="2"/>
      <c r="AC46" s="2"/>
      <c r="AD46" s="2"/>
      <c r="AE46" s="2"/>
      <c r="AF46" s="2"/>
      <c r="AG46" s="2"/>
      <c r="AH46" s="2"/>
      <c r="AI46" s="2"/>
      <c r="AJ46" s="2"/>
      <c r="AK46" s="2"/>
    </row>
    <row r="47" spans="1:37"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c r="A48" s="89">
        <v>14</v>
      </c>
      <c r="B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4"/>
      <c r="G48" s="84"/>
      <c r="H48" s="84"/>
      <c r="I48" s="84"/>
      <c r="J48" s="84"/>
      <c r="K48" s="84"/>
      <c r="L48" s="84"/>
      <c r="M48" s="84"/>
      <c r="N48" s="84"/>
      <c r="O48" s="84"/>
      <c r="P48" s="84"/>
      <c r="Q48" s="84"/>
      <c r="R48" s="84"/>
      <c r="S48" s="84"/>
      <c r="T48" s="84"/>
      <c r="U48" s="84"/>
      <c r="V48" s="84"/>
      <c r="W48" s="84"/>
      <c r="X48" s="84"/>
      <c r="Y48" s="84" t="str">
        <f>IF(OR(E48="",E48="No Aplica"),"",COUNTIF(F48:X50,"SI"))</f>
        <v/>
      </c>
      <c r="Z48" s="85"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2"/>
      <c r="AB49" s="2"/>
      <c r="AC49" s="2"/>
      <c r="AD49" s="2"/>
      <c r="AE49" s="2"/>
      <c r="AF49" s="2"/>
      <c r="AG49" s="2"/>
      <c r="AH49" s="2"/>
      <c r="AI49" s="2"/>
      <c r="AJ49" s="2"/>
      <c r="AK49" s="2"/>
    </row>
    <row r="50" spans="1:37"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c r="A51" s="89">
        <v>15</v>
      </c>
      <c r="B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4"/>
      <c r="G51" s="84"/>
      <c r="H51" s="84"/>
      <c r="I51" s="84"/>
      <c r="J51" s="84"/>
      <c r="K51" s="84"/>
      <c r="L51" s="84"/>
      <c r="M51" s="84"/>
      <c r="N51" s="84"/>
      <c r="O51" s="84"/>
      <c r="P51" s="84"/>
      <c r="Q51" s="84"/>
      <c r="R51" s="84"/>
      <c r="S51" s="84"/>
      <c r="T51" s="84"/>
      <c r="U51" s="84"/>
      <c r="V51" s="84"/>
      <c r="W51" s="84"/>
      <c r="X51" s="84"/>
      <c r="Y51" s="84" t="str">
        <f>IF(OR(E51="",E51="No Aplica"),"",COUNTIF(F51:X53,"SI"))</f>
        <v/>
      </c>
      <c r="Z51" s="85"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2"/>
      <c r="AB52" s="2"/>
      <c r="AC52" s="2"/>
      <c r="AD52" s="2"/>
      <c r="AE52" s="2"/>
      <c r="AF52" s="2"/>
      <c r="AG52" s="2"/>
      <c r="AH52" s="2"/>
      <c r="AI52" s="2"/>
      <c r="AJ52" s="2"/>
      <c r="AK52" s="2"/>
    </row>
    <row r="53" spans="1:37"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c r="A54" s="89">
        <v>16</v>
      </c>
      <c r="B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4"/>
      <c r="G54" s="84"/>
      <c r="H54" s="84"/>
      <c r="I54" s="84"/>
      <c r="J54" s="84"/>
      <c r="K54" s="84"/>
      <c r="L54" s="84"/>
      <c r="M54" s="84"/>
      <c r="N54" s="84"/>
      <c r="O54" s="84"/>
      <c r="P54" s="84"/>
      <c r="Q54" s="84"/>
      <c r="R54" s="84"/>
      <c r="S54" s="84"/>
      <c r="T54" s="84"/>
      <c r="U54" s="84"/>
      <c r="V54" s="84"/>
      <c r="W54" s="84"/>
      <c r="X54" s="84"/>
      <c r="Y54" s="84" t="str">
        <f>IF(OR(E54="",E54="No Aplica"),"",COUNTIF(F54:X56,"SI"))</f>
        <v/>
      </c>
      <c r="Z54" s="85"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2"/>
      <c r="AB55" s="2"/>
      <c r="AC55" s="2"/>
      <c r="AD55" s="2"/>
      <c r="AE55" s="2"/>
      <c r="AF55" s="2"/>
      <c r="AG55" s="2"/>
      <c r="AH55" s="2"/>
      <c r="AI55" s="2"/>
      <c r="AJ55" s="2"/>
      <c r="AK55" s="2"/>
    </row>
    <row r="56" spans="1:37"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c r="A57" s="89">
        <v>17</v>
      </c>
      <c r="B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4"/>
      <c r="G57" s="84"/>
      <c r="H57" s="84"/>
      <c r="I57" s="84"/>
      <c r="J57" s="84"/>
      <c r="K57" s="84"/>
      <c r="L57" s="84"/>
      <c r="M57" s="84"/>
      <c r="N57" s="84"/>
      <c r="O57" s="84"/>
      <c r="P57" s="84"/>
      <c r="Q57" s="84"/>
      <c r="R57" s="84"/>
      <c r="S57" s="84"/>
      <c r="T57" s="84"/>
      <c r="U57" s="84"/>
      <c r="V57" s="84"/>
      <c r="W57" s="84"/>
      <c r="X57" s="84"/>
      <c r="Y57" s="84" t="str">
        <f>IF(OR(E57="",E57="No Aplica"),"",COUNTIF(F57:X59,"SI"))</f>
        <v/>
      </c>
      <c r="Z57" s="85"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2"/>
      <c r="AB58" s="2"/>
      <c r="AC58" s="2"/>
      <c r="AD58" s="2"/>
      <c r="AE58" s="2"/>
      <c r="AF58" s="2"/>
      <c r="AG58" s="2"/>
      <c r="AH58" s="2"/>
      <c r="AI58" s="2"/>
      <c r="AJ58" s="2"/>
      <c r="AK58" s="2"/>
    </row>
    <row r="59" spans="1:37"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c r="A60" s="89">
        <v>18</v>
      </c>
      <c r="B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4"/>
      <c r="G60" s="84"/>
      <c r="H60" s="84"/>
      <c r="I60" s="84"/>
      <c r="J60" s="84"/>
      <c r="K60" s="84"/>
      <c r="L60" s="84"/>
      <c r="M60" s="84"/>
      <c r="N60" s="84"/>
      <c r="O60" s="84"/>
      <c r="P60" s="84"/>
      <c r="Q60" s="84"/>
      <c r="R60" s="84"/>
      <c r="S60" s="84"/>
      <c r="T60" s="84"/>
      <c r="U60" s="84"/>
      <c r="V60" s="84"/>
      <c r="W60" s="84"/>
      <c r="X60" s="84"/>
      <c r="Y60" s="84" t="str">
        <f>IF(OR(E60="",E60="No Aplica"),"",COUNTIF(F60:X62,"SI"))</f>
        <v/>
      </c>
      <c r="Z60" s="85"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2"/>
      <c r="AB61" s="2"/>
      <c r="AC61" s="2"/>
      <c r="AD61" s="2"/>
      <c r="AE61" s="2"/>
      <c r="AF61" s="2"/>
      <c r="AG61" s="2"/>
      <c r="AH61" s="2"/>
      <c r="AI61" s="2"/>
      <c r="AJ61" s="2"/>
      <c r="AK61" s="2"/>
    </row>
    <row r="62" spans="1:37"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c r="A63" s="89">
        <v>19</v>
      </c>
      <c r="B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4"/>
      <c r="G63" s="84"/>
      <c r="H63" s="84"/>
      <c r="I63" s="84"/>
      <c r="J63" s="84"/>
      <c r="K63" s="84"/>
      <c r="L63" s="84"/>
      <c r="M63" s="84"/>
      <c r="N63" s="84"/>
      <c r="O63" s="84"/>
      <c r="P63" s="84"/>
      <c r="Q63" s="84"/>
      <c r="R63" s="84"/>
      <c r="S63" s="84"/>
      <c r="T63" s="84"/>
      <c r="U63" s="84"/>
      <c r="V63" s="84"/>
      <c r="W63" s="84"/>
      <c r="X63" s="84"/>
      <c r="Y63" s="84" t="str">
        <f>IF(OR(E63="",E63="No Aplica"),"",COUNTIF(F63:X65,"SI"))</f>
        <v/>
      </c>
      <c r="Z63" s="85"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2"/>
      <c r="AB64" s="2"/>
      <c r="AC64" s="2"/>
      <c r="AD64" s="2"/>
      <c r="AE64" s="2"/>
      <c r="AF64" s="2"/>
      <c r="AG64" s="2"/>
      <c r="AH64" s="2"/>
      <c r="AI64" s="2"/>
      <c r="AJ64" s="2"/>
      <c r="AK64" s="2"/>
    </row>
    <row r="65" spans="1:37"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c r="A66" s="89">
        <v>20</v>
      </c>
      <c r="B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4"/>
      <c r="G66" s="84"/>
      <c r="H66" s="84"/>
      <c r="I66" s="84"/>
      <c r="J66" s="84"/>
      <c r="K66" s="84"/>
      <c r="L66" s="84"/>
      <c r="M66" s="84"/>
      <c r="N66" s="84"/>
      <c r="O66" s="84"/>
      <c r="P66" s="84"/>
      <c r="Q66" s="84"/>
      <c r="R66" s="84"/>
      <c r="S66" s="84"/>
      <c r="T66" s="84"/>
      <c r="U66" s="84"/>
      <c r="V66" s="84"/>
      <c r="W66" s="84"/>
      <c r="X66" s="84"/>
      <c r="Y66" s="84" t="str">
        <f>IF(OR(E66="",E66="No Aplica"),"",COUNTIF(F66:X68,"SI"))</f>
        <v/>
      </c>
      <c r="Z66" s="85"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2"/>
      <c r="AB67" s="2"/>
      <c r="AC67" s="2"/>
      <c r="AD67" s="2"/>
      <c r="AE67" s="2"/>
      <c r="AF67" s="2"/>
      <c r="AG67" s="2"/>
      <c r="AH67" s="2"/>
      <c r="AI67" s="2"/>
      <c r="AJ67" s="2"/>
      <c r="AK67" s="2"/>
    </row>
    <row r="68" spans="1:37"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1"/>
      <c r="B1" s="67"/>
      <c r="C1" s="72" t="s">
        <v>0</v>
      </c>
      <c r="D1" s="73"/>
      <c r="E1" s="73"/>
      <c r="F1" s="73"/>
      <c r="G1" s="73"/>
      <c r="H1" s="73"/>
      <c r="I1" s="73"/>
      <c r="J1" s="67"/>
      <c r="K1" s="100" t="s">
        <v>161</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0" t="s">
        <v>162</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0" t="s">
        <v>163</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0" t="s">
        <v>164</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6" t="s">
        <v>83</v>
      </c>
      <c r="B6" s="58"/>
      <c r="C6" s="58"/>
      <c r="D6" s="58"/>
      <c r="E6" s="58"/>
      <c r="F6" s="58"/>
      <c r="G6" s="59"/>
      <c r="H6" s="96" t="s">
        <v>165</v>
      </c>
      <c r="I6" s="58"/>
      <c r="J6" s="58"/>
      <c r="K6" s="58"/>
      <c r="L6" s="59"/>
      <c r="M6" s="3"/>
      <c r="N6" s="3"/>
      <c r="O6" s="3"/>
      <c r="P6" s="3"/>
      <c r="Q6" s="4"/>
      <c r="R6" s="4"/>
      <c r="S6" s="4"/>
      <c r="T6" s="4"/>
      <c r="U6" s="4"/>
      <c r="V6" s="4"/>
      <c r="W6" s="4"/>
      <c r="X6" s="4"/>
      <c r="Y6" s="4"/>
      <c r="Z6" s="4"/>
    </row>
    <row r="7" spans="1:26" ht="18" customHeight="1">
      <c r="A7" s="95" t="s">
        <v>81</v>
      </c>
      <c r="B7" s="91" t="s">
        <v>82</v>
      </c>
      <c r="C7" s="91" t="s">
        <v>86</v>
      </c>
      <c r="D7" s="91" t="s">
        <v>90</v>
      </c>
      <c r="E7" s="91" t="s">
        <v>91</v>
      </c>
      <c r="F7" s="92" t="s">
        <v>92</v>
      </c>
      <c r="G7" s="92" t="s">
        <v>166</v>
      </c>
      <c r="H7" s="99" t="s">
        <v>167</v>
      </c>
      <c r="I7" s="99" t="s">
        <v>168</v>
      </c>
      <c r="J7" s="91" t="s">
        <v>169</v>
      </c>
      <c r="K7" s="99" t="s">
        <v>170</v>
      </c>
      <c r="L7" s="99" t="s">
        <v>171</v>
      </c>
      <c r="M7" s="3"/>
      <c r="N7" s="3"/>
      <c r="O7" s="3"/>
      <c r="P7" s="3"/>
      <c r="Q7" s="4"/>
      <c r="R7" s="4"/>
      <c r="S7" s="4"/>
      <c r="T7" s="4"/>
      <c r="U7" s="4"/>
      <c r="V7" s="4"/>
      <c r="W7" s="4"/>
      <c r="X7" s="4"/>
      <c r="Y7" s="4"/>
      <c r="Z7" s="4"/>
    </row>
    <row r="8" spans="1:26" ht="35.25" customHeight="1">
      <c r="A8" s="83"/>
      <c r="B8" s="83"/>
      <c r="C8" s="83"/>
      <c r="D8" s="83"/>
      <c r="E8" s="83"/>
      <c r="F8" s="83"/>
      <c r="G8" s="83"/>
      <c r="H8" s="83"/>
      <c r="I8" s="83"/>
      <c r="J8" s="83"/>
      <c r="K8" s="83"/>
      <c r="L8" s="83"/>
      <c r="M8" s="16"/>
      <c r="N8" s="16"/>
      <c r="O8" s="16"/>
      <c r="P8" s="16"/>
      <c r="Q8" s="4"/>
      <c r="R8" s="4"/>
      <c r="S8" s="4"/>
      <c r="T8" s="4"/>
      <c r="U8" s="4"/>
      <c r="V8" s="4"/>
      <c r="W8" s="4"/>
      <c r="X8" s="4"/>
      <c r="Y8" s="4"/>
      <c r="Z8" s="4"/>
    </row>
    <row r="9" spans="1:26" ht="16.5" customHeight="1">
      <c r="A9" s="89">
        <v>1</v>
      </c>
      <c r="B9" s="84" t="str">
        <f>IF(MID('2. Identificación del Riesgo'!H9:H11,1,27)="Seguridad de la Información",'2. Identificación del Riesgo'!B9:B11,
IF('2. Identificación del Riesgo'!H9:H11="","",
IF(MID('2. Identificación del Riesgo'!H9:H11,1,27)&lt;&gt;"Seguridad de la Información","No aplica")))</f>
        <v>No aplica</v>
      </c>
      <c r="C9" s="84" t="str">
        <f>IF(MID('2. Identificación del Riesgo'!H9:H11,1,27)="Seguridad de la Información",'2. Identificación del Riesgo'!C9:C11,
IF('2. Identificación del Riesgo'!H9:H11="","",
IF(MID('2. Identificación del Riesgo'!H9:H11,1,27)&lt;&gt;"Seguridad de la Información","No aplica")))</f>
        <v>No aplica</v>
      </c>
      <c r="D9" s="84" t="str">
        <f>IF(MID('2. Identificación del Riesgo'!H9:H11,1,27)="Seguridad de la Información",'2. Identificación del Riesgo'!G9:G11,
IF('2. Identificación del Riesgo'!H9:H11="","",
IF(MID('2. Identificación del Riesgo'!H9:H11,1,27)&lt;&gt;"Seguridad de la Información","No aplica")))</f>
        <v>No aplica</v>
      </c>
      <c r="E9" s="84" t="str">
        <f>IF(MID('2. Identificación del Riesgo'!H9:H11,1,27)="Seguridad de la Información",'2. Identificación del Riesgo'!H9:H11,
IF('2. Identificación del Riesgo'!H9:H11="","",
IF(MID('2. Identificación del Riesgo'!H9:H11,1,27)&lt;&gt;"Seguridad de la Información","No aplica")))</f>
        <v>No aplica</v>
      </c>
      <c r="F9" s="84" t="str">
        <f>IF(MID('2. Identificación del Riesgo'!H9:H11,1,27)="Seguridad de la Información",'2. Identificación del Riesgo'!I9:I11,
IF('2. Identificación del Riesgo'!H9:H11="","",
IF(MID('2. Identificación del Riesgo'!H9:H11,1,27)&lt;&gt;"Seguridad de la Información","No aplica")))</f>
        <v>No aplica</v>
      </c>
      <c r="G9" s="8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4"/>
      <c r="I9" s="84"/>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4"/>
      <c r="L9" s="84"/>
      <c r="M9" s="17"/>
      <c r="N9" s="17"/>
      <c r="O9" s="17"/>
      <c r="P9" s="17"/>
      <c r="Q9" s="4"/>
      <c r="R9" s="4"/>
      <c r="S9" s="4"/>
      <c r="T9" s="4"/>
      <c r="U9" s="4"/>
      <c r="V9" s="4"/>
      <c r="W9" s="4"/>
      <c r="X9" s="4"/>
      <c r="Y9" s="4"/>
      <c r="Z9" s="4"/>
    </row>
    <row r="10" spans="1:26" ht="16.5" customHeight="1">
      <c r="A10" s="82"/>
      <c r="B10" s="82"/>
      <c r="C10" s="82"/>
      <c r="D10" s="82"/>
      <c r="E10" s="82"/>
      <c r="F10" s="82"/>
      <c r="G10" s="82"/>
      <c r="H10" s="82"/>
      <c r="I10" s="82"/>
      <c r="J10" s="82"/>
      <c r="K10" s="82"/>
      <c r="L10" s="82"/>
      <c r="M10" s="3"/>
      <c r="N10" s="3"/>
      <c r="O10" s="3"/>
      <c r="P10" s="3"/>
      <c r="Q10" s="4"/>
      <c r="R10" s="4"/>
      <c r="S10" s="4"/>
      <c r="T10" s="4"/>
      <c r="U10" s="4"/>
      <c r="V10" s="4"/>
      <c r="W10" s="4"/>
      <c r="X10" s="4"/>
      <c r="Y10" s="4"/>
      <c r="Z10" s="4"/>
    </row>
    <row r="11" spans="1:26" ht="16.5" customHeight="1">
      <c r="A11" s="83"/>
      <c r="B11" s="83"/>
      <c r="C11" s="83"/>
      <c r="D11" s="83"/>
      <c r="E11" s="83"/>
      <c r="F11" s="83"/>
      <c r="G11" s="83"/>
      <c r="H11" s="83"/>
      <c r="I11" s="83"/>
      <c r="J11" s="83"/>
      <c r="K11" s="83"/>
      <c r="L11" s="83"/>
      <c r="M11" s="3"/>
      <c r="N11" s="3"/>
      <c r="O11" s="3"/>
      <c r="P11" s="3"/>
      <c r="Q11" s="4"/>
      <c r="R11" s="4"/>
      <c r="S11" s="4"/>
      <c r="T11" s="4"/>
      <c r="U11" s="4"/>
      <c r="V11" s="4"/>
      <c r="W11" s="4"/>
      <c r="X11" s="4"/>
      <c r="Y11" s="4"/>
      <c r="Z11" s="4"/>
    </row>
    <row r="12" spans="1:26" ht="16.5" customHeight="1">
      <c r="A12" s="89">
        <v>2</v>
      </c>
      <c r="B12" s="84" t="str">
        <f>IF(MID('2. Identificación del Riesgo'!H12:H14,1,27)="Seguridad de la Información",'2. Identificación del Riesgo'!B12:B14,
IF('2. Identificación del Riesgo'!H12:H14="","",
IF(MID('2. Identificación del Riesgo'!H12:H14,1,27)&lt;&gt;"Seguridad de la Información","No aplica")))</f>
        <v>No aplica</v>
      </c>
      <c r="C12" s="84" t="str">
        <f>IF(MID('2. Identificación del Riesgo'!H12:H14,1,27)="Seguridad de la Información",'2. Identificación del Riesgo'!C12:C14,
IF('2. Identificación del Riesgo'!H12:H14="","",
IF(MID('2. Identificación del Riesgo'!H12:H14,1,27)&lt;&gt;"Seguridad de la Información","No aplica")))</f>
        <v>No aplica</v>
      </c>
      <c r="D12" s="84" t="str">
        <f>IF(MID('2. Identificación del Riesgo'!H12:H14,1,27)="Seguridad de la Información",'2. Identificación del Riesgo'!G12:G14,
IF('2. Identificación del Riesgo'!H12:H14="","",
IF(MID('2. Identificación del Riesgo'!H12:H14,1,27)&lt;&gt;"Seguridad de la Información","No aplica")))</f>
        <v>No aplica</v>
      </c>
      <c r="E12" s="84" t="str">
        <f>IF(MID('2. Identificación del Riesgo'!H12:H14,1,27)="Seguridad de la Información",'2. Identificación del Riesgo'!H12:H14,
IF('2. Identificación del Riesgo'!H12:H14="","",
IF(MID('2. Identificación del Riesgo'!H12:H14,1,27)&lt;&gt;"Seguridad de la Información","No aplica")))</f>
        <v>No aplica</v>
      </c>
      <c r="F12" s="84" t="str">
        <f>IF(MID('2. Identificación del Riesgo'!H12:H14,1,27)="Seguridad de la Información",'2. Identificación del Riesgo'!I12:I14,
IF('2. Identificación del Riesgo'!H12:H14="","",
IF(MID('2. Identificación del Riesgo'!H12:H14,1,27)&lt;&gt;"Seguridad de la Información","No aplica")))</f>
        <v>No aplica</v>
      </c>
      <c r="G12" s="8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4"/>
      <c r="I12" s="84"/>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4"/>
      <c r="L12" s="84"/>
      <c r="M12" s="3"/>
      <c r="N12" s="3"/>
      <c r="O12" s="3"/>
      <c r="P12" s="3"/>
      <c r="Q12" s="4"/>
      <c r="R12" s="4"/>
      <c r="S12" s="4"/>
      <c r="T12" s="4"/>
      <c r="U12" s="4"/>
      <c r="V12" s="4"/>
      <c r="W12" s="4"/>
      <c r="X12" s="4"/>
      <c r="Y12" s="4"/>
      <c r="Z12" s="4"/>
    </row>
    <row r="13" spans="1:26" ht="16.5" customHeight="1">
      <c r="A13" s="82"/>
      <c r="B13" s="82"/>
      <c r="C13" s="82"/>
      <c r="D13" s="82"/>
      <c r="E13" s="82"/>
      <c r="F13" s="82"/>
      <c r="G13" s="82"/>
      <c r="H13" s="82"/>
      <c r="I13" s="82"/>
      <c r="J13" s="82"/>
      <c r="K13" s="82"/>
      <c r="L13" s="82"/>
      <c r="M13" s="3"/>
      <c r="N13" s="3"/>
      <c r="O13" s="3"/>
      <c r="P13" s="3"/>
      <c r="Q13" s="4"/>
      <c r="R13" s="4"/>
      <c r="S13" s="4"/>
      <c r="T13" s="4"/>
      <c r="U13" s="4"/>
      <c r="V13" s="4"/>
      <c r="W13" s="4"/>
      <c r="X13" s="4"/>
      <c r="Y13" s="4"/>
      <c r="Z13" s="4"/>
    </row>
    <row r="14" spans="1:26" ht="16.5" customHeight="1">
      <c r="A14" s="83"/>
      <c r="B14" s="83"/>
      <c r="C14" s="83"/>
      <c r="D14" s="83"/>
      <c r="E14" s="83"/>
      <c r="F14" s="83"/>
      <c r="G14" s="83"/>
      <c r="H14" s="83"/>
      <c r="I14" s="83"/>
      <c r="J14" s="83"/>
      <c r="K14" s="83"/>
      <c r="L14" s="83"/>
      <c r="M14" s="3"/>
      <c r="N14" s="3"/>
      <c r="O14" s="3"/>
      <c r="P14" s="3"/>
      <c r="Q14" s="4"/>
      <c r="R14" s="4"/>
      <c r="S14" s="4"/>
      <c r="T14" s="4"/>
      <c r="U14" s="4"/>
      <c r="V14" s="4"/>
      <c r="W14" s="4"/>
      <c r="X14" s="4"/>
      <c r="Y14" s="4"/>
      <c r="Z14" s="4"/>
    </row>
    <row r="15" spans="1:26" ht="16.5" customHeight="1">
      <c r="A15" s="89">
        <v>3</v>
      </c>
      <c r="B15" s="84" t="str">
        <f>IF(MID('2. Identificación del Riesgo'!H15:H17,1,27)="Seguridad de la Información",'2. Identificación del Riesgo'!B15:B17,
IF('2. Identificación del Riesgo'!H15:H17="","",
IF(MID('2. Identificación del Riesgo'!H15:H17,1,27)&lt;&gt;"Seguridad de la Información","No aplica")))</f>
        <v>No aplica</v>
      </c>
      <c r="C15" s="84" t="str">
        <f>IF(MID('2. Identificación del Riesgo'!H15:H17,1,27)="Seguridad de la Información",'2. Identificación del Riesgo'!C15:C17,
IF('2. Identificación del Riesgo'!H15:H17="","",
IF(MID('2. Identificación del Riesgo'!H15:H17,1,27)&lt;&gt;"Seguridad de la Información","No aplica")))</f>
        <v>No aplica</v>
      </c>
      <c r="D15" s="84" t="str">
        <f>IF(MID('2. Identificación del Riesgo'!H15:H17,1,27)="Seguridad de la Información",'2. Identificación del Riesgo'!G15:G17,
IF('2. Identificación del Riesgo'!H15:H17="","",
IF(MID('2. Identificación del Riesgo'!H15:H17,1,27)&lt;&gt;"Seguridad de la Información","No aplica")))</f>
        <v>No aplica</v>
      </c>
      <c r="E15" s="84" t="str">
        <f>IF(MID('2. Identificación del Riesgo'!H15:H17,1,27)="Seguridad de la Información",'2. Identificación del Riesgo'!H15:H17,
IF('2. Identificación del Riesgo'!H15:H17="","",
IF(MID('2. Identificación del Riesgo'!H15:H17,1,27)&lt;&gt;"Seguridad de la Información","No aplica")))</f>
        <v>No aplica</v>
      </c>
      <c r="F15" s="84" t="str">
        <f>IF(MID('2. Identificación del Riesgo'!H15:H17,1,27)="Seguridad de la Información",'2. Identificación del Riesgo'!I15:I17,
IF('2. Identificación del Riesgo'!H15:H17="","",
IF(MID('2. Identificación del Riesgo'!H15:H17,1,27)&lt;&gt;"Seguridad de la Información","No aplica")))</f>
        <v>No aplica</v>
      </c>
      <c r="G15" s="8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4"/>
      <c r="I15" s="84"/>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4"/>
      <c r="L15" s="84"/>
      <c r="M15" s="3"/>
      <c r="N15" s="3"/>
      <c r="O15" s="3"/>
      <c r="P15" s="3"/>
      <c r="Q15" s="4"/>
      <c r="R15" s="4"/>
      <c r="S15" s="4"/>
      <c r="T15" s="4"/>
      <c r="U15" s="4"/>
      <c r="V15" s="4"/>
      <c r="W15" s="4"/>
      <c r="X15" s="4"/>
      <c r="Y15" s="4"/>
      <c r="Z15" s="4"/>
    </row>
    <row r="16" spans="1:26" ht="16.5" customHeight="1">
      <c r="A16" s="82"/>
      <c r="B16" s="82"/>
      <c r="C16" s="82"/>
      <c r="D16" s="82"/>
      <c r="E16" s="82"/>
      <c r="F16" s="82"/>
      <c r="G16" s="82"/>
      <c r="H16" s="82"/>
      <c r="I16" s="82"/>
      <c r="J16" s="82"/>
      <c r="K16" s="82"/>
      <c r="L16" s="82"/>
      <c r="M16" s="3"/>
      <c r="N16" s="3"/>
      <c r="O16" s="3"/>
      <c r="P16" s="3"/>
      <c r="Q16" s="4"/>
      <c r="R16" s="4"/>
      <c r="S16" s="4"/>
      <c r="T16" s="4"/>
      <c r="U16" s="4"/>
      <c r="V16" s="4"/>
      <c r="W16" s="4"/>
      <c r="X16" s="4"/>
      <c r="Y16" s="4"/>
      <c r="Z16" s="4"/>
    </row>
    <row r="17" spans="1:26" ht="16.5" customHeight="1">
      <c r="A17" s="83"/>
      <c r="B17" s="83"/>
      <c r="C17" s="83"/>
      <c r="D17" s="83"/>
      <c r="E17" s="83"/>
      <c r="F17" s="83"/>
      <c r="G17" s="83"/>
      <c r="H17" s="83"/>
      <c r="I17" s="83"/>
      <c r="J17" s="83"/>
      <c r="K17" s="83"/>
      <c r="L17" s="83"/>
      <c r="M17" s="3"/>
      <c r="N17" s="3"/>
      <c r="O17" s="3"/>
      <c r="P17" s="3"/>
      <c r="Q17" s="4"/>
      <c r="R17" s="4"/>
      <c r="S17" s="4"/>
      <c r="T17" s="4"/>
      <c r="U17" s="4"/>
      <c r="V17" s="4"/>
      <c r="W17" s="4"/>
      <c r="X17" s="4"/>
      <c r="Y17" s="4"/>
      <c r="Z17" s="4"/>
    </row>
    <row r="18" spans="1:26" ht="16.5" customHeight="1">
      <c r="A18" s="89">
        <v>4</v>
      </c>
      <c r="B18" s="84" t="str">
        <f>IF(MID('2. Identificación del Riesgo'!H18:H20,1,27)="Seguridad de la Información",'2. Identificación del Riesgo'!B18:B20,
IF('2. Identificación del Riesgo'!H18:H20="","",
IF(MID('2. Identificación del Riesgo'!H18:H20,1,27)&lt;&gt;"Seguridad de la Información","No aplica")))</f>
        <v>No aplica</v>
      </c>
      <c r="C18" s="84" t="str">
        <f>IF(MID('2. Identificación del Riesgo'!H18:H20,1,27)="Seguridad de la Información",'2. Identificación del Riesgo'!C18:C20,
IF('2. Identificación del Riesgo'!H18:H20="","",
IF(MID('2. Identificación del Riesgo'!H18:H20,1,27)&lt;&gt;"Seguridad de la Información","No aplica")))</f>
        <v>No aplica</v>
      </c>
      <c r="D18" s="84" t="str">
        <f>IF(MID('2. Identificación del Riesgo'!H18:H20,1,27)="Seguridad de la Información",'2. Identificación del Riesgo'!G18:G20,
IF('2. Identificación del Riesgo'!H18:H20="","",
IF(MID('2. Identificación del Riesgo'!H18:H20,1,27)&lt;&gt;"Seguridad de la Información","No aplica")))</f>
        <v>No aplica</v>
      </c>
      <c r="E18" s="84" t="str">
        <f>IF(MID('2. Identificación del Riesgo'!H18:H20,1,27)="Seguridad de la Información",'2. Identificación del Riesgo'!H18:H20,
IF('2. Identificación del Riesgo'!H18:H20="","",
IF(MID('2. Identificación del Riesgo'!H18:H20,1,27)&lt;&gt;"Seguridad de la Información","No aplica")))</f>
        <v>No aplica</v>
      </c>
      <c r="F18" s="84" t="str">
        <f>IF(MID('2. Identificación del Riesgo'!H18:H20,1,27)="Seguridad de la Información",'2. Identificación del Riesgo'!I18:I20,
IF('2. Identificación del Riesgo'!H18:H20="","",
IF(MID('2. Identificación del Riesgo'!H18:H20,1,27)&lt;&gt;"Seguridad de la Información","No aplica")))</f>
        <v>No aplica</v>
      </c>
      <c r="G18" s="8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4"/>
      <c r="I18" s="84"/>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4"/>
      <c r="L18" s="84"/>
      <c r="M18" s="3"/>
      <c r="N18" s="3"/>
      <c r="O18" s="3"/>
      <c r="P18" s="3"/>
      <c r="Q18" s="4"/>
      <c r="R18" s="4"/>
      <c r="S18" s="4"/>
      <c r="T18" s="4"/>
      <c r="U18" s="4"/>
      <c r="V18" s="4"/>
      <c r="W18" s="4"/>
      <c r="X18" s="4"/>
      <c r="Y18" s="4"/>
      <c r="Z18" s="4"/>
    </row>
    <row r="19" spans="1:26" ht="16.5" customHeight="1">
      <c r="A19" s="82"/>
      <c r="B19" s="82"/>
      <c r="C19" s="82"/>
      <c r="D19" s="82"/>
      <c r="E19" s="82"/>
      <c r="F19" s="82"/>
      <c r="G19" s="82"/>
      <c r="H19" s="82"/>
      <c r="I19" s="82"/>
      <c r="J19" s="82"/>
      <c r="K19" s="82"/>
      <c r="L19" s="82"/>
      <c r="M19" s="3"/>
      <c r="N19" s="3"/>
      <c r="O19" s="3"/>
      <c r="P19" s="3"/>
      <c r="Q19" s="4"/>
      <c r="R19" s="4"/>
      <c r="S19" s="4"/>
      <c r="T19" s="4"/>
      <c r="U19" s="4"/>
      <c r="V19" s="4"/>
      <c r="W19" s="4"/>
      <c r="X19" s="4"/>
      <c r="Y19" s="4"/>
      <c r="Z19" s="4"/>
    </row>
    <row r="20" spans="1:26" ht="16.5" customHeight="1">
      <c r="A20" s="83"/>
      <c r="B20" s="83"/>
      <c r="C20" s="83"/>
      <c r="D20" s="83"/>
      <c r="E20" s="83"/>
      <c r="F20" s="83"/>
      <c r="G20" s="83"/>
      <c r="H20" s="83"/>
      <c r="I20" s="83"/>
      <c r="J20" s="83"/>
      <c r="K20" s="83"/>
      <c r="L20" s="83"/>
      <c r="M20" s="3"/>
      <c r="N20" s="3"/>
      <c r="O20" s="3"/>
      <c r="P20" s="3"/>
      <c r="Q20" s="4"/>
      <c r="R20" s="4"/>
      <c r="S20" s="4"/>
      <c r="T20" s="4"/>
      <c r="U20" s="4"/>
      <c r="V20" s="4"/>
      <c r="W20" s="4"/>
      <c r="X20" s="4"/>
      <c r="Y20" s="4"/>
      <c r="Z20" s="4"/>
    </row>
    <row r="21" spans="1:26" ht="16.5" customHeight="1">
      <c r="A21" s="89">
        <v>5</v>
      </c>
      <c r="B21" s="84" t="str">
        <f>IF(MID('2. Identificación del Riesgo'!H21:H23,1,27)="Seguridad de la Información",'2. Identificación del Riesgo'!B21:B23,
IF('2. Identificación del Riesgo'!H21:H23="","",
IF(MID('2. Identificación del Riesgo'!H21:H23,1,27)&lt;&gt;"Seguridad de la Información","No aplica")))</f>
        <v/>
      </c>
      <c r="C21" s="84" t="str">
        <f>IF(MID('2. Identificación del Riesgo'!H21:H23,1,27)="Seguridad de la Información",'2. Identificación del Riesgo'!C21:C23,
IF('2. Identificación del Riesgo'!H21:H23="","",
IF(MID('2. Identificación del Riesgo'!H21:H23,1,27)&lt;&gt;"Seguridad de la Información","No aplica")))</f>
        <v/>
      </c>
      <c r="D21" s="84" t="str">
        <f>IF(MID('2. Identificación del Riesgo'!H21:H23,1,27)="Seguridad de la Información",'2. Identificación del Riesgo'!G21:G23,
IF('2. Identificación del Riesgo'!H21:H23="","",
IF(MID('2. Identificación del Riesgo'!H21:H23,1,27)&lt;&gt;"Seguridad de la Información","No aplica")))</f>
        <v/>
      </c>
      <c r="E21" s="84" t="str">
        <f>IF(MID('2. Identificación del Riesgo'!H21:H23,1,27)="Seguridad de la Información",'2. Identificación del Riesgo'!H21:H23,
IF('2. Identificación del Riesgo'!H21:H23="","",
IF(MID('2. Identificación del Riesgo'!H21:H23,1,27)&lt;&gt;"Seguridad de la Información","No aplica")))</f>
        <v/>
      </c>
      <c r="F21" s="84" t="str">
        <f>IF(MID('2. Identificación del Riesgo'!H21:H23,1,27)="Seguridad de la Información",'2. Identificación del Riesgo'!I21:I23,
IF('2. Identificación del Riesgo'!H21:H23="","",
IF(MID('2. Identificación del Riesgo'!H21:H23,1,27)&lt;&gt;"Seguridad de la Información","No aplica")))</f>
        <v/>
      </c>
      <c r="G21" s="8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4"/>
      <c r="I21" s="84"/>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4"/>
      <c r="L21" s="84"/>
      <c r="M21" s="3"/>
      <c r="N21" s="3"/>
      <c r="O21" s="3"/>
      <c r="P21" s="3"/>
      <c r="Q21" s="4"/>
      <c r="R21" s="4"/>
      <c r="S21" s="4"/>
      <c r="T21" s="4"/>
      <c r="U21" s="4"/>
      <c r="V21" s="4"/>
      <c r="W21" s="4"/>
      <c r="X21" s="4"/>
      <c r="Y21" s="4"/>
      <c r="Z21" s="4"/>
    </row>
    <row r="22" spans="1:26" ht="16.5" customHeight="1">
      <c r="A22" s="82"/>
      <c r="B22" s="82"/>
      <c r="C22" s="82"/>
      <c r="D22" s="82"/>
      <c r="E22" s="82"/>
      <c r="F22" s="82"/>
      <c r="G22" s="82"/>
      <c r="H22" s="82"/>
      <c r="I22" s="82"/>
      <c r="J22" s="82"/>
      <c r="K22" s="82"/>
      <c r="L22" s="82"/>
      <c r="M22" s="3"/>
      <c r="N22" s="3"/>
      <c r="O22" s="3"/>
      <c r="P22" s="3"/>
      <c r="Q22" s="4"/>
      <c r="R22" s="4"/>
      <c r="S22" s="4"/>
      <c r="T22" s="4"/>
      <c r="U22" s="4"/>
      <c r="V22" s="4"/>
      <c r="W22" s="4"/>
      <c r="X22" s="4"/>
      <c r="Y22" s="4"/>
      <c r="Z22" s="4"/>
    </row>
    <row r="23" spans="1:26" ht="16.5" customHeight="1">
      <c r="A23" s="83"/>
      <c r="B23" s="83"/>
      <c r="C23" s="83"/>
      <c r="D23" s="83"/>
      <c r="E23" s="83"/>
      <c r="F23" s="83"/>
      <c r="G23" s="83"/>
      <c r="H23" s="83"/>
      <c r="I23" s="83"/>
      <c r="J23" s="83"/>
      <c r="K23" s="83"/>
      <c r="L23" s="83"/>
      <c r="M23" s="3"/>
      <c r="N23" s="3"/>
      <c r="O23" s="3"/>
      <c r="P23" s="3"/>
      <c r="Q23" s="4"/>
      <c r="R23" s="4"/>
      <c r="S23" s="4"/>
      <c r="T23" s="4"/>
      <c r="U23" s="4"/>
      <c r="V23" s="4"/>
      <c r="W23" s="4"/>
      <c r="X23" s="4"/>
      <c r="Y23" s="4"/>
      <c r="Z23" s="4"/>
    </row>
    <row r="24" spans="1:26" ht="16.5" customHeight="1">
      <c r="A24" s="89">
        <v>6</v>
      </c>
      <c r="B24" s="84" t="str">
        <f>IF(MID('2. Identificación del Riesgo'!H24:H26,1,27)="Seguridad de la Información",'2. Identificación del Riesgo'!B24:B26,
IF('2. Identificación del Riesgo'!H24:H26="","",
IF(MID('2. Identificación del Riesgo'!H24:H26,1,27)&lt;&gt;"Seguridad de la Información","No aplica")))</f>
        <v/>
      </c>
      <c r="C24" s="84" t="str">
        <f>IF(MID('2. Identificación del Riesgo'!H24:H26,1,27)="Seguridad de la Información",'2. Identificación del Riesgo'!C24:C26,
IF('2. Identificación del Riesgo'!H24:H26="","",
IF(MID('2. Identificación del Riesgo'!H24:H26,1,27)&lt;&gt;"Seguridad de la Información","No aplica")))</f>
        <v/>
      </c>
      <c r="D24" s="84" t="str">
        <f>IF(MID('2. Identificación del Riesgo'!H24:H26,1,27)="Seguridad de la Información",'2. Identificación del Riesgo'!G24:G26,
IF('2. Identificación del Riesgo'!H24:H26="","",
IF(MID('2. Identificación del Riesgo'!H24:H26,1,27)&lt;&gt;"Seguridad de la Información","No aplica")))</f>
        <v/>
      </c>
      <c r="E24" s="84" t="str">
        <f>IF(MID('2. Identificación del Riesgo'!H24:H26,1,27)="Seguridad de la Información",'2. Identificación del Riesgo'!H24:H26,
IF('2. Identificación del Riesgo'!H24:H26="","",
IF(MID('2. Identificación del Riesgo'!H24:H26,1,27)&lt;&gt;"Seguridad de la Información","No aplica")))</f>
        <v/>
      </c>
      <c r="F24" s="84" t="str">
        <f>IF(MID('2. Identificación del Riesgo'!H24:H26,1,27)="Seguridad de la Información",'2. Identificación del Riesgo'!I24:I26,
IF('2. Identificación del Riesgo'!H24:H26="","",
IF(MID('2. Identificación del Riesgo'!H24:H26,1,27)&lt;&gt;"Seguridad de la Información","No aplica")))</f>
        <v/>
      </c>
      <c r="G24" s="8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4"/>
      <c r="I24" s="84"/>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4"/>
      <c r="L24" s="84"/>
      <c r="M24" s="3"/>
      <c r="N24" s="3"/>
      <c r="O24" s="3"/>
      <c r="P24" s="3"/>
      <c r="Q24" s="4"/>
      <c r="R24" s="4"/>
      <c r="S24" s="4"/>
      <c r="T24" s="4"/>
      <c r="U24" s="4"/>
      <c r="V24" s="4"/>
      <c r="W24" s="4"/>
      <c r="X24" s="4"/>
      <c r="Y24" s="4"/>
      <c r="Z24" s="4"/>
    </row>
    <row r="25" spans="1:26" ht="16.5" customHeight="1">
      <c r="A25" s="82"/>
      <c r="B25" s="82"/>
      <c r="C25" s="82"/>
      <c r="D25" s="82"/>
      <c r="E25" s="82"/>
      <c r="F25" s="82"/>
      <c r="G25" s="82"/>
      <c r="H25" s="82"/>
      <c r="I25" s="82"/>
      <c r="J25" s="82"/>
      <c r="K25" s="82"/>
      <c r="L25" s="82"/>
      <c r="M25" s="3"/>
      <c r="N25" s="3"/>
      <c r="O25" s="3"/>
      <c r="P25" s="3"/>
      <c r="Q25" s="4"/>
      <c r="R25" s="4"/>
      <c r="S25" s="4"/>
      <c r="T25" s="4"/>
      <c r="U25" s="4"/>
      <c r="V25" s="4"/>
      <c r="W25" s="4"/>
      <c r="X25" s="4"/>
      <c r="Y25" s="4"/>
      <c r="Z25" s="4"/>
    </row>
    <row r="26" spans="1:26" ht="16.5" customHeight="1">
      <c r="A26" s="83"/>
      <c r="B26" s="83"/>
      <c r="C26" s="83"/>
      <c r="D26" s="83"/>
      <c r="E26" s="83"/>
      <c r="F26" s="83"/>
      <c r="G26" s="83"/>
      <c r="H26" s="83"/>
      <c r="I26" s="83"/>
      <c r="J26" s="83"/>
      <c r="K26" s="83"/>
      <c r="L26" s="83"/>
      <c r="M26" s="3"/>
      <c r="N26" s="3"/>
      <c r="O26" s="3"/>
      <c r="P26" s="3"/>
      <c r="Q26" s="4"/>
      <c r="R26" s="4"/>
      <c r="S26" s="4"/>
      <c r="T26" s="4"/>
      <c r="U26" s="4"/>
      <c r="V26" s="4"/>
      <c r="W26" s="4"/>
      <c r="X26" s="4"/>
      <c r="Y26" s="4"/>
      <c r="Z26" s="4"/>
    </row>
    <row r="27" spans="1:26" ht="16.5" customHeight="1">
      <c r="A27" s="89">
        <v>7</v>
      </c>
      <c r="B27" s="84" t="str">
        <f>IF(MID('2. Identificación del Riesgo'!H27:H29,1,27)="Seguridad de la Información",'2. Identificación del Riesgo'!B27:B29,
IF('2. Identificación del Riesgo'!H27:H29="","",
IF(MID('2. Identificación del Riesgo'!H27:H29,1,27)&lt;&gt;"Seguridad de la Información","No aplica")))</f>
        <v/>
      </c>
      <c r="C27" s="84" t="str">
        <f>IF(MID('2. Identificación del Riesgo'!H27:H29,1,27)="Seguridad de la Información",'2. Identificación del Riesgo'!C27:C29,
IF('2. Identificación del Riesgo'!H27:H29="","",
IF(MID('2. Identificación del Riesgo'!H27:H29,1,27)&lt;&gt;"Seguridad de la Información","No aplica")))</f>
        <v/>
      </c>
      <c r="D27" s="84" t="str">
        <f>IF(MID('2. Identificación del Riesgo'!H27:H29,1,27)="Seguridad de la Información",'2. Identificación del Riesgo'!G27:G29,
IF('2. Identificación del Riesgo'!H27:H29="","",
IF(MID('2. Identificación del Riesgo'!H27:H29,1,27)&lt;&gt;"Seguridad de la Información","No aplica")))</f>
        <v/>
      </c>
      <c r="E27" s="84" t="str">
        <f>IF(MID('2. Identificación del Riesgo'!H27:H29,1,27)="Seguridad de la Información",'2. Identificación del Riesgo'!H27:H29,
IF('2. Identificación del Riesgo'!H27:H29="","",
IF(MID('2. Identificación del Riesgo'!H27:H29,1,27)&lt;&gt;"Seguridad de la Información","No aplica")))</f>
        <v/>
      </c>
      <c r="F27" s="84" t="str">
        <f>IF(MID('2. Identificación del Riesgo'!H27:H29,1,27)="Seguridad de la Información",'2. Identificación del Riesgo'!I27:I29,
IF('2. Identificación del Riesgo'!H27:H29="","",
IF(MID('2. Identificación del Riesgo'!H27:H29,1,27)&lt;&gt;"Seguridad de la Información","No aplica")))</f>
        <v/>
      </c>
      <c r="G27" s="8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4"/>
      <c r="I27" s="84"/>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4"/>
      <c r="L27" s="84"/>
      <c r="M27" s="3"/>
      <c r="N27" s="3"/>
      <c r="O27" s="3"/>
      <c r="P27" s="3"/>
      <c r="Q27" s="4"/>
      <c r="R27" s="4"/>
      <c r="S27" s="4"/>
      <c r="T27" s="4"/>
      <c r="U27" s="4"/>
      <c r="V27" s="4"/>
      <c r="W27" s="4"/>
      <c r="X27" s="4"/>
      <c r="Y27" s="4"/>
      <c r="Z27" s="4"/>
    </row>
    <row r="28" spans="1:26" ht="16.5" customHeight="1">
      <c r="A28" s="82"/>
      <c r="B28" s="82"/>
      <c r="C28" s="82"/>
      <c r="D28" s="82"/>
      <c r="E28" s="82"/>
      <c r="F28" s="82"/>
      <c r="G28" s="82"/>
      <c r="H28" s="82"/>
      <c r="I28" s="82"/>
      <c r="J28" s="82"/>
      <c r="K28" s="82"/>
      <c r="L28" s="82"/>
      <c r="M28" s="3"/>
      <c r="N28" s="3"/>
      <c r="O28" s="3"/>
      <c r="P28" s="3"/>
      <c r="Q28" s="4"/>
      <c r="R28" s="4"/>
      <c r="S28" s="4"/>
      <c r="T28" s="4"/>
      <c r="U28" s="4"/>
      <c r="V28" s="4"/>
      <c r="W28" s="4"/>
      <c r="X28" s="4"/>
      <c r="Y28" s="4"/>
      <c r="Z28" s="4"/>
    </row>
    <row r="29" spans="1:26" ht="16.5" customHeight="1">
      <c r="A29" s="83"/>
      <c r="B29" s="83"/>
      <c r="C29" s="83"/>
      <c r="D29" s="83"/>
      <c r="E29" s="83"/>
      <c r="F29" s="83"/>
      <c r="G29" s="83"/>
      <c r="H29" s="83"/>
      <c r="I29" s="83"/>
      <c r="J29" s="83"/>
      <c r="K29" s="83"/>
      <c r="L29" s="83"/>
      <c r="M29" s="3"/>
      <c r="N29" s="3"/>
      <c r="O29" s="3"/>
      <c r="P29" s="3"/>
      <c r="Q29" s="4"/>
      <c r="R29" s="4"/>
      <c r="S29" s="4"/>
      <c r="T29" s="4"/>
      <c r="U29" s="4"/>
      <c r="V29" s="4"/>
      <c r="W29" s="4"/>
      <c r="X29" s="4"/>
      <c r="Y29" s="4"/>
      <c r="Z29" s="4"/>
    </row>
    <row r="30" spans="1:26" ht="16.5" customHeight="1">
      <c r="A30" s="89">
        <v>8</v>
      </c>
      <c r="B30" s="84" t="str">
        <f>IF(MID('2. Identificación del Riesgo'!H30:H32,1,27)="Seguridad de la Información",'2. Identificación del Riesgo'!B30:B32,
IF('2. Identificación del Riesgo'!H30:H32="","",
IF(MID('2. Identificación del Riesgo'!H30:H32,1,27)&lt;&gt;"Seguridad de la Información","No aplica")))</f>
        <v/>
      </c>
      <c r="C30" s="84" t="str">
        <f>IF(MID('2. Identificación del Riesgo'!H30:H32,1,27)="Seguridad de la Información",'2. Identificación del Riesgo'!C30:C32,
IF('2. Identificación del Riesgo'!H30:H32="","",
IF(MID('2. Identificación del Riesgo'!H30:H32,1,27)&lt;&gt;"Seguridad de la Información","No aplica")))</f>
        <v/>
      </c>
      <c r="D30" s="84" t="str">
        <f>IF(MID('2. Identificación del Riesgo'!H30:H32,1,27)="Seguridad de la Información",'2. Identificación del Riesgo'!G30:G32,
IF('2. Identificación del Riesgo'!H30:H32="","",
IF(MID('2. Identificación del Riesgo'!H30:H32,1,27)&lt;&gt;"Seguridad de la Información","No aplica")))</f>
        <v/>
      </c>
      <c r="E30" s="84" t="str">
        <f>IF(MID('2. Identificación del Riesgo'!H30:H32,1,27)="Seguridad de la Información",'2. Identificación del Riesgo'!H30:H32,
IF('2. Identificación del Riesgo'!H30:H32="","",
IF(MID('2. Identificación del Riesgo'!H30:H32,1,27)&lt;&gt;"Seguridad de la Información","No aplica")))</f>
        <v/>
      </c>
      <c r="F30" s="84" t="str">
        <f>IF(MID('2. Identificación del Riesgo'!H30:H32,1,27)="Seguridad de la Información",'2. Identificación del Riesgo'!I30:I32,
IF('2. Identificación del Riesgo'!H30:H32="","",
IF(MID('2. Identificación del Riesgo'!H30:H32,1,27)&lt;&gt;"Seguridad de la Información","No aplica")))</f>
        <v/>
      </c>
      <c r="G30" s="8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4"/>
      <c r="I30" s="84"/>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4"/>
      <c r="L30" s="84"/>
      <c r="M30" s="3"/>
      <c r="N30" s="3"/>
      <c r="O30" s="3"/>
      <c r="P30" s="3"/>
      <c r="Q30" s="4"/>
      <c r="R30" s="4"/>
      <c r="S30" s="4"/>
      <c r="T30" s="4"/>
      <c r="U30" s="4"/>
      <c r="V30" s="4"/>
      <c r="W30" s="4"/>
      <c r="X30" s="4"/>
      <c r="Y30" s="4"/>
      <c r="Z30" s="4"/>
    </row>
    <row r="31" spans="1:26" ht="16.5" customHeight="1">
      <c r="A31" s="82"/>
      <c r="B31" s="82"/>
      <c r="C31" s="82"/>
      <c r="D31" s="82"/>
      <c r="E31" s="82"/>
      <c r="F31" s="82"/>
      <c r="G31" s="82"/>
      <c r="H31" s="82"/>
      <c r="I31" s="82"/>
      <c r="J31" s="82"/>
      <c r="K31" s="82"/>
      <c r="L31" s="82"/>
      <c r="M31" s="3"/>
      <c r="N31" s="3"/>
      <c r="O31" s="3"/>
      <c r="P31" s="3"/>
      <c r="Q31" s="4"/>
      <c r="R31" s="4"/>
      <c r="S31" s="4"/>
      <c r="T31" s="4"/>
      <c r="U31" s="4"/>
      <c r="V31" s="4"/>
      <c r="W31" s="4"/>
      <c r="X31" s="4"/>
      <c r="Y31" s="4"/>
      <c r="Z31" s="4"/>
    </row>
    <row r="32" spans="1:26" ht="16.5" customHeight="1">
      <c r="A32" s="83"/>
      <c r="B32" s="83"/>
      <c r="C32" s="83"/>
      <c r="D32" s="83"/>
      <c r="E32" s="83"/>
      <c r="F32" s="83"/>
      <c r="G32" s="83"/>
      <c r="H32" s="83"/>
      <c r="I32" s="83"/>
      <c r="J32" s="83"/>
      <c r="K32" s="83"/>
      <c r="L32" s="83"/>
      <c r="M32" s="3"/>
      <c r="N32" s="3"/>
      <c r="O32" s="3"/>
      <c r="P32" s="3"/>
      <c r="Q32" s="4"/>
      <c r="R32" s="4"/>
      <c r="S32" s="4"/>
      <c r="T32" s="4"/>
      <c r="U32" s="4"/>
      <c r="V32" s="4"/>
      <c r="W32" s="4"/>
      <c r="X32" s="4"/>
      <c r="Y32" s="4"/>
      <c r="Z32" s="4"/>
    </row>
    <row r="33" spans="1:26" ht="16.5" customHeight="1">
      <c r="A33" s="89">
        <v>9</v>
      </c>
      <c r="B33" s="84" t="str">
        <f>IF(MID('2. Identificación del Riesgo'!H33:H35,1,27)="Seguridad de la Información",'2. Identificación del Riesgo'!B33:B35,
IF('2. Identificación del Riesgo'!H33:H35="","",
IF(MID('2. Identificación del Riesgo'!H33:H35,1,27)&lt;&gt;"Seguridad de la Información","No aplica")))</f>
        <v/>
      </c>
      <c r="C33" s="84" t="str">
        <f>IF(MID('2. Identificación del Riesgo'!H33:H35,1,27)="Seguridad de la Información",'2. Identificación del Riesgo'!C33:C35,
IF('2. Identificación del Riesgo'!H33:H35="","",
IF(MID('2. Identificación del Riesgo'!H33:H35,1,27)&lt;&gt;"Seguridad de la Información","No aplica")))</f>
        <v/>
      </c>
      <c r="D33" s="84" t="str">
        <f>IF(MID('2. Identificación del Riesgo'!H33:H35,1,27)="Seguridad de la Información",'2. Identificación del Riesgo'!G33:G35,
IF('2. Identificación del Riesgo'!H33:H35="","",
IF(MID('2. Identificación del Riesgo'!H33:H35,1,27)&lt;&gt;"Seguridad de la Información","No aplica")))</f>
        <v/>
      </c>
      <c r="E33" s="84" t="str">
        <f>IF(MID('2. Identificación del Riesgo'!H33:H35,1,27)="Seguridad de la Información",'2. Identificación del Riesgo'!H33:H35,
IF('2. Identificación del Riesgo'!H33:H35="","",
IF(MID('2. Identificación del Riesgo'!H33:H35,1,27)&lt;&gt;"Seguridad de la Información","No aplica")))</f>
        <v/>
      </c>
      <c r="F33" s="84" t="str">
        <f>IF(MID('2. Identificación del Riesgo'!H33:H35,1,27)="Seguridad de la Información",'2. Identificación del Riesgo'!I33:I35,
IF('2. Identificación del Riesgo'!H33:H35="","",
IF(MID('2. Identificación del Riesgo'!H33:H35,1,27)&lt;&gt;"Seguridad de la Información","No aplica")))</f>
        <v/>
      </c>
      <c r="G33" s="8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4"/>
      <c r="I33" s="84"/>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4"/>
      <c r="L33" s="84"/>
      <c r="M33" s="3"/>
      <c r="N33" s="3"/>
      <c r="O33" s="3"/>
      <c r="P33" s="3"/>
      <c r="Q33" s="4"/>
      <c r="R33" s="4"/>
      <c r="S33" s="4"/>
      <c r="T33" s="4"/>
      <c r="U33" s="4"/>
      <c r="V33" s="4"/>
      <c r="W33" s="4"/>
      <c r="X33" s="4"/>
      <c r="Y33" s="4"/>
      <c r="Z33" s="4"/>
    </row>
    <row r="34" spans="1:26" ht="16.5" customHeight="1">
      <c r="A34" s="82"/>
      <c r="B34" s="82"/>
      <c r="C34" s="82"/>
      <c r="D34" s="82"/>
      <c r="E34" s="82"/>
      <c r="F34" s="82"/>
      <c r="G34" s="82"/>
      <c r="H34" s="82"/>
      <c r="I34" s="82"/>
      <c r="J34" s="82"/>
      <c r="K34" s="82"/>
      <c r="L34" s="82"/>
      <c r="M34" s="3"/>
      <c r="N34" s="3"/>
      <c r="O34" s="3"/>
      <c r="P34" s="3"/>
      <c r="Q34" s="4"/>
      <c r="R34" s="4"/>
      <c r="S34" s="4"/>
      <c r="T34" s="4"/>
      <c r="U34" s="4"/>
      <c r="V34" s="4"/>
      <c r="W34" s="4"/>
      <c r="X34" s="4"/>
      <c r="Y34" s="4"/>
      <c r="Z34" s="4"/>
    </row>
    <row r="35" spans="1:26" ht="16.5" customHeight="1">
      <c r="A35" s="83"/>
      <c r="B35" s="83"/>
      <c r="C35" s="83"/>
      <c r="D35" s="83"/>
      <c r="E35" s="83"/>
      <c r="F35" s="83"/>
      <c r="G35" s="83"/>
      <c r="H35" s="83"/>
      <c r="I35" s="83"/>
      <c r="J35" s="83"/>
      <c r="K35" s="83"/>
      <c r="L35" s="83"/>
      <c r="M35" s="3"/>
      <c r="N35" s="3"/>
      <c r="O35" s="3"/>
      <c r="P35" s="3"/>
      <c r="Q35" s="4"/>
      <c r="R35" s="4"/>
      <c r="S35" s="4"/>
      <c r="T35" s="4"/>
      <c r="U35" s="4"/>
      <c r="V35" s="4"/>
      <c r="W35" s="4"/>
      <c r="X35" s="4"/>
      <c r="Y35" s="4"/>
      <c r="Z35" s="4"/>
    </row>
    <row r="36" spans="1:26" ht="16.5" customHeight="1">
      <c r="A36" s="89">
        <v>10</v>
      </c>
      <c r="B36" s="84" t="str">
        <f>IF(MID('2. Identificación del Riesgo'!H36:H38,1,27)="Seguridad de la Información",'2. Identificación del Riesgo'!B36:B38,
IF('2. Identificación del Riesgo'!H36:H38="","",
IF(MID('2. Identificación del Riesgo'!H36:H38,1,27)&lt;&gt;"Seguridad de la Información","No aplica")))</f>
        <v/>
      </c>
      <c r="C36" s="84" t="str">
        <f>IF(MID('2. Identificación del Riesgo'!H36:H38,1,27)="Seguridad de la Información",'2. Identificación del Riesgo'!C36:C38,
IF('2. Identificación del Riesgo'!H36:H38="","",
IF(MID('2. Identificación del Riesgo'!H36:H38,1,27)&lt;&gt;"Seguridad de la Información","No aplica")))</f>
        <v/>
      </c>
      <c r="D36" s="84" t="str">
        <f>IF(MID('2. Identificación del Riesgo'!H36:H38,1,27)="Seguridad de la Información",'2. Identificación del Riesgo'!G36:G38,
IF('2. Identificación del Riesgo'!H36:H38="","",
IF(MID('2. Identificación del Riesgo'!H36:H38,1,27)&lt;&gt;"Seguridad de la Información","No aplica")))</f>
        <v/>
      </c>
      <c r="E36" s="84" t="str">
        <f>IF(MID('2. Identificación del Riesgo'!H36:H38,1,27)="Seguridad de la Información",'2. Identificación del Riesgo'!H36:H38,
IF('2. Identificación del Riesgo'!H36:H38="","",
IF(MID('2. Identificación del Riesgo'!H36:H38,1,27)&lt;&gt;"Seguridad de la Información","No aplica")))</f>
        <v/>
      </c>
      <c r="F36" s="84" t="str">
        <f>IF(MID('2. Identificación del Riesgo'!H36:H38,1,27)="Seguridad de la Información",'2. Identificación del Riesgo'!I36:I38,
IF('2. Identificación del Riesgo'!H36:H38="","",
IF(MID('2. Identificación del Riesgo'!H36:H38,1,27)&lt;&gt;"Seguridad de la Información","No aplica")))</f>
        <v/>
      </c>
      <c r="G36" s="8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4"/>
      <c r="I36" s="84"/>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4"/>
      <c r="L36" s="84"/>
      <c r="M36" s="3"/>
      <c r="N36" s="3"/>
      <c r="O36" s="3"/>
      <c r="P36" s="3"/>
      <c r="Q36" s="4"/>
      <c r="R36" s="4"/>
      <c r="S36" s="4"/>
      <c r="T36" s="4"/>
      <c r="U36" s="4"/>
      <c r="V36" s="4"/>
      <c r="W36" s="4"/>
      <c r="X36" s="4"/>
      <c r="Y36" s="4"/>
      <c r="Z36" s="4"/>
    </row>
    <row r="37" spans="1:26" ht="16.5" customHeight="1">
      <c r="A37" s="82"/>
      <c r="B37" s="82"/>
      <c r="C37" s="82"/>
      <c r="D37" s="82"/>
      <c r="E37" s="82"/>
      <c r="F37" s="82"/>
      <c r="G37" s="82"/>
      <c r="H37" s="82"/>
      <c r="I37" s="82"/>
      <c r="J37" s="82"/>
      <c r="K37" s="82"/>
      <c r="L37" s="82"/>
      <c r="M37" s="2"/>
      <c r="N37" s="2"/>
      <c r="O37" s="2"/>
      <c r="P37" s="2"/>
      <c r="Q37" s="4"/>
      <c r="R37" s="4"/>
      <c r="S37" s="4"/>
      <c r="T37" s="4"/>
      <c r="U37" s="4"/>
      <c r="V37" s="4"/>
      <c r="W37" s="4"/>
      <c r="X37" s="4"/>
      <c r="Y37" s="4"/>
      <c r="Z37" s="4"/>
    </row>
    <row r="38" spans="1:26" ht="16.5" customHeight="1">
      <c r="A38" s="83"/>
      <c r="B38" s="83"/>
      <c r="C38" s="83"/>
      <c r="D38" s="83"/>
      <c r="E38" s="83"/>
      <c r="F38" s="83"/>
      <c r="G38" s="83"/>
      <c r="H38" s="83"/>
      <c r="I38" s="83"/>
      <c r="J38" s="83"/>
      <c r="K38" s="83"/>
      <c r="L38" s="83"/>
      <c r="M38" s="2"/>
      <c r="N38" s="2"/>
      <c r="O38" s="2"/>
      <c r="P38" s="2"/>
      <c r="Q38" s="4"/>
      <c r="R38" s="4"/>
      <c r="S38" s="4"/>
      <c r="T38" s="4"/>
      <c r="U38" s="4"/>
      <c r="V38" s="4"/>
      <c r="W38" s="4"/>
      <c r="X38" s="4"/>
      <c r="Y38" s="4"/>
      <c r="Z38" s="4"/>
    </row>
    <row r="39" spans="1:26" ht="16.5" customHeight="1">
      <c r="A39" s="89">
        <v>11</v>
      </c>
      <c r="B39" s="84" t="str">
        <f>IF(MID('2. Identificación del Riesgo'!H39:H41,1,27)="Seguridad de la Información",'2. Identificación del Riesgo'!B39:B41,
IF('2. Identificación del Riesgo'!H39:H41="","",
IF(MID('2. Identificación del Riesgo'!H39:H41,1,27)&lt;&gt;"Seguridad de la Información","No aplica")))</f>
        <v/>
      </c>
      <c r="C39" s="84" t="str">
        <f>IF(MID('2. Identificación del Riesgo'!H39:H41,1,27)="Seguridad de la Información",'2. Identificación del Riesgo'!C39:C41,
IF('2. Identificación del Riesgo'!H39:H41="","",
IF(MID('2. Identificación del Riesgo'!H39:H41,1,27)&lt;&gt;"Seguridad de la Información","No aplica")))</f>
        <v/>
      </c>
      <c r="D39" s="84" t="str">
        <f>IF(MID('2. Identificación del Riesgo'!H39:H41,1,27)="Seguridad de la Información",'2. Identificación del Riesgo'!G39:G41,
IF('2. Identificación del Riesgo'!H39:H41="","",
IF(MID('2. Identificación del Riesgo'!H39:H41,1,27)&lt;&gt;"Seguridad de la Información","No aplica")))</f>
        <v/>
      </c>
      <c r="E39" s="84" t="str">
        <f>IF(MID('2. Identificación del Riesgo'!H39:H41,1,27)="Seguridad de la Información",'2. Identificación del Riesgo'!H39:H41,
IF('2. Identificación del Riesgo'!H39:H41="","",
IF(MID('2. Identificación del Riesgo'!H39:H41,1,27)&lt;&gt;"Seguridad de la Información","No aplica")))</f>
        <v/>
      </c>
      <c r="F39" s="84" t="str">
        <f>IF(MID('2. Identificación del Riesgo'!H39:H41,1,27)="Seguridad de la Información",'2. Identificación del Riesgo'!I39:I41,
IF('2. Identificación del Riesgo'!H39:H41="","",
IF(MID('2. Identificación del Riesgo'!H39:H41,1,27)&lt;&gt;"Seguridad de la Información","No aplica")))</f>
        <v/>
      </c>
      <c r="G39" s="8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4"/>
      <c r="I39" s="84"/>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4"/>
      <c r="L39" s="84"/>
      <c r="M39" s="3"/>
      <c r="N39" s="3"/>
      <c r="O39" s="3"/>
      <c r="P39" s="3"/>
      <c r="Q39" s="4"/>
      <c r="R39" s="4"/>
      <c r="S39" s="4"/>
      <c r="T39" s="4"/>
      <c r="U39" s="4"/>
      <c r="V39" s="4"/>
      <c r="W39" s="4"/>
      <c r="X39" s="4"/>
      <c r="Y39" s="4"/>
      <c r="Z39" s="4"/>
    </row>
    <row r="40" spans="1:26" ht="16.5" customHeight="1">
      <c r="A40" s="82"/>
      <c r="B40" s="82"/>
      <c r="C40" s="82"/>
      <c r="D40" s="82"/>
      <c r="E40" s="82"/>
      <c r="F40" s="82"/>
      <c r="G40" s="82"/>
      <c r="H40" s="82"/>
      <c r="I40" s="82"/>
      <c r="J40" s="82"/>
      <c r="K40" s="82"/>
      <c r="L40" s="82"/>
      <c r="M40" s="2"/>
      <c r="N40" s="2"/>
      <c r="O40" s="2"/>
      <c r="P40" s="2"/>
      <c r="Q40" s="4"/>
      <c r="R40" s="4"/>
      <c r="S40" s="4"/>
      <c r="T40" s="4"/>
      <c r="U40" s="4"/>
      <c r="V40" s="4"/>
      <c r="W40" s="4"/>
      <c r="X40" s="4"/>
      <c r="Y40" s="4"/>
      <c r="Z40" s="4"/>
    </row>
    <row r="41" spans="1:26" ht="16.5" customHeight="1">
      <c r="A41" s="83"/>
      <c r="B41" s="83"/>
      <c r="C41" s="83"/>
      <c r="D41" s="83"/>
      <c r="E41" s="83"/>
      <c r="F41" s="83"/>
      <c r="G41" s="83"/>
      <c r="H41" s="83"/>
      <c r="I41" s="83"/>
      <c r="J41" s="83"/>
      <c r="K41" s="83"/>
      <c r="L41" s="83"/>
      <c r="M41" s="2"/>
      <c r="N41" s="2"/>
      <c r="O41" s="2"/>
      <c r="P41" s="2"/>
      <c r="Q41" s="4"/>
      <c r="R41" s="4"/>
      <c r="S41" s="4"/>
      <c r="T41" s="4"/>
      <c r="U41" s="4"/>
      <c r="V41" s="4"/>
      <c r="W41" s="4"/>
      <c r="X41" s="4"/>
      <c r="Y41" s="4"/>
      <c r="Z41" s="4"/>
    </row>
    <row r="42" spans="1:26" ht="16.5" customHeight="1">
      <c r="A42" s="89">
        <v>12</v>
      </c>
      <c r="B42" s="84" t="str">
        <f>IF(MID('2. Identificación del Riesgo'!H42:H44,1,27)="Seguridad de la Información",'2. Identificación del Riesgo'!B42:B44,
IF('2. Identificación del Riesgo'!H42:H44="","",
IF(MID('2. Identificación del Riesgo'!H42:H44,1,27)&lt;&gt;"Seguridad de la Información","No aplica")))</f>
        <v/>
      </c>
      <c r="C42" s="84" t="str">
        <f>IF(MID('2. Identificación del Riesgo'!H42:H44,1,27)="Seguridad de la Información",'2. Identificación del Riesgo'!C42:C44,
IF('2. Identificación del Riesgo'!H42:H44="","",
IF(MID('2. Identificación del Riesgo'!H42:H44,1,27)&lt;&gt;"Seguridad de la Información","No aplica")))</f>
        <v/>
      </c>
      <c r="D42" s="84" t="str">
        <f>IF(MID('2. Identificación del Riesgo'!H42:H44,1,27)="Seguridad de la Información",'2. Identificación del Riesgo'!G42:G44,
IF('2. Identificación del Riesgo'!H42:H44="","",
IF(MID('2. Identificación del Riesgo'!H42:H44,1,27)&lt;&gt;"Seguridad de la Información","No aplica")))</f>
        <v/>
      </c>
      <c r="E42" s="84" t="str">
        <f>IF(MID('2. Identificación del Riesgo'!H42:H44,1,27)="Seguridad de la Información",'2. Identificación del Riesgo'!H42:H44,
IF('2. Identificación del Riesgo'!H42:H44="","",
IF(MID('2. Identificación del Riesgo'!H42:H44,1,27)&lt;&gt;"Seguridad de la Información","No aplica")))</f>
        <v/>
      </c>
      <c r="F42" s="84" t="str">
        <f>IF(MID('2. Identificación del Riesgo'!H42:H44,1,27)="Seguridad de la Información",'2. Identificación del Riesgo'!I42:I44,
IF('2. Identificación del Riesgo'!H42:H44="","",
IF(MID('2. Identificación del Riesgo'!H42:H44,1,27)&lt;&gt;"Seguridad de la Información","No aplica")))</f>
        <v/>
      </c>
      <c r="G42" s="8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4"/>
      <c r="I42" s="84"/>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4"/>
      <c r="L42" s="84"/>
      <c r="M42" s="3"/>
      <c r="N42" s="3"/>
      <c r="O42" s="3"/>
      <c r="P42" s="3"/>
      <c r="Q42" s="4"/>
      <c r="R42" s="4"/>
      <c r="S42" s="4"/>
      <c r="T42" s="4"/>
      <c r="U42" s="4"/>
      <c r="V42" s="4"/>
      <c r="W42" s="4"/>
      <c r="X42" s="4"/>
      <c r="Y42" s="4"/>
      <c r="Z42" s="4"/>
    </row>
    <row r="43" spans="1:26" ht="16.5" customHeight="1">
      <c r="A43" s="82"/>
      <c r="B43" s="82"/>
      <c r="C43" s="82"/>
      <c r="D43" s="82"/>
      <c r="E43" s="82"/>
      <c r="F43" s="82"/>
      <c r="G43" s="82"/>
      <c r="H43" s="82"/>
      <c r="I43" s="82"/>
      <c r="J43" s="82"/>
      <c r="K43" s="82"/>
      <c r="L43" s="82"/>
      <c r="M43" s="2"/>
      <c r="N43" s="2"/>
      <c r="O43" s="2"/>
      <c r="P43" s="2"/>
      <c r="Q43" s="4"/>
      <c r="R43" s="4"/>
      <c r="S43" s="4"/>
      <c r="T43" s="4"/>
      <c r="U43" s="4"/>
      <c r="V43" s="4"/>
      <c r="W43" s="4"/>
      <c r="X43" s="4"/>
      <c r="Y43" s="4"/>
      <c r="Z43" s="4"/>
    </row>
    <row r="44" spans="1:26" ht="16.5" customHeight="1">
      <c r="A44" s="83"/>
      <c r="B44" s="83"/>
      <c r="C44" s="83"/>
      <c r="D44" s="83"/>
      <c r="E44" s="83"/>
      <c r="F44" s="83"/>
      <c r="G44" s="83"/>
      <c r="H44" s="83"/>
      <c r="I44" s="83"/>
      <c r="J44" s="83"/>
      <c r="K44" s="83"/>
      <c r="L44" s="83"/>
      <c r="M44" s="2"/>
      <c r="N44" s="2"/>
      <c r="O44" s="2"/>
      <c r="P44" s="2"/>
      <c r="Q44" s="4"/>
      <c r="R44" s="4"/>
      <c r="S44" s="4"/>
      <c r="T44" s="4"/>
      <c r="U44" s="4"/>
      <c r="V44" s="4"/>
      <c r="W44" s="4"/>
      <c r="X44" s="4"/>
      <c r="Y44" s="4"/>
      <c r="Z44" s="4"/>
    </row>
    <row r="45" spans="1:26" ht="16.5" customHeight="1">
      <c r="A45" s="89">
        <v>13</v>
      </c>
      <c r="B45" s="84" t="str">
        <f>IF(MID('2. Identificación del Riesgo'!H45:H47,1,27)="Seguridad de la Información",'2. Identificación del Riesgo'!B45:B47,
IF('2. Identificación del Riesgo'!H45:H47="","",
IF(MID('2. Identificación del Riesgo'!H45:H47,1,27)&lt;&gt;"Seguridad de la Información","No aplica")))</f>
        <v/>
      </c>
      <c r="C45" s="84" t="str">
        <f>IF(MID('2. Identificación del Riesgo'!H45:H47,1,27)="Seguridad de la Información",'2. Identificación del Riesgo'!C45:C47,
IF('2. Identificación del Riesgo'!H45:H47="","",
IF(MID('2. Identificación del Riesgo'!H45:H47,1,27)&lt;&gt;"Seguridad de la Información","No aplica")))</f>
        <v/>
      </c>
      <c r="D45" s="84" t="str">
        <f>IF(MID('2. Identificación del Riesgo'!H45:H47,1,27)="Seguridad de la Información",'2. Identificación del Riesgo'!G45:G47,
IF('2. Identificación del Riesgo'!H45:H47="","",
IF(MID('2. Identificación del Riesgo'!H45:H47,1,27)&lt;&gt;"Seguridad de la Información","No aplica")))</f>
        <v/>
      </c>
      <c r="E45" s="84" t="str">
        <f>IF(MID('2. Identificación del Riesgo'!H45:H47,1,27)="Seguridad de la Información",'2. Identificación del Riesgo'!H45:H47,
IF('2. Identificación del Riesgo'!H45:H47="","",
IF(MID('2. Identificación del Riesgo'!H45:H47,1,27)&lt;&gt;"Seguridad de la Información","No aplica")))</f>
        <v/>
      </c>
      <c r="F45" s="84" t="str">
        <f>IF(MID('2. Identificación del Riesgo'!H45:H47,1,27)="Seguridad de la Información",'2. Identificación del Riesgo'!I45:I47,
IF('2. Identificación del Riesgo'!H45:H47="","",
IF(MID('2. Identificación del Riesgo'!H45:H47,1,27)&lt;&gt;"Seguridad de la Información","No aplica")))</f>
        <v/>
      </c>
      <c r="G45" s="8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4"/>
      <c r="I45" s="84"/>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4"/>
      <c r="L45" s="84"/>
      <c r="M45" s="3"/>
      <c r="N45" s="3"/>
      <c r="O45" s="3"/>
      <c r="P45" s="3"/>
      <c r="Q45" s="4"/>
      <c r="R45" s="4"/>
      <c r="S45" s="4"/>
      <c r="T45" s="4"/>
      <c r="U45" s="4"/>
      <c r="V45" s="4"/>
      <c r="W45" s="4"/>
      <c r="X45" s="4"/>
      <c r="Y45" s="4"/>
      <c r="Z45" s="4"/>
    </row>
    <row r="46" spans="1:26" ht="16.5" customHeight="1">
      <c r="A46" s="82"/>
      <c r="B46" s="82"/>
      <c r="C46" s="82"/>
      <c r="D46" s="82"/>
      <c r="E46" s="82"/>
      <c r="F46" s="82"/>
      <c r="G46" s="82"/>
      <c r="H46" s="82"/>
      <c r="I46" s="82"/>
      <c r="J46" s="82"/>
      <c r="K46" s="82"/>
      <c r="L46" s="82"/>
      <c r="M46" s="2"/>
      <c r="N46" s="2"/>
      <c r="O46" s="2"/>
      <c r="P46" s="2"/>
      <c r="Q46" s="4"/>
      <c r="R46" s="4"/>
      <c r="S46" s="4"/>
      <c r="T46" s="4"/>
      <c r="U46" s="4"/>
      <c r="V46" s="4"/>
      <c r="W46" s="4"/>
      <c r="X46" s="4"/>
      <c r="Y46" s="4"/>
      <c r="Z46" s="4"/>
    </row>
    <row r="47" spans="1:26" ht="16.5" customHeight="1">
      <c r="A47" s="83"/>
      <c r="B47" s="83"/>
      <c r="C47" s="83"/>
      <c r="D47" s="83"/>
      <c r="E47" s="83"/>
      <c r="F47" s="83"/>
      <c r="G47" s="83"/>
      <c r="H47" s="83"/>
      <c r="I47" s="83"/>
      <c r="J47" s="83"/>
      <c r="K47" s="83"/>
      <c r="L47" s="83"/>
      <c r="M47" s="2"/>
      <c r="N47" s="2"/>
      <c r="O47" s="2"/>
      <c r="P47" s="2"/>
      <c r="Q47" s="4"/>
      <c r="R47" s="4"/>
      <c r="S47" s="4"/>
      <c r="T47" s="4"/>
      <c r="U47" s="4"/>
      <c r="V47" s="4"/>
      <c r="W47" s="4"/>
      <c r="X47" s="4"/>
      <c r="Y47" s="4"/>
      <c r="Z47" s="4"/>
    </row>
    <row r="48" spans="1:26" ht="16.5" customHeight="1">
      <c r="A48" s="89">
        <v>14</v>
      </c>
      <c r="B48" s="84" t="str">
        <f>IF(MID('2. Identificación del Riesgo'!H48:H50,1,27)="Seguridad de la Información",'2. Identificación del Riesgo'!B48:B50,
IF('2. Identificación del Riesgo'!H48:H50="","",
IF(MID('2. Identificación del Riesgo'!H48:H50,1,27)&lt;&gt;"Seguridad de la Información","No aplica")))</f>
        <v/>
      </c>
      <c r="C48" s="84" t="str">
        <f>IF(MID('2. Identificación del Riesgo'!H48:H50,1,27)="Seguridad de la Información",'2. Identificación del Riesgo'!C48:C50,
IF('2. Identificación del Riesgo'!H48:H50="","",
IF(MID('2. Identificación del Riesgo'!H48:H50,1,27)&lt;&gt;"Seguridad de la Información","No aplica")))</f>
        <v/>
      </c>
      <c r="D48" s="84" t="str">
        <f>IF(MID('2. Identificación del Riesgo'!H48:H50,1,27)="Seguridad de la Información",'2. Identificación del Riesgo'!G48:G50,
IF('2. Identificación del Riesgo'!H48:H50="","",
IF(MID('2. Identificación del Riesgo'!H48:H50,1,27)&lt;&gt;"Seguridad de la Información","No aplica")))</f>
        <v/>
      </c>
      <c r="E48" s="84" t="str">
        <f>IF(MID('2. Identificación del Riesgo'!H48:H50,1,27)="Seguridad de la Información",'2. Identificación del Riesgo'!H48:H50,
IF('2. Identificación del Riesgo'!H48:H50="","",
IF(MID('2. Identificación del Riesgo'!H48:H50,1,27)&lt;&gt;"Seguridad de la Información","No aplica")))</f>
        <v/>
      </c>
      <c r="F48" s="84" t="str">
        <f>IF(MID('2. Identificación del Riesgo'!H48:H50,1,27)="Seguridad de la Información",'2. Identificación del Riesgo'!I48:I50,
IF('2. Identificación del Riesgo'!H48:H50="","",
IF(MID('2. Identificación del Riesgo'!H48:H50,1,27)&lt;&gt;"Seguridad de la Información","No aplica")))</f>
        <v/>
      </c>
      <c r="G48" s="8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4"/>
      <c r="I48" s="84"/>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4"/>
      <c r="L48" s="84"/>
      <c r="M48" s="3"/>
      <c r="N48" s="3"/>
      <c r="O48" s="3"/>
      <c r="P48" s="3"/>
      <c r="Q48" s="4"/>
      <c r="R48" s="4"/>
      <c r="S48" s="4"/>
      <c r="T48" s="4"/>
      <c r="U48" s="4"/>
      <c r="V48" s="4"/>
      <c r="W48" s="4"/>
      <c r="X48" s="4"/>
      <c r="Y48" s="4"/>
      <c r="Z48" s="4"/>
    </row>
    <row r="49" spans="1:26" ht="16.5" customHeight="1">
      <c r="A49" s="82"/>
      <c r="B49" s="82"/>
      <c r="C49" s="82"/>
      <c r="D49" s="82"/>
      <c r="E49" s="82"/>
      <c r="F49" s="82"/>
      <c r="G49" s="82"/>
      <c r="H49" s="82"/>
      <c r="I49" s="82"/>
      <c r="J49" s="82"/>
      <c r="K49" s="82"/>
      <c r="L49" s="82"/>
      <c r="M49" s="2"/>
      <c r="N49" s="2"/>
      <c r="O49" s="2"/>
      <c r="P49" s="2"/>
      <c r="Q49" s="4"/>
      <c r="R49" s="4"/>
      <c r="S49" s="4"/>
      <c r="T49" s="4"/>
      <c r="U49" s="4"/>
      <c r="V49" s="4"/>
      <c r="W49" s="4"/>
      <c r="X49" s="4"/>
      <c r="Y49" s="4"/>
      <c r="Z49" s="4"/>
    </row>
    <row r="50" spans="1:26" ht="16.5" customHeight="1">
      <c r="A50" s="83"/>
      <c r="B50" s="83"/>
      <c r="C50" s="83"/>
      <c r="D50" s="83"/>
      <c r="E50" s="83"/>
      <c r="F50" s="83"/>
      <c r="G50" s="83"/>
      <c r="H50" s="83"/>
      <c r="I50" s="83"/>
      <c r="J50" s="83"/>
      <c r="K50" s="83"/>
      <c r="L50" s="83"/>
      <c r="M50" s="2"/>
      <c r="N50" s="2"/>
      <c r="O50" s="2"/>
      <c r="P50" s="2"/>
      <c r="Q50" s="4"/>
      <c r="R50" s="4"/>
      <c r="S50" s="4"/>
      <c r="T50" s="4"/>
      <c r="U50" s="4"/>
      <c r="V50" s="4"/>
      <c r="W50" s="4"/>
      <c r="X50" s="4"/>
      <c r="Y50" s="4"/>
      <c r="Z50" s="4"/>
    </row>
    <row r="51" spans="1:26" ht="16.5" customHeight="1">
      <c r="A51" s="89">
        <v>15</v>
      </c>
      <c r="B51" s="84" t="str">
        <f>IF(MID('2. Identificación del Riesgo'!H51:H53,1,27)="Seguridad de la Información",'2. Identificación del Riesgo'!B51:B53,
IF('2. Identificación del Riesgo'!H51:H53="","",
IF(MID('2. Identificación del Riesgo'!H51:H53,1,27)&lt;&gt;"Seguridad de la Información","No aplica")))</f>
        <v/>
      </c>
      <c r="C51" s="84" t="str">
        <f>IF(MID('2. Identificación del Riesgo'!H51:H53,1,27)="Seguridad de la Información",'2. Identificación del Riesgo'!C51:C53,
IF('2. Identificación del Riesgo'!H51:H53="","",
IF(MID('2. Identificación del Riesgo'!H51:H53,1,27)&lt;&gt;"Seguridad de la Información","No aplica")))</f>
        <v/>
      </c>
      <c r="D51" s="84" t="str">
        <f>IF(MID('2. Identificación del Riesgo'!H51:H53,1,27)="Seguridad de la Información",'2. Identificación del Riesgo'!G51:G53,
IF('2. Identificación del Riesgo'!H51:H53="","",
IF(MID('2. Identificación del Riesgo'!H51:H53,1,27)&lt;&gt;"Seguridad de la Información","No aplica")))</f>
        <v/>
      </c>
      <c r="E51" s="84" t="str">
        <f>IF(MID('2. Identificación del Riesgo'!H51:H53,1,27)="Seguridad de la Información",'2. Identificación del Riesgo'!H51:H53,
IF('2. Identificación del Riesgo'!H51:H53="","",
IF(MID('2. Identificación del Riesgo'!H51:H53,1,27)&lt;&gt;"Seguridad de la Información","No aplica")))</f>
        <v/>
      </c>
      <c r="F51" s="84" t="str">
        <f>IF(MID('2. Identificación del Riesgo'!H51:H53,1,27)="Seguridad de la Información",'2. Identificación del Riesgo'!I51:I53,
IF('2. Identificación del Riesgo'!H51:H53="","",
IF(MID('2. Identificación del Riesgo'!H51:H53,1,27)&lt;&gt;"Seguridad de la Información","No aplica")))</f>
        <v/>
      </c>
      <c r="G51" s="8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4"/>
      <c r="I51" s="84"/>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4"/>
      <c r="L51" s="84"/>
      <c r="M51" s="3"/>
      <c r="N51" s="3"/>
      <c r="O51" s="3"/>
      <c r="P51" s="3"/>
      <c r="Q51" s="4"/>
      <c r="R51" s="4"/>
      <c r="S51" s="4"/>
      <c r="T51" s="4"/>
      <c r="U51" s="4"/>
      <c r="V51" s="4"/>
      <c r="W51" s="4"/>
      <c r="X51" s="4"/>
      <c r="Y51" s="4"/>
      <c r="Z51" s="4"/>
    </row>
    <row r="52" spans="1:26" ht="16.5" customHeight="1">
      <c r="A52" s="82"/>
      <c r="B52" s="82"/>
      <c r="C52" s="82"/>
      <c r="D52" s="82"/>
      <c r="E52" s="82"/>
      <c r="F52" s="82"/>
      <c r="G52" s="82"/>
      <c r="H52" s="82"/>
      <c r="I52" s="82"/>
      <c r="J52" s="82"/>
      <c r="K52" s="82"/>
      <c r="L52" s="82"/>
      <c r="M52" s="2"/>
      <c r="N52" s="2"/>
      <c r="O52" s="2"/>
      <c r="P52" s="2"/>
      <c r="Q52" s="4"/>
      <c r="R52" s="4"/>
      <c r="S52" s="4"/>
      <c r="T52" s="4"/>
      <c r="U52" s="4"/>
      <c r="V52" s="4"/>
      <c r="W52" s="4"/>
      <c r="X52" s="4"/>
      <c r="Y52" s="4"/>
      <c r="Z52" s="4"/>
    </row>
    <row r="53" spans="1:26" ht="16.5" customHeight="1">
      <c r="A53" s="83"/>
      <c r="B53" s="83"/>
      <c r="C53" s="83"/>
      <c r="D53" s="83"/>
      <c r="E53" s="83"/>
      <c r="F53" s="83"/>
      <c r="G53" s="83"/>
      <c r="H53" s="83"/>
      <c r="I53" s="83"/>
      <c r="J53" s="83"/>
      <c r="K53" s="83"/>
      <c r="L53" s="83"/>
      <c r="M53" s="2"/>
      <c r="N53" s="2"/>
      <c r="O53" s="2"/>
      <c r="P53" s="2"/>
      <c r="Q53" s="4"/>
      <c r="R53" s="4"/>
      <c r="S53" s="4"/>
      <c r="T53" s="4"/>
      <c r="U53" s="4"/>
      <c r="V53" s="4"/>
      <c r="W53" s="4"/>
      <c r="X53" s="4"/>
      <c r="Y53" s="4"/>
      <c r="Z53" s="4"/>
    </row>
    <row r="54" spans="1:26" ht="16.5" customHeight="1">
      <c r="A54" s="89">
        <v>16</v>
      </c>
      <c r="B54" s="84" t="str">
        <f>IF(MID('2. Identificación del Riesgo'!H54:H56,1,27)="Seguridad de la Información",'2. Identificación del Riesgo'!B54:B56,
IF('2. Identificación del Riesgo'!H54:H56="","",
IF(MID('2. Identificación del Riesgo'!H54:H56,1,27)&lt;&gt;"Seguridad de la Información","No aplica")))</f>
        <v/>
      </c>
      <c r="C54" s="84" t="str">
        <f>IF(MID('2. Identificación del Riesgo'!H54:H56,1,27)="Seguridad de la Información",'2. Identificación del Riesgo'!C54:C56,
IF('2. Identificación del Riesgo'!H54:H56="","",
IF(MID('2. Identificación del Riesgo'!H54:H56,1,27)&lt;&gt;"Seguridad de la Información","No aplica")))</f>
        <v/>
      </c>
      <c r="D54" s="84" t="str">
        <f>IF(MID('2. Identificación del Riesgo'!H54:H56,1,27)="Seguridad de la Información",'2. Identificación del Riesgo'!G54:G56,
IF('2. Identificación del Riesgo'!H54:H56="","",
IF(MID('2. Identificación del Riesgo'!H54:H56,1,27)&lt;&gt;"Seguridad de la Información","No aplica")))</f>
        <v/>
      </c>
      <c r="E54" s="84" t="str">
        <f>IF(MID('2. Identificación del Riesgo'!H54:H56,1,27)="Seguridad de la Información",'2. Identificación del Riesgo'!H54:H56,
IF('2. Identificación del Riesgo'!H54:H56="","",
IF(MID('2. Identificación del Riesgo'!H54:H56,1,27)&lt;&gt;"Seguridad de la Información","No aplica")))</f>
        <v/>
      </c>
      <c r="F54" s="84" t="str">
        <f>IF(MID('2. Identificación del Riesgo'!H54:H56,1,27)="Seguridad de la Información",'2. Identificación del Riesgo'!I54:I56,
IF('2. Identificación del Riesgo'!H54:H56="","",
IF(MID('2. Identificación del Riesgo'!H54:H56,1,27)&lt;&gt;"Seguridad de la Información","No aplica")))</f>
        <v/>
      </c>
      <c r="G54" s="8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4"/>
      <c r="I54" s="84"/>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4"/>
      <c r="L54" s="84"/>
      <c r="M54" s="3"/>
      <c r="N54" s="3"/>
      <c r="O54" s="3"/>
      <c r="P54" s="3"/>
      <c r="Q54" s="4"/>
      <c r="R54" s="4"/>
      <c r="S54" s="4"/>
      <c r="T54" s="4"/>
      <c r="U54" s="4"/>
      <c r="V54" s="4"/>
      <c r="W54" s="4"/>
      <c r="X54" s="4"/>
      <c r="Y54" s="4"/>
      <c r="Z54" s="4"/>
    </row>
    <row r="55" spans="1:26" ht="16.5" customHeight="1">
      <c r="A55" s="82"/>
      <c r="B55" s="82"/>
      <c r="C55" s="82"/>
      <c r="D55" s="82"/>
      <c r="E55" s="82"/>
      <c r="F55" s="82"/>
      <c r="G55" s="82"/>
      <c r="H55" s="82"/>
      <c r="I55" s="82"/>
      <c r="J55" s="82"/>
      <c r="K55" s="82"/>
      <c r="L55" s="82"/>
      <c r="M55" s="2"/>
      <c r="N55" s="2"/>
      <c r="O55" s="2"/>
      <c r="P55" s="2"/>
      <c r="Q55" s="4"/>
      <c r="R55" s="4"/>
      <c r="S55" s="4"/>
      <c r="T55" s="4"/>
      <c r="U55" s="4"/>
      <c r="V55" s="4"/>
      <c r="W55" s="4"/>
      <c r="X55" s="4"/>
      <c r="Y55" s="4"/>
      <c r="Z55" s="4"/>
    </row>
    <row r="56" spans="1:26" ht="16.5" customHeight="1">
      <c r="A56" s="83"/>
      <c r="B56" s="83"/>
      <c r="C56" s="83"/>
      <c r="D56" s="83"/>
      <c r="E56" s="83"/>
      <c r="F56" s="83"/>
      <c r="G56" s="83"/>
      <c r="H56" s="83"/>
      <c r="I56" s="83"/>
      <c r="J56" s="83"/>
      <c r="K56" s="83"/>
      <c r="L56" s="83"/>
      <c r="M56" s="2"/>
      <c r="N56" s="2"/>
      <c r="O56" s="2"/>
      <c r="P56" s="2"/>
      <c r="Q56" s="4"/>
      <c r="R56" s="4"/>
      <c r="S56" s="4"/>
      <c r="T56" s="4"/>
      <c r="U56" s="4"/>
      <c r="V56" s="4"/>
      <c r="W56" s="4"/>
      <c r="X56" s="4"/>
      <c r="Y56" s="4"/>
      <c r="Z56" s="4"/>
    </row>
    <row r="57" spans="1:26" ht="16.5" customHeight="1">
      <c r="A57" s="89">
        <v>17</v>
      </c>
      <c r="B57" s="84" t="str">
        <f>IF(MID('2. Identificación del Riesgo'!H57:H59,1,27)="Seguridad de la Información",'2. Identificación del Riesgo'!B57:B59,
IF('2. Identificación del Riesgo'!H57:H59="","",
IF(MID('2. Identificación del Riesgo'!H57:H59,1,27)&lt;&gt;"Seguridad de la Información","No aplica")))</f>
        <v/>
      </c>
      <c r="C57" s="84" t="str">
        <f>IF(MID('2. Identificación del Riesgo'!H57:H59,1,27)="Seguridad de la Información",'2. Identificación del Riesgo'!C57:C59,
IF('2. Identificación del Riesgo'!H57:H59="","",
IF(MID('2. Identificación del Riesgo'!H57:H59,1,27)&lt;&gt;"Seguridad de la Información","No aplica")))</f>
        <v/>
      </c>
      <c r="D57" s="84" t="str">
        <f>IF(MID('2. Identificación del Riesgo'!H57:H59,1,27)="Seguridad de la Información",'2. Identificación del Riesgo'!G57:G59,
IF('2. Identificación del Riesgo'!H57:H59="","",
IF(MID('2. Identificación del Riesgo'!H57:H59,1,27)&lt;&gt;"Seguridad de la Información","No aplica")))</f>
        <v/>
      </c>
      <c r="E57" s="84" t="str">
        <f>IF(MID('2. Identificación del Riesgo'!H57:H59,1,27)="Seguridad de la Información",'2. Identificación del Riesgo'!H57:H59,
IF('2. Identificación del Riesgo'!H57:H59="","",
IF(MID('2. Identificación del Riesgo'!H57:H59,1,27)&lt;&gt;"Seguridad de la Información","No aplica")))</f>
        <v/>
      </c>
      <c r="F57" s="84" t="str">
        <f>IF(MID('2. Identificación del Riesgo'!H57:H59,1,27)="Seguridad de la Información",'2. Identificación del Riesgo'!I57:I59,
IF('2. Identificación del Riesgo'!H57:H59="","",
IF(MID('2. Identificación del Riesgo'!H57:H59,1,27)&lt;&gt;"Seguridad de la Información","No aplica")))</f>
        <v/>
      </c>
      <c r="G57" s="8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4"/>
      <c r="I57" s="84"/>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4"/>
      <c r="L57" s="84"/>
      <c r="M57" s="3"/>
      <c r="N57" s="3"/>
      <c r="O57" s="3"/>
      <c r="P57" s="3"/>
      <c r="Q57" s="4"/>
      <c r="R57" s="4"/>
      <c r="S57" s="4"/>
      <c r="T57" s="4"/>
      <c r="U57" s="4"/>
      <c r="V57" s="4"/>
      <c r="W57" s="4"/>
      <c r="X57" s="4"/>
      <c r="Y57" s="4"/>
      <c r="Z57" s="4"/>
    </row>
    <row r="58" spans="1:26" ht="16.5" customHeight="1">
      <c r="A58" s="82"/>
      <c r="B58" s="82"/>
      <c r="C58" s="82"/>
      <c r="D58" s="82"/>
      <c r="E58" s="82"/>
      <c r="F58" s="82"/>
      <c r="G58" s="82"/>
      <c r="H58" s="82"/>
      <c r="I58" s="82"/>
      <c r="J58" s="82"/>
      <c r="K58" s="82"/>
      <c r="L58" s="82"/>
      <c r="M58" s="2"/>
      <c r="N58" s="2"/>
      <c r="O58" s="2"/>
      <c r="P58" s="2"/>
      <c r="Q58" s="4"/>
      <c r="R58" s="4"/>
      <c r="S58" s="4"/>
      <c r="T58" s="4"/>
      <c r="U58" s="4"/>
      <c r="V58" s="4"/>
      <c r="W58" s="4"/>
      <c r="X58" s="4"/>
      <c r="Y58" s="4"/>
      <c r="Z58" s="4"/>
    </row>
    <row r="59" spans="1:26" ht="16.5" customHeight="1">
      <c r="A59" s="83"/>
      <c r="B59" s="83"/>
      <c r="C59" s="83"/>
      <c r="D59" s="83"/>
      <c r="E59" s="83"/>
      <c r="F59" s="83"/>
      <c r="G59" s="83"/>
      <c r="H59" s="83"/>
      <c r="I59" s="83"/>
      <c r="J59" s="83"/>
      <c r="K59" s="83"/>
      <c r="L59" s="83"/>
      <c r="M59" s="2"/>
      <c r="N59" s="2"/>
      <c r="O59" s="2"/>
      <c r="P59" s="2"/>
      <c r="Q59" s="4"/>
      <c r="R59" s="4"/>
      <c r="S59" s="4"/>
      <c r="T59" s="4"/>
      <c r="U59" s="4"/>
      <c r="V59" s="4"/>
      <c r="W59" s="4"/>
      <c r="X59" s="4"/>
      <c r="Y59" s="4"/>
      <c r="Z59" s="4"/>
    </row>
    <row r="60" spans="1:26" ht="16.5" customHeight="1">
      <c r="A60" s="89">
        <v>18</v>
      </c>
      <c r="B60" s="84" t="str">
        <f>IF(MID('2. Identificación del Riesgo'!H60:H62,1,27)="Seguridad de la Información",'2. Identificación del Riesgo'!B60:B62,
IF('2. Identificación del Riesgo'!H60:H62="","",
IF(MID('2. Identificación del Riesgo'!H60:H62,1,27)&lt;&gt;"Seguridad de la Información","No aplica")))</f>
        <v/>
      </c>
      <c r="C60" s="84" t="str">
        <f>IF(MID('2. Identificación del Riesgo'!H60:H62,1,27)="Seguridad de la Información",'2. Identificación del Riesgo'!C60:C62,
IF('2. Identificación del Riesgo'!H60:H62="","",
IF(MID('2. Identificación del Riesgo'!H60:H62,1,27)&lt;&gt;"Seguridad de la Información","No aplica")))</f>
        <v/>
      </c>
      <c r="D60" s="84" t="str">
        <f>IF(MID('2. Identificación del Riesgo'!H60:H62,1,27)="Seguridad de la Información",'2. Identificación del Riesgo'!G60:G62,
IF('2. Identificación del Riesgo'!H60:H62="","",
IF(MID('2. Identificación del Riesgo'!H60:H62,1,27)&lt;&gt;"Seguridad de la Información","No aplica")))</f>
        <v/>
      </c>
      <c r="E60" s="84" t="str">
        <f>IF(MID('2. Identificación del Riesgo'!H60:H62,1,27)="Seguridad de la Información",'2. Identificación del Riesgo'!H60:H62,
IF('2. Identificación del Riesgo'!H60:H62="","",
IF(MID('2. Identificación del Riesgo'!H60:H62,1,27)&lt;&gt;"Seguridad de la Información","No aplica")))</f>
        <v/>
      </c>
      <c r="F60" s="84" t="str">
        <f>IF(MID('2. Identificación del Riesgo'!H60:H62,1,27)="Seguridad de la Información",'2. Identificación del Riesgo'!I60:I62,
IF('2. Identificación del Riesgo'!H60:H62="","",
IF(MID('2. Identificación del Riesgo'!H60:H62,1,27)&lt;&gt;"Seguridad de la Información","No aplica")))</f>
        <v/>
      </c>
      <c r="G60" s="8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4"/>
      <c r="I60" s="84"/>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4"/>
      <c r="L60" s="84"/>
      <c r="M60" s="3"/>
      <c r="N60" s="3"/>
      <c r="O60" s="3"/>
      <c r="P60" s="3"/>
      <c r="Q60" s="4"/>
      <c r="R60" s="4"/>
      <c r="S60" s="4"/>
      <c r="T60" s="4"/>
      <c r="U60" s="4"/>
      <c r="V60" s="4"/>
      <c r="W60" s="4"/>
      <c r="X60" s="4"/>
      <c r="Y60" s="4"/>
      <c r="Z60" s="4"/>
    </row>
    <row r="61" spans="1:26" ht="16.5" customHeight="1">
      <c r="A61" s="82"/>
      <c r="B61" s="82"/>
      <c r="C61" s="82"/>
      <c r="D61" s="82"/>
      <c r="E61" s="82"/>
      <c r="F61" s="82"/>
      <c r="G61" s="82"/>
      <c r="H61" s="82"/>
      <c r="I61" s="82"/>
      <c r="J61" s="82"/>
      <c r="K61" s="82"/>
      <c r="L61" s="82"/>
      <c r="M61" s="2"/>
      <c r="N61" s="2"/>
      <c r="O61" s="2"/>
      <c r="P61" s="2"/>
      <c r="Q61" s="4"/>
      <c r="R61" s="4"/>
      <c r="S61" s="4"/>
      <c r="T61" s="4"/>
      <c r="U61" s="4"/>
      <c r="V61" s="4"/>
      <c r="W61" s="4"/>
      <c r="X61" s="4"/>
      <c r="Y61" s="4"/>
      <c r="Z61" s="4"/>
    </row>
    <row r="62" spans="1:26" ht="16.5" customHeight="1">
      <c r="A62" s="83"/>
      <c r="B62" s="83"/>
      <c r="C62" s="83"/>
      <c r="D62" s="83"/>
      <c r="E62" s="83"/>
      <c r="F62" s="83"/>
      <c r="G62" s="83"/>
      <c r="H62" s="83"/>
      <c r="I62" s="83"/>
      <c r="J62" s="83"/>
      <c r="K62" s="83"/>
      <c r="L62" s="83"/>
      <c r="M62" s="2"/>
      <c r="N62" s="2"/>
      <c r="O62" s="2"/>
      <c r="P62" s="2"/>
      <c r="Q62" s="4"/>
      <c r="R62" s="4"/>
      <c r="S62" s="4"/>
      <c r="T62" s="4"/>
      <c r="U62" s="4"/>
      <c r="V62" s="4"/>
      <c r="W62" s="4"/>
      <c r="X62" s="4"/>
      <c r="Y62" s="4"/>
      <c r="Z62" s="4"/>
    </row>
    <row r="63" spans="1:26" ht="16.5" customHeight="1">
      <c r="A63" s="89">
        <v>19</v>
      </c>
      <c r="B63" s="84" t="str">
        <f>IF(MID('2. Identificación del Riesgo'!H63:H65,1,27)="Seguridad de la Información",'2. Identificación del Riesgo'!B63:B65,
IF('2. Identificación del Riesgo'!H63:H65="","",
IF(MID('2. Identificación del Riesgo'!H63:H65,1,27)&lt;&gt;"Seguridad de la Información","No aplica")))</f>
        <v/>
      </c>
      <c r="C63" s="84" t="str">
        <f>IF(MID('2. Identificación del Riesgo'!H63:H65,1,27)="Seguridad de la Información",'2. Identificación del Riesgo'!C63:C65,
IF('2. Identificación del Riesgo'!H63:H65="","",
IF(MID('2. Identificación del Riesgo'!H63:H65,1,27)&lt;&gt;"Seguridad de la Información","No aplica")))</f>
        <v/>
      </c>
      <c r="D63" s="84" t="str">
        <f>IF(MID('2. Identificación del Riesgo'!H63:H65,1,27)="Seguridad de la Información",'2. Identificación del Riesgo'!G63:G65,
IF('2. Identificación del Riesgo'!H63:H65="","",
IF(MID('2. Identificación del Riesgo'!H63:H65,1,27)&lt;&gt;"Seguridad de la Información","No aplica")))</f>
        <v/>
      </c>
      <c r="E63" s="84" t="str">
        <f>IF(MID('2. Identificación del Riesgo'!H63:H65,1,27)="Seguridad de la Información",'2. Identificación del Riesgo'!H63:H65,
IF('2. Identificación del Riesgo'!H63:H65="","",
IF(MID('2. Identificación del Riesgo'!H63:H65,1,27)&lt;&gt;"Seguridad de la Información","No aplica")))</f>
        <v/>
      </c>
      <c r="F63" s="84" t="str">
        <f>IF(MID('2. Identificación del Riesgo'!H63:H65,1,27)="Seguridad de la Información",'2. Identificación del Riesgo'!I63:I65,
IF('2. Identificación del Riesgo'!H63:H65="","",
IF(MID('2. Identificación del Riesgo'!H63:H65,1,27)&lt;&gt;"Seguridad de la Información","No aplica")))</f>
        <v/>
      </c>
      <c r="G63" s="8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4"/>
      <c r="I63" s="84"/>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4"/>
      <c r="L63" s="84"/>
      <c r="M63" s="3"/>
      <c r="N63" s="3"/>
      <c r="O63" s="3"/>
      <c r="P63" s="3"/>
      <c r="Q63" s="4"/>
      <c r="R63" s="4"/>
      <c r="S63" s="4"/>
      <c r="T63" s="4"/>
      <c r="U63" s="4"/>
      <c r="V63" s="4"/>
      <c r="W63" s="4"/>
      <c r="X63" s="4"/>
      <c r="Y63" s="4"/>
      <c r="Z63" s="4"/>
    </row>
    <row r="64" spans="1:26" ht="16.5" customHeight="1">
      <c r="A64" s="82"/>
      <c r="B64" s="82"/>
      <c r="C64" s="82"/>
      <c r="D64" s="82"/>
      <c r="E64" s="82"/>
      <c r="F64" s="82"/>
      <c r="G64" s="82"/>
      <c r="H64" s="82"/>
      <c r="I64" s="82"/>
      <c r="J64" s="82"/>
      <c r="K64" s="82"/>
      <c r="L64" s="82"/>
      <c r="M64" s="2"/>
      <c r="N64" s="2"/>
      <c r="O64" s="2"/>
      <c r="P64" s="2"/>
      <c r="Q64" s="4"/>
      <c r="R64" s="4"/>
      <c r="S64" s="4"/>
      <c r="T64" s="4"/>
      <c r="U64" s="4"/>
      <c r="V64" s="4"/>
      <c r="W64" s="4"/>
      <c r="X64" s="4"/>
      <c r="Y64" s="4"/>
      <c r="Z64" s="4"/>
    </row>
    <row r="65" spans="1:26" ht="16.5" customHeight="1">
      <c r="A65" s="83"/>
      <c r="B65" s="83"/>
      <c r="C65" s="83"/>
      <c r="D65" s="83"/>
      <c r="E65" s="83"/>
      <c r="F65" s="83"/>
      <c r="G65" s="83"/>
      <c r="H65" s="83"/>
      <c r="I65" s="83"/>
      <c r="J65" s="83"/>
      <c r="K65" s="83"/>
      <c r="L65" s="83"/>
      <c r="M65" s="2"/>
      <c r="N65" s="2"/>
      <c r="O65" s="2"/>
      <c r="P65" s="2"/>
      <c r="Q65" s="4"/>
      <c r="R65" s="4"/>
      <c r="S65" s="4"/>
      <c r="T65" s="4"/>
      <c r="U65" s="4"/>
      <c r="V65" s="4"/>
      <c r="W65" s="4"/>
      <c r="X65" s="4"/>
      <c r="Y65" s="4"/>
      <c r="Z65" s="4"/>
    </row>
    <row r="66" spans="1:26" ht="16.5" customHeight="1">
      <c r="A66" s="89">
        <v>20</v>
      </c>
      <c r="B66" s="84" t="str">
        <f>IF(MID('2. Identificación del Riesgo'!H66:H68,1,27)="Seguridad de la Información",'2. Identificación del Riesgo'!B66:B68,
IF('2. Identificación del Riesgo'!H66:H68="","",
IF(MID('2. Identificación del Riesgo'!H66:H68,1,27)&lt;&gt;"Seguridad de la Información","No aplica")))</f>
        <v/>
      </c>
      <c r="C66" s="84" t="str">
        <f>IF(MID('2. Identificación del Riesgo'!H66:H68,1,27)="Seguridad de la Información",'2. Identificación del Riesgo'!C66:C68,
IF('2. Identificación del Riesgo'!H66:H68="","",
IF(MID('2. Identificación del Riesgo'!H66:H68,1,27)&lt;&gt;"Seguridad de la Información","No aplica")))</f>
        <v/>
      </c>
      <c r="D66" s="84" t="str">
        <f>IF(MID('2. Identificación del Riesgo'!H66:H68,1,27)="Seguridad de la Información",'2. Identificación del Riesgo'!G66:G68,
IF('2. Identificación del Riesgo'!H66:H68="","",
IF(MID('2. Identificación del Riesgo'!H66:H68,1,27)&lt;&gt;"Seguridad de la Información","No aplica")))</f>
        <v/>
      </c>
      <c r="E66" s="84" t="str">
        <f>IF(MID('2. Identificación del Riesgo'!H66:H68,1,27)="Seguridad de la Información",'2. Identificación del Riesgo'!H66:H68,
IF('2. Identificación del Riesgo'!H66:H68="","",
IF(MID('2. Identificación del Riesgo'!H66:H68,1,27)&lt;&gt;"Seguridad de la Información","No aplica")))</f>
        <v/>
      </c>
      <c r="F66" s="84" t="str">
        <f>IF(MID('2. Identificación del Riesgo'!H66:H68,1,27)="Seguridad de la Información",'2. Identificación del Riesgo'!I66:I68,
IF('2. Identificación del Riesgo'!H66:H68="","",
IF(MID('2. Identificación del Riesgo'!H66:H68,1,27)&lt;&gt;"Seguridad de la Información","No aplica")))</f>
        <v/>
      </c>
      <c r="G66" s="8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4"/>
      <c r="I66" s="84"/>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4"/>
      <c r="L66" s="84"/>
      <c r="M66" s="3"/>
      <c r="N66" s="3"/>
      <c r="O66" s="3"/>
      <c r="P66" s="3"/>
      <c r="Q66" s="4"/>
      <c r="R66" s="4"/>
      <c r="S66" s="4"/>
      <c r="T66" s="4"/>
      <c r="U66" s="4"/>
      <c r="V66" s="4"/>
      <c r="W66" s="4"/>
      <c r="X66" s="4"/>
      <c r="Y66" s="4"/>
      <c r="Z66" s="4"/>
    </row>
    <row r="67" spans="1:26" ht="16.5" customHeight="1">
      <c r="A67" s="82"/>
      <c r="B67" s="82"/>
      <c r="C67" s="82"/>
      <c r="D67" s="82"/>
      <c r="E67" s="82"/>
      <c r="F67" s="82"/>
      <c r="G67" s="82"/>
      <c r="H67" s="82"/>
      <c r="I67" s="82"/>
      <c r="J67" s="82"/>
      <c r="K67" s="82"/>
      <c r="L67" s="82"/>
      <c r="M67" s="2"/>
      <c r="N67" s="2"/>
      <c r="O67" s="2"/>
      <c r="P67" s="2"/>
      <c r="Q67" s="4"/>
      <c r="R67" s="4"/>
      <c r="S67" s="4"/>
      <c r="T67" s="4"/>
      <c r="U67" s="4"/>
      <c r="V67" s="4"/>
      <c r="W67" s="4"/>
      <c r="X67" s="4"/>
      <c r="Y67" s="4"/>
      <c r="Z67" s="4"/>
    </row>
    <row r="68" spans="1:26" ht="16.5" customHeight="1">
      <c r="A68" s="83"/>
      <c r="B68" s="83"/>
      <c r="C68" s="83"/>
      <c r="D68" s="83"/>
      <c r="E68" s="83"/>
      <c r="F68" s="83"/>
      <c r="G68" s="83"/>
      <c r="H68" s="83"/>
      <c r="I68" s="83"/>
      <c r="J68" s="83"/>
      <c r="K68" s="83"/>
      <c r="L68" s="8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0" t="s">
        <v>172</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0" t="s">
        <v>173</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0" t="s">
        <v>174</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0" t="s">
        <v>175</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6" t="s">
        <v>83</v>
      </c>
      <c r="B6" s="58"/>
      <c r="C6" s="58"/>
      <c r="D6" s="59"/>
      <c r="E6" s="96" t="s">
        <v>176</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95" t="s">
        <v>81</v>
      </c>
      <c r="B7" s="91" t="s">
        <v>82</v>
      </c>
      <c r="C7" s="92" t="s">
        <v>90</v>
      </c>
      <c r="D7" s="92" t="s">
        <v>91</v>
      </c>
      <c r="E7" s="90" t="s">
        <v>177</v>
      </c>
      <c r="F7" s="90" t="s">
        <v>178</v>
      </c>
      <c r="G7" s="90" t="s">
        <v>179</v>
      </c>
      <c r="H7" s="92" t="s">
        <v>180</v>
      </c>
      <c r="I7" s="104" t="s">
        <v>181</v>
      </c>
      <c r="J7" s="105"/>
      <c r="K7" s="106"/>
      <c r="L7" s="107" t="s">
        <v>182</v>
      </c>
      <c r="M7" s="58"/>
      <c r="N7" s="58"/>
      <c r="O7" s="58"/>
      <c r="P7" s="58"/>
      <c r="Q7" s="58"/>
      <c r="R7" s="108" t="s">
        <v>183</v>
      </c>
      <c r="S7" s="107" t="s">
        <v>84</v>
      </c>
      <c r="T7" s="58"/>
      <c r="U7" s="108" t="s">
        <v>184</v>
      </c>
      <c r="V7" s="108" t="s">
        <v>185</v>
      </c>
      <c r="W7" s="3"/>
      <c r="X7" s="3"/>
      <c r="Y7" s="3"/>
      <c r="Z7" s="3"/>
      <c r="AA7" s="3"/>
      <c r="AB7" s="3"/>
      <c r="AC7" s="3"/>
      <c r="AD7" s="3"/>
      <c r="AE7" s="3"/>
      <c r="AF7" s="3"/>
      <c r="AG7" s="3"/>
      <c r="AH7" s="3"/>
      <c r="AI7" s="3"/>
      <c r="AJ7" s="3"/>
      <c r="AK7" s="3"/>
      <c r="AL7" s="3"/>
      <c r="AM7" s="3"/>
    </row>
    <row r="8" spans="1:39" ht="52.5" customHeight="1">
      <c r="A8" s="83"/>
      <c r="B8" s="83"/>
      <c r="C8" s="83"/>
      <c r="D8" s="83"/>
      <c r="E8" s="83"/>
      <c r="F8" s="83"/>
      <c r="G8" s="83"/>
      <c r="H8" s="83"/>
      <c r="I8" s="19" t="s">
        <v>186</v>
      </c>
      <c r="J8" s="20" t="s">
        <v>187</v>
      </c>
      <c r="K8" s="19" t="s">
        <v>188</v>
      </c>
      <c r="L8" s="19" t="s">
        <v>189</v>
      </c>
      <c r="M8" s="19" t="s">
        <v>190</v>
      </c>
      <c r="N8" s="19" t="s">
        <v>191</v>
      </c>
      <c r="O8" s="19" t="s">
        <v>192</v>
      </c>
      <c r="P8" s="19" t="s">
        <v>193</v>
      </c>
      <c r="Q8" s="21" t="s">
        <v>194</v>
      </c>
      <c r="R8" s="83"/>
      <c r="S8" s="20" t="s">
        <v>195</v>
      </c>
      <c r="T8" s="20" t="s">
        <v>196</v>
      </c>
      <c r="U8" s="83"/>
      <c r="V8" s="83"/>
      <c r="W8" s="16"/>
      <c r="X8" s="16"/>
      <c r="Y8" s="16"/>
      <c r="Z8" s="16"/>
      <c r="AA8" s="16"/>
      <c r="AB8" s="16"/>
      <c r="AC8" s="16"/>
      <c r="AD8" s="16"/>
      <c r="AE8" s="16"/>
      <c r="AF8" s="16"/>
      <c r="AG8" s="16"/>
      <c r="AH8" s="16"/>
      <c r="AI8" s="16"/>
      <c r="AJ8" s="16"/>
      <c r="AK8" s="16"/>
      <c r="AL8" s="16"/>
      <c r="AM8" s="16"/>
    </row>
    <row r="9" spans="1:39" ht="30.7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2"/>
      <c r="B10" s="82"/>
      <c r="C10" s="82"/>
      <c r="D10" s="82"/>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3"/>
      <c r="B11" s="83"/>
      <c r="C11" s="83"/>
      <c r="D11" s="83"/>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No aplica</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No aplica</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No aplica</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75" customHeight="1">
      <c r="A13" s="82"/>
      <c r="B13" s="82"/>
      <c r="C13" s="82"/>
      <c r="D13" s="82"/>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3"/>
      <c r="B14" s="83"/>
      <c r="C14" s="83"/>
      <c r="D14" s="83"/>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Control Disciplinario Interno</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reputacional por perdida de oportunidad de continuar con la acción disciplinaria al no cumplirse con la finalidad de una etapa procesal.</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197</v>
      </c>
      <c r="F15" s="22" t="s">
        <v>198</v>
      </c>
      <c r="G15" s="22" t="s">
        <v>199</v>
      </c>
      <c r="H15" s="22" t="str">
        <f t="shared" si="0"/>
        <v>El jefe de la Oficina de Control Disciplinario Interno o la persona que este designe  REVISA y ANALIZA La información sobre los términos procesales con el fin de determinar las acciones que se encuentran pendientes por realizar en cada uno de los procesos disciplinarios</v>
      </c>
      <c r="I15" s="23" t="s">
        <v>200</v>
      </c>
      <c r="J15" s="23" t="str">
        <f t="shared" si="1"/>
        <v>Afecta probabilidad</v>
      </c>
      <c r="K15" s="23" t="s">
        <v>201</v>
      </c>
      <c r="L15" s="23" t="s">
        <v>202</v>
      </c>
      <c r="M15" s="23" t="s">
        <v>203</v>
      </c>
      <c r="N15" s="23" t="s">
        <v>204</v>
      </c>
      <c r="O15" s="23" t="s">
        <v>205</v>
      </c>
      <c r="P15" s="23" t="s">
        <v>206</v>
      </c>
      <c r="Q15" s="23" t="s">
        <v>207</v>
      </c>
      <c r="R15" s="24">
        <f t="shared" si="2"/>
        <v>0.4</v>
      </c>
      <c r="S15" s="25">
        <f>IF(OR(J15="",J15=0),"",
IF(J15="Afecta probabilidad",'2. Identificación del Riesgo'!$L$15,""))</f>
        <v>0.4</v>
      </c>
      <c r="T15" s="25" t="str">
        <f>IF(OR(J15="",J15=0),"",
IF(J15="Afecta Impacto",'2. Identificación del Riesgo'!$O$15,""))</f>
        <v/>
      </c>
      <c r="U15" s="25">
        <f t="shared" si="3"/>
        <v>0.24</v>
      </c>
      <c r="V15" s="25">
        <f t="shared" si="4"/>
        <v>0</v>
      </c>
      <c r="W15" s="3"/>
      <c r="X15" s="3"/>
      <c r="Y15" s="3"/>
      <c r="Z15" s="3"/>
      <c r="AA15" s="3"/>
      <c r="AB15" s="3"/>
      <c r="AC15" s="3"/>
      <c r="AD15" s="3"/>
      <c r="AE15" s="3"/>
      <c r="AF15" s="3"/>
      <c r="AG15" s="3"/>
      <c r="AH15" s="3"/>
      <c r="AI15" s="3"/>
      <c r="AJ15" s="3"/>
      <c r="AK15" s="3"/>
      <c r="AL15" s="3"/>
      <c r="AM15" s="3"/>
    </row>
    <row r="16" spans="1:39" ht="30.75" customHeight="1">
      <c r="A16" s="82"/>
      <c r="B16" s="82"/>
      <c r="C16" s="82"/>
      <c r="D16" s="82"/>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3"/>
      <c r="B17" s="83"/>
      <c r="C17" s="83"/>
      <c r="D17" s="83"/>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Control Disciplinario Interno</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2" t="s">
        <v>208</v>
      </c>
      <c r="F18" s="22" t="s">
        <v>209</v>
      </c>
      <c r="G18" s="22" t="s">
        <v>210</v>
      </c>
      <c r="H18" s="22" t="str">
        <f t="shared" si="0"/>
        <v>El jefe de la Oficina de Control Disciplinario Interno FORMULA y CONCRETA Planes de trabajo mensuales con los profesionales de la dependencia de acuerdo con el estado de los procesos.</v>
      </c>
      <c r="I18" s="23" t="s">
        <v>200</v>
      </c>
      <c r="J18" s="23" t="str">
        <f t="shared" si="1"/>
        <v>Afecta probabilidad</v>
      </c>
      <c r="K18" s="23" t="s">
        <v>201</v>
      </c>
      <c r="L18" s="23" t="s">
        <v>202</v>
      </c>
      <c r="M18" s="23" t="s">
        <v>203</v>
      </c>
      <c r="N18" s="23" t="s">
        <v>204</v>
      </c>
      <c r="O18" s="23" t="s">
        <v>211</v>
      </c>
      <c r="P18" s="23" t="s">
        <v>212</v>
      </c>
      <c r="Q18" s="23" t="s">
        <v>213</v>
      </c>
      <c r="R18" s="24">
        <f t="shared" si="2"/>
        <v>0.4</v>
      </c>
      <c r="S18" s="25">
        <f>IF(OR(J18="",J18=0),"",
IF(J18="Afecta probabilidad",'2. Identificación del Riesgo'!$L$18,""))</f>
        <v>0.4</v>
      </c>
      <c r="T18" s="25" t="str">
        <f>IF(OR(J18="",J18=0),"",
IF(J18="Afecta Impacto",'2. Identificación del Riesgo'!$O$18,""))</f>
        <v/>
      </c>
      <c r="U18" s="25">
        <f t="shared" si="3"/>
        <v>0.24</v>
      </c>
      <c r="V18" s="25">
        <f t="shared" si="4"/>
        <v>0</v>
      </c>
      <c r="W18" s="3"/>
      <c r="X18" s="3"/>
      <c r="Y18" s="3"/>
      <c r="Z18" s="3"/>
      <c r="AA18" s="3"/>
      <c r="AB18" s="3"/>
      <c r="AC18" s="3"/>
      <c r="AD18" s="3"/>
      <c r="AE18" s="3"/>
      <c r="AF18" s="3"/>
      <c r="AG18" s="3"/>
      <c r="AH18" s="3"/>
      <c r="AI18" s="3"/>
      <c r="AJ18" s="3"/>
      <c r="AK18" s="3"/>
      <c r="AL18" s="3"/>
      <c r="AM18" s="3"/>
    </row>
    <row r="19" spans="1:39" ht="30.75" customHeight="1">
      <c r="A19" s="82"/>
      <c r="B19" s="82"/>
      <c r="C19" s="82"/>
      <c r="D19" s="82"/>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3"/>
      <c r="B20" s="83"/>
      <c r="C20" s="83"/>
      <c r="D20" s="83"/>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2"/>
      <c r="B22" s="82"/>
      <c r="C22" s="82"/>
      <c r="D22" s="82"/>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3"/>
      <c r="B23" s="83"/>
      <c r="C23" s="83"/>
      <c r="D23" s="83"/>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2"/>
      <c r="B25" s="82"/>
      <c r="C25" s="82"/>
      <c r="D25" s="82"/>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3"/>
      <c r="B26" s="83"/>
      <c r="C26" s="83"/>
      <c r="D26" s="83"/>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2"/>
      <c r="B28" s="82"/>
      <c r="C28" s="82"/>
      <c r="D28" s="82"/>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3"/>
      <c r="B29" s="83"/>
      <c r="C29" s="83"/>
      <c r="D29" s="83"/>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2"/>
      <c r="B31" s="82"/>
      <c r="C31" s="82"/>
      <c r="D31" s="82"/>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3"/>
      <c r="B32" s="83"/>
      <c r="C32" s="83"/>
      <c r="D32" s="83"/>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2"/>
      <c r="B34" s="82"/>
      <c r="C34" s="82"/>
      <c r="D34" s="82"/>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3"/>
      <c r="B35" s="83"/>
      <c r="C35" s="83"/>
      <c r="D35" s="83"/>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2"/>
      <c r="B37" s="82"/>
      <c r="C37" s="82"/>
      <c r="D37" s="82"/>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3"/>
      <c r="B38" s="83"/>
      <c r="C38" s="83"/>
      <c r="D38" s="83"/>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2"/>
      <c r="B40" s="82"/>
      <c r="C40" s="82"/>
      <c r="D40" s="82"/>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3"/>
      <c r="B41" s="83"/>
      <c r="C41" s="83"/>
      <c r="D41" s="83"/>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2"/>
      <c r="B43" s="82"/>
      <c r="C43" s="82"/>
      <c r="D43" s="82"/>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3"/>
      <c r="B44" s="83"/>
      <c r="C44" s="83"/>
      <c r="D44" s="83"/>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2"/>
      <c r="B46" s="82"/>
      <c r="C46" s="82"/>
      <c r="D46" s="82"/>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3"/>
      <c r="B47" s="83"/>
      <c r="C47" s="83"/>
      <c r="D47" s="83"/>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2"/>
      <c r="B49" s="82"/>
      <c r="C49" s="82"/>
      <c r="D49" s="82"/>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3"/>
      <c r="B50" s="83"/>
      <c r="C50" s="83"/>
      <c r="D50" s="83"/>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2"/>
      <c r="B52" s="82"/>
      <c r="C52" s="82"/>
      <c r="D52" s="82"/>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3"/>
      <c r="B53" s="83"/>
      <c r="C53" s="83"/>
      <c r="D53" s="83"/>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2"/>
      <c r="B55" s="82"/>
      <c r="C55" s="82"/>
      <c r="D55" s="82"/>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3"/>
      <c r="B56" s="83"/>
      <c r="C56" s="83"/>
      <c r="D56" s="83"/>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2"/>
      <c r="B58" s="82"/>
      <c r="C58" s="82"/>
      <c r="D58" s="82"/>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3"/>
      <c r="B59" s="83"/>
      <c r="C59" s="83"/>
      <c r="D59" s="83"/>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2"/>
      <c r="B61" s="82"/>
      <c r="C61" s="82"/>
      <c r="D61" s="82"/>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3"/>
      <c r="B62" s="83"/>
      <c r="C62" s="83"/>
      <c r="D62" s="83"/>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2"/>
      <c r="B64" s="82"/>
      <c r="C64" s="82"/>
      <c r="D64" s="82"/>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3"/>
      <c r="B65" s="83"/>
      <c r="C65" s="83"/>
      <c r="D65" s="83"/>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2"/>
      <c r="B67" s="82"/>
      <c r="C67" s="82"/>
      <c r="D67" s="82"/>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3"/>
      <c r="B68" s="83"/>
      <c r="C68" s="83"/>
      <c r="D68" s="83"/>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9.2851562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0" t="s">
        <v>214</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0" t="s">
        <v>215</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0" t="s">
        <v>216</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0" t="s">
        <v>217</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6" t="s">
        <v>83</v>
      </c>
      <c r="B6" s="58"/>
      <c r="C6" s="58"/>
      <c r="D6" s="59"/>
      <c r="E6" s="96" t="s">
        <v>180</v>
      </c>
      <c r="F6" s="58"/>
      <c r="G6" s="58"/>
      <c r="H6" s="58"/>
      <c r="I6" s="58"/>
      <c r="J6" s="59"/>
      <c r="K6" s="96" t="s">
        <v>218</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95" t="s">
        <v>81</v>
      </c>
      <c r="B7" s="91" t="s">
        <v>82</v>
      </c>
      <c r="C7" s="92" t="s">
        <v>90</v>
      </c>
      <c r="D7" s="92" t="s">
        <v>91</v>
      </c>
      <c r="E7" s="98" t="s">
        <v>177</v>
      </c>
      <c r="F7" s="98" t="s">
        <v>219</v>
      </c>
      <c r="G7" s="98" t="s">
        <v>220</v>
      </c>
      <c r="H7" s="98" t="s">
        <v>221</v>
      </c>
      <c r="I7" s="98" t="s">
        <v>222</v>
      </c>
      <c r="J7" s="98" t="s">
        <v>223</v>
      </c>
      <c r="K7" s="110" t="s">
        <v>224</v>
      </c>
      <c r="L7" s="110" t="s">
        <v>225</v>
      </c>
      <c r="M7" s="110" t="s">
        <v>226</v>
      </c>
      <c r="N7" s="110" t="s">
        <v>227</v>
      </c>
      <c r="O7" s="110" t="s">
        <v>228</v>
      </c>
      <c r="P7" s="110" t="s">
        <v>229</v>
      </c>
      <c r="Q7" s="110" t="s">
        <v>230</v>
      </c>
      <c r="R7" s="92" t="s">
        <v>231</v>
      </c>
      <c r="S7" s="92" t="s">
        <v>232</v>
      </c>
      <c r="T7" s="92" t="s">
        <v>233</v>
      </c>
      <c r="U7" s="98" t="s">
        <v>234</v>
      </c>
      <c r="V7" s="92" t="s">
        <v>235</v>
      </c>
      <c r="W7" s="92" t="s">
        <v>236</v>
      </c>
      <c r="X7" s="92" t="s">
        <v>237</v>
      </c>
      <c r="Y7" s="92" t="s">
        <v>238</v>
      </c>
      <c r="Z7" s="98" t="s">
        <v>239</v>
      </c>
      <c r="AA7" s="92" t="s">
        <v>240</v>
      </c>
      <c r="AB7" s="92" t="s">
        <v>241</v>
      </c>
      <c r="AC7" s="3"/>
      <c r="AD7" s="3"/>
      <c r="AE7" s="3"/>
      <c r="AF7" s="3"/>
      <c r="AG7" s="3"/>
      <c r="AH7" s="3"/>
      <c r="AI7" s="3"/>
      <c r="AJ7" s="3"/>
      <c r="AK7" s="3"/>
      <c r="AL7" s="3"/>
      <c r="AM7" s="3"/>
      <c r="AN7" s="3"/>
      <c r="AO7" s="3"/>
      <c r="AP7" s="3"/>
      <c r="AQ7" s="3"/>
      <c r="AR7" s="3"/>
    </row>
    <row r="8" spans="1:44" ht="59.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16"/>
      <c r="AD8" s="16"/>
      <c r="AE8" s="16"/>
      <c r="AF8" s="16"/>
      <c r="AG8" s="16"/>
      <c r="AH8" s="16"/>
      <c r="AI8" s="16"/>
      <c r="AJ8" s="16"/>
      <c r="AK8" s="16"/>
      <c r="AL8" s="16"/>
      <c r="AM8" s="16"/>
      <c r="AN8" s="16"/>
      <c r="AO8" s="16"/>
      <c r="AP8" s="16"/>
      <c r="AQ8" s="16"/>
      <c r="AR8" s="16"/>
    </row>
    <row r="9" spans="1:44" ht="184.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Control Disciplinario Interno</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242</v>
      </c>
      <c r="F9" s="26" t="s">
        <v>243</v>
      </c>
      <c r="G9" s="26" t="s">
        <v>244</v>
      </c>
      <c r="H9" s="27" t="s">
        <v>245</v>
      </c>
      <c r="I9" s="27" t="s">
        <v>246</v>
      </c>
      <c r="J9" s="27" t="s">
        <v>247</v>
      </c>
      <c r="K9" s="28" t="s">
        <v>248</v>
      </c>
      <c r="L9" s="28" t="s">
        <v>249</v>
      </c>
      <c r="M9" s="28" t="s">
        <v>250</v>
      </c>
      <c r="N9" s="28" t="s">
        <v>251</v>
      </c>
      <c r="O9" s="28" t="s">
        <v>252</v>
      </c>
      <c r="P9" s="28" t="s">
        <v>253</v>
      </c>
      <c r="Q9" s="28" t="s">
        <v>254</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255</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09">
        <f>IF(AND(S9="",S10="",S11=""),"",AVERAGE(S9:S11))</f>
        <v>100</v>
      </c>
      <c r="X9" s="109" t="str">
        <f>IF(W9="","",
IF(W9=100,"Fuerte",
IF(W9&lt;50,"Débil",
IF(OR(W9&gt;=50,W9&lt;100),"Moderado",""))))</f>
        <v>Fuerte</v>
      </c>
      <c r="Y9" s="84" t="str">
        <f>IF(X9="","",IF(X9="Fuerte","NO","SI"))</f>
        <v>NO</v>
      </c>
      <c r="Z9" s="84" t="s">
        <v>256</v>
      </c>
      <c r="AA9" s="84">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85"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184.5" customHeight="1">
      <c r="A10" s="82"/>
      <c r="B10" s="82"/>
      <c r="C10" s="82"/>
      <c r="D10" s="82"/>
      <c r="E10" s="26" t="s">
        <v>257</v>
      </c>
      <c r="F10" s="26" t="s">
        <v>258</v>
      </c>
      <c r="G10" s="26" t="s">
        <v>259</v>
      </c>
      <c r="H10" s="27" t="s">
        <v>260</v>
      </c>
      <c r="I10" s="27" t="s">
        <v>261</v>
      </c>
      <c r="J10" s="27" t="s">
        <v>262</v>
      </c>
      <c r="K10" s="28" t="s">
        <v>248</v>
      </c>
      <c r="L10" s="28" t="s">
        <v>249</v>
      </c>
      <c r="M10" s="28" t="s">
        <v>250</v>
      </c>
      <c r="N10" s="28" t="s">
        <v>251</v>
      </c>
      <c r="O10" s="28" t="s">
        <v>252</v>
      </c>
      <c r="P10" s="28" t="s">
        <v>253</v>
      </c>
      <c r="Q10" s="28" t="s">
        <v>254</v>
      </c>
      <c r="R10" s="23" t="str">
        <f t="shared" si="0"/>
        <v>Fuerte</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100</v>
      </c>
      <c r="T10" s="23" t="str">
        <f t="shared" si="1"/>
        <v>No debe establecer un plan de acción para mejorar el diseño del control.</v>
      </c>
      <c r="U10" s="23" t="s">
        <v>255</v>
      </c>
      <c r="V10" s="23" t="str">
        <f t="shared" si="2"/>
        <v>Fuerte</v>
      </c>
      <c r="W10" s="82"/>
      <c r="X10" s="82"/>
      <c r="Y10" s="82"/>
      <c r="Z10" s="82"/>
      <c r="AA10" s="82"/>
      <c r="AB10" s="82"/>
      <c r="AC10" s="3"/>
      <c r="AD10" s="3"/>
      <c r="AE10" s="3"/>
      <c r="AF10" s="3"/>
      <c r="AG10" s="3"/>
      <c r="AH10" s="3"/>
      <c r="AI10" s="3"/>
      <c r="AJ10" s="3"/>
      <c r="AK10" s="3"/>
      <c r="AL10" s="3"/>
      <c r="AM10" s="3"/>
      <c r="AN10" s="3"/>
      <c r="AO10" s="3"/>
      <c r="AP10" s="3"/>
      <c r="AQ10" s="3"/>
      <c r="AR10" s="3"/>
    </row>
    <row r="11" spans="1:44" ht="45.75" customHeight="1">
      <c r="A11" s="83"/>
      <c r="B11" s="83"/>
      <c r="C11" s="83"/>
      <c r="D11" s="83"/>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3"/>
      <c r="X11" s="83"/>
      <c r="Y11" s="83"/>
      <c r="Z11" s="83"/>
      <c r="AA11" s="83"/>
      <c r="AB11" s="83"/>
      <c r="AC11" s="3"/>
      <c r="AD11" s="3"/>
      <c r="AE11" s="3"/>
      <c r="AF11" s="3"/>
      <c r="AG11" s="3"/>
      <c r="AH11" s="3"/>
      <c r="AI11" s="3"/>
      <c r="AJ11" s="3"/>
      <c r="AK11" s="3"/>
      <c r="AL11" s="3"/>
      <c r="AM11" s="3"/>
      <c r="AN11" s="3"/>
      <c r="AO11" s="3"/>
      <c r="AP11" s="3"/>
      <c r="AQ11" s="3"/>
      <c r="AR11" s="3"/>
    </row>
    <row r="12" spans="1:44" ht="10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Control Disciplinario Interno</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E12" s="29" t="s">
        <v>242</v>
      </c>
      <c r="F12" s="29" t="s">
        <v>243</v>
      </c>
      <c r="G12" s="29" t="s">
        <v>244</v>
      </c>
      <c r="H12" s="30" t="s">
        <v>245</v>
      </c>
      <c r="I12" s="30" t="s">
        <v>246</v>
      </c>
      <c r="J12" s="30" t="s">
        <v>247</v>
      </c>
      <c r="K12" s="28" t="s">
        <v>248</v>
      </c>
      <c r="L12" s="28" t="s">
        <v>249</v>
      </c>
      <c r="M12" s="28" t="s">
        <v>250</v>
      </c>
      <c r="N12" s="28" t="s">
        <v>251</v>
      </c>
      <c r="O12" s="28" t="s">
        <v>252</v>
      </c>
      <c r="P12" s="28" t="s">
        <v>253</v>
      </c>
      <c r="Q12" s="28" t="s">
        <v>254</v>
      </c>
      <c r="R12" s="23" t="str">
        <f t="shared" si="0"/>
        <v>Fuerte</v>
      </c>
      <c r="S12" s="23">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100</v>
      </c>
      <c r="T12" s="23" t="str">
        <f t="shared" si="1"/>
        <v>No debe establecer un plan de acción para mejorar el diseño del control.</v>
      </c>
      <c r="U12" s="23" t="s">
        <v>255</v>
      </c>
      <c r="V12" s="23" t="str">
        <f t="shared" si="2"/>
        <v>Fuerte</v>
      </c>
      <c r="W12" s="109">
        <f>IF(AND(S12="",S13="",S14=""),"",AVERAGE(S12:S14))</f>
        <v>100</v>
      </c>
      <c r="X12" s="109" t="str">
        <f>IF(W12="","",
IF(W12=100,"Fuerte",
IF(W12&lt;50,"Débil",
IF(OR(W12&gt;=50,W12&lt;100),"Moderado",""))))</f>
        <v>Fuerte</v>
      </c>
      <c r="Y12" s="84" t="str">
        <f>IF(X12="","",IF(X12="Fuerte","NO","SI"))</f>
        <v>NO</v>
      </c>
      <c r="Z12" s="84" t="s">
        <v>256</v>
      </c>
      <c r="AA12" s="84">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2</v>
      </c>
      <c r="AB12" s="85"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Rara vez</v>
      </c>
      <c r="AC12" s="3"/>
      <c r="AD12" s="3"/>
      <c r="AE12" s="3"/>
      <c r="AF12" s="3"/>
      <c r="AG12" s="3"/>
      <c r="AH12" s="3"/>
      <c r="AI12" s="3"/>
      <c r="AJ12" s="3"/>
      <c r="AK12" s="3"/>
      <c r="AL12" s="3"/>
      <c r="AM12" s="3"/>
      <c r="AN12" s="3"/>
      <c r="AO12" s="3"/>
      <c r="AP12" s="3"/>
      <c r="AQ12" s="3"/>
      <c r="AR12" s="3"/>
    </row>
    <row r="13" spans="1:44" ht="45.75" customHeight="1">
      <c r="A13" s="82"/>
      <c r="B13" s="82"/>
      <c r="C13" s="82"/>
      <c r="D13" s="82"/>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2"/>
      <c r="X13" s="82"/>
      <c r="Y13" s="82"/>
      <c r="Z13" s="82"/>
      <c r="AA13" s="82"/>
      <c r="AB13" s="82"/>
      <c r="AC13" s="3"/>
      <c r="AD13" s="3"/>
      <c r="AE13" s="3"/>
      <c r="AF13" s="3"/>
      <c r="AG13" s="3"/>
      <c r="AH13" s="3"/>
      <c r="AI13" s="3"/>
      <c r="AJ13" s="3"/>
      <c r="AK13" s="3"/>
      <c r="AL13" s="3"/>
      <c r="AM13" s="3"/>
      <c r="AN13" s="3"/>
      <c r="AO13" s="3"/>
      <c r="AP13" s="3"/>
      <c r="AQ13" s="3"/>
      <c r="AR13" s="3"/>
    </row>
    <row r="14" spans="1:44" ht="45.75" customHeight="1">
      <c r="A14" s="83"/>
      <c r="B14" s="83"/>
      <c r="C14" s="83"/>
      <c r="D14" s="83"/>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3"/>
      <c r="X14" s="83"/>
      <c r="Y14" s="83"/>
      <c r="Z14" s="83"/>
      <c r="AA14" s="83"/>
      <c r="AB14" s="83"/>
      <c r="AC14" s="3"/>
      <c r="AD14" s="3"/>
      <c r="AE14" s="3"/>
      <c r="AF14" s="3"/>
      <c r="AG14" s="3"/>
      <c r="AH14" s="3"/>
      <c r="AI14" s="3"/>
      <c r="AJ14" s="3"/>
      <c r="AK14" s="3"/>
      <c r="AL14" s="3"/>
      <c r="AM14" s="3"/>
      <c r="AN14" s="3"/>
      <c r="AO14" s="3"/>
      <c r="AP14" s="3"/>
      <c r="AQ14" s="3"/>
      <c r="AR14" s="3"/>
    </row>
    <row r="15" spans="1:44" ht="45.75"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09" t="str">
        <f>IF(AND(S15="",S16="",S17=""),"",AVERAGE(S15:S17))</f>
        <v/>
      </c>
      <c r="X15" s="109" t="str">
        <f>IF(W15="","",
IF(W15=100,"Fuerte",
IF(W15&lt;50,"Débil",
IF(OR(W15&gt;=50,W15&lt;100),"Moderado",""))))</f>
        <v/>
      </c>
      <c r="Y15" s="84" t="str">
        <f>IF(X15="","",IF(X15="Fuerte","NO","SI"))</f>
        <v/>
      </c>
      <c r="Z15" s="84"/>
      <c r="AA15" s="84"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5"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2"/>
      <c r="B16" s="82"/>
      <c r="C16" s="82"/>
      <c r="D16" s="82"/>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2"/>
      <c r="X16" s="82"/>
      <c r="Y16" s="82"/>
      <c r="Z16" s="82"/>
      <c r="AA16" s="82"/>
      <c r="AB16" s="82"/>
      <c r="AC16" s="3"/>
      <c r="AD16" s="3"/>
      <c r="AE16" s="3"/>
      <c r="AF16" s="3"/>
      <c r="AG16" s="3"/>
      <c r="AH16" s="3"/>
      <c r="AI16" s="3"/>
      <c r="AJ16" s="3"/>
      <c r="AK16" s="3"/>
      <c r="AL16" s="3"/>
      <c r="AM16" s="3"/>
      <c r="AN16" s="3"/>
      <c r="AO16" s="3"/>
      <c r="AP16" s="3"/>
      <c r="AQ16" s="3"/>
      <c r="AR16" s="3"/>
    </row>
    <row r="17" spans="1:44" ht="45.75" customHeight="1">
      <c r="A17" s="83"/>
      <c r="B17" s="83"/>
      <c r="C17" s="83"/>
      <c r="D17" s="83"/>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3"/>
      <c r="X17" s="83"/>
      <c r="Y17" s="83"/>
      <c r="Z17" s="83"/>
      <c r="AA17" s="83"/>
      <c r="AB17" s="83"/>
      <c r="AC17" s="3"/>
      <c r="AD17" s="3"/>
      <c r="AE17" s="3"/>
      <c r="AF17" s="3"/>
      <c r="AG17" s="3"/>
      <c r="AH17" s="3"/>
      <c r="AI17" s="3"/>
      <c r="AJ17" s="3"/>
      <c r="AK17" s="3"/>
      <c r="AL17" s="3"/>
      <c r="AM17" s="3"/>
      <c r="AN17" s="3"/>
      <c r="AO17" s="3"/>
      <c r="AP17" s="3"/>
      <c r="AQ17" s="3"/>
      <c r="AR17" s="3"/>
    </row>
    <row r="18" spans="1:44" ht="45.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09" t="str">
        <f>IF(AND(S18="",S19="",S20=""),"",AVERAGE(S18:S20))</f>
        <v/>
      </c>
      <c r="X18" s="109" t="str">
        <f>IF(W18="","",
IF(W18=100,"Fuerte",
IF(W18&lt;50,"Débil",
IF(OR(W18&gt;=50,W18&lt;100),"Moderado",""))))</f>
        <v/>
      </c>
      <c r="Y18" s="84" t="str">
        <f>IF(X18="","",IF(X18="Fuerte","NO","SI"))</f>
        <v/>
      </c>
      <c r="Z18" s="84"/>
      <c r="AA18" s="84"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5"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2"/>
      <c r="B19" s="82"/>
      <c r="C19" s="82"/>
      <c r="D19" s="82"/>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2"/>
      <c r="X19" s="82"/>
      <c r="Y19" s="82"/>
      <c r="Z19" s="82"/>
      <c r="AA19" s="82"/>
      <c r="AB19" s="82"/>
      <c r="AC19" s="3"/>
      <c r="AD19" s="3"/>
      <c r="AE19" s="3"/>
      <c r="AF19" s="3"/>
      <c r="AG19" s="3"/>
      <c r="AH19" s="3"/>
      <c r="AI19" s="3"/>
      <c r="AJ19" s="3"/>
      <c r="AK19" s="3"/>
      <c r="AL19" s="3"/>
      <c r="AM19" s="3"/>
      <c r="AN19" s="3"/>
      <c r="AO19" s="3"/>
      <c r="AP19" s="3"/>
      <c r="AQ19" s="3"/>
      <c r="AR19" s="3"/>
    </row>
    <row r="20" spans="1:44" ht="45.75" customHeight="1">
      <c r="A20" s="83"/>
      <c r="B20" s="83"/>
      <c r="C20" s="83"/>
      <c r="D20" s="83"/>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3"/>
      <c r="X20" s="83"/>
      <c r="Y20" s="83"/>
      <c r="Z20" s="83"/>
      <c r="AA20" s="83"/>
      <c r="AB20" s="83"/>
      <c r="AC20" s="3"/>
      <c r="AD20" s="3"/>
      <c r="AE20" s="3"/>
      <c r="AF20" s="3"/>
      <c r="AG20" s="3"/>
      <c r="AH20" s="3"/>
      <c r="AI20" s="3"/>
      <c r="AJ20" s="3"/>
      <c r="AK20" s="3"/>
      <c r="AL20" s="3"/>
      <c r="AM20" s="3"/>
      <c r="AN20" s="3"/>
      <c r="AO20" s="3"/>
      <c r="AP20" s="3"/>
      <c r="AQ20" s="3"/>
      <c r="AR20" s="3"/>
    </row>
    <row r="21" spans="1:44" ht="45.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09" t="str">
        <f>IF(AND(S21="",S22="",S23=""),"",AVERAGE(S21:S23))</f>
        <v/>
      </c>
      <c r="X21" s="109" t="str">
        <f>IF(W21="","",
IF(W21=100,"Fuerte",
IF(W21&lt;50,"Débil",
IF(OR(W21&gt;=50,W21&lt;100),"Moderado",""))))</f>
        <v/>
      </c>
      <c r="Y21" s="84" t="str">
        <f>IF(X21="","",IF(X21="Fuerte","NO","SI"))</f>
        <v/>
      </c>
      <c r="Z21" s="84"/>
      <c r="AA21" s="84"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5"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2"/>
      <c r="B22" s="82"/>
      <c r="C22" s="82"/>
      <c r="D22" s="82"/>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2"/>
      <c r="X22" s="82"/>
      <c r="Y22" s="82"/>
      <c r="Z22" s="82"/>
      <c r="AA22" s="82"/>
      <c r="AB22" s="82"/>
      <c r="AC22" s="3"/>
      <c r="AD22" s="3"/>
      <c r="AE22" s="3"/>
      <c r="AF22" s="3"/>
      <c r="AG22" s="3"/>
      <c r="AH22" s="3"/>
      <c r="AI22" s="3"/>
      <c r="AJ22" s="3"/>
      <c r="AK22" s="3"/>
      <c r="AL22" s="3"/>
      <c r="AM22" s="3"/>
      <c r="AN22" s="3"/>
      <c r="AO22" s="3"/>
      <c r="AP22" s="3"/>
      <c r="AQ22" s="3"/>
      <c r="AR22" s="3"/>
    </row>
    <row r="23" spans="1:44" ht="45.75" customHeight="1">
      <c r="A23" s="83"/>
      <c r="B23" s="83"/>
      <c r="C23" s="83"/>
      <c r="D23" s="83"/>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3"/>
      <c r="X23" s="83"/>
      <c r="Y23" s="83"/>
      <c r="Z23" s="83"/>
      <c r="AA23" s="83"/>
      <c r="AB23" s="83"/>
      <c r="AC23" s="3"/>
      <c r="AD23" s="3"/>
      <c r="AE23" s="3"/>
      <c r="AF23" s="3"/>
      <c r="AG23" s="3"/>
      <c r="AH23" s="3"/>
      <c r="AI23" s="3"/>
      <c r="AJ23" s="3"/>
      <c r="AK23" s="3"/>
      <c r="AL23" s="3"/>
      <c r="AM23" s="3"/>
      <c r="AN23" s="3"/>
      <c r="AO23" s="3"/>
      <c r="AP23" s="3"/>
      <c r="AQ23" s="3"/>
      <c r="AR23" s="3"/>
    </row>
    <row r="24" spans="1:44" ht="45.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09" t="str">
        <f>IF(AND(S24="",S25="",S26=""),"",AVERAGE(S24:S26))</f>
        <v/>
      </c>
      <c r="X24" s="109" t="str">
        <f>IF(W24="","",
IF(W24=100,"Fuerte",
IF(W24&lt;50,"Débil",
IF(OR(W24&gt;=50,W24&lt;100),"Moderado",""))))</f>
        <v/>
      </c>
      <c r="Y24" s="84" t="str">
        <f>IF(X24="","",IF(X24="Fuerte","NO","SI"))</f>
        <v/>
      </c>
      <c r="Z24" s="84"/>
      <c r="AA24" s="8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5"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2"/>
      <c r="B25" s="82"/>
      <c r="C25" s="82"/>
      <c r="D25" s="82"/>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2"/>
      <c r="X25" s="82"/>
      <c r="Y25" s="82"/>
      <c r="Z25" s="82"/>
      <c r="AA25" s="82"/>
      <c r="AB25" s="82"/>
      <c r="AC25" s="3"/>
      <c r="AD25" s="3"/>
      <c r="AE25" s="3"/>
      <c r="AF25" s="3"/>
      <c r="AG25" s="3"/>
      <c r="AH25" s="3"/>
      <c r="AI25" s="3"/>
      <c r="AJ25" s="3"/>
      <c r="AK25" s="3"/>
      <c r="AL25" s="3"/>
      <c r="AM25" s="3"/>
      <c r="AN25" s="3"/>
      <c r="AO25" s="3"/>
      <c r="AP25" s="3"/>
      <c r="AQ25" s="3"/>
      <c r="AR25" s="3"/>
    </row>
    <row r="26" spans="1:44" ht="45.75" customHeight="1">
      <c r="A26" s="83"/>
      <c r="B26" s="83"/>
      <c r="C26" s="83"/>
      <c r="D26" s="83"/>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3"/>
      <c r="X26" s="83"/>
      <c r="Y26" s="83"/>
      <c r="Z26" s="83"/>
      <c r="AA26" s="83"/>
      <c r="AB26" s="83"/>
      <c r="AC26" s="3"/>
      <c r="AD26" s="3"/>
      <c r="AE26" s="3"/>
      <c r="AF26" s="3"/>
      <c r="AG26" s="3"/>
      <c r="AH26" s="3"/>
      <c r="AI26" s="3"/>
      <c r="AJ26" s="3"/>
      <c r="AK26" s="3"/>
      <c r="AL26" s="3"/>
      <c r="AM26" s="3"/>
      <c r="AN26" s="3"/>
      <c r="AO26" s="3"/>
      <c r="AP26" s="3"/>
      <c r="AQ26" s="3"/>
      <c r="AR26" s="3"/>
    </row>
    <row r="27" spans="1:44" ht="45.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09" t="str">
        <f>IF(AND(S27="",S28="",S29=""),"",AVERAGE(S27:S29))</f>
        <v/>
      </c>
      <c r="X27" s="109" t="str">
        <f>IF(W27="","",
IF(W27=100,"Fuerte",
IF(W27&lt;50,"Débil",
IF(OR(W27&gt;=50,W27&lt;100),"Moderado",""))))</f>
        <v/>
      </c>
      <c r="Y27" s="84" t="str">
        <f>IF(X27="","",IF(X27="Fuerte","NO","SI"))</f>
        <v/>
      </c>
      <c r="Z27" s="84"/>
      <c r="AA27" s="8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5"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2"/>
      <c r="B28" s="82"/>
      <c r="C28" s="82"/>
      <c r="D28" s="82"/>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2"/>
      <c r="X28" s="82"/>
      <c r="Y28" s="82"/>
      <c r="Z28" s="82"/>
      <c r="AA28" s="82"/>
      <c r="AB28" s="82"/>
      <c r="AC28" s="3"/>
      <c r="AD28" s="3"/>
      <c r="AE28" s="3"/>
      <c r="AF28" s="3"/>
      <c r="AG28" s="3"/>
      <c r="AH28" s="3"/>
      <c r="AI28" s="3"/>
      <c r="AJ28" s="3"/>
      <c r="AK28" s="3"/>
      <c r="AL28" s="3"/>
      <c r="AM28" s="3"/>
      <c r="AN28" s="3"/>
      <c r="AO28" s="3"/>
      <c r="AP28" s="3"/>
      <c r="AQ28" s="3"/>
      <c r="AR28" s="3"/>
    </row>
    <row r="29" spans="1:44" ht="45.75" customHeight="1">
      <c r="A29" s="83"/>
      <c r="B29" s="83"/>
      <c r="C29" s="83"/>
      <c r="D29" s="83"/>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3"/>
      <c r="X29" s="83"/>
      <c r="Y29" s="83"/>
      <c r="Z29" s="83"/>
      <c r="AA29" s="83"/>
      <c r="AB29" s="83"/>
      <c r="AC29" s="3"/>
      <c r="AD29" s="3"/>
      <c r="AE29" s="3"/>
      <c r="AF29" s="3"/>
      <c r="AG29" s="3"/>
      <c r="AH29" s="3"/>
      <c r="AI29" s="3"/>
      <c r="AJ29" s="3"/>
      <c r="AK29" s="3"/>
      <c r="AL29" s="3"/>
      <c r="AM29" s="3"/>
      <c r="AN29" s="3"/>
      <c r="AO29" s="3"/>
      <c r="AP29" s="3"/>
      <c r="AQ29" s="3"/>
      <c r="AR29" s="3"/>
    </row>
    <row r="30" spans="1:44" ht="45.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09" t="str">
        <f>IF(AND(S30="",S31="",S32=""),"",AVERAGE(S30:S32))</f>
        <v/>
      </c>
      <c r="X30" s="109" t="str">
        <f>IF(W30="","",
IF(W30=100,"Fuerte",
IF(W30&lt;50,"Débil",
IF(OR(W30&gt;=50,W30&lt;100),"Moderado",""))))</f>
        <v/>
      </c>
      <c r="Y30" s="84" t="str">
        <f>IF(X30="","",IF(X30="Fuerte","NO","SI"))</f>
        <v/>
      </c>
      <c r="Z30" s="84"/>
      <c r="AA30" s="8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5"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2"/>
      <c r="B31" s="82"/>
      <c r="C31" s="82"/>
      <c r="D31" s="82"/>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2"/>
      <c r="X31" s="82"/>
      <c r="Y31" s="82"/>
      <c r="Z31" s="82"/>
      <c r="AA31" s="82"/>
      <c r="AB31" s="82"/>
      <c r="AC31" s="3"/>
      <c r="AD31" s="3"/>
      <c r="AE31" s="3"/>
      <c r="AF31" s="3"/>
      <c r="AG31" s="3"/>
      <c r="AH31" s="3"/>
      <c r="AI31" s="3"/>
      <c r="AJ31" s="3"/>
      <c r="AK31" s="3"/>
      <c r="AL31" s="3"/>
      <c r="AM31" s="3"/>
      <c r="AN31" s="3"/>
      <c r="AO31" s="3"/>
      <c r="AP31" s="3"/>
      <c r="AQ31" s="3"/>
      <c r="AR31" s="3"/>
    </row>
    <row r="32" spans="1:44" ht="45.75" customHeight="1">
      <c r="A32" s="83"/>
      <c r="B32" s="83"/>
      <c r="C32" s="83"/>
      <c r="D32" s="83"/>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3"/>
      <c r="X32" s="83"/>
      <c r="Y32" s="83"/>
      <c r="Z32" s="83"/>
      <c r="AA32" s="83"/>
      <c r="AB32" s="83"/>
      <c r="AC32" s="3"/>
      <c r="AD32" s="3"/>
      <c r="AE32" s="3"/>
      <c r="AF32" s="3"/>
      <c r="AG32" s="3"/>
      <c r="AH32" s="3"/>
      <c r="AI32" s="3"/>
      <c r="AJ32" s="3"/>
      <c r="AK32" s="3"/>
      <c r="AL32" s="3"/>
      <c r="AM32" s="3"/>
      <c r="AN32" s="3"/>
      <c r="AO32" s="3"/>
      <c r="AP32" s="3"/>
      <c r="AQ32" s="3"/>
      <c r="AR32" s="3"/>
    </row>
    <row r="33" spans="1:44" ht="45.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09" t="str">
        <f>IF(AND(S33="",S34="",S35=""),"",AVERAGE(S33:S35))</f>
        <v/>
      </c>
      <c r="X33" s="109" t="str">
        <f>IF(W33="","",
IF(W33=100,"Fuerte",
IF(W33&lt;50,"Débil",
IF(OR(W33&gt;=50,W33&lt;100),"Moderado",""))))</f>
        <v/>
      </c>
      <c r="Y33" s="84" t="str">
        <f>IF(X33="","",IF(X33="Fuerte","NO","SI"))</f>
        <v/>
      </c>
      <c r="Z33" s="84"/>
      <c r="AA33" s="8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5"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2"/>
      <c r="B34" s="82"/>
      <c r="C34" s="82"/>
      <c r="D34" s="82"/>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2"/>
      <c r="X34" s="82"/>
      <c r="Y34" s="82"/>
      <c r="Z34" s="82"/>
      <c r="AA34" s="82"/>
      <c r="AB34" s="82"/>
      <c r="AC34" s="3"/>
      <c r="AD34" s="3"/>
      <c r="AE34" s="3"/>
      <c r="AF34" s="3"/>
      <c r="AG34" s="3"/>
      <c r="AH34" s="3"/>
      <c r="AI34" s="3"/>
      <c r="AJ34" s="3"/>
      <c r="AK34" s="3"/>
      <c r="AL34" s="3"/>
      <c r="AM34" s="3"/>
      <c r="AN34" s="3"/>
      <c r="AO34" s="3"/>
      <c r="AP34" s="3"/>
      <c r="AQ34" s="3"/>
      <c r="AR34" s="3"/>
    </row>
    <row r="35" spans="1:44" ht="45.75" customHeight="1">
      <c r="A35" s="83"/>
      <c r="B35" s="83"/>
      <c r="C35" s="83"/>
      <c r="D35" s="83"/>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3"/>
      <c r="X35" s="83"/>
      <c r="Y35" s="83"/>
      <c r="Z35" s="83"/>
      <c r="AA35" s="83"/>
      <c r="AB35" s="83"/>
      <c r="AC35" s="3"/>
      <c r="AD35" s="3"/>
      <c r="AE35" s="3"/>
      <c r="AF35" s="3"/>
      <c r="AG35" s="3"/>
      <c r="AH35" s="3"/>
      <c r="AI35" s="3"/>
      <c r="AJ35" s="3"/>
      <c r="AK35" s="3"/>
      <c r="AL35" s="3"/>
      <c r="AM35" s="3"/>
      <c r="AN35" s="3"/>
      <c r="AO35" s="3"/>
      <c r="AP35" s="3"/>
      <c r="AQ35" s="3"/>
      <c r="AR35" s="3"/>
    </row>
    <row r="36" spans="1:44" ht="45.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09" t="str">
        <f>IF(AND(S36="",S37="",S38=""),"",AVERAGE(S36:S38))</f>
        <v/>
      </c>
      <c r="X36" s="109" t="str">
        <f>IF(W36="","",
IF(W36=100,"Fuerte",
IF(W36&lt;50,"Débil",
IF(OR(W36&gt;=50,W36&lt;100),"Moderado",""))))</f>
        <v/>
      </c>
      <c r="Y36" s="84" t="str">
        <f>IF(X36="","",IF(X36="Fuerte","NO","SI"))</f>
        <v/>
      </c>
      <c r="Z36" s="84"/>
      <c r="AA36" s="84"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5"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2"/>
      <c r="B37" s="82"/>
      <c r="C37" s="82"/>
      <c r="D37" s="82"/>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2"/>
      <c r="X37" s="82"/>
      <c r="Y37" s="82"/>
      <c r="Z37" s="82"/>
      <c r="AA37" s="82"/>
      <c r="AB37" s="82"/>
      <c r="AC37" s="2"/>
      <c r="AD37" s="2"/>
      <c r="AE37" s="2"/>
      <c r="AF37" s="2"/>
      <c r="AG37" s="2"/>
      <c r="AH37" s="2"/>
      <c r="AI37" s="2"/>
      <c r="AJ37" s="2"/>
      <c r="AK37" s="2"/>
      <c r="AL37" s="2"/>
      <c r="AM37" s="2"/>
      <c r="AN37" s="2"/>
      <c r="AO37" s="2"/>
      <c r="AP37" s="2"/>
      <c r="AQ37" s="2"/>
      <c r="AR37" s="2"/>
    </row>
    <row r="38" spans="1:44" ht="45.75" customHeight="1">
      <c r="A38" s="83"/>
      <c r="B38" s="83"/>
      <c r="C38" s="83"/>
      <c r="D38" s="83"/>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3"/>
      <c r="X38" s="83"/>
      <c r="Y38" s="83"/>
      <c r="Z38" s="83"/>
      <c r="AA38" s="83"/>
      <c r="AB38" s="83"/>
      <c r="AC38" s="2"/>
      <c r="AD38" s="2"/>
      <c r="AE38" s="2"/>
      <c r="AF38" s="2"/>
      <c r="AG38" s="2"/>
      <c r="AH38" s="2"/>
      <c r="AI38" s="2"/>
      <c r="AJ38" s="2"/>
      <c r="AK38" s="2"/>
      <c r="AL38" s="2"/>
      <c r="AM38" s="2"/>
      <c r="AN38" s="2"/>
      <c r="AO38" s="2"/>
      <c r="AP38" s="2"/>
      <c r="AQ38" s="2"/>
      <c r="AR38" s="2"/>
    </row>
    <row r="39" spans="1:44" ht="45.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09" t="str">
        <f>IF(AND(S39="",S40="",S41=""),"",AVERAGE(S39:S41))</f>
        <v/>
      </c>
      <c r="X39" s="109" t="str">
        <f>IF(W39="","",
IF(W39=100,"Fuerte",
IF(W39&lt;50,"Débil",
IF(OR(W39&gt;=50,W39&lt;100),"Moderado",""))))</f>
        <v/>
      </c>
      <c r="Y39" s="84" t="str">
        <f>IF(X39="","",IF(X39="Fuerte","NO","SI"))</f>
        <v/>
      </c>
      <c r="Z39" s="84"/>
      <c r="AA39" s="8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5"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2"/>
      <c r="B40" s="82"/>
      <c r="C40" s="82"/>
      <c r="D40" s="82"/>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2"/>
      <c r="X40" s="82"/>
      <c r="Y40" s="82"/>
      <c r="Z40" s="82"/>
      <c r="AA40" s="82"/>
      <c r="AB40" s="82"/>
      <c r="AC40" s="2"/>
      <c r="AD40" s="2"/>
      <c r="AE40" s="2"/>
      <c r="AF40" s="2"/>
      <c r="AG40" s="2"/>
      <c r="AH40" s="2"/>
      <c r="AI40" s="2"/>
      <c r="AJ40" s="2"/>
      <c r="AK40" s="2"/>
      <c r="AL40" s="2"/>
      <c r="AM40" s="2"/>
      <c r="AN40" s="2"/>
      <c r="AO40" s="2"/>
      <c r="AP40" s="2"/>
      <c r="AQ40" s="2"/>
      <c r="AR40" s="2"/>
    </row>
    <row r="41" spans="1:44" ht="45.75" customHeight="1">
      <c r="A41" s="83"/>
      <c r="B41" s="83"/>
      <c r="C41" s="83"/>
      <c r="D41" s="83"/>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3"/>
      <c r="X41" s="83"/>
      <c r="Y41" s="83"/>
      <c r="Z41" s="83"/>
      <c r="AA41" s="83"/>
      <c r="AB41" s="83"/>
      <c r="AC41" s="2"/>
      <c r="AD41" s="2"/>
      <c r="AE41" s="2"/>
      <c r="AF41" s="2"/>
      <c r="AG41" s="2"/>
      <c r="AH41" s="2"/>
      <c r="AI41" s="2"/>
      <c r="AJ41" s="2"/>
      <c r="AK41" s="2"/>
      <c r="AL41" s="2"/>
      <c r="AM41" s="2"/>
      <c r="AN41" s="2"/>
      <c r="AO41" s="2"/>
      <c r="AP41" s="2"/>
      <c r="AQ41" s="2"/>
      <c r="AR41" s="2"/>
    </row>
    <row r="42" spans="1:44" ht="45.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09" t="str">
        <f>IF(AND(S42="",S43="",S44=""),"",AVERAGE(S42:S44))</f>
        <v/>
      </c>
      <c r="X42" s="109" t="str">
        <f>IF(W42="","",
IF(W42=100,"Fuerte",
IF(W42&lt;50,"Débil",
IF(OR(W42&gt;=50,W42&lt;100),"Moderado",""))))</f>
        <v/>
      </c>
      <c r="Y42" s="84" t="str">
        <f>IF(X42="","",IF(X42="Fuerte","NO","SI"))</f>
        <v/>
      </c>
      <c r="Z42" s="84"/>
      <c r="AA42" s="8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5"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2"/>
      <c r="B43" s="82"/>
      <c r="C43" s="82"/>
      <c r="D43" s="82"/>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2"/>
      <c r="X43" s="82"/>
      <c r="Y43" s="82"/>
      <c r="Z43" s="82"/>
      <c r="AA43" s="82"/>
      <c r="AB43" s="82"/>
      <c r="AC43" s="2"/>
      <c r="AD43" s="2"/>
      <c r="AE43" s="2"/>
      <c r="AF43" s="2"/>
      <c r="AG43" s="2"/>
      <c r="AH43" s="2"/>
      <c r="AI43" s="2"/>
      <c r="AJ43" s="2"/>
      <c r="AK43" s="2"/>
      <c r="AL43" s="2"/>
      <c r="AM43" s="2"/>
      <c r="AN43" s="2"/>
      <c r="AO43" s="2"/>
      <c r="AP43" s="2"/>
      <c r="AQ43" s="2"/>
      <c r="AR43" s="2"/>
    </row>
    <row r="44" spans="1:44" ht="45.75" customHeight="1">
      <c r="A44" s="83"/>
      <c r="B44" s="83"/>
      <c r="C44" s="83"/>
      <c r="D44" s="83"/>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3"/>
      <c r="X44" s="83"/>
      <c r="Y44" s="83"/>
      <c r="Z44" s="83"/>
      <c r="AA44" s="83"/>
      <c r="AB44" s="83"/>
      <c r="AC44" s="2"/>
      <c r="AD44" s="2"/>
      <c r="AE44" s="2"/>
      <c r="AF44" s="2"/>
      <c r="AG44" s="2"/>
      <c r="AH44" s="2"/>
      <c r="AI44" s="2"/>
      <c r="AJ44" s="2"/>
      <c r="AK44" s="2"/>
      <c r="AL44" s="2"/>
      <c r="AM44" s="2"/>
      <c r="AN44" s="2"/>
      <c r="AO44" s="2"/>
      <c r="AP44" s="2"/>
      <c r="AQ44" s="2"/>
      <c r="AR44" s="2"/>
    </row>
    <row r="45" spans="1:44" ht="45.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09" t="str">
        <f>IF(AND(S45="",S46="",S47=""),"",AVERAGE(S45:S47))</f>
        <v/>
      </c>
      <c r="X45" s="109" t="str">
        <f>IF(W45="","",
IF(W45=100,"Fuerte",
IF(W45&lt;50,"Débil",
IF(OR(W45&gt;=50,W45&lt;100),"Moderado",""))))</f>
        <v/>
      </c>
      <c r="Y45" s="84" t="str">
        <f>IF(X45="","",IF(X45="Fuerte","NO","SI"))</f>
        <v/>
      </c>
      <c r="Z45" s="84"/>
      <c r="AA45" s="8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5"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2"/>
      <c r="B46" s="82"/>
      <c r="C46" s="82"/>
      <c r="D46" s="82"/>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2"/>
      <c r="X46" s="82"/>
      <c r="Y46" s="82"/>
      <c r="Z46" s="82"/>
      <c r="AA46" s="82"/>
      <c r="AB46" s="82"/>
      <c r="AC46" s="2"/>
      <c r="AD46" s="2"/>
      <c r="AE46" s="2"/>
      <c r="AF46" s="2"/>
      <c r="AG46" s="2"/>
      <c r="AH46" s="2"/>
      <c r="AI46" s="2"/>
      <c r="AJ46" s="2"/>
      <c r="AK46" s="2"/>
      <c r="AL46" s="2"/>
      <c r="AM46" s="2"/>
      <c r="AN46" s="2"/>
      <c r="AO46" s="2"/>
      <c r="AP46" s="2"/>
      <c r="AQ46" s="2"/>
      <c r="AR46" s="2"/>
    </row>
    <row r="47" spans="1:44" ht="45.75" customHeight="1">
      <c r="A47" s="83"/>
      <c r="B47" s="83"/>
      <c r="C47" s="83"/>
      <c r="D47" s="83"/>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3"/>
      <c r="X47" s="83"/>
      <c r="Y47" s="83"/>
      <c r="Z47" s="83"/>
      <c r="AA47" s="83"/>
      <c r="AB47" s="83"/>
      <c r="AC47" s="2"/>
      <c r="AD47" s="2"/>
      <c r="AE47" s="2"/>
      <c r="AF47" s="2"/>
      <c r="AG47" s="2"/>
      <c r="AH47" s="2"/>
      <c r="AI47" s="2"/>
      <c r="AJ47" s="2"/>
      <c r="AK47" s="2"/>
      <c r="AL47" s="2"/>
      <c r="AM47" s="2"/>
      <c r="AN47" s="2"/>
      <c r="AO47" s="2"/>
      <c r="AP47" s="2"/>
      <c r="AQ47" s="2"/>
      <c r="AR47" s="2"/>
    </row>
    <row r="48" spans="1:44" ht="45.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09" t="str">
        <f>IF(AND(S48="",S49="",S50=""),"",AVERAGE(S48:S50))</f>
        <v/>
      </c>
      <c r="X48" s="109" t="str">
        <f>IF(W48="","",
IF(W48=100,"Fuerte",
IF(W48&lt;50,"Débil",
IF(OR(W48&gt;=50,W48&lt;100),"Moderado",""))))</f>
        <v/>
      </c>
      <c r="Y48" s="84" t="str">
        <f>IF(X48="","",IF(X48="Fuerte","NO","SI"))</f>
        <v/>
      </c>
      <c r="Z48" s="84"/>
      <c r="AA48" s="8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5"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2"/>
      <c r="B49" s="82"/>
      <c r="C49" s="82"/>
      <c r="D49" s="82"/>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2"/>
      <c r="X49" s="82"/>
      <c r="Y49" s="82"/>
      <c r="Z49" s="82"/>
      <c r="AA49" s="82"/>
      <c r="AB49" s="82"/>
      <c r="AC49" s="2"/>
      <c r="AD49" s="2"/>
      <c r="AE49" s="2"/>
      <c r="AF49" s="2"/>
      <c r="AG49" s="2"/>
      <c r="AH49" s="2"/>
      <c r="AI49" s="2"/>
      <c r="AJ49" s="2"/>
      <c r="AK49" s="2"/>
      <c r="AL49" s="2"/>
      <c r="AM49" s="2"/>
      <c r="AN49" s="2"/>
      <c r="AO49" s="2"/>
      <c r="AP49" s="2"/>
      <c r="AQ49" s="2"/>
      <c r="AR49" s="2"/>
    </row>
    <row r="50" spans="1:44" ht="45.75" customHeight="1">
      <c r="A50" s="83"/>
      <c r="B50" s="83"/>
      <c r="C50" s="83"/>
      <c r="D50" s="83"/>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3"/>
      <c r="X50" s="83"/>
      <c r="Y50" s="83"/>
      <c r="Z50" s="83"/>
      <c r="AA50" s="83"/>
      <c r="AB50" s="83"/>
      <c r="AC50" s="2"/>
      <c r="AD50" s="2"/>
      <c r="AE50" s="2"/>
      <c r="AF50" s="2"/>
      <c r="AG50" s="2"/>
      <c r="AH50" s="2"/>
      <c r="AI50" s="2"/>
      <c r="AJ50" s="2"/>
      <c r="AK50" s="2"/>
      <c r="AL50" s="2"/>
      <c r="AM50" s="2"/>
      <c r="AN50" s="2"/>
      <c r="AO50" s="2"/>
      <c r="AP50" s="2"/>
      <c r="AQ50" s="2"/>
      <c r="AR50" s="2"/>
    </row>
    <row r="51" spans="1:44" ht="45.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09" t="str">
        <f>IF(AND(S51="",S52="",S53=""),"",AVERAGE(S51:S53))</f>
        <v/>
      </c>
      <c r="X51" s="109" t="str">
        <f>IF(W51="","",
IF(W51=100,"Fuerte",
IF(W51&lt;50,"Débil",
IF(OR(W51&gt;=50,W51&lt;100),"Moderado",""))))</f>
        <v/>
      </c>
      <c r="Y51" s="84" t="str">
        <f>IF(X51="","",IF(X51="Fuerte","NO","SI"))</f>
        <v/>
      </c>
      <c r="Z51" s="84"/>
      <c r="AA51" s="8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5"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2"/>
      <c r="B52" s="82"/>
      <c r="C52" s="82"/>
      <c r="D52" s="82"/>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2"/>
      <c r="X52" s="82"/>
      <c r="Y52" s="82"/>
      <c r="Z52" s="82"/>
      <c r="AA52" s="82"/>
      <c r="AB52" s="82"/>
      <c r="AC52" s="2"/>
      <c r="AD52" s="2"/>
      <c r="AE52" s="2"/>
      <c r="AF52" s="2"/>
      <c r="AG52" s="2"/>
      <c r="AH52" s="2"/>
      <c r="AI52" s="2"/>
      <c r="AJ52" s="2"/>
      <c r="AK52" s="2"/>
      <c r="AL52" s="2"/>
      <c r="AM52" s="2"/>
      <c r="AN52" s="2"/>
      <c r="AO52" s="2"/>
      <c r="AP52" s="2"/>
      <c r="AQ52" s="2"/>
      <c r="AR52" s="2"/>
    </row>
    <row r="53" spans="1:44" ht="45.75" customHeight="1">
      <c r="A53" s="83"/>
      <c r="B53" s="83"/>
      <c r="C53" s="83"/>
      <c r="D53" s="83"/>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3"/>
      <c r="X53" s="83"/>
      <c r="Y53" s="83"/>
      <c r="Z53" s="83"/>
      <c r="AA53" s="83"/>
      <c r="AB53" s="83"/>
      <c r="AC53" s="2"/>
      <c r="AD53" s="2"/>
      <c r="AE53" s="2"/>
      <c r="AF53" s="2"/>
      <c r="AG53" s="2"/>
      <c r="AH53" s="2"/>
      <c r="AI53" s="2"/>
      <c r="AJ53" s="2"/>
      <c r="AK53" s="2"/>
      <c r="AL53" s="2"/>
      <c r="AM53" s="2"/>
      <c r="AN53" s="2"/>
      <c r="AO53" s="2"/>
      <c r="AP53" s="2"/>
      <c r="AQ53" s="2"/>
      <c r="AR53" s="2"/>
    </row>
    <row r="54" spans="1:44" ht="45.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09" t="str">
        <f>IF(AND(S54="",S55="",S56=""),"",AVERAGE(S54:S56))</f>
        <v/>
      </c>
      <c r="X54" s="109" t="str">
        <f>IF(W54="","",
IF(W54=100,"Fuerte",
IF(W54&lt;50,"Débil",
IF(OR(W54&gt;=50,W54&lt;100),"Moderado",""))))</f>
        <v/>
      </c>
      <c r="Y54" s="84" t="str">
        <f>IF(X54="","",IF(X54="Fuerte","NO","SI"))</f>
        <v/>
      </c>
      <c r="Z54" s="84"/>
      <c r="AA54" s="8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5"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2"/>
      <c r="B55" s="82"/>
      <c r="C55" s="82"/>
      <c r="D55" s="82"/>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2"/>
      <c r="X55" s="82"/>
      <c r="Y55" s="82"/>
      <c r="Z55" s="82"/>
      <c r="AA55" s="82"/>
      <c r="AB55" s="82"/>
      <c r="AC55" s="2"/>
      <c r="AD55" s="2"/>
      <c r="AE55" s="2"/>
      <c r="AF55" s="2"/>
      <c r="AG55" s="2"/>
      <c r="AH55" s="2"/>
      <c r="AI55" s="2"/>
      <c r="AJ55" s="2"/>
      <c r="AK55" s="2"/>
      <c r="AL55" s="2"/>
      <c r="AM55" s="2"/>
      <c r="AN55" s="2"/>
      <c r="AO55" s="2"/>
      <c r="AP55" s="2"/>
      <c r="AQ55" s="2"/>
      <c r="AR55" s="2"/>
    </row>
    <row r="56" spans="1:44" ht="45.75" customHeight="1">
      <c r="A56" s="83"/>
      <c r="B56" s="83"/>
      <c r="C56" s="83"/>
      <c r="D56" s="83"/>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3"/>
      <c r="X56" s="83"/>
      <c r="Y56" s="83"/>
      <c r="Z56" s="83"/>
      <c r="AA56" s="83"/>
      <c r="AB56" s="83"/>
      <c r="AC56" s="2"/>
      <c r="AD56" s="2"/>
      <c r="AE56" s="2"/>
      <c r="AF56" s="2"/>
      <c r="AG56" s="2"/>
      <c r="AH56" s="2"/>
      <c r="AI56" s="2"/>
      <c r="AJ56" s="2"/>
      <c r="AK56" s="2"/>
      <c r="AL56" s="2"/>
      <c r="AM56" s="2"/>
      <c r="AN56" s="2"/>
      <c r="AO56" s="2"/>
      <c r="AP56" s="2"/>
      <c r="AQ56" s="2"/>
      <c r="AR56" s="2"/>
    </row>
    <row r="57" spans="1:44" ht="45.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09" t="str">
        <f>IF(AND(S57="",S58="",S59=""),"",AVERAGE(S57:S59))</f>
        <v/>
      </c>
      <c r="X57" s="109" t="str">
        <f>IF(W57="","",
IF(W57=100,"Fuerte",
IF(W57&lt;50,"Débil",
IF(OR(W57&gt;=50,W57&lt;100),"Moderado",""))))</f>
        <v/>
      </c>
      <c r="Y57" s="84" t="str">
        <f>IF(X57="","",IF(X57="Fuerte","NO","SI"))</f>
        <v/>
      </c>
      <c r="Z57" s="84"/>
      <c r="AA57" s="8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5"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2"/>
      <c r="B58" s="82"/>
      <c r="C58" s="82"/>
      <c r="D58" s="82"/>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2"/>
      <c r="X58" s="82"/>
      <c r="Y58" s="82"/>
      <c r="Z58" s="82"/>
      <c r="AA58" s="82"/>
      <c r="AB58" s="82"/>
      <c r="AC58" s="2"/>
      <c r="AD58" s="2"/>
      <c r="AE58" s="2"/>
      <c r="AF58" s="2"/>
      <c r="AG58" s="2"/>
      <c r="AH58" s="2"/>
      <c r="AI58" s="2"/>
      <c r="AJ58" s="2"/>
      <c r="AK58" s="2"/>
      <c r="AL58" s="2"/>
      <c r="AM58" s="2"/>
      <c r="AN58" s="2"/>
      <c r="AO58" s="2"/>
      <c r="AP58" s="2"/>
      <c r="AQ58" s="2"/>
      <c r="AR58" s="2"/>
    </row>
    <row r="59" spans="1:44" ht="45.75" customHeight="1">
      <c r="A59" s="83"/>
      <c r="B59" s="83"/>
      <c r="C59" s="83"/>
      <c r="D59" s="83"/>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3"/>
      <c r="X59" s="83"/>
      <c r="Y59" s="83"/>
      <c r="Z59" s="83"/>
      <c r="AA59" s="83"/>
      <c r="AB59" s="83"/>
      <c r="AC59" s="2"/>
      <c r="AD59" s="2"/>
      <c r="AE59" s="2"/>
      <c r="AF59" s="2"/>
      <c r="AG59" s="2"/>
      <c r="AH59" s="2"/>
      <c r="AI59" s="2"/>
      <c r="AJ59" s="2"/>
      <c r="AK59" s="2"/>
      <c r="AL59" s="2"/>
      <c r="AM59" s="2"/>
      <c r="AN59" s="2"/>
      <c r="AO59" s="2"/>
      <c r="AP59" s="2"/>
      <c r="AQ59" s="2"/>
      <c r="AR59" s="2"/>
    </row>
    <row r="60" spans="1:44" ht="45.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09" t="str">
        <f>IF(AND(S60="",S61="",S62=""),"",AVERAGE(S60:S62))</f>
        <v/>
      </c>
      <c r="X60" s="109" t="str">
        <f>IF(W60="","",
IF(W60=100,"Fuerte",
IF(W60&lt;50,"Débil",
IF(OR(W60&gt;=50,W60&lt;100),"Moderado",""))))</f>
        <v/>
      </c>
      <c r="Y60" s="84" t="str">
        <f>IF(X60="","",IF(X60="Fuerte","NO","SI"))</f>
        <v/>
      </c>
      <c r="Z60" s="84"/>
      <c r="AA60" s="8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5"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2"/>
      <c r="B61" s="82"/>
      <c r="C61" s="82"/>
      <c r="D61" s="82"/>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2"/>
      <c r="X61" s="82"/>
      <c r="Y61" s="82"/>
      <c r="Z61" s="82"/>
      <c r="AA61" s="82"/>
      <c r="AB61" s="82"/>
      <c r="AC61" s="2"/>
      <c r="AD61" s="2"/>
      <c r="AE61" s="2"/>
      <c r="AF61" s="2"/>
      <c r="AG61" s="2"/>
      <c r="AH61" s="2"/>
      <c r="AI61" s="2"/>
      <c r="AJ61" s="2"/>
      <c r="AK61" s="2"/>
      <c r="AL61" s="2"/>
      <c r="AM61" s="2"/>
      <c r="AN61" s="2"/>
      <c r="AO61" s="2"/>
      <c r="AP61" s="2"/>
      <c r="AQ61" s="2"/>
      <c r="AR61" s="2"/>
    </row>
    <row r="62" spans="1:44" ht="45.75" customHeight="1">
      <c r="A62" s="83"/>
      <c r="B62" s="83"/>
      <c r="C62" s="83"/>
      <c r="D62" s="83"/>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3"/>
      <c r="X62" s="83"/>
      <c r="Y62" s="83"/>
      <c r="Z62" s="83"/>
      <c r="AA62" s="83"/>
      <c r="AB62" s="83"/>
      <c r="AC62" s="2"/>
      <c r="AD62" s="2"/>
      <c r="AE62" s="2"/>
      <c r="AF62" s="2"/>
      <c r="AG62" s="2"/>
      <c r="AH62" s="2"/>
      <c r="AI62" s="2"/>
      <c r="AJ62" s="2"/>
      <c r="AK62" s="2"/>
      <c r="AL62" s="2"/>
      <c r="AM62" s="2"/>
      <c r="AN62" s="2"/>
      <c r="AO62" s="2"/>
      <c r="AP62" s="2"/>
      <c r="AQ62" s="2"/>
      <c r="AR62" s="2"/>
    </row>
    <row r="63" spans="1:44" ht="45.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09" t="str">
        <f>IF(AND(S63="",S64="",S65=""),"",AVERAGE(S63:S65))</f>
        <v/>
      </c>
      <c r="X63" s="109" t="str">
        <f>IF(W63="","",
IF(W63=100,"Fuerte",
IF(W63&lt;50,"Débil",
IF(OR(W63&gt;=50,W63&lt;100),"Moderado",""))))</f>
        <v/>
      </c>
      <c r="Y63" s="84" t="str">
        <f>IF(X63="","",IF(X63="Fuerte","NO","SI"))</f>
        <v/>
      </c>
      <c r="Z63" s="84"/>
      <c r="AA63" s="8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5"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2"/>
      <c r="B64" s="82"/>
      <c r="C64" s="82"/>
      <c r="D64" s="82"/>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2"/>
      <c r="X64" s="82"/>
      <c r="Y64" s="82"/>
      <c r="Z64" s="82"/>
      <c r="AA64" s="82"/>
      <c r="AB64" s="82"/>
      <c r="AC64" s="2"/>
      <c r="AD64" s="2"/>
      <c r="AE64" s="2"/>
      <c r="AF64" s="2"/>
      <c r="AG64" s="2"/>
      <c r="AH64" s="2"/>
      <c r="AI64" s="2"/>
      <c r="AJ64" s="2"/>
      <c r="AK64" s="2"/>
      <c r="AL64" s="2"/>
      <c r="AM64" s="2"/>
      <c r="AN64" s="2"/>
      <c r="AO64" s="2"/>
      <c r="AP64" s="2"/>
      <c r="AQ64" s="2"/>
      <c r="AR64" s="2"/>
    </row>
    <row r="65" spans="1:44" ht="45.75" customHeight="1">
      <c r="A65" s="83"/>
      <c r="B65" s="83"/>
      <c r="C65" s="83"/>
      <c r="D65" s="83"/>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3"/>
      <c r="X65" s="83"/>
      <c r="Y65" s="83"/>
      <c r="Z65" s="83"/>
      <c r="AA65" s="83"/>
      <c r="AB65" s="83"/>
      <c r="AC65" s="2"/>
      <c r="AD65" s="2"/>
      <c r="AE65" s="2"/>
      <c r="AF65" s="2"/>
      <c r="AG65" s="2"/>
      <c r="AH65" s="2"/>
      <c r="AI65" s="2"/>
      <c r="AJ65" s="2"/>
      <c r="AK65" s="2"/>
      <c r="AL65" s="2"/>
      <c r="AM65" s="2"/>
      <c r="AN65" s="2"/>
      <c r="AO65" s="2"/>
      <c r="AP65" s="2"/>
      <c r="AQ65" s="2"/>
      <c r="AR65" s="2"/>
    </row>
    <row r="66" spans="1:44" ht="45.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09" t="str">
        <f>IF(AND(S66="",S67="",S68=""),"",AVERAGE(S66:S68))</f>
        <v/>
      </c>
      <c r="X66" s="109" t="str">
        <f>IF(W66="","",
IF(W66=100,"Fuerte",
IF(W66&lt;50,"Débil",
IF(OR(W66&gt;=50,W66&lt;100),"Moderado",""))))</f>
        <v/>
      </c>
      <c r="Y66" s="84" t="str">
        <f>IF(X66="","",IF(X66="Fuerte","NO","SI"))</f>
        <v/>
      </c>
      <c r="Z66" s="84"/>
      <c r="AA66" s="8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5"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2"/>
      <c r="B67" s="82"/>
      <c r="C67" s="82"/>
      <c r="D67" s="82"/>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2"/>
      <c r="X67" s="82"/>
      <c r="Y67" s="82"/>
      <c r="Z67" s="82"/>
      <c r="AA67" s="82"/>
      <c r="AB67" s="82"/>
      <c r="AC67" s="2"/>
      <c r="AD67" s="2"/>
      <c r="AE67" s="2"/>
      <c r="AF67" s="2"/>
      <c r="AG67" s="2"/>
      <c r="AH67" s="2"/>
      <c r="AI67" s="2"/>
      <c r="AJ67" s="2"/>
      <c r="AK67" s="2"/>
      <c r="AL67" s="2"/>
      <c r="AM67" s="2"/>
      <c r="AN67" s="2"/>
      <c r="AO67" s="2"/>
      <c r="AP67" s="2"/>
      <c r="AQ67" s="2"/>
      <c r="AR67" s="2"/>
    </row>
    <row r="68" spans="1:44" ht="45.75" customHeight="1">
      <c r="A68" s="83"/>
      <c r="B68" s="83"/>
      <c r="C68" s="83"/>
      <c r="D68" s="83"/>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3"/>
      <c r="X68" s="83"/>
      <c r="Y68" s="83"/>
      <c r="Z68" s="83"/>
      <c r="AA68" s="83"/>
      <c r="AB68" s="8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Listas!$AB$2:$AB$4</xm:f>
          </x14:formula1>
          <xm:sqref>U9:U68</xm:sqref>
        </x14:dataValidation>
        <x14:dataValidation type="list" allowBlank="1" showErrorMessage="1">
          <x14:formula1>
            <xm:f>IF($E9="",Listas!$R$3,Listas!$Y$2:$Y$4)</xm:f>
          </x14:formula1>
          <xm:sqref>Q9:Q68</xm:sqref>
        </x14:dataValidation>
        <x14:dataValidation type="list" allowBlank="1" showErrorMessage="1">
          <x14:formula1>
            <xm:f>IF($E9="",Listas!$R$3,Listas!$W$2:$W$3)</xm:f>
          </x14:formula1>
          <xm:sqref>O9:O68</xm:sqref>
        </x14:dataValidation>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IF($E9="",Listas!$R$3,Listas!$X$2:$X$3)</xm:f>
          </x14:formula1>
          <xm:sqref>P9:P68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3" t="s">
        <v>263</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0" t="s">
        <v>264</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0" t="s">
        <v>265</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0" t="s">
        <v>266</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0" t="s">
        <v>267</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6" t="s">
        <v>83</v>
      </c>
      <c r="B6" s="58"/>
      <c r="C6" s="58"/>
      <c r="D6" s="58"/>
      <c r="E6" s="58"/>
      <c r="F6" s="58"/>
      <c r="G6" s="58"/>
      <c r="H6" s="58"/>
      <c r="I6" s="58"/>
      <c r="J6" s="59"/>
      <c r="K6" s="96" t="s">
        <v>84</v>
      </c>
      <c r="L6" s="58"/>
      <c r="M6" s="58"/>
      <c r="N6" s="58"/>
      <c r="O6" s="58"/>
      <c r="P6" s="59"/>
      <c r="Q6" s="96" t="s">
        <v>176</v>
      </c>
      <c r="R6" s="58"/>
      <c r="S6" s="58"/>
      <c r="T6" s="58"/>
      <c r="U6" s="58"/>
      <c r="V6" s="58"/>
      <c r="W6" s="58"/>
      <c r="X6" s="58"/>
      <c r="Y6" s="58"/>
      <c r="Z6" s="58"/>
      <c r="AA6" s="58"/>
      <c r="AB6" s="58"/>
      <c r="AC6" s="58"/>
      <c r="AD6" s="58"/>
      <c r="AE6" s="58"/>
      <c r="AF6" s="58"/>
      <c r="AG6" s="59"/>
      <c r="AH6" s="96" t="s">
        <v>268</v>
      </c>
      <c r="AI6" s="58"/>
      <c r="AJ6" s="58"/>
      <c r="AK6" s="58"/>
      <c r="AL6" s="58"/>
      <c r="AM6" s="58"/>
      <c r="AN6" s="59"/>
      <c r="AO6" s="114" t="s">
        <v>269</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95" t="s">
        <v>81</v>
      </c>
      <c r="B7" s="91" t="s">
        <v>82</v>
      </c>
      <c r="C7" s="92" t="s">
        <v>86</v>
      </c>
      <c r="D7" s="92" t="s">
        <v>87</v>
      </c>
      <c r="E7" s="92" t="s">
        <v>88</v>
      </c>
      <c r="F7" s="92" t="s">
        <v>89</v>
      </c>
      <c r="G7" s="91" t="s">
        <v>90</v>
      </c>
      <c r="H7" s="92" t="s">
        <v>91</v>
      </c>
      <c r="I7" s="92" t="s">
        <v>92</v>
      </c>
      <c r="J7" s="92" t="s">
        <v>93</v>
      </c>
      <c r="K7" s="92" t="s">
        <v>94</v>
      </c>
      <c r="L7" s="91" t="s">
        <v>95</v>
      </c>
      <c r="M7" s="92" t="s">
        <v>270</v>
      </c>
      <c r="N7" s="92" t="s">
        <v>97</v>
      </c>
      <c r="O7" s="91" t="s">
        <v>95</v>
      </c>
      <c r="P7" s="92" t="s">
        <v>98</v>
      </c>
      <c r="Q7" s="92" t="s">
        <v>271</v>
      </c>
      <c r="R7" s="107" t="s">
        <v>272</v>
      </c>
      <c r="S7" s="58"/>
      <c r="T7" s="58"/>
      <c r="U7" s="58"/>
      <c r="V7" s="58"/>
      <c r="W7" s="59"/>
      <c r="X7" s="107" t="s">
        <v>181</v>
      </c>
      <c r="Y7" s="58"/>
      <c r="Z7" s="59"/>
      <c r="AA7" s="107" t="s">
        <v>182</v>
      </c>
      <c r="AB7" s="58"/>
      <c r="AC7" s="58"/>
      <c r="AD7" s="58"/>
      <c r="AE7" s="58"/>
      <c r="AF7" s="59"/>
      <c r="AG7" s="92" t="s">
        <v>183</v>
      </c>
      <c r="AH7" s="92" t="s">
        <v>241</v>
      </c>
      <c r="AI7" s="92" t="s">
        <v>95</v>
      </c>
      <c r="AJ7" s="92" t="s">
        <v>273</v>
      </c>
      <c r="AK7" s="92" t="s">
        <v>95</v>
      </c>
      <c r="AL7" s="92" t="s">
        <v>274</v>
      </c>
      <c r="AM7" s="98" t="s">
        <v>275</v>
      </c>
      <c r="AN7" s="92" t="s">
        <v>276</v>
      </c>
      <c r="AO7" s="98" t="s">
        <v>277</v>
      </c>
      <c r="AP7" s="98" t="s">
        <v>278</v>
      </c>
      <c r="AQ7" s="92" t="s">
        <v>279</v>
      </c>
      <c r="AR7" s="98" t="s">
        <v>280</v>
      </c>
      <c r="AS7" s="3"/>
      <c r="AT7" s="3"/>
      <c r="AU7" s="3"/>
      <c r="AV7" s="3"/>
      <c r="AW7" s="3"/>
      <c r="AX7" s="3"/>
      <c r="AY7" s="3"/>
      <c r="AZ7" s="3"/>
      <c r="BA7" s="3"/>
      <c r="BB7" s="3"/>
      <c r="BC7" s="3"/>
      <c r="BD7" s="3"/>
      <c r="BE7" s="3"/>
      <c r="BF7" s="3"/>
      <c r="BG7" s="3"/>
      <c r="BH7" s="3"/>
      <c r="BI7" s="3"/>
      <c r="BJ7" s="3"/>
      <c r="BK7" s="3"/>
      <c r="BL7" s="3"/>
    </row>
    <row r="8" spans="1:64" ht="47.25" customHeight="1">
      <c r="A8" s="83"/>
      <c r="B8" s="83"/>
      <c r="C8" s="83"/>
      <c r="D8" s="83"/>
      <c r="E8" s="83"/>
      <c r="F8" s="83"/>
      <c r="G8" s="83"/>
      <c r="H8" s="83"/>
      <c r="I8" s="83"/>
      <c r="J8" s="83"/>
      <c r="K8" s="83"/>
      <c r="L8" s="83"/>
      <c r="M8" s="83"/>
      <c r="N8" s="83"/>
      <c r="O8" s="83"/>
      <c r="P8" s="83"/>
      <c r="Q8" s="83"/>
      <c r="R8" s="20" t="s">
        <v>177</v>
      </c>
      <c r="S8" s="20" t="s">
        <v>219</v>
      </c>
      <c r="T8" s="20" t="s">
        <v>220</v>
      </c>
      <c r="U8" s="20" t="s">
        <v>221</v>
      </c>
      <c r="V8" s="20" t="s">
        <v>222</v>
      </c>
      <c r="W8" s="20" t="s">
        <v>223</v>
      </c>
      <c r="X8" s="20" t="s">
        <v>186</v>
      </c>
      <c r="Y8" s="20" t="s">
        <v>187</v>
      </c>
      <c r="Z8" s="20" t="s">
        <v>188</v>
      </c>
      <c r="AA8" s="20" t="s">
        <v>189</v>
      </c>
      <c r="AB8" s="20" t="s">
        <v>190</v>
      </c>
      <c r="AC8" s="20" t="s">
        <v>191</v>
      </c>
      <c r="AD8" s="20" t="s">
        <v>192</v>
      </c>
      <c r="AE8" s="20" t="s">
        <v>193</v>
      </c>
      <c r="AF8" s="20" t="s">
        <v>194</v>
      </c>
      <c r="AG8" s="83"/>
      <c r="AH8" s="83"/>
      <c r="AI8" s="83"/>
      <c r="AJ8" s="83"/>
      <c r="AK8" s="83"/>
      <c r="AL8" s="83"/>
      <c r="AM8" s="83"/>
      <c r="AN8" s="83"/>
      <c r="AO8" s="83"/>
      <c r="AP8" s="83"/>
      <c r="AQ8" s="83"/>
      <c r="AR8" s="83"/>
      <c r="AS8" s="16"/>
      <c r="AT8" s="16"/>
      <c r="AU8" s="16"/>
      <c r="AV8" s="16"/>
      <c r="AW8" s="16"/>
      <c r="AX8" s="16"/>
      <c r="AY8" s="16"/>
      <c r="AZ8" s="16"/>
      <c r="BA8" s="16"/>
      <c r="BB8" s="16"/>
      <c r="BC8" s="16"/>
      <c r="BD8" s="16"/>
      <c r="BE8" s="16"/>
      <c r="BF8" s="16"/>
      <c r="BG8" s="16"/>
      <c r="BH8" s="16"/>
      <c r="BI8" s="16"/>
      <c r="BJ8" s="16"/>
      <c r="BK8" s="16"/>
      <c r="BL8" s="16"/>
    </row>
    <row r="9" spans="1:64" ht="75" customHeight="1">
      <c r="A9" s="89">
        <v>1</v>
      </c>
      <c r="B9" s="84" t="str">
        <f>'2. Identificación del Riesgo'!B9:B11</f>
        <v>Control Disciplinario Interno</v>
      </c>
      <c r="C9" s="84" t="str">
        <f>IF('2. Identificación del Riesgo'!C9:C11="","",'2. Identificación del Riesgo'!C9:C11)</f>
        <v>Contacto de personas interesadas en los procesos disciplinarios con quienes intervienen en el flujo de la toma de decisiones disciplinarias: por vinculos de amistad, recomendaciones laborales, nominación en el cargo o subdordinación al interior de la entidad</v>
      </c>
      <c r="D9" s="84" t="str">
        <f>IF('2. Identificación del Riesgo'!D9:D11="","",'2. Identificación del Riesgo'!D9:D11)</f>
        <v>Afectación Reputacional</v>
      </c>
      <c r="E9" s="84" t="str">
        <f>IF('2. Identificación del Riesgo'!E9:E11="","",'2. Identificación del Riesgo'!E9:E11)</f>
        <v>1. Decisiones (autos de archivo provisional y definitivo) contrarias a derecho</v>
      </c>
      <c r="F9" s="84" t="str">
        <f>IF('2. Identificación del Riesgo'!F9:F11="","",'2. Identificación del Riesgo'!F9:F11)</f>
        <v>1. Desconocimiento de valores institucionales por parte de quienes intervienen en el proceso disciplinario. / 2. No implementación de protocolos. / 3. Desconocimiento de la normatividad vigente  / 4. Violación de la reserva disciplinaria</v>
      </c>
      <c r="G9" s="84" t="str">
        <f>IF('2. Identificación del Riesgo'!G9:G11="","",'2. Identificación del Riesgo'!G9:G11)</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H9" s="84" t="str">
        <f>IF('2. Identificación del Riesgo'!H9:H11="","",'2. Identificación del Riesgo'!H9:H11)</f>
        <v>Corrupción</v>
      </c>
      <c r="I9" s="84" t="str">
        <f>IF('2. Identificación del Riesgo'!I9:I11="","",'2. Identificación del Riesgo'!I9:I11)</f>
        <v>Relaciones Laborales</v>
      </c>
      <c r="J9" s="84" t="str">
        <f>IF('2. Identificación del Riesgo'!J9:J11="","",'2. Identificación del Riesgo'!J9:J11)</f>
        <v>Rara vez: No se ha presentado en los últimos cinco años.</v>
      </c>
      <c r="K9" s="85" t="str">
        <f>'2. Identificación del Riesgo'!K9:K11</f>
        <v>Rara vez</v>
      </c>
      <c r="L9" s="86">
        <f>'2. Identificación del Riesgo'!L9:L11</f>
        <v>0.2</v>
      </c>
      <c r="M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85" t="str">
        <f>'2. Identificación del Riesgo'!N9:N11</f>
        <v>Mayor</v>
      </c>
      <c r="O9" s="86">
        <f>'2. Identificación del Riesgo'!O9:O11</f>
        <v>0.8</v>
      </c>
      <c r="P9" s="81" t="str">
        <f>'2. Identificación del Riesgo'!P9:P11</f>
        <v>Alto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Jefe de la OCDI
y
Segunda Instacia / Personería de Bogotá</v>
      </c>
      <c r="S9" s="30" t="str">
        <f>IF($H$9="","",
IF(OR($H$9="Corrupción",$H$9="Lavado de Activos",$H$9="Financiación del Terrorismo",$H$9="Corrupción en Trámites, OPAs y Consultas de Acceso a la Información Pública"),'6.Valoración Control Corrupción'!F9,"No Aplica"))</f>
        <v>A demanda (cada vez que se proyecte una decisión y cuando se interponga recursos)</v>
      </c>
      <c r="T9" s="30" t="str">
        <f>IF($H$9="","",
IF(OR($H$9="Corrupción",$H$9="Lavado de Activos",$H$9="Financiación del Terrorismo",$H$9="Corrupción en Trámites, OPAs y Consultas de Acceso a la Información Pública"),'6.Valoración Control Corrupción'!G9,"No Aplica"))</f>
        <v>Identificar decisiones que vayan en contravía del interes general y que puedan favorecer un interes propio o de terceros.</v>
      </c>
      <c r="U9" s="30" t="str">
        <f>IF($H$9="","",
IF(OR($H$9="Corrupción",$H$9="Lavado de Activos",$H$9="Financiación del Terrorismo",$H$9="Corrupción en Trámites, OPAs y Consultas de Acceso a la Información Pública"),'6.Valoración Control Corrupción'!H9,"No Aplica"))</f>
        <v>1) Los antecedentes de las decisiones revisadas y adoptadas cuya trazabilidad se puede consultar a través de correo electrónico institucional.
2) Los controles - hoja de cálculo compartidas en el Drive institucional cuyo acceso es limitado y requiere de permiso de entrada.
3) Los reportes de decisiones de archivo efectuados a la Personería de Bogotá y a los ciudadanos que presentan la noticia disciplinaria.</v>
      </c>
      <c r="V9" s="30" t="str">
        <f>IF($H$9="","",
IF(OR($H$9="Corrupción",$H$9="Lavado de Activos",$H$9="Financiación del Terrorismo",$H$9="Corrupción en Trámites, OPAs y Consultas de Acceso a la Información Pública"),'6.Valoración Control Corrupción'!I9,"No Aplica"))</f>
        <v>Se presentan las observaciones por parte de la Jefe OCDI y se devuelven para las correcciones del caso.</v>
      </c>
      <c r="W9" s="30" t="str">
        <f>IF($H$9="","",
IF(OR($H$9="Corrupción",$H$9="Lavado de Activos",$H$9="Financiación del Terrorismo",$H$9="Corrupción en Trámites, OPAs y Consultas de Acceso a la Información Pública"),'6.Valoración Control Corrupción'!J9,"No Aplica"))</f>
        <v xml:space="preserve">1) Correos electrónicos con la trazabilidad correspondiente hasta que se emité la decisión que pone fin a la etapa de instrucción.
2) Hoja de calculo en Google Drive.
3) Correo electrónico que evidencian el cargue de las decisiones en el aplicativo de la Personería de Bogotá. </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8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2"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85"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2"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87" t="s">
        <v>281</v>
      </c>
      <c r="AN9" s="10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2" t="s">
        <v>282</v>
      </c>
      <c r="AP9" s="111" t="s">
        <v>283</v>
      </c>
      <c r="AQ9" s="111" t="str">
        <f>IF(AO9="","","∑ Peso porcentual de cada acción definida")</f>
        <v>∑ Peso porcentual de cada acción definida</v>
      </c>
      <c r="AR9" s="84" t="s">
        <v>284</v>
      </c>
      <c r="AS9" s="17"/>
      <c r="AT9" s="17"/>
      <c r="AU9" s="17"/>
      <c r="AV9" s="17"/>
      <c r="AW9" s="17"/>
      <c r="AX9" s="17"/>
      <c r="AY9" s="17"/>
      <c r="AZ9" s="17"/>
      <c r="BA9" s="17"/>
      <c r="BB9" s="17"/>
      <c r="BC9" s="17"/>
      <c r="BD9" s="17"/>
      <c r="BE9" s="17"/>
      <c r="BF9" s="17"/>
      <c r="BG9" s="17"/>
      <c r="BH9" s="17"/>
      <c r="BI9" s="17"/>
      <c r="BJ9" s="17"/>
      <c r="BK9" s="17"/>
      <c r="BL9" s="17"/>
    </row>
    <row r="10" spans="1:64" ht="55.5" customHeight="1">
      <c r="A10" s="82"/>
      <c r="B10" s="82"/>
      <c r="C10" s="82"/>
      <c r="D10" s="82"/>
      <c r="E10" s="82"/>
      <c r="F10" s="82"/>
      <c r="G10" s="82"/>
      <c r="H10" s="82"/>
      <c r="I10" s="82"/>
      <c r="J10" s="82"/>
      <c r="K10" s="82"/>
      <c r="L10" s="82"/>
      <c r="M10" s="82"/>
      <c r="N10" s="82"/>
      <c r="O10" s="82"/>
      <c r="P10" s="82"/>
      <c r="Q10" s="30" t="str">
        <f>IF($H$9="","",
IF(OR($H$9="Corrupción",$H$9="Lavado de Activos",$H$9="Financiación del Terrorismo",$H$9="Corrupción en Trámites, OPAs y Consultas de Acceso a la Información Pública"),"No Aplica",'5. Valoración de Controles'!H10))</f>
        <v>No Aplica</v>
      </c>
      <c r="R10" s="30" t="str">
        <f>IF($H$9="","",
IF(OR($H$9="Corrupción",$H$9="Lavado de Activos",$H$9="Financiación del Terrorismo",$H$9="Corrupción en Trámites, OPAs y Consultas de Acceso a la Información Pública"),'6.Valoración Control Corrupción'!E10,"No Aplica"))</f>
        <v>la Jefe de la OCDI y demas funcionarios y colaboradores adscritos a la dependencia</v>
      </c>
      <c r="S10" s="30" t="str">
        <f>IF($H$9="","",
IF(OR($H$9="Corrupción",$H$9="Lavado de Activos",$H$9="Financiación del Terrorismo",$H$9="Corrupción en Trámites, OPAs y Consultas de Acceso a la Información Pública"),'6.Valoración Control Corrupción'!F10,"No Aplica"))</f>
        <v>A demanda (cada vez que se requiera)</v>
      </c>
      <c r="T10" s="30" t="str">
        <f>IF($H$9="","",
IF(OR($H$9="Corrupción",$H$9="Lavado de Activos",$H$9="Financiación del Terrorismo",$H$9="Corrupción en Trámites, OPAs y Consultas de Acceso a la Información Pública"),'6.Valoración Control Corrupción'!G10,"No Aplica"))</f>
        <v>Restringir el acceso a los expedientes disciplinarios para el personal no autorizado</v>
      </c>
      <c r="U10" s="30" t="str">
        <f>IF($H$9="","",
IF(OR($H$9="Corrupción",$H$9="Lavado de Activos",$H$9="Financiación del Terrorismo",$H$9="Corrupción en Trámites, OPAs y Consultas de Acceso a la Información Pública"),'6.Valoración Control Corrupción'!H10,"No Aplica"))</f>
        <v>1. Solicitarle al ciudadano(a) que presente su cédula de ciudadanía. 
2. Solicitarle que indique el número de proceso que quiere consultar o del cual se quiere notificar.
3. Los usuarios no pueden sacar ni un solo folio de los expedientes. Siempre debe existir la vigilancia permanente de un funcionario o colaborador de la OCDI. 
4. Los únicos que pueden consultar expedientes son los investigados, sus defensores o las autoridades que asi lo demanden.
5. Una vez hecho lo anterior, se procede a diligenciar el acta de consulta.</v>
      </c>
      <c r="V10" s="30" t="str">
        <f>IF($H$9="","",
IF(OR($H$9="Corrupción",$H$9="Lavado de Activos",$H$9="Financiación del Terrorismo",$H$9="Corrupción en Trámites, OPAs y Consultas de Acceso a la Información Pública"),'6.Valoración Control Corrupción'!I10,"No Aplica"))</f>
        <v>En caso de que no acredite la calidad de sujeto procesal o no se demuestre el interes legitimo, no se le permitirá el acceso a la consulta del expediente.</v>
      </c>
      <c r="W10" s="30" t="str">
        <f>IF($H$9="","",
IF(OR($H$9="Corrupción",$H$9="Lavado de Activos",$H$9="Financiación del Terrorismo",$H$9="Corrupción en Trámites, OPAs y Consultas de Acceso a la Información Pública"),'6.Valoración Control Corrupción'!J10,"No Aplica"))</f>
        <v>Acta de Consulta
(por escrito se daría respuesta al sujeto procesal)</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2"/>
      <c r="AI10" s="82"/>
      <c r="AJ10" s="82"/>
      <c r="AK10" s="82"/>
      <c r="AL10" s="82"/>
      <c r="AM10" s="82"/>
      <c r="AN10" s="82"/>
      <c r="AO10" s="82"/>
      <c r="AP10" s="82"/>
      <c r="AQ10" s="82"/>
      <c r="AR10" s="82"/>
      <c r="AS10" s="3"/>
      <c r="AT10" s="3"/>
      <c r="AU10" s="3"/>
      <c r="AV10" s="3"/>
      <c r="AW10" s="3"/>
      <c r="AX10" s="3"/>
      <c r="AY10" s="3"/>
      <c r="AZ10" s="3"/>
      <c r="BA10" s="3"/>
      <c r="BB10" s="3"/>
      <c r="BC10" s="3"/>
      <c r="BD10" s="3"/>
      <c r="BE10" s="3"/>
      <c r="BF10" s="3"/>
      <c r="BG10" s="3"/>
      <c r="BH10" s="3"/>
      <c r="BI10" s="3"/>
      <c r="BJ10" s="3"/>
      <c r="BK10" s="3"/>
      <c r="BL10" s="3"/>
    </row>
    <row r="11" spans="1:64" ht="77.25" customHeight="1">
      <c r="A11" s="83"/>
      <c r="B11" s="83"/>
      <c r="C11" s="83"/>
      <c r="D11" s="83"/>
      <c r="E11" s="83"/>
      <c r="F11" s="83"/>
      <c r="G11" s="83"/>
      <c r="H11" s="83"/>
      <c r="I11" s="83"/>
      <c r="J11" s="83"/>
      <c r="K11" s="83"/>
      <c r="L11" s="83"/>
      <c r="M11" s="83"/>
      <c r="N11" s="83"/>
      <c r="O11" s="83"/>
      <c r="P11" s="83"/>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31.5" customHeight="1">
      <c r="A12" s="89">
        <v>2</v>
      </c>
      <c r="B12" s="84" t="str">
        <f>'2. Identificación del Riesgo'!B12:B14</f>
        <v>Control Disciplinario Interno</v>
      </c>
      <c r="C12" s="84" t="str">
        <f>IF('2. Identificación del Riesgo'!C12:C14="","",'2. Identificación del Riesgo'!C12:C14)</f>
        <v>Contacto de personas interesadas en los procesos disciplinarios con quienes intervienen en el flujo de la toma de decisiones disciplinarias: por vinculos de amistad, recomendaciones laborales, nominación en el cargo o subdordinación al interior de la entidad</v>
      </c>
      <c r="D12" s="84" t="str">
        <f>IF('2. Identificación del Riesgo'!D12:D14="","",'2. Identificación del Riesgo'!D12:D14)</f>
        <v>Afectación Reputacional</v>
      </c>
      <c r="E12" s="84" t="str">
        <f>IF('2. Identificación del Riesgo'!E12:E14="","",'2. Identificación del Riesgo'!E12:E14)</f>
        <v xml:space="preserve"> 2. No dar tramite a una noticia disciplinaria (quejas o informes o de hecho que se haya tenido conocimiento por parte de la autoridad disciplinaria)</v>
      </c>
      <c r="F12" s="84" t="str">
        <f>IF('2. Identificación del Riesgo'!F12:F14="","",'2. Identificación del Riesgo'!F12:F14)</f>
        <v xml:space="preserve">1. Desconocimiento de valores institucionales por parte de quienes intervienen en el proceso disciplinario. / 2. Desconocimiento de la normatividad vigente </v>
      </c>
      <c r="G12" s="84" t="str">
        <f>IF('2. Identificación del Riesgo'!G12:G14="","",'2. Identificación del Riesgo'!G12:G14)</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H12" s="84" t="str">
        <f>IF('2. Identificación del Riesgo'!H12:H14="","",'2. Identificación del Riesgo'!H12:H14)</f>
        <v>Corrupción</v>
      </c>
      <c r="I12" s="84" t="str">
        <f>IF('2. Identificación del Riesgo'!I12:I14="","",'2. Identificación del Riesgo'!I12:I14)</f>
        <v>Relaciones Laborales</v>
      </c>
      <c r="J12" s="84" t="str">
        <f>IF('2. Identificación del Riesgo'!J12:J14="","",'2. Identificación del Riesgo'!J12:J14)</f>
        <v>Rara vez: No se ha presentado en los últimos cinco años.</v>
      </c>
      <c r="K12" s="85" t="str">
        <f>'2. Identificación del Riesgo'!K12:K14</f>
        <v>Rara vez</v>
      </c>
      <c r="L12" s="86">
        <f>'2. Identificación del Riesgo'!L12:L14</f>
        <v>0.2</v>
      </c>
      <c r="M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No Aplica</v>
      </c>
      <c r="N12" s="85" t="str">
        <f>'2. Identificación del Riesgo'!N12:N14</f>
        <v>Mayor</v>
      </c>
      <c r="O12" s="86">
        <f>'2. Identificación del Riesgo'!O12:O14</f>
        <v>0.8</v>
      </c>
      <c r="P12" s="81" t="str">
        <f>'2. Identificación del Riesgo'!P12:P14</f>
        <v>Alto</v>
      </c>
      <c r="Q12" s="30" t="str">
        <f>IF($H$12="","",
IF(OR($H$12="Corrupción",$H$12="Lavado de Activos",$H$12="Financiación del Terrorismo",$H$12="Corrupción en Trámites, OPAs y Consultas de Acceso a la Información Pública"),"No Aplica",'5. Valoración de Controles'!H12))</f>
        <v>No Aplica</v>
      </c>
      <c r="R12" s="30" t="str">
        <f>IF($H$12="","",
IF(OR($H$12="Corrupción",$H$12="Lavado de Activos",$H$12="Financiación del Terrorismo",$H$12="Corrupción en Trámites, OPAs y Consultas de Acceso a la Información Pública"),'6.Valoración Control Corrupción'!E12,"No Aplica"))</f>
        <v>Jefe de la OCDI
y
Segunda Instacia / Personería de Bogotá</v>
      </c>
      <c r="S12" s="30" t="str">
        <f>IF($H$12="","",
IF(OR($H$12="Corrupción",$H$12="Lavado de Activos",$H$12="Financiación del Terrorismo",$H$12="Corrupción en Trámites, OPAs y Consultas de Acceso a la Información Pública"),'6.Valoración Control Corrupción'!F12,"No Aplica"))</f>
        <v>A demanda (cada vez que se proyecte una decisión y cuando se interponga recursos)</v>
      </c>
      <c r="T12" s="30" t="str">
        <f>IF($H$12="","",
IF(OR($H$12="Corrupción",$H$12="Lavado de Activos",$H$12="Financiación del Terrorismo",$H$12="Corrupción en Trámites, OPAs y Consultas de Acceso a la Información Pública"),'6.Valoración Control Corrupción'!G12,"No Aplica"))</f>
        <v>Identificar decisiones que vayan en contravía del interes general y que puedan favorecer un interes propio o de terceros.</v>
      </c>
      <c r="U12" s="30" t="str">
        <f>IF($H$12="","",
IF(OR($H$12="Corrupción",$H$12="Lavado de Activos",$H$12="Financiación del Terrorismo",$H$12="Corrupción en Trámites, OPAs y Consultas de Acceso a la Información Pública"),'6.Valoración Control Corrupción'!H12,"No Aplica"))</f>
        <v>1) Los antecedentes de las decisiones revisadas y adoptadas cuya trazabilidad se puede consultar a través de correo electrónico institucional.
2) Los controles - hoja de cálculo compartidas en el Drive institucional cuyo acceso es limitado y requiere de permiso de entrada.
3) Los reportes de decisiones de archivo efectuados a la Personería de Bogotá y a los ciudadanos que presentan la noticia disciplinaria.</v>
      </c>
      <c r="V12" s="30" t="str">
        <f>IF($H$12="","",
IF(OR($H$12="Corrupción",$H$12="Lavado de Activos",$H$12="Financiación del Terrorismo",$H$12="Corrupción en Trámites, OPAs y Consultas de Acceso a la Información Pública"),'6.Valoración Control Corrupción'!I12,"No Aplica"))</f>
        <v>Se presentan las observaciones por parte de la Jefe OCDI y se devuelven para las correcciones del caso.</v>
      </c>
      <c r="W12" s="30" t="str">
        <f>IF($H$12="","",
IF(OR($H$12="Corrupción",$H$12="Lavado de Activos",$H$12="Financiación del Terrorismo",$H$12="Corrupción en Trámites, OPAs y Consultas de Acceso a la Información Pública"),'6.Valoración Control Corrupción'!J12,"No Aplica"))</f>
        <v xml:space="preserve">1) Correos electrónicos con la trazabilidad correspondiente hasta que se emité la decisión que pone fin a la etapa de instrucción.
2) Hoja de calculo en Google Drive.
3) Correo electrónico que evidencian el cargue de las decisiones en el aplicativo de la Personería de Bogotá. </v>
      </c>
      <c r="X12" s="23" t="str">
        <f>IF($H$12="","",
IF(OR($H$12="Corrupción",$H$12="Lavado de Activos",$H$12="Financiación del Terrorismo",$H$12="Trámites, OPAs y Consultas de Acceso a la Información Pública"),"No Aplica",'5. Valoración de Controles'!I12))</f>
        <v>No Aplica</v>
      </c>
      <c r="Y12" s="23" t="str">
        <f>IF($H$12="","",
IF(OR($H$12="Corrupción",$H$12="Lavado de Activos",$H$12="Financiación del Terrorismo",$H$12="Trámites, OPAs y Consultas de Acceso a la Información Pública"),"No Aplica",'5. Valoración de Controles'!J12))</f>
        <v>No Aplica</v>
      </c>
      <c r="Z12" s="23" t="str">
        <f>IF($H$12="","",
IF(OR($H$12="Corrupción",$H$12="Lavado de Activos",$H$12="Financiación del Terrorismo",$H$12="Trámites, OPAs y Consultas de Acceso a la Información Pública"),"No Aplica",'5. Valoración de Controles'!K12))</f>
        <v>No Aplica</v>
      </c>
      <c r="AA12" s="23" t="str">
        <f>IF($H$12="","",
IF(OR($H$12="Corrupción",$H$12="Lavado de Activos",$H$12="Financiación del Terrorismo",$H$12="Trámites, OPAs y Consultas de Acceso a la Información Pública"),"No Aplica",'5. Valoración de Controles'!L12))</f>
        <v>No Aplica</v>
      </c>
      <c r="AB12" s="23" t="str">
        <f>IF($H$12="","",
IF(OR($H$12="Corrupción",$H$12="Lavado de Activos",$H$12="Financiación del Terrorismo",$H$12="Trámites, OPAs y Consultas de Acceso a la Información Pública"),"No Aplica",'5. Valoración de Controles'!M12))</f>
        <v>No Aplica</v>
      </c>
      <c r="AC12" s="23" t="str">
        <f>IF($H$12="","",
IF(OR($H$12="Corrupción",$H$12="Lavado de Activos",$H$12="Financiación del Terrorismo",$H$12="Trámites, OPAs y Consultas de Acceso a la Información Pública"),"No Aplica",'5. Valoración de Controles'!N12))</f>
        <v>No Aplica</v>
      </c>
      <c r="AD12" s="23" t="str">
        <f>IF($H$12="","",
IF(OR($H$12="Corrupción",$H$12="Lavado de Activos",$H$12="Financiación del Terrorismo",$H$12="Trámites, OPAs y Consultas de Acceso a la Información Pública"),"No Aplica",'5. Valoración de Controles'!O12))</f>
        <v>No Aplica</v>
      </c>
      <c r="AE12" s="23" t="str">
        <f>IF($H$12="","",
IF(OR($H$12="Corrupción",$H$12="Lavado de Activos",$H$12="Financiación del Terrorismo",$H$12="Trámites, OPAs y Consultas de Acceso a la Información Pública"),"No Aplica",'5. Valoración de Controles'!P12))</f>
        <v>No Aplica</v>
      </c>
      <c r="AF12" s="23" t="str">
        <f>IF($H$12="","",
IF(OR($H$12="Corrupción",$H$12="Lavado de Activos",$H$12="Financiación del Terrorismo",$H$12="Trámites, OPAs y Consultas de Acceso a la Información Pública"),"No Aplica",'5. Valoración de Controles'!Q12))</f>
        <v>No Aplica</v>
      </c>
      <c r="AG12" s="24" t="str">
        <f>IF($H$12="","",
IF(OR($H$12="Corrupción",$H$12="Lavado de Activos",$H$12="Financiación del Terrorismo",$H$12="Corrupción en Trámites, OPAs y Consultas de Acceso a la Información Pública"),"No Aplica",'5. Valoración de Controles'!R12))</f>
        <v>No Aplica</v>
      </c>
      <c r="AH12" s="85"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Rara vez</v>
      </c>
      <c r="AI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No aplica</v>
      </c>
      <c r="AJ12" s="85"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No aplica</v>
      </c>
      <c r="AL12" s="8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7" t="s">
        <v>281</v>
      </c>
      <c r="AN12" s="10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2" t="s">
        <v>285</v>
      </c>
      <c r="AP12" s="111" t="s">
        <v>286</v>
      </c>
      <c r="AQ12" s="111" t="str">
        <f>IF(AO12="","","∑ Peso porcentual de cada acción definida")</f>
        <v>∑ Peso porcentual de cada acción definida</v>
      </c>
      <c r="AR12" s="84" t="s">
        <v>284</v>
      </c>
      <c r="AS12" s="3"/>
      <c r="AT12" s="3"/>
      <c r="AU12" s="3"/>
      <c r="AV12" s="3"/>
      <c r="AW12" s="3"/>
      <c r="AX12" s="3"/>
      <c r="AY12" s="3"/>
      <c r="AZ12" s="3"/>
      <c r="BA12" s="3"/>
      <c r="BB12" s="3"/>
      <c r="BC12" s="3"/>
      <c r="BD12" s="3"/>
      <c r="BE12" s="3"/>
      <c r="BF12" s="3"/>
      <c r="BG12" s="3"/>
      <c r="BH12" s="3"/>
      <c r="BI12" s="3"/>
      <c r="BJ12" s="3"/>
      <c r="BK12" s="3"/>
      <c r="BL12" s="3"/>
    </row>
    <row r="13" spans="1:64" ht="31.5" customHeight="1">
      <c r="A13" s="82"/>
      <c r="B13" s="82"/>
      <c r="C13" s="82"/>
      <c r="D13" s="82"/>
      <c r="E13" s="82"/>
      <c r="F13" s="82"/>
      <c r="G13" s="82"/>
      <c r="H13" s="82"/>
      <c r="I13" s="82"/>
      <c r="J13" s="82"/>
      <c r="K13" s="82"/>
      <c r="L13" s="82"/>
      <c r="M13" s="82"/>
      <c r="N13" s="82"/>
      <c r="O13" s="82"/>
      <c r="P13" s="82"/>
      <c r="Q13" s="30" t="str">
        <f>IF($H$12="","",
IF(OR($H$12="Corrupción",$H$12="Lavado de Activos",$H$12="Financiación del Terrorismo",$H$12="Corrupción en Trámites, OPAs y Consultas de Acceso a la Información Pública"),"No Aplica",'5. Valoración de Controles'!H13))</f>
        <v>No Aplica</v>
      </c>
      <c r="R13" s="30">
        <f>IF($H$12="","",
IF(OR($H$12="Corrupción",$H$12="Lavado de Activos",$H$12="Financiación del Terrorismo",$H$12="Corrupción en Trámites, OPAs y Consultas de Acceso a la Información Pública"),'6.Valoración Control Corrupción'!E13,"No Aplica"))</f>
        <v>0</v>
      </c>
      <c r="S13" s="30">
        <f>IF($H$12="","",
IF(OR($H$12="Corrupción",$H$12="Lavado de Activos",$H$12="Financiación del Terrorismo",$H$12="Corrupción en Trámites, OPAs y Consultas de Acceso a la Información Pública"),'6.Valoración Control Corrupción'!F13,"No Aplica"))</f>
        <v>0</v>
      </c>
      <c r="T13" s="30">
        <f>IF($H$12="","",
IF(OR($H$12="Corrupción",$H$12="Lavado de Activos",$H$12="Financiación del Terrorismo",$H$12="Corrupción en Trámites, OPAs y Consultas de Acceso a la Información Pública"),'6.Valoración Control Corrupción'!G13,"No Aplica"))</f>
        <v>0</v>
      </c>
      <c r="U13" s="30">
        <f>IF($H$12="","",
IF(OR($H$12="Corrupción",$H$12="Lavado de Activos",$H$12="Financiación del Terrorismo",$H$12="Corrupción en Trámites, OPAs y Consultas de Acceso a la Información Pública"),'6.Valoración Control Corrupción'!H13,"No Aplica"))</f>
        <v>0</v>
      </c>
      <c r="V13" s="30">
        <f>IF($H$12="","",
IF(OR($H$12="Corrupción",$H$12="Lavado de Activos",$H$12="Financiación del Terrorismo",$H$12="Corrupción en Trámites, OPAs y Consultas de Acceso a la Información Pública"),'6.Valoración Control Corrupción'!I13,"No Aplica"))</f>
        <v>0</v>
      </c>
      <c r="W13" s="30">
        <f>IF($H$12="","",
IF(OR($H$12="Corrupción",$H$12="Lavado de Activos",$H$12="Financiación del Terrorismo",$H$12="Corrupción en Trámites, OPAs y Consultas de Acceso a la Información Pública"),'6.Valoración Control Corrupción'!J13,"No Aplica"))</f>
        <v>0</v>
      </c>
      <c r="X13" s="23" t="str">
        <f>IF($H$12="","",
IF(OR($H$12="Corrupción",$H$12="Lavado de Activos",$H$12="Financiación del Terrorismo",$H$12="Trámites, OPAs y Consultas de Acceso a la Información Pública"),"No Aplica",'5. Valoración de Controles'!I13))</f>
        <v>No Aplica</v>
      </c>
      <c r="Y13" s="23" t="str">
        <f>IF($H$12="","",
IF(OR($H$12="Corrupción",$H$12="Lavado de Activos",$H$12="Financiación del Terrorismo",$H$12="Trámites, OPAs y Consultas de Acceso a la Información Pública"),"No Aplica",'5. Valoración de Controles'!J13))</f>
        <v>No Aplica</v>
      </c>
      <c r="Z13" s="23" t="str">
        <f>IF($H$12="","",
IF(OR($H$12="Corrupción",$H$12="Lavado de Activos",$H$12="Financiación del Terrorismo",$H$12="Trámites, OPAs y Consultas de Acceso a la Información Pública"),"No Aplica",'5. Valoración de Controles'!K13))</f>
        <v>No Aplica</v>
      </c>
      <c r="AA13" s="23" t="str">
        <f>IF($H$12="","",
IF(OR($H$12="Corrupción",$H$12="Lavado de Activos",$H$12="Financiación del Terrorismo",$H$12="Trámites, OPAs y Consultas de Acceso a la Información Pública"),"No Aplica",'5. Valoración de Controles'!L13))</f>
        <v>No Aplica</v>
      </c>
      <c r="AB13" s="23" t="str">
        <f>IF($H$12="","",
IF(OR($H$12="Corrupción",$H$12="Lavado de Activos",$H$12="Financiación del Terrorismo",$H$12="Trámites, OPAs y Consultas de Acceso a la Información Pública"),"No Aplica",'5. Valoración de Controles'!M13))</f>
        <v>No Aplica</v>
      </c>
      <c r="AC13" s="23" t="str">
        <f>IF($H$12="","",
IF(OR($H$12="Corrupción",$H$12="Lavado de Activos",$H$12="Financiación del Terrorismo",$H$12="Trámites, OPAs y Consultas de Acceso a la Información Pública"),"No Aplica",'5. Valoración de Controles'!N13))</f>
        <v>No Aplica</v>
      </c>
      <c r="AD13" s="23" t="str">
        <f>IF($H$12="","",
IF(OR($H$12="Corrupción",$H$12="Lavado de Activos",$H$12="Financiación del Terrorismo",$H$12="Trámites, OPAs y Consultas de Acceso a la Información Pública"),"No Aplica",'5. Valoración de Controles'!O13))</f>
        <v>No Aplica</v>
      </c>
      <c r="AE13" s="23" t="str">
        <f>IF($H$12="","",
IF(OR($H$12="Corrupción",$H$12="Lavado de Activos",$H$12="Financiación del Terrorismo",$H$12="Trámites, OPAs y Consultas de Acceso a la Información Pública"),"No Aplica",'5. Valoración de Controles'!P13))</f>
        <v>No Aplica</v>
      </c>
      <c r="AF13" s="23" t="str">
        <f>IF($H$12="","",
IF(OR($H$12="Corrupción",$H$12="Lavado de Activos",$H$12="Financiación del Terrorismo",$H$12="Trámites, OPAs y Consultas de Acceso a la Información Pública"),"No Aplica",'5. Valoración de Controles'!Q13))</f>
        <v>No Aplica</v>
      </c>
      <c r="AG13" s="24" t="str">
        <f>IF($H$12="","",
IF(OR($H$12="Corrupción",$H$12="Lavado de Activos",$H$12="Financiación del Terrorismo",$H$12="Corrupción en Trámites, OPAs y Consultas de Acceso a la Información Pública"),"No Aplica",'5. Valoración de Controles'!R13))</f>
        <v>No Aplica</v>
      </c>
      <c r="AH13" s="82"/>
      <c r="AI13" s="82"/>
      <c r="AJ13" s="82"/>
      <c r="AK13" s="82"/>
      <c r="AL13" s="82"/>
      <c r="AM13" s="82"/>
      <c r="AN13" s="82"/>
      <c r="AO13" s="82"/>
      <c r="AP13" s="82"/>
      <c r="AQ13" s="82"/>
      <c r="AR13" s="82"/>
      <c r="AS13" s="3"/>
      <c r="AT13" s="3"/>
      <c r="AU13" s="3"/>
      <c r="AV13" s="3"/>
      <c r="AW13" s="3"/>
      <c r="AX13" s="3"/>
      <c r="AY13" s="3"/>
      <c r="AZ13" s="3"/>
      <c r="BA13" s="3"/>
      <c r="BB13" s="3"/>
      <c r="BC13" s="3"/>
      <c r="BD13" s="3"/>
      <c r="BE13" s="3"/>
      <c r="BF13" s="3"/>
      <c r="BG13" s="3"/>
      <c r="BH13" s="3"/>
      <c r="BI13" s="3"/>
      <c r="BJ13" s="3"/>
      <c r="BK13" s="3"/>
      <c r="BL13" s="3"/>
    </row>
    <row r="14" spans="1:64" ht="80.25" customHeight="1">
      <c r="A14" s="83"/>
      <c r="B14" s="83"/>
      <c r="C14" s="83"/>
      <c r="D14" s="83"/>
      <c r="E14" s="83"/>
      <c r="F14" s="83"/>
      <c r="G14" s="83"/>
      <c r="H14" s="83"/>
      <c r="I14" s="83"/>
      <c r="J14" s="83"/>
      <c r="K14" s="83"/>
      <c r="L14" s="83"/>
      <c r="M14" s="83"/>
      <c r="N14" s="83"/>
      <c r="O14" s="83"/>
      <c r="P14" s="83"/>
      <c r="Q14" s="30" t="str">
        <f>IF($H$12="","",
IF(OR($H$12="Corrupción",$H$12="Lavado de Activos",$H$12="Financiación del Terrorismo",$H$12="Corrupción en Trámites, OPAs y Consultas de Acceso a la Información Pública"),"No Aplica",'5. Valoración de Controles'!H14))</f>
        <v>No Aplica</v>
      </c>
      <c r="R14" s="30">
        <f>IF($H$12="","",
IF(OR($H$12="Corrupción",$H$12="Lavado de Activos",$H$12="Financiación del Terrorismo",$H$12="Corrupción en Trámites, OPAs y Consultas de Acceso a la Información Pública"),'6.Valoración Control Corrupción'!E14,"No Aplica"))</f>
        <v>0</v>
      </c>
      <c r="S14" s="30">
        <f>IF($H$12="","",
IF(OR($H$12="Corrupción",$H$12="Lavado de Activos",$H$12="Financiación del Terrorismo",$H$12="Corrupción en Trámites, OPAs y Consultas de Acceso a la Información Pública"),'6.Valoración Control Corrupción'!F14,"No Aplica"))</f>
        <v>0</v>
      </c>
      <c r="T14" s="30">
        <f>IF($H$12="","",
IF(OR($H$12="Corrupción",$H$12="Lavado de Activos",$H$12="Financiación del Terrorismo",$H$12="Corrupción en Trámites, OPAs y Consultas de Acceso a la Información Pública"),'6.Valoración Control Corrupción'!G14,"No Aplica"))</f>
        <v>0</v>
      </c>
      <c r="U14" s="30">
        <f>IF($H$12="","",
IF(OR($H$12="Corrupción",$H$12="Lavado de Activos",$H$12="Financiación del Terrorismo",$H$12="Corrupción en Trámites, OPAs y Consultas de Acceso a la Información Pública"),'6.Valoración Control Corrupción'!H14,"No Aplica"))</f>
        <v>0</v>
      </c>
      <c r="V14" s="30">
        <f>IF($H$12="","",
IF(OR($H$12="Corrupción",$H$12="Lavado de Activos",$H$12="Financiación del Terrorismo",$H$12="Corrupción en Trámites, OPAs y Consultas de Acceso a la Información Pública"),'6.Valoración Control Corrupción'!I14,"No Aplica"))</f>
        <v>0</v>
      </c>
      <c r="W14" s="30">
        <f>IF($H$12="","",
IF(OR($H$12="Corrupción",$H$12="Lavado de Activos",$H$12="Financiación del Terrorismo",$H$12="Corrupción en Trámites, OPAs y Consultas de Acceso a la Información Pública"),'6.Valoración Control Corrupción'!J14,"No Aplica"))</f>
        <v>0</v>
      </c>
      <c r="X14" s="23" t="str">
        <f>IF($H$12="","",
IF(OR($H$12="Corrupción",$H$12="Lavado de Activos",$H$12="Financiación del Terrorismo",$H$12="Trámites, OPAs y Consultas de Acceso a la Información Pública"),"No Aplica",'5. Valoración de Controles'!I14))</f>
        <v>No Aplica</v>
      </c>
      <c r="Y14" s="23" t="str">
        <f>IF($H$12="","",
IF(OR($H$12="Corrupción",$H$12="Lavado de Activos",$H$12="Financiación del Terrorismo",$H$12="Trámites, OPAs y Consultas de Acceso a la Información Pública"),"No Aplica",'5. Valoración de Controles'!J14))</f>
        <v>No Aplica</v>
      </c>
      <c r="Z14" s="23" t="str">
        <f>IF($H$12="","",
IF(OR($H$12="Corrupción",$H$12="Lavado de Activos",$H$12="Financiación del Terrorismo",$H$12="Trámites, OPAs y Consultas de Acceso a la Información Pública"),"No Aplica",'5. Valoración de Controles'!K14))</f>
        <v>No Aplica</v>
      </c>
      <c r="AA14" s="23" t="str">
        <f>IF($H$12="","",
IF(OR($H$12="Corrupción",$H$12="Lavado de Activos",$H$12="Financiación del Terrorismo",$H$12="Trámites, OPAs y Consultas de Acceso a la Información Pública"),"No Aplica",'5. Valoración de Controles'!L14))</f>
        <v>No Aplica</v>
      </c>
      <c r="AB14" s="23" t="str">
        <f>IF($H$12="","",
IF(OR($H$12="Corrupción",$H$12="Lavado de Activos",$H$12="Financiación del Terrorismo",$H$12="Trámites, OPAs y Consultas de Acceso a la Información Pública"),"No Aplica",'5. Valoración de Controles'!M14))</f>
        <v>No Aplica</v>
      </c>
      <c r="AC14" s="23" t="str">
        <f>IF($H$12="","",
IF(OR($H$12="Corrupción",$H$12="Lavado de Activos",$H$12="Financiación del Terrorismo",$H$12="Trámites, OPAs y Consultas de Acceso a la Información Pública"),"No Aplica",'5. Valoración de Controles'!N14))</f>
        <v>No Aplica</v>
      </c>
      <c r="AD14" s="23" t="str">
        <f>IF($H$12="","",
IF(OR($H$12="Corrupción",$H$12="Lavado de Activos",$H$12="Financiación del Terrorismo",$H$12="Trámites, OPAs y Consultas de Acceso a la Información Pública"),"No Aplica",'5. Valoración de Controles'!O14))</f>
        <v>No Aplica</v>
      </c>
      <c r="AE14" s="23" t="str">
        <f>IF($H$12="","",
IF(OR($H$12="Corrupción",$H$12="Lavado de Activos",$H$12="Financiación del Terrorismo",$H$12="Trámites, OPAs y Consultas de Acceso a la Información Pública"),"No Aplica",'5. Valoración de Controles'!P14))</f>
        <v>No Aplica</v>
      </c>
      <c r="AF14" s="23" t="str">
        <f>IF($H$12="","",
IF(OR($H$12="Corrupción",$H$12="Lavado de Activos",$H$12="Financiación del Terrorismo",$H$12="Trámites, OPAs y Consultas de Acceso a la Información Pública"),"No Aplica",'5. Valoración de Controles'!Q14))</f>
        <v>No Aplica</v>
      </c>
      <c r="AG14" s="24" t="str">
        <f>IF($H$12="","",
IF(OR($H$12="Corrupción",$H$12="Lavado de Activos",$H$12="Financiación del Terrorismo",$H$12="Corrupción en Trámites, OPAs y Consultas de Acceso a la Información Pública"),"No Aplica",'5. Valoración de Controles'!R14))</f>
        <v>No Aplica</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58.5" customHeight="1">
      <c r="A15" s="89">
        <v>3</v>
      </c>
      <c r="B15" s="84" t="str">
        <f>'2. Identificación del Riesgo'!B15:B17</f>
        <v>Control Disciplinario Interno</v>
      </c>
      <c r="C15" s="84" t="str">
        <f>IF('2. Identificación del Riesgo'!C15:C17="","",'2. Identificación del Riesgo'!C15:C17)</f>
        <v>Etapa de instrucción: indagación e investigación disciplinaria</v>
      </c>
      <c r="D15" s="84" t="str">
        <f>IF('2. Identificación del Riesgo'!D15:D17="","",'2. Identificación del Riesgo'!D15:D17)</f>
        <v>Afectación Reputacional</v>
      </c>
      <c r="E15" s="84" t="str">
        <f>IF('2. Identificación del Riesgo'!E15:E17="","",'2. Identificación del Riesgo'!E15:E17)</f>
        <v>No recaudo de las pruebas necesarias y conducentes para efectos de adoptar una decisión</v>
      </c>
      <c r="F15" s="84" t="str">
        <f>IF('2. Identificación del Riesgo'!F15:F17="","",'2. Identificación del Riesgo'!F15:F17)</f>
        <v>1. Inexistencia de personal suficiente para practicar pruebas dentro de los procesos disciplinarios / 2. Falta de seguimiento a los procesos asignados (no control de términos  )</v>
      </c>
      <c r="G15" s="84" t="str">
        <f>IF('2. Identificación del Riesgo'!G15:G17="","",'2. Identificación del Riesgo'!G15:G17)</f>
        <v>Posibilidad de afectación reputacional por perdida de oportunidad de continuar con la acción disciplinaria al no cumplirse con la finalidad de una etapa procesal.</v>
      </c>
      <c r="H15" s="84" t="str">
        <f>IF('2. Identificación del Riesgo'!H15:H17="","",'2. Identificación del Riesgo'!H15:H17)</f>
        <v>Gestión</v>
      </c>
      <c r="I15" s="84" t="str">
        <f>IF('2. Identificación del Riesgo'!I15:I17="","",'2. Identificación del Riesgo'!I15:I17)</f>
        <v>Relaciones Laborales</v>
      </c>
      <c r="J15" s="84" t="str">
        <f>IF('2. Identificación del Riesgo'!J15:J17="","",'2. Identificación del Riesgo'!J15:J17)</f>
        <v>Baja: La actividad que conlleva el riesgo se ejecuta de 3 a 24 veces por año</v>
      </c>
      <c r="K15" s="85" t="str">
        <f>'2. Identificación del Riesgo'!K15:K17</f>
        <v>Baja</v>
      </c>
      <c r="L15" s="86">
        <f>'2. Identificación del Riesgo'!L15:L17</f>
        <v>0.4</v>
      </c>
      <c r="M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alguna área de la organización</v>
      </c>
      <c r="N15" s="85" t="str">
        <f>'2. Identificación del Riesgo'!N15:N17</f>
        <v>Leve</v>
      </c>
      <c r="O15" s="86">
        <f>'2. Identificación del Riesgo'!O15:O17</f>
        <v>0.2</v>
      </c>
      <c r="P15" s="81" t="str">
        <f>'2. Identificación del Riesgo'!P15:P17</f>
        <v>Bajo</v>
      </c>
      <c r="Q15" s="30" t="str">
        <f>IF($H$15="","",
IF(OR($H$15="Corrupción",$H$15="Lavado de Activos",$H$15="Financiación del Terrorismo",$H$15="Corrupción en Trámites, OPAs y Consultas de Acceso a la Información Pública"),"No Aplica",'5. Valoración de Controles'!H15))</f>
        <v>El jefe de la Oficina de Control Disciplinario Interno o la persona que este designe  REVISA y ANALIZA La información sobre los términos procesales con el fin de determinar las acciones que se encuentran pendientes por realizar en cada uno de los procesos disciplinarios</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Drive institucional</v>
      </c>
      <c r="AE15" s="23" t="str">
        <f>IF($H$15="","",
IF(OR($H$15="Corrupción",$H$15="Lavado de Activos",$H$15="Financiación del Terrorismo",$H$15="Trámites, OPAs y Consultas de Acceso a la Información Pública"),"No Aplica",'5. Valoración de Controles'!P15))</f>
        <v>Drive / expedientes disciplinarios</v>
      </c>
      <c r="AF15" s="23" t="str">
        <f>IF($H$15="","",
IF(OR($H$15="Corrupción",$H$15="Lavado de Activos",$H$15="Financiación del Terrorismo",$H$15="Trámites, OPAs y Consultas de Acceso a la Información Pública"),"No Aplica",'5. Valoración de Controles'!Q15))</f>
        <v xml:space="preserve">Se contrasta la informaicón obrante en el expediente con la reportada en los documentos de control que se llevan a través de Drive. </v>
      </c>
      <c r="AG15" s="24">
        <f>IF($H$15="","",
IF(OR($H$15="Corrupción",$H$15="Lavado de Activos",$H$15="Financiación del Terrorismo",$H$15="Corrupción en Trámites, OPAs y Consultas de Acceso a la Información Pública"),"No Aplica",'5. Valoración de Controles'!R15))</f>
        <v>0.4</v>
      </c>
      <c r="AH15" s="85"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2">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0.24</v>
      </c>
      <c r="AJ15" s="85"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Leve</v>
      </c>
      <c r="AK15" s="112">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0.2</v>
      </c>
      <c r="AL15" s="8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87" t="s">
        <v>287</v>
      </c>
      <c r="AN15" s="10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2"/>
      <c r="AP15" s="111"/>
      <c r="AQ15" s="111" t="str">
        <f>IF(AO15="","","∑ Peso porcentual de cada acción definida")</f>
        <v/>
      </c>
      <c r="AR15" s="84"/>
      <c r="AS15" s="3"/>
      <c r="AT15" s="3"/>
      <c r="AU15" s="3"/>
      <c r="AV15" s="3"/>
      <c r="AW15" s="3"/>
      <c r="AX15" s="3"/>
      <c r="AY15" s="3"/>
      <c r="AZ15" s="3"/>
      <c r="BA15" s="3"/>
      <c r="BB15" s="3"/>
      <c r="BC15" s="3"/>
      <c r="BD15" s="3"/>
      <c r="BE15" s="3"/>
      <c r="BF15" s="3"/>
      <c r="BG15" s="3"/>
      <c r="BH15" s="3"/>
      <c r="BI15" s="3"/>
      <c r="BJ15" s="3"/>
      <c r="BK15" s="3"/>
      <c r="BL15" s="3"/>
    </row>
    <row r="16" spans="1:64" ht="31.5" customHeight="1">
      <c r="A16" s="82"/>
      <c r="B16" s="82"/>
      <c r="C16" s="82"/>
      <c r="D16" s="82"/>
      <c r="E16" s="82"/>
      <c r="F16" s="82"/>
      <c r="G16" s="82"/>
      <c r="H16" s="82"/>
      <c r="I16" s="82"/>
      <c r="J16" s="82"/>
      <c r="K16" s="82"/>
      <c r="L16" s="82"/>
      <c r="M16" s="82"/>
      <c r="N16" s="82"/>
      <c r="O16" s="82"/>
      <c r="P16" s="82"/>
      <c r="Q16" s="30" t="str">
        <f>IF($H$15="","",
IF(OR($H$15="Corrupción",$H$15="Lavado de Activos",$H$15="Financiación del Terrorismo",$H$15="Corrupción en Trámites, OPAs y Consultas de Acceso a la Información Pública"),"No Aplica",'5. Valoración de Controles'!H16))</f>
        <v xml:space="preserve">  </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
      </c>
      <c r="AH16" s="82"/>
      <c r="AI16" s="82"/>
      <c r="AJ16" s="82"/>
      <c r="AK16" s="82"/>
      <c r="AL16" s="82"/>
      <c r="AM16" s="82"/>
      <c r="AN16" s="82"/>
      <c r="AO16" s="82"/>
      <c r="AP16" s="82"/>
      <c r="AQ16" s="82"/>
      <c r="AR16" s="82"/>
      <c r="AS16" s="3"/>
      <c r="AT16" s="3"/>
      <c r="AU16" s="3"/>
      <c r="AV16" s="3"/>
      <c r="AW16" s="3"/>
      <c r="AX16" s="3"/>
      <c r="AY16" s="3"/>
      <c r="AZ16" s="3"/>
      <c r="BA16" s="3"/>
      <c r="BB16" s="3"/>
      <c r="BC16" s="3"/>
      <c r="BD16" s="3"/>
      <c r="BE16" s="3"/>
      <c r="BF16" s="3"/>
      <c r="BG16" s="3"/>
      <c r="BH16" s="3"/>
      <c r="BI16" s="3"/>
      <c r="BJ16" s="3"/>
      <c r="BK16" s="3"/>
      <c r="BL16" s="3"/>
    </row>
    <row r="17" spans="1:64" ht="31.5" customHeight="1">
      <c r="A17" s="83"/>
      <c r="B17" s="83"/>
      <c r="C17" s="83"/>
      <c r="D17" s="83"/>
      <c r="E17" s="83"/>
      <c r="F17" s="83"/>
      <c r="G17" s="83"/>
      <c r="H17" s="83"/>
      <c r="I17" s="83"/>
      <c r="J17" s="83"/>
      <c r="K17" s="83"/>
      <c r="L17" s="83"/>
      <c r="M17" s="83"/>
      <c r="N17" s="83"/>
      <c r="O17" s="83"/>
      <c r="P17" s="83"/>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76.5" customHeight="1">
      <c r="A18" s="89">
        <v>4</v>
      </c>
      <c r="B18" s="84" t="str">
        <f>'2. Identificación del Riesgo'!B18:B20</f>
        <v>Control Disciplinario Interno</v>
      </c>
      <c r="C18" s="84" t="str">
        <f>IF('2. Identificación del Riesgo'!C18:C20="","",'2. Identificación del Riesgo'!C18:C20)</f>
        <v>Evaluación de las actuaciones disciplinarias (indagación previa, investigación disciplinaria)</v>
      </c>
      <c r="D18" s="84" t="str">
        <f>IF('2. Identificación del Riesgo'!D18:D20="","",'2. Identificación del Riesgo'!D18:D20)</f>
        <v>Afectación Reputacional</v>
      </c>
      <c r="E18" s="84" t="str">
        <f>IF('2. Identificación del Riesgo'!E18:E20="","",'2. Identificación del Riesgo'!E18:E20)</f>
        <v>Decisiones interlocutorias, de impulso procesal proferidos por fuera de los términos previstos en el Artículo 117 y demás disposiciones del Código General Disciplinario</v>
      </c>
      <c r="F18" s="84" t="str">
        <f>IF('2. Identificación del Riesgo'!F18:F20="","",'2. Identificación del Riesgo'!F18:F20)</f>
        <v xml:space="preserve">1. Demora o no suministro  de Información solicitada a terceros (entidades privadas, públicas, entes de control, etc) que impiden tomar un decisión.  / 2. Inexistencia de estrategia de priorización de procesos de acuerdo con la  fecha de hechos que son objeto de investigación / 3.  Estudio de caso complejo en los que se investigan más de una conducta u omisión o que involucran más de un implicado. / 4. Inexistencia de personal profesional de planta o contratado que permita efectuar un reparto de los procesos disciplinarios / 5. Personal vinculado sin experiencia en disciplinarios   / 6. La decisión proyetada no es aprobada por la autoridad discipinaria </v>
      </c>
      <c r="G18" s="84" t="str">
        <f>IF('2. Identificación del Riesgo'!G18:G20="","",'2. Identificación del Riesgo'!G18:G20)</f>
        <v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H18" s="84" t="str">
        <f>IF('2. Identificación del Riesgo'!H18:H20="","",'2. Identificación del Riesgo'!H18:H20)</f>
        <v>Gestión</v>
      </c>
      <c r="I18" s="84" t="str">
        <f>IF('2. Identificación del Riesgo'!I18:I20="","",'2. Identificación del Riesgo'!I18:I20)</f>
        <v>Relaciones Laborales</v>
      </c>
      <c r="J18" s="84" t="str">
        <f>IF('2. Identificación del Riesgo'!J18:J20="","",'2. Identificación del Riesgo'!J18:J20)</f>
        <v>Baja: La actividad que conlleva el riesgo se ejecuta de 3 a 24 veces por año</v>
      </c>
      <c r="K18" s="85" t="str">
        <f>'2. Identificación del Riesgo'!K18:K20</f>
        <v>Baja</v>
      </c>
      <c r="L18" s="86">
        <f>'2. Identificación del Riesgo'!L18:L20</f>
        <v>0.4</v>
      </c>
      <c r="M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85" t="str">
        <f>'2. Identificación del Riesgo'!N18:N20</f>
        <v>Leve</v>
      </c>
      <c r="O18" s="86">
        <f>'2. Identificación del Riesgo'!O18:O20</f>
        <v>0.2</v>
      </c>
      <c r="P18" s="81" t="str">
        <f>'2. Identificación del Riesgo'!P18:P20</f>
        <v>Bajo</v>
      </c>
      <c r="Q18" s="30" t="str">
        <f>IF($H$18="","",
IF(OR($H$18="Corrupción",$H$18="Lavado de Activos",$H$18="Financiación del Terrorismo",$H$18="Corrupción en Trámites, OPAs y Consultas de Acceso a la Información Pública"),"No Aplica",'5. Valoración de Controles'!H18))</f>
        <v>El jefe de la Oficina de Control Disciplinario Interno FORMULA y CONCRETA Planes de trabajo mensuales con los profesionales de la dependencia de acuerdo con el estado de los procesos.</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t="str">
        <f>IF($H$18="","",
IF(OR($H$18="Corrupción",$H$18="Lavado de Activos",$H$18="Financiación del Terrorismo",$H$18="Trámites, OPAs y Consultas de Acceso a la Información Pública"),"No Aplica",'5. Valoración de Controles'!I18))</f>
        <v>Preventivo</v>
      </c>
      <c r="Y18" s="23" t="str">
        <f>IF($H$18="","",
IF(OR($H$18="Corrupción",$H$18="Lavado de Activos",$H$18="Financiación del Terrorismo",$H$18="Trámites, OPAs y Consultas de Acceso a la Información Pública"),"No Aplica",'5. Valoración de Controles'!J18))</f>
        <v>Afecta probabilidad</v>
      </c>
      <c r="Z18" s="23" t="str">
        <f>IF($H$18="","",
IF(OR($H$18="Corrupción",$H$18="Lavado de Activos",$H$18="Financiación del Terrorismo",$H$18="Trámites, OPAs y Consultas de Acceso a la Información Pública"),"No Aplica",'5. Valoración de Controles'!K18))</f>
        <v>Manual</v>
      </c>
      <c r="AA18" s="23" t="str">
        <f>IF($H$18="","",
IF(OR($H$18="Corrupción",$H$18="Lavado de Activos",$H$18="Financiación del Terrorismo",$H$18="Trámites, OPAs y Consultas de Acceso a la Información Pública"),"No Aplica",'5. Valoración de Controles'!L18))</f>
        <v>Documentado</v>
      </c>
      <c r="AB18" s="23" t="str">
        <f>IF($H$18="","",
IF(OR($H$18="Corrupción",$H$18="Lavado de Activos",$H$18="Financiación del Terrorismo",$H$18="Trámites, OPAs y Consultas de Acceso a la Información Pública"),"No Aplica",'5. Valoración de Controles'!M18))</f>
        <v>Continua</v>
      </c>
      <c r="AC18" s="23" t="str">
        <f>IF($H$18="","",
IF(OR($H$18="Corrupción",$H$18="Lavado de Activos",$H$18="Financiación del Terrorismo",$H$18="Trámites, OPAs y Consultas de Acceso a la Información Pública"),"No Aplica",'5. Valoración de Controles'!N18))</f>
        <v>Con registro</v>
      </c>
      <c r="AD18" s="23" t="str">
        <f>IF($H$18="","",
IF(OR($H$18="Corrupción",$H$18="Lavado de Activos",$H$18="Financiación del Terrorismo",$H$18="Trámites, OPAs y Consultas de Acceso a la Información Pública"),"No Aplica",'5. Valoración de Controles'!O18))</f>
        <v>correo institucional</v>
      </c>
      <c r="AE18" s="23" t="str">
        <f>IF($H$18="","",
IF(OR($H$18="Corrupción",$H$18="Lavado de Activos",$H$18="Financiación del Terrorismo",$H$18="Trámites, OPAs y Consultas de Acceso a la Información Pública"),"No Aplica",'5. Valoración de Controles'!P18))</f>
        <v>Correo electrónico / expedientes disciplinarios</v>
      </c>
      <c r="AF18" s="23" t="str">
        <f>IF($H$18="","",
IF(OR($H$18="Corrupción",$H$18="Lavado de Activos",$H$18="Financiación del Terrorismo",$H$18="Trámites, OPAs y Consultas de Acceso a la Información Pública"),"No Aplica",'5. Valoración de Controles'!Q18))</f>
        <v>Se contrasta el plan de trabajo con los proyectos entregados</v>
      </c>
      <c r="AG18" s="24">
        <f>IF($H$18="","",
IF(OR($H$18="Corrupción",$H$18="Lavado de Activos",$H$18="Financiación del Terrorismo",$H$18="Corrupción en Trámites, OPAs y Consultas de Acceso a la Información Pública"),"No Aplica",'5. Valoración de Controles'!R18))</f>
        <v>0.4</v>
      </c>
      <c r="AH18" s="85"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12">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0.24</v>
      </c>
      <c r="AJ18" s="85"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12">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8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87"/>
      <c r="AN18" s="10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2"/>
      <c r="AP18" s="111"/>
      <c r="AQ18" s="111" t="str">
        <f>IF(AO18="","","∑ Peso porcentual de cada acción definida")</f>
        <v/>
      </c>
      <c r="AR18" s="84"/>
      <c r="AS18" s="3"/>
      <c r="AT18" s="3"/>
      <c r="AU18" s="3"/>
      <c r="AV18" s="3"/>
      <c r="AW18" s="3"/>
      <c r="AX18" s="3"/>
      <c r="AY18" s="3"/>
      <c r="AZ18" s="3"/>
      <c r="BA18" s="3"/>
      <c r="BB18" s="3"/>
      <c r="BC18" s="3"/>
      <c r="BD18" s="3"/>
      <c r="BE18" s="3"/>
      <c r="BF18" s="3"/>
      <c r="BG18" s="3"/>
      <c r="BH18" s="3"/>
      <c r="BI18" s="3"/>
      <c r="BJ18" s="3"/>
      <c r="BK18" s="3"/>
      <c r="BL18" s="3"/>
    </row>
    <row r="19" spans="1:64" ht="31.5" customHeight="1">
      <c r="A19" s="82"/>
      <c r="B19" s="82"/>
      <c r="C19" s="82"/>
      <c r="D19" s="82"/>
      <c r="E19" s="82"/>
      <c r="F19" s="82"/>
      <c r="G19" s="82"/>
      <c r="H19" s="82"/>
      <c r="I19" s="82"/>
      <c r="J19" s="82"/>
      <c r="K19" s="82"/>
      <c r="L19" s="82"/>
      <c r="M19" s="82"/>
      <c r="N19" s="82"/>
      <c r="O19" s="82"/>
      <c r="P19" s="82"/>
      <c r="Q19" s="30" t="str">
        <f>IF($H$18="","",
IF(OR($H$18="Corrupción",$H$18="Lavado de Activos",$H$18="Financiación del Terrorismo",$H$18="Corrupción en Trámites, OPAs y Consultas de Acceso a la Información Pública"),"No Aplica",'5. Valoración de Controles'!H19))</f>
        <v xml:space="preserve">  </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f>IF($H$18="","",
IF(OR($H$18="Corrupción",$H$18="Lavado de Activos",$H$18="Financiación del Terrorismo",$H$18="Trámites, OPAs y Consultas de Acceso a la Información Pública"),"No Aplica",'5. Valoración de Controles'!I19))</f>
        <v>0</v>
      </c>
      <c r="Y19" s="23" t="str">
        <f>IF($H$18="","",
IF(OR($H$18="Corrupción",$H$18="Lavado de Activos",$H$18="Financiación del Terrorismo",$H$18="Trámites, OPAs y Consultas de Acceso a la Información Pública"),"No Aplica",'5. Valoración de Controles'!J19))</f>
        <v/>
      </c>
      <c r="Z19" s="23">
        <f>IF($H$18="","",
IF(OR($H$18="Corrupción",$H$18="Lavado de Activos",$H$18="Financiación del Terrorismo",$H$18="Trámites, OPAs y Consultas de Acceso a la Información Pública"),"No Aplica",'5. Valoración de Controles'!K19))</f>
        <v>0</v>
      </c>
      <c r="AA19" s="23">
        <f>IF($H$18="","",
IF(OR($H$18="Corrupción",$H$18="Lavado de Activos",$H$18="Financiación del Terrorismo",$H$18="Trámites, OPAs y Consultas de Acceso a la Información Pública"),"No Aplica",'5. Valoración de Controles'!L19))</f>
        <v>0</v>
      </c>
      <c r="AB19" s="23">
        <f>IF($H$18="","",
IF(OR($H$18="Corrupción",$H$18="Lavado de Activos",$H$18="Financiación del Terrorismo",$H$18="Trámites, OPAs y Consultas de Acceso a la Información Pública"),"No Aplica",'5. Valoración de Controles'!M19))</f>
        <v>0</v>
      </c>
      <c r="AC19" s="23">
        <f>IF($H$18="","",
IF(OR($H$18="Corrupción",$H$18="Lavado de Activos",$H$18="Financiación del Terrorismo",$H$18="Trámites, OPAs y Consultas de Acceso a la Información Pública"),"No Aplica",'5. Valoración de Controles'!N19))</f>
        <v>0</v>
      </c>
      <c r="AD19" s="23">
        <f>IF($H$18="","",
IF(OR($H$18="Corrupción",$H$18="Lavado de Activos",$H$18="Financiación del Terrorismo",$H$18="Trámites, OPAs y Consultas de Acceso a la Información Pública"),"No Aplica",'5. Valoración de Controles'!O19))</f>
        <v>0</v>
      </c>
      <c r="AE19" s="23">
        <f>IF($H$18="","",
IF(OR($H$18="Corrupción",$H$18="Lavado de Activos",$H$18="Financiación del Terrorismo",$H$18="Trámites, OPAs y Consultas de Acceso a la Información Pública"),"No Aplica",'5. Valoración de Controles'!P19))</f>
        <v>0</v>
      </c>
      <c r="AF19" s="23">
        <f>IF($H$18="","",
IF(OR($H$18="Corrupción",$H$18="Lavado de Activos",$H$18="Financiación del Terrorismo",$H$18="Trámites, OPAs y Consultas de Acceso a la Información Pública"),"No Aplica",'5. Valoración de Controles'!Q19))</f>
        <v>0</v>
      </c>
      <c r="AG19" s="24" t="str">
        <f>IF($H$18="","",
IF(OR($H$18="Corrupción",$H$18="Lavado de Activos",$H$18="Financiación del Terrorismo",$H$18="Corrupción en Trámites, OPAs y Consultas de Acceso a la Información Pública"),"No Aplica",'5. Valoración de Controles'!R19))</f>
        <v/>
      </c>
      <c r="AH19" s="82"/>
      <c r="AI19" s="82"/>
      <c r="AJ19" s="82"/>
      <c r="AK19" s="82"/>
      <c r="AL19" s="82"/>
      <c r="AM19" s="82"/>
      <c r="AN19" s="82"/>
      <c r="AO19" s="82"/>
      <c r="AP19" s="82"/>
      <c r="AQ19" s="82"/>
      <c r="AR19" s="82"/>
      <c r="AS19" s="3"/>
      <c r="AT19" s="3"/>
      <c r="AU19" s="3"/>
      <c r="AV19" s="3"/>
      <c r="AW19" s="3"/>
      <c r="AX19" s="3"/>
      <c r="AY19" s="3"/>
      <c r="AZ19" s="3"/>
      <c r="BA19" s="3"/>
      <c r="BB19" s="3"/>
      <c r="BC19" s="3"/>
      <c r="BD19" s="3"/>
      <c r="BE19" s="3"/>
      <c r="BF19" s="3"/>
      <c r="BG19" s="3"/>
      <c r="BH19" s="3"/>
      <c r="BI19" s="3"/>
      <c r="BJ19" s="3"/>
      <c r="BK19" s="3"/>
      <c r="BL19" s="3"/>
    </row>
    <row r="20" spans="1:64" ht="31.5" customHeight="1">
      <c r="A20" s="83"/>
      <c r="B20" s="83"/>
      <c r="C20" s="83"/>
      <c r="D20" s="83"/>
      <c r="E20" s="83"/>
      <c r="F20" s="83"/>
      <c r="G20" s="83"/>
      <c r="H20" s="83"/>
      <c r="I20" s="83"/>
      <c r="J20" s="83"/>
      <c r="K20" s="83"/>
      <c r="L20" s="83"/>
      <c r="M20" s="83"/>
      <c r="N20" s="83"/>
      <c r="O20" s="83"/>
      <c r="P20" s="83"/>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c r="A21" s="89">
        <v>5</v>
      </c>
      <c r="B21" s="84" t="str">
        <f>'2. Identificación del Riesgo'!B21:B23</f>
        <v/>
      </c>
      <c r="C21" s="84" t="str">
        <f>IF('2. Identificación del Riesgo'!C21:C23="","",'2. Identificación del Riesgo'!C21:C23)</f>
        <v/>
      </c>
      <c r="D21" s="84" t="str">
        <f>IF('2. Identificación del Riesgo'!D21:D23="","",'2. Identificación del Riesgo'!D21:D23)</f>
        <v/>
      </c>
      <c r="E21" s="84" t="str">
        <f>IF('2. Identificación del Riesgo'!E21:E23="","",'2. Identificación del Riesgo'!E21:E23)</f>
        <v/>
      </c>
      <c r="F21" s="84" t="str">
        <f>IF('2. Identificación del Riesgo'!F21:F23="","",'2. Identificación del Riesgo'!F21:F23)</f>
        <v/>
      </c>
      <c r="G21" s="84" t="str">
        <f>IF('2. Identificación del Riesgo'!G21:G23="","",'2. Identificación del Riesgo'!G21:G23)</f>
        <v/>
      </c>
      <c r="H21" s="84" t="str">
        <f>IF('2. Identificación del Riesgo'!H21:H23="","",'2. Identificación del Riesgo'!H21:H23)</f>
        <v/>
      </c>
      <c r="I21" s="84" t="str">
        <f>IF('2. Identificación del Riesgo'!I21:I23="","",'2. Identificación del Riesgo'!I21:I23)</f>
        <v/>
      </c>
      <c r="J21" s="84" t="str">
        <f>IF('2. Identificación del Riesgo'!J21:J23="","",'2. Identificación del Riesgo'!J21:J23)</f>
        <v/>
      </c>
      <c r="K21" s="85" t="str">
        <f>'2. Identificación del Riesgo'!K21:K23</f>
        <v/>
      </c>
      <c r="L21" s="86" t="str">
        <f>'2. Identificación del Riesgo'!L21:L23</f>
        <v/>
      </c>
      <c r="M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85" t="str">
        <f>'2. Identificación del Riesgo'!N21:N23</f>
        <v/>
      </c>
      <c r="O21" s="86" t="str">
        <f>'2. Identificación del Riesgo'!O21:O23</f>
        <v/>
      </c>
      <c r="P21" s="81"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85"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85"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87"/>
      <c r="AN21" s="10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2"/>
      <c r="AP21" s="111"/>
      <c r="AQ21" s="111" t="str">
        <f>IF(AO21="","","∑ Peso porcentual de cada acción definida")</f>
        <v/>
      </c>
      <c r="AR21" s="84"/>
      <c r="AS21" s="3"/>
      <c r="AT21" s="3"/>
      <c r="AU21" s="3"/>
      <c r="AV21" s="3"/>
      <c r="AW21" s="3"/>
      <c r="AX21" s="3"/>
      <c r="AY21" s="3"/>
      <c r="AZ21" s="3"/>
      <c r="BA21" s="3"/>
      <c r="BB21" s="3"/>
      <c r="BC21" s="3"/>
      <c r="BD21" s="3"/>
      <c r="BE21" s="3"/>
      <c r="BF21" s="3"/>
      <c r="BG21" s="3"/>
      <c r="BH21" s="3"/>
      <c r="BI21" s="3"/>
      <c r="BJ21" s="3"/>
      <c r="BK21" s="3"/>
      <c r="BL21" s="3"/>
    </row>
    <row r="22" spans="1:64" ht="31.5" customHeight="1">
      <c r="A22" s="82"/>
      <c r="B22" s="82"/>
      <c r="C22" s="82"/>
      <c r="D22" s="82"/>
      <c r="E22" s="82"/>
      <c r="F22" s="82"/>
      <c r="G22" s="82"/>
      <c r="H22" s="82"/>
      <c r="I22" s="82"/>
      <c r="J22" s="82"/>
      <c r="K22" s="82"/>
      <c r="L22" s="82"/>
      <c r="M22" s="82"/>
      <c r="N22" s="82"/>
      <c r="O22" s="82"/>
      <c r="P22" s="82"/>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2"/>
      <c r="AI22" s="82"/>
      <c r="AJ22" s="82"/>
      <c r="AK22" s="82"/>
      <c r="AL22" s="82"/>
      <c r="AM22" s="82"/>
      <c r="AN22" s="82"/>
      <c r="AO22" s="82"/>
      <c r="AP22" s="82"/>
      <c r="AQ22" s="82"/>
      <c r="AR22" s="82"/>
      <c r="AS22" s="3"/>
      <c r="AT22" s="3"/>
      <c r="AU22" s="3"/>
      <c r="AV22" s="3"/>
      <c r="AW22" s="3"/>
      <c r="AX22" s="3"/>
      <c r="AY22" s="3"/>
      <c r="AZ22" s="3"/>
      <c r="BA22" s="3"/>
      <c r="BB22" s="3"/>
      <c r="BC22" s="3"/>
      <c r="BD22" s="3"/>
      <c r="BE22" s="3"/>
      <c r="BF22" s="3"/>
      <c r="BG22" s="3"/>
      <c r="BH22" s="3"/>
      <c r="BI22" s="3"/>
      <c r="BJ22" s="3"/>
      <c r="BK22" s="3"/>
      <c r="BL22" s="3"/>
    </row>
    <row r="23" spans="1:64" ht="31.5" customHeight="1">
      <c r="A23" s="83"/>
      <c r="B23" s="83"/>
      <c r="C23" s="83"/>
      <c r="D23" s="83"/>
      <c r="E23" s="83"/>
      <c r="F23" s="83"/>
      <c r="G23" s="83"/>
      <c r="H23" s="83"/>
      <c r="I23" s="83"/>
      <c r="J23" s="83"/>
      <c r="K23" s="83"/>
      <c r="L23" s="83"/>
      <c r="M23" s="83"/>
      <c r="N23" s="83"/>
      <c r="O23" s="83"/>
      <c r="P23" s="83"/>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c r="A24" s="89">
        <v>6</v>
      </c>
      <c r="B24" s="84" t="str">
        <f>'2. Identificación del Riesgo'!B24:B26</f>
        <v/>
      </c>
      <c r="C24" s="84" t="str">
        <f>IF('2. Identificación del Riesgo'!C24:C26="","",'2. Identificación del Riesgo'!C24:C26)</f>
        <v/>
      </c>
      <c r="D24" s="84" t="str">
        <f>IF('2. Identificación del Riesgo'!D24:D26="","",'2. Identificación del Riesgo'!D24:D26)</f>
        <v/>
      </c>
      <c r="E24" s="84" t="str">
        <f>IF('2. Identificación del Riesgo'!E24:E26="","",'2. Identificación del Riesgo'!E24:E26)</f>
        <v/>
      </c>
      <c r="F24" s="84" t="str">
        <f>IF('2. Identificación del Riesgo'!F24:F26="","",'2. Identificación del Riesgo'!F24:F26)</f>
        <v/>
      </c>
      <c r="G24" s="84" t="str">
        <f>IF('2. Identificación del Riesgo'!G24:G26="","",'2. Identificación del Riesgo'!G24:G26)</f>
        <v/>
      </c>
      <c r="H24" s="84" t="str">
        <f>IF('2. Identificación del Riesgo'!H24:H26="","",'2. Identificación del Riesgo'!H24:H26)</f>
        <v/>
      </c>
      <c r="I24" s="84" t="str">
        <f>IF('2. Identificación del Riesgo'!I24:I26="","",'2. Identificación del Riesgo'!I24:I26)</f>
        <v/>
      </c>
      <c r="J24" s="84" t="str">
        <f>IF('2. Identificación del Riesgo'!J24:J26="","",'2. Identificación del Riesgo'!J24:J26)</f>
        <v/>
      </c>
      <c r="K24" s="85" t="str">
        <f>'2. Identificación del Riesgo'!K24:K26</f>
        <v/>
      </c>
      <c r="L24" s="86" t="str">
        <f>'2. Identificación del Riesgo'!L24:L26</f>
        <v/>
      </c>
      <c r="M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85" t="str">
        <f>'2. Identificación del Riesgo'!N24:N26</f>
        <v/>
      </c>
      <c r="O24" s="86" t="str">
        <f>'2. Identificación del Riesgo'!O24:O26</f>
        <v/>
      </c>
      <c r="P24" s="81"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85"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2"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85"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2"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87"/>
      <c r="AN24" s="10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2"/>
      <c r="AP24" s="111"/>
      <c r="AQ24" s="111" t="str">
        <f>IF(AO24="","","∑ Peso porcentual de cada acción definida")</f>
        <v/>
      </c>
      <c r="AR24" s="84"/>
      <c r="AS24" s="3"/>
      <c r="AT24" s="3"/>
      <c r="AU24" s="3"/>
      <c r="AV24" s="3"/>
      <c r="AW24" s="3"/>
      <c r="AX24" s="3"/>
      <c r="AY24" s="3"/>
      <c r="AZ24" s="3"/>
      <c r="BA24" s="3"/>
      <c r="BB24" s="3"/>
      <c r="BC24" s="3"/>
      <c r="BD24" s="3"/>
      <c r="BE24" s="3"/>
      <c r="BF24" s="3"/>
      <c r="BG24" s="3"/>
      <c r="BH24" s="3"/>
      <c r="BI24" s="3"/>
      <c r="BJ24" s="3"/>
      <c r="BK24" s="3"/>
      <c r="BL24" s="3"/>
    </row>
    <row r="25" spans="1:64" ht="31.5" customHeight="1">
      <c r="A25" s="82"/>
      <c r="B25" s="82"/>
      <c r="C25" s="82"/>
      <c r="D25" s="82"/>
      <c r="E25" s="82"/>
      <c r="F25" s="82"/>
      <c r="G25" s="82"/>
      <c r="H25" s="82"/>
      <c r="I25" s="82"/>
      <c r="J25" s="82"/>
      <c r="K25" s="82"/>
      <c r="L25" s="82"/>
      <c r="M25" s="82"/>
      <c r="N25" s="82"/>
      <c r="O25" s="82"/>
      <c r="P25" s="82"/>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2"/>
      <c r="AI25" s="82"/>
      <c r="AJ25" s="82"/>
      <c r="AK25" s="82"/>
      <c r="AL25" s="82"/>
      <c r="AM25" s="82"/>
      <c r="AN25" s="82"/>
      <c r="AO25" s="82"/>
      <c r="AP25" s="82"/>
      <c r="AQ25" s="82"/>
      <c r="AR25" s="82"/>
      <c r="AS25" s="3"/>
      <c r="AT25" s="3"/>
      <c r="AU25" s="3"/>
      <c r="AV25" s="3"/>
      <c r="AW25" s="3"/>
      <c r="AX25" s="3"/>
      <c r="AY25" s="3"/>
      <c r="AZ25" s="3"/>
      <c r="BA25" s="3"/>
      <c r="BB25" s="3"/>
      <c r="BC25" s="3"/>
      <c r="BD25" s="3"/>
      <c r="BE25" s="3"/>
      <c r="BF25" s="3"/>
      <c r="BG25" s="3"/>
      <c r="BH25" s="3"/>
      <c r="BI25" s="3"/>
      <c r="BJ25" s="3"/>
      <c r="BK25" s="3"/>
      <c r="BL25" s="3"/>
    </row>
    <row r="26" spans="1:64" ht="31.5" customHeight="1">
      <c r="A26" s="83"/>
      <c r="B26" s="83"/>
      <c r="C26" s="83"/>
      <c r="D26" s="83"/>
      <c r="E26" s="83"/>
      <c r="F26" s="83"/>
      <c r="G26" s="83"/>
      <c r="H26" s="83"/>
      <c r="I26" s="83"/>
      <c r="J26" s="83"/>
      <c r="K26" s="83"/>
      <c r="L26" s="83"/>
      <c r="M26" s="83"/>
      <c r="N26" s="83"/>
      <c r="O26" s="83"/>
      <c r="P26" s="83"/>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c r="A27" s="89">
        <v>7</v>
      </c>
      <c r="B27" s="84" t="str">
        <f>'2. Identificación del Riesgo'!B27:B29</f>
        <v/>
      </c>
      <c r="C27" s="84" t="str">
        <f>IF('2. Identificación del Riesgo'!C27:C29="","",'2. Identificación del Riesgo'!C27:C29)</f>
        <v/>
      </c>
      <c r="D27" s="84" t="str">
        <f>IF('2. Identificación del Riesgo'!D27:D29="","",'2. Identificación del Riesgo'!D27:D29)</f>
        <v/>
      </c>
      <c r="E27" s="84" t="str">
        <f>IF('2. Identificación del Riesgo'!E27:E29="","",'2. Identificación del Riesgo'!E27:E29)</f>
        <v/>
      </c>
      <c r="F27" s="84" t="str">
        <f>IF('2. Identificación del Riesgo'!F27:F29="","",'2. Identificación del Riesgo'!F27:F29)</f>
        <v/>
      </c>
      <c r="G27" s="84" t="str">
        <f>IF('2. Identificación del Riesgo'!G27:G29="","",'2. Identificación del Riesgo'!G27:G29)</f>
        <v/>
      </c>
      <c r="H27" s="84" t="str">
        <f>IF('2. Identificación del Riesgo'!H27:H29="","",'2. Identificación del Riesgo'!H27:H29)</f>
        <v/>
      </c>
      <c r="I27" s="84" t="str">
        <f>IF('2. Identificación del Riesgo'!I27:I29="","",'2. Identificación del Riesgo'!I27:I29)</f>
        <v/>
      </c>
      <c r="J27" s="84" t="str">
        <f>IF('2. Identificación del Riesgo'!J27:J29="","",'2. Identificación del Riesgo'!J27:J29)</f>
        <v/>
      </c>
      <c r="K27" s="85" t="str">
        <f>'2. Identificación del Riesgo'!K27:K29</f>
        <v/>
      </c>
      <c r="L27" s="86" t="str">
        <f>'2. Identificación del Riesgo'!L27:L29</f>
        <v/>
      </c>
      <c r="M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5" t="str">
        <f>'2. Identificación del Riesgo'!N27:N29</f>
        <v/>
      </c>
      <c r="O27" s="86" t="str">
        <f>'2. Identificación del Riesgo'!O27:O29</f>
        <v/>
      </c>
      <c r="P27" s="81"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85"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5"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7"/>
      <c r="AN27" s="10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2"/>
      <c r="AP27" s="111"/>
      <c r="AQ27" s="111" t="str">
        <f>IF(AO27="","","∑ Peso porcentual de cada acción definida")</f>
        <v/>
      </c>
      <c r="AR27" s="84"/>
      <c r="AS27" s="3"/>
      <c r="AT27" s="3"/>
      <c r="AU27" s="3"/>
      <c r="AV27" s="3"/>
      <c r="AW27" s="3"/>
      <c r="AX27" s="3"/>
      <c r="AY27" s="3"/>
      <c r="AZ27" s="3"/>
      <c r="BA27" s="3"/>
      <c r="BB27" s="3"/>
      <c r="BC27" s="3"/>
      <c r="BD27" s="3"/>
      <c r="BE27" s="3"/>
      <c r="BF27" s="3"/>
      <c r="BG27" s="3"/>
      <c r="BH27" s="3"/>
      <c r="BI27" s="3"/>
      <c r="BJ27" s="3"/>
      <c r="BK27" s="3"/>
      <c r="BL27" s="3"/>
    </row>
    <row r="28" spans="1:64" ht="31.5" customHeight="1">
      <c r="A28" s="82"/>
      <c r="B28" s="82"/>
      <c r="C28" s="82"/>
      <c r="D28" s="82"/>
      <c r="E28" s="82"/>
      <c r="F28" s="82"/>
      <c r="G28" s="82"/>
      <c r="H28" s="82"/>
      <c r="I28" s="82"/>
      <c r="J28" s="82"/>
      <c r="K28" s="82"/>
      <c r="L28" s="82"/>
      <c r="M28" s="82"/>
      <c r="N28" s="82"/>
      <c r="O28" s="82"/>
      <c r="P28" s="82"/>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2"/>
      <c r="AI28" s="82"/>
      <c r="AJ28" s="82"/>
      <c r="AK28" s="82"/>
      <c r="AL28" s="82"/>
      <c r="AM28" s="82"/>
      <c r="AN28" s="82"/>
      <c r="AO28" s="82"/>
      <c r="AP28" s="82"/>
      <c r="AQ28" s="82"/>
      <c r="AR28" s="82"/>
      <c r="AS28" s="3"/>
      <c r="AT28" s="3"/>
      <c r="AU28" s="3"/>
      <c r="AV28" s="3"/>
      <c r="AW28" s="3"/>
      <c r="AX28" s="3"/>
      <c r="AY28" s="3"/>
      <c r="AZ28" s="3"/>
      <c r="BA28" s="3"/>
      <c r="BB28" s="3"/>
      <c r="BC28" s="3"/>
      <c r="BD28" s="3"/>
      <c r="BE28" s="3"/>
      <c r="BF28" s="3"/>
      <c r="BG28" s="3"/>
      <c r="BH28" s="3"/>
      <c r="BI28" s="3"/>
      <c r="BJ28" s="3"/>
      <c r="BK28" s="3"/>
      <c r="BL28" s="3"/>
    </row>
    <row r="29" spans="1:64" ht="31.5" customHeight="1">
      <c r="A29" s="83"/>
      <c r="B29" s="83"/>
      <c r="C29" s="83"/>
      <c r="D29" s="83"/>
      <c r="E29" s="83"/>
      <c r="F29" s="83"/>
      <c r="G29" s="83"/>
      <c r="H29" s="83"/>
      <c r="I29" s="83"/>
      <c r="J29" s="83"/>
      <c r="K29" s="83"/>
      <c r="L29" s="83"/>
      <c r="M29" s="83"/>
      <c r="N29" s="83"/>
      <c r="O29" s="83"/>
      <c r="P29" s="83"/>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c r="A30" s="89">
        <v>8</v>
      </c>
      <c r="B30" s="84" t="str">
        <f>'2. Identificación del Riesgo'!B30:B32</f>
        <v/>
      </c>
      <c r="C30" s="84" t="str">
        <f>IF('2. Identificación del Riesgo'!C30:C32="","",'2. Identificación del Riesgo'!C30:C32)</f>
        <v/>
      </c>
      <c r="D30" s="84" t="str">
        <f>IF('2. Identificación del Riesgo'!D30:D32="","",'2. Identificación del Riesgo'!D30:D32)</f>
        <v/>
      </c>
      <c r="E30" s="84" t="str">
        <f>IF('2. Identificación del Riesgo'!E30:E32="","",'2. Identificación del Riesgo'!E30:E32)</f>
        <v/>
      </c>
      <c r="F30" s="84" t="str">
        <f>IF('2. Identificación del Riesgo'!F30:F32="","",'2. Identificación del Riesgo'!F30:F32)</f>
        <v/>
      </c>
      <c r="G30" s="84" t="str">
        <f>IF('2. Identificación del Riesgo'!G30:G32="","",'2. Identificación del Riesgo'!G30:G32)</f>
        <v/>
      </c>
      <c r="H30" s="84" t="str">
        <f>IF('2. Identificación del Riesgo'!H30:H32="","",'2. Identificación del Riesgo'!H30:H32)</f>
        <v/>
      </c>
      <c r="I30" s="84" t="str">
        <f>IF('2. Identificación del Riesgo'!I30:I32="","",'2. Identificación del Riesgo'!I30:I32)</f>
        <v/>
      </c>
      <c r="J30" s="84" t="str">
        <f>IF('2. Identificación del Riesgo'!J30:J32="","",'2. Identificación del Riesgo'!J30:J32)</f>
        <v/>
      </c>
      <c r="K30" s="85" t="str">
        <f>'2. Identificación del Riesgo'!K30:K32</f>
        <v/>
      </c>
      <c r="L30" s="86" t="str">
        <f>'2. Identificación del Riesgo'!L30:L32</f>
        <v/>
      </c>
      <c r="M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5" t="str">
        <f>'2. Identificación del Riesgo'!N30:N32</f>
        <v/>
      </c>
      <c r="O30" s="86" t="str">
        <f>'2. Identificación del Riesgo'!O30:O32</f>
        <v/>
      </c>
      <c r="P30" s="81"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5"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5"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7"/>
      <c r="AN30" s="10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2"/>
      <c r="AP30" s="111"/>
      <c r="AQ30" s="111" t="str">
        <f>IF(AO30="","","∑ Peso porcentual de cada acción definida")</f>
        <v/>
      </c>
      <c r="AR30" s="84"/>
      <c r="AS30" s="3"/>
      <c r="AT30" s="3"/>
      <c r="AU30" s="3"/>
      <c r="AV30" s="3"/>
      <c r="AW30" s="3"/>
      <c r="AX30" s="3"/>
      <c r="AY30" s="3"/>
      <c r="AZ30" s="3"/>
      <c r="BA30" s="3"/>
      <c r="BB30" s="3"/>
      <c r="BC30" s="3"/>
      <c r="BD30" s="3"/>
      <c r="BE30" s="3"/>
      <c r="BF30" s="3"/>
      <c r="BG30" s="3"/>
      <c r="BH30" s="3"/>
      <c r="BI30" s="3"/>
      <c r="BJ30" s="3"/>
      <c r="BK30" s="3"/>
      <c r="BL30" s="3"/>
    </row>
    <row r="31" spans="1:64" ht="31.5" customHeight="1">
      <c r="A31" s="82"/>
      <c r="B31" s="82"/>
      <c r="C31" s="82"/>
      <c r="D31" s="82"/>
      <c r="E31" s="82"/>
      <c r="F31" s="82"/>
      <c r="G31" s="82"/>
      <c r="H31" s="82"/>
      <c r="I31" s="82"/>
      <c r="J31" s="82"/>
      <c r="K31" s="82"/>
      <c r="L31" s="82"/>
      <c r="M31" s="82"/>
      <c r="N31" s="82"/>
      <c r="O31" s="82"/>
      <c r="P31" s="82"/>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2"/>
      <c r="AI31" s="82"/>
      <c r="AJ31" s="82"/>
      <c r="AK31" s="82"/>
      <c r="AL31" s="82"/>
      <c r="AM31" s="82"/>
      <c r="AN31" s="82"/>
      <c r="AO31" s="82"/>
      <c r="AP31" s="82"/>
      <c r="AQ31" s="82"/>
      <c r="AR31" s="82"/>
      <c r="AS31" s="3"/>
      <c r="AT31" s="3"/>
      <c r="AU31" s="3"/>
      <c r="AV31" s="3"/>
      <c r="AW31" s="3"/>
      <c r="AX31" s="3"/>
      <c r="AY31" s="3"/>
      <c r="AZ31" s="3"/>
      <c r="BA31" s="3"/>
      <c r="BB31" s="3"/>
      <c r="BC31" s="3"/>
      <c r="BD31" s="3"/>
      <c r="BE31" s="3"/>
      <c r="BF31" s="3"/>
      <c r="BG31" s="3"/>
      <c r="BH31" s="3"/>
      <c r="BI31" s="3"/>
      <c r="BJ31" s="3"/>
      <c r="BK31" s="3"/>
      <c r="BL31" s="3"/>
    </row>
    <row r="32" spans="1:64" ht="31.5" customHeight="1">
      <c r="A32" s="83"/>
      <c r="B32" s="83"/>
      <c r="C32" s="83"/>
      <c r="D32" s="83"/>
      <c r="E32" s="83"/>
      <c r="F32" s="83"/>
      <c r="G32" s="83"/>
      <c r="H32" s="83"/>
      <c r="I32" s="83"/>
      <c r="J32" s="83"/>
      <c r="K32" s="83"/>
      <c r="L32" s="83"/>
      <c r="M32" s="83"/>
      <c r="N32" s="83"/>
      <c r="O32" s="83"/>
      <c r="P32" s="83"/>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c r="A33" s="89">
        <v>9</v>
      </c>
      <c r="B33" s="84" t="str">
        <f>'2. Identificación del Riesgo'!B33:B35</f>
        <v/>
      </c>
      <c r="C33" s="84" t="str">
        <f>IF('2. Identificación del Riesgo'!C33:C35="","",'2. Identificación del Riesgo'!C33:C35)</f>
        <v/>
      </c>
      <c r="D33" s="84" t="str">
        <f>IF('2. Identificación del Riesgo'!D33:D35="","",'2. Identificación del Riesgo'!D33:D35)</f>
        <v/>
      </c>
      <c r="E33" s="84" t="str">
        <f>IF('2. Identificación del Riesgo'!E33:E35="","",'2. Identificación del Riesgo'!E33:E35)</f>
        <v/>
      </c>
      <c r="F33" s="84" t="str">
        <f>IF('2. Identificación del Riesgo'!F33:F35="","",'2. Identificación del Riesgo'!F33:F35)</f>
        <v/>
      </c>
      <c r="G33" s="84" t="str">
        <f>IF('2. Identificación del Riesgo'!G33:G35="","",'2. Identificación del Riesgo'!G33:G35)</f>
        <v/>
      </c>
      <c r="H33" s="84" t="str">
        <f>IF('2. Identificación del Riesgo'!H33:H35="","",'2. Identificación del Riesgo'!H33:H35)</f>
        <v/>
      </c>
      <c r="I33" s="84" t="str">
        <f>IF('2. Identificación del Riesgo'!I33:I35="","",'2. Identificación del Riesgo'!I33:I35)</f>
        <v/>
      </c>
      <c r="J33" s="84" t="str">
        <f>IF('2. Identificación del Riesgo'!J33:J35="","",'2. Identificación del Riesgo'!J33:J35)</f>
        <v/>
      </c>
      <c r="K33" s="85" t="str">
        <f>'2. Identificación del Riesgo'!K33:K35</f>
        <v/>
      </c>
      <c r="L33" s="86" t="str">
        <f>'2. Identificación del Riesgo'!L33:L35</f>
        <v/>
      </c>
      <c r="M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5" t="str">
        <f>'2. Identificación del Riesgo'!N33:N35</f>
        <v/>
      </c>
      <c r="O33" s="86" t="str">
        <f>'2. Identificación del Riesgo'!O33:O35</f>
        <v/>
      </c>
      <c r="P33" s="81"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5"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5"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7"/>
      <c r="AN33" s="10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2"/>
      <c r="AP33" s="111"/>
      <c r="AQ33" s="111" t="str">
        <f>IF(AO33="","","∑ Peso porcentual de cada acción definida")</f>
        <v/>
      </c>
      <c r="AR33" s="84"/>
      <c r="AS33" s="3"/>
      <c r="AT33" s="3"/>
      <c r="AU33" s="3"/>
      <c r="AV33" s="3"/>
      <c r="AW33" s="3"/>
      <c r="AX33" s="3"/>
      <c r="AY33" s="3"/>
      <c r="AZ33" s="3"/>
      <c r="BA33" s="3"/>
      <c r="BB33" s="3"/>
      <c r="BC33" s="3"/>
      <c r="BD33" s="3"/>
      <c r="BE33" s="3"/>
      <c r="BF33" s="3"/>
      <c r="BG33" s="3"/>
      <c r="BH33" s="3"/>
      <c r="BI33" s="3"/>
      <c r="BJ33" s="3"/>
      <c r="BK33" s="3"/>
      <c r="BL33" s="3"/>
    </row>
    <row r="34" spans="1:64" ht="31.5" customHeight="1">
      <c r="A34" s="82"/>
      <c r="B34" s="82"/>
      <c r="C34" s="82"/>
      <c r="D34" s="82"/>
      <c r="E34" s="82"/>
      <c r="F34" s="82"/>
      <c r="G34" s="82"/>
      <c r="H34" s="82"/>
      <c r="I34" s="82"/>
      <c r="J34" s="82"/>
      <c r="K34" s="82"/>
      <c r="L34" s="82"/>
      <c r="M34" s="82"/>
      <c r="N34" s="82"/>
      <c r="O34" s="82"/>
      <c r="P34" s="82"/>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2"/>
      <c r="AI34" s="82"/>
      <c r="AJ34" s="82"/>
      <c r="AK34" s="82"/>
      <c r="AL34" s="82"/>
      <c r="AM34" s="82"/>
      <c r="AN34" s="82"/>
      <c r="AO34" s="82"/>
      <c r="AP34" s="82"/>
      <c r="AQ34" s="82"/>
      <c r="AR34" s="82"/>
      <c r="AS34" s="3"/>
      <c r="AT34" s="3"/>
      <c r="AU34" s="3"/>
      <c r="AV34" s="3"/>
      <c r="AW34" s="3"/>
      <c r="AX34" s="3"/>
      <c r="AY34" s="3"/>
      <c r="AZ34" s="3"/>
      <c r="BA34" s="3"/>
      <c r="BB34" s="3"/>
      <c r="BC34" s="3"/>
      <c r="BD34" s="3"/>
      <c r="BE34" s="3"/>
      <c r="BF34" s="3"/>
      <c r="BG34" s="3"/>
      <c r="BH34" s="3"/>
      <c r="BI34" s="3"/>
      <c r="BJ34" s="3"/>
      <c r="BK34" s="3"/>
      <c r="BL34" s="3"/>
    </row>
    <row r="35" spans="1:64" ht="31.5" customHeight="1">
      <c r="A35" s="83"/>
      <c r="B35" s="83"/>
      <c r="C35" s="83"/>
      <c r="D35" s="83"/>
      <c r="E35" s="83"/>
      <c r="F35" s="83"/>
      <c r="G35" s="83"/>
      <c r="H35" s="83"/>
      <c r="I35" s="83"/>
      <c r="J35" s="83"/>
      <c r="K35" s="83"/>
      <c r="L35" s="83"/>
      <c r="M35" s="83"/>
      <c r="N35" s="83"/>
      <c r="O35" s="83"/>
      <c r="P35" s="83"/>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c r="A36" s="89">
        <v>10</v>
      </c>
      <c r="B36" s="84" t="str">
        <f>'2. Identificación del Riesgo'!B36:B38</f>
        <v/>
      </c>
      <c r="C36" s="84" t="str">
        <f>IF('2. Identificación del Riesgo'!C36:C38="","",'2. Identificación del Riesgo'!C36:C38)</f>
        <v/>
      </c>
      <c r="D36" s="84" t="str">
        <f>IF('2. Identificación del Riesgo'!D36:D38="","",'2. Identificación del Riesgo'!D36:D38)</f>
        <v/>
      </c>
      <c r="E36" s="84" t="str">
        <f>IF('2. Identificación del Riesgo'!E36:E38="","",'2. Identificación del Riesgo'!E36:E38)</f>
        <v/>
      </c>
      <c r="F36" s="84" t="str">
        <f>IF('2. Identificación del Riesgo'!F36:F38="","",'2. Identificación del Riesgo'!F36:F38)</f>
        <v/>
      </c>
      <c r="G36" s="84" t="str">
        <f>IF('2. Identificación del Riesgo'!G36:G38="","",'2. Identificación del Riesgo'!G36:G38)</f>
        <v/>
      </c>
      <c r="H36" s="84" t="str">
        <f>IF('2. Identificación del Riesgo'!H36:H38="","",'2. Identificación del Riesgo'!H36:H38)</f>
        <v/>
      </c>
      <c r="I36" s="84" t="str">
        <f>IF('2. Identificación del Riesgo'!I36:I38="","",'2. Identificación del Riesgo'!I36:I38)</f>
        <v/>
      </c>
      <c r="J36" s="84" t="str">
        <f>IF('2. Identificación del Riesgo'!J36:J38="","",'2. Identificación del Riesgo'!J36:J38)</f>
        <v/>
      </c>
      <c r="K36" s="85" t="str">
        <f>'2. Identificación del Riesgo'!K36:K38</f>
        <v/>
      </c>
      <c r="L36" s="86" t="str">
        <f>'2. Identificación del Riesgo'!L36:L38</f>
        <v/>
      </c>
      <c r="M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5" t="str">
        <f>'2. Identificación del Riesgo'!N36:N38</f>
        <v/>
      </c>
      <c r="O36" s="86" t="str">
        <f>'2. Identificación del Riesgo'!O36:O38</f>
        <v/>
      </c>
      <c r="P36" s="81"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5"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5"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7"/>
      <c r="AN36" s="10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1"/>
      <c r="AQ36" s="111" t="str">
        <f>IF(AO36="","","∑ Peso porcentual de cada acción definida")</f>
        <v/>
      </c>
      <c r="AR36" s="84"/>
      <c r="AS36" s="3"/>
      <c r="AT36" s="3"/>
      <c r="AU36" s="3"/>
      <c r="AV36" s="3"/>
      <c r="AW36" s="3"/>
      <c r="AX36" s="3"/>
      <c r="AY36" s="3"/>
      <c r="AZ36" s="3"/>
      <c r="BA36" s="3"/>
      <c r="BB36" s="3"/>
      <c r="BC36" s="3"/>
      <c r="BD36" s="3"/>
      <c r="BE36" s="3"/>
      <c r="BF36" s="3"/>
      <c r="BG36" s="3"/>
      <c r="BH36" s="3"/>
      <c r="BI36" s="3"/>
      <c r="BJ36" s="3"/>
      <c r="BK36" s="3"/>
      <c r="BL36" s="3"/>
    </row>
    <row r="37" spans="1:64" ht="31.5" customHeight="1">
      <c r="A37" s="82"/>
      <c r="B37" s="82"/>
      <c r="C37" s="82"/>
      <c r="D37" s="82"/>
      <c r="E37" s="82"/>
      <c r="F37" s="82"/>
      <c r="G37" s="82"/>
      <c r="H37" s="82"/>
      <c r="I37" s="82"/>
      <c r="J37" s="82"/>
      <c r="K37" s="82"/>
      <c r="L37" s="82"/>
      <c r="M37" s="82"/>
      <c r="N37" s="82"/>
      <c r="O37" s="82"/>
      <c r="P37" s="82"/>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2"/>
      <c r="AI37" s="82"/>
      <c r="AJ37" s="82"/>
      <c r="AK37" s="82"/>
      <c r="AL37" s="82"/>
      <c r="AM37" s="82"/>
      <c r="AN37" s="82"/>
      <c r="AO37" s="82"/>
      <c r="AP37" s="82"/>
      <c r="AQ37" s="82"/>
      <c r="AR37" s="82"/>
      <c r="AS37" s="2"/>
      <c r="AT37" s="2"/>
      <c r="AU37" s="2"/>
      <c r="AV37" s="2"/>
      <c r="AW37" s="2"/>
      <c r="AX37" s="2"/>
      <c r="AY37" s="2"/>
      <c r="AZ37" s="2"/>
      <c r="BA37" s="2"/>
      <c r="BB37" s="2"/>
      <c r="BC37" s="2"/>
      <c r="BD37" s="2"/>
      <c r="BE37" s="2"/>
      <c r="BF37" s="2"/>
      <c r="BG37" s="2"/>
      <c r="BH37" s="2"/>
      <c r="BI37" s="2"/>
      <c r="BJ37" s="2"/>
      <c r="BK37" s="2"/>
      <c r="BL37" s="2"/>
    </row>
    <row r="38" spans="1:64" ht="31.5" customHeight="1">
      <c r="A38" s="83"/>
      <c r="B38" s="83"/>
      <c r="C38" s="83"/>
      <c r="D38" s="83"/>
      <c r="E38" s="83"/>
      <c r="F38" s="83"/>
      <c r="G38" s="83"/>
      <c r="H38" s="83"/>
      <c r="I38" s="83"/>
      <c r="J38" s="83"/>
      <c r="K38" s="83"/>
      <c r="L38" s="83"/>
      <c r="M38" s="83"/>
      <c r="N38" s="83"/>
      <c r="O38" s="83"/>
      <c r="P38" s="83"/>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c r="A39" s="89">
        <v>11</v>
      </c>
      <c r="B39" s="84" t="str">
        <f>'2. Identificación del Riesgo'!B39:B41</f>
        <v/>
      </c>
      <c r="C39" s="84" t="str">
        <f>IF('2. Identificación del Riesgo'!C39:C41="","",'2. Identificación del Riesgo'!C39:C41)</f>
        <v/>
      </c>
      <c r="D39" s="84" t="str">
        <f>IF('2. Identificación del Riesgo'!D39:D41="","",'2. Identificación del Riesgo'!D39:D41)</f>
        <v/>
      </c>
      <c r="E39" s="84" t="str">
        <f>IF('2. Identificación del Riesgo'!E39:E41="","",'2. Identificación del Riesgo'!E39:E41)</f>
        <v/>
      </c>
      <c r="F39" s="84" t="str">
        <f>IF('2. Identificación del Riesgo'!F39:F41="","",'2. Identificación del Riesgo'!F39:F41)</f>
        <v/>
      </c>
      <c r="G39" s="84" t="str">
        <f>IF('2. Identificación del Riesgo'!G39:G41="","",'2. Identificación del Riesgo'!G39:G41)</f>
        <v/>
      </c>
      <c r="H39" s="84" t="str">
        <f>IF('2. Identificación del Riesgo'!H39:H41="","",'2. Identificación del Riesgo'!H39:H41)</f>
        <v/>
      </c>
      <c r="I39" s="84" t="str">
        <f>IF('2. Identificación del Riesgo'!I39:I41="","",'2. Identificación del Riesgo'!I39:I41)</f>
        <v/>
      </c>
      <c r="J39" s="84" t="str">
        <f>IF('2. Identificación del Riesgo'!J39:J41="","",'2. Identificación del Riesgo'!J39:J41)</f>
        <v/>
      </c>
      <c r="K39" s="85" t="str">
        <f>'2. Identificación del Riesgo'!K39:K41</f>
        <v/>
      </c>
      <c r="L39" s="86" t="str">
        <f>'2. Identificación del Riesgo'!L39:L41</f>
        <v/>
      </c>
      <c r="M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5" t="str">
        <f>'2. Identificación del Riesgo'!N39:N41</f>
        <v/>
      </c>
      <c r="O39" s="86" t="str">
        <f>'2. Identificación del Riesgo'!O39:O41</f>
        <v/>
      </c>
      <c r="P39" s="81"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5"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5"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7"/>
      <c r="AN39" s="10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1"/>
      <c r="AQ39" s="111" t="str">
        <f>IF(AO39="","","∑ Peso porcentual de cada acción definida")</f>
        <v/>
      </c>
      <c r="AR39" s="84"/>
      <c r="AS39" s="3"/>
      <c r="AT39" s="3"/>
      <c r="AU39" s="3"/>
      <c r="AV39" s="3"/>
      <c r="AW39" s="3"/>
      <c r="AX39" s="3"/>
      <c r="AY39" s="3"/>
      <c r="AZ39" s="3"/>
      <c r="BA39" s="3"/>
      <c r="BB39" s="3"/>
      <c r="BC39" s="3"/>
      <c r="BD39" s="3"/>
      <c r="BE39" s="3"/>
      <c r="BF39" s="3"/>
      <c r="BG39" s="3"/>
      <c r="BH39" s="3"/>
      <c r="BI39" s="3"/>
      <c r="BJ39" s="3"/>
      <c r="BK39" s="3"/>
      <c r="BL39" s="3"/>
    </row>
    <row r="40" spans="1:64" ht="31.5" customHeight="1">
      <c r="A40" s="82"/>
      <c r="B40" s="82"/>
      <c r="C40" s="82"/>
      <c r="D40" s="82"/>
      <c r="E40" s="82"/>
      <c r="F40" s="82"/>
      <c r="G40" s="82"/>
      <c r="H40" s="82"/>
      <c r="I40" s="82"/>
      <c r="J40" s="82"/>
      <c r="K40" s="82"/>
      <c r="L40" s="82"/>
      <c r="M40" s="82"/>
      <c r="N40" s="82"/>
      <c r="O40" s="82"/>
      <c r="P40" s="82"/>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2"/>
      <c r="AI40" s="82"/>
      <c r="AJ40" s="82"/>
      <c r="AK40" s="82"/>
      <c r="AL40" s="82"/>
      <c r="AM40" s="82"/>
      <c r="AN40" s="82"/>
      <c r="AO40" s="82"/>
      <c r="AP40" s="82"/>
      <c r="AQ40" s="82"/>
      <c r="AR40" s="82"/>
      <c r="AS40" s="2"/>
      <c r="AT40" s="2"/>
      <c r="AU40" s="2"/>
      <c r="AV40" s="2"/>
      <c r="AW40" s="2"/>
      <c r="AX40" s="2"/>
      <c r="AY40" s="2"/>
      <c r="AZ40" s="2"/>
      <c r="BA40" s="2"/>
      <c r="BB40" s="2"/>
      <c r="BC40" s="2"/>
      <c r="BD40" s="2"/>
      <c r="BE40" s="2"/>
      <c r="BF40" s="2"/>
      <c r="BG40" s="2"/>
      <c r="BH40" s="2"/>
      <c r="BI40" s="2"/>
      <c r="BJ40" s="2"/>
      <c r="BK40" s="2"/>
      <c r="BL40" s="2"/>
    </row>
    <row r="41" spans="1:64" ht="31.5" customHeight="1">
      <c r="A41" s="83"/>
      <c r="B41" s="83"/>
      <c r="C41" s="83"/>
      <c r="D41" s="83"/>
      <c r="E41" s="83"/>
      <c r="F41" s="83"/>
      <c r="G41" s="83"/>
      <c r="H41" s="83"/>
      <c r="I41" s="83"/>
      <c r="J41" s="83"/>
      <c r="K41" s="83"/>
      <c r="L41" s="83"/>
      <c r="M41" s="83"/>
      <c r="N41" s="83"/>
      <c r="O41" s="83"/>
      <c r="P41" s="83"/>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c r="A42" s="89">
        <v>12</v>
      </c>
      <c r="B42" s="84" t="str">
        <f>'2. Identificación del Riesgo'!B42:B44</f>
        <v/>
      </c>
      <c r="C42" s="84" t="str">
        <f>IF('2. Identificación del Riesgo'!C42:C44="","",'2. Identificación del Riesgo'!C42:C44)</f>
        <v/>
      </c>
      <c r="D42" s="84" t="str">
        <f>IF('2. Identificación del Riesgo'!D42:D44="","",'2. Identificación del Riesgo'!D42:D44)</f>
        <v/>
      </c>
      <c r="E42" s="84" t="str">
        <f>IF('2. Identificación del Riesgo'!E42:E44="","",'2. Identificación del Riesgo'!E42:E44)</f>
        <v/>
      </c>
      <c r="F42" s="84" t="str">
        <f>IF('2. Identificación del Riesgo'!F42:F44="","",'2. Identificación del Riesgo'!F42:F44)</f>
        <v/>
      </c>
      <c r="G42" s="84" t="str">
        <f>IF('2. Identificación del Riesgo'!G42:G44="","",'2. Identificación del Riesgo'!G42:G44)</f>
        <v/>
      </c>
      <c r="H42" s="84" t="str">
        <f>IF('2. Identificación del Riesgo'!H42:H44="","",'2. Identificación del Riesgo'!H42:H44)</f>
        <v/>
      </c>
      <c r="I42" s="84" t="str">
        <f>IF('2. Identificación del Riesgo'!I42:I44="","",'2. Identificación del Riesgo'!I42:I44)</f>
        <v/>
      </c>
      <c r="J42" s="84" t="str">
        <f>IF('2. Identificación del Riesgo'!J42:J44="","",'2. Identificación del Riesgo'!J42:J44)</f>
        <v/>
      </c>
      <c r="K42" s="85" t="str">
        <f>'2. Identificación del Riesgo'!K42:K44</f>
        <v/>
      </c>
      <c r="L42" s="86" t="str">
        <f>'2. Identificación del Riesgo'!L42:L44</f>
        <v/>
      </c>
      <c r="M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5" t="str">
        <f>'2. Identificación del Riesgo'!N42:N44</f>
        <v/>
      </c>
      <c r="O42" s="86" t="str">
        <f>'2. Identificación del Riesgo'!O42:O44</f>
        <v/>
      </c>
      <c r="P42" s="81"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5"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5"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7"/>
      <c r="AN42" s="10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1"/>
      <c r="AQ42" s="111" t="str">
        <f>IF(AO42="","","∑ Peso porcentual de cada acción definida")</f>
        <v/>
      </c>
      <c r="AR42" s="84"/>
      <c r="AS42" s="3"/>
      <c r="AT42" s="3"/>
      <c r="AU42" s="3"/>
      <c r="AV42" s="3"/>
      <c r="AW42" s="3"/>
      <c r="AX42" s="3"/>
      <c r="AY42" s="3"/>
      <c r="AZ42" s="3"/>
      <c r="BA42" s="3"/>
      <c r="BB42" s="3"/>
      <c r="BC42" s="3"/>
      <c r="BD42" s="3"/>
      <c r="BE42" s="3"/>
      <c r="BF42" s="3"/>
      <c r="BG42" s="3"/>
      <c r="BH42" s="3"/>
      <c r="BI42" s="3"/>
      <c r="BJ42" s="3"/>
      <c r="BK42" s="3"/>
      <c r="BL42" s="3"/>
    </row>
    <row r="43" spans="1:64" ht="31.5" customHeight="1">
      <c r="A43" s="82"/>
      <c r="B43" s="82"/>
      <c r="C43" s="82"/>
      <c r="D43" s="82"/>
      <c r="E43" s="82"/>
      <c r="F43" s="82"/>
      <c r="G43" s="82"/>
      <c r="H43" s="82"/>
      <c r="I43" s="82"/>
      <c r="J43" s="82"/>
      <c r="K43" s="82"/>
      <c r="L43" s="82"/>
      <c r="M43" s="82"/>
      <c r="N43" s="82"/>
      <c r="O43" s="82"/>
      <c r="P43" s="82"/>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2"/>
      <c r="AI43" s="82"/>
      <c r="AJ43" s="82"/>
      <c r="AK43" s="82"/>
      <c r="AL43" s="82"/>
      <c r="AM43" s="82"/>
      <c r="AN43" s="82"/>
      <c r="AO43" s="82"/>
      <c r="AP43" s="82"/>
      <c r="AQ43" s="82"/>
      <c r="AR43" s="82"/>
      <c r="AS43" s="2"/>
      <c r="AT43" s="2"/>
      <c r="AU43" s="2"/>
      <c r="AV43" s="2"/>
      <c r="AW43" s="2"/>
      <c r="AX43" s="2"/>
      <c r="AY43" s="2"/>
      <c r="AZ43" s="2"/>
      <c r="BA43" s="2"/>
      <c r="BB43" s="2"/>
      <c r="BC43" s="2"/>
      <c r="BD43" s="2"/>
      <c r="BE43" s="2"/>
      <c r="BF43" s="2"/>
      <c r="BG43" s="2"/>
      <c r="BH43" s="2"/>
      <c r="BI43" s="2"/>
      <c r="BJ43" s="2"/>
      <c r="BK43" s="2"/>
      <c r="BL43" s="2"/>
    </row>
    <row r="44" spans="1:64" ht="31.5" customHeight="1">
      <c r="A44" s="83"/>
      <c r="B44" s="83"/>
      <c r="C44" s="83"/>
      <c r="D44" s="83"/>
      <c r="E44" s="83"/>
      <c r="F44" s="83"/>
      <c r="G44" s="83"/>
      <c r="H44" s="83"/>
      <c r="I44" s="83"/>
      <c r="J44" s="83"/>
      <c r="K44" s="83"/>
      <c r="L44" s="83"/>
      <c r="M44" s="83"/>
      <c r="N44" s="83"/>
      <c r="O44" s="83"/>
      <c r="P44" s="83"/>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c r="A45" s="89">
        <v>13</v>
      </c>
      <c r="B45" s="84" t="str">
        <f>'2. Identificación del Riesgo'!B45:B47</f>
        <v/>
      </c>
      <c r="C45" s="84" t="str">
        <f>IF('2. Identificación del Riesgo'!C45:C47="","",'2. Identificación del Riesgo'!C45:C47)</f>
        <v/>
      </c>
      <c r="D45" s="84" t="str">
        <f>IF('2. Identificación del Riesgo'!D45:D47="","",'2. Identificación del Riesgo'!D45:D47)</f>
        <v/>
      </c>
      <c r="E45" s="84" t="str">
        <f>IF('2. Identificación del Riesgo'!E45:E47="","",'2. Identificación del Riesgo'!E45:E47)</f>
        <v/>
      </c>
      <c r="F45" s="84" t="str">
        <f>IF('2. Identificación del Riesgo'!F45:F47="","",'2. Identificación del Riesgo'!F45:F47)</f>
        <v/>
      </c>
      <c r="G45" s="84" t="str">
        <f>IF('2. Identificación del Riesgo'!G45:G47="","",'2. Identificación del Riesgo'!G45:G47)</f>
        <v/>
      </c>
      <c r="H45" s="84" t="str">
        <f>IF('2. Identificación del Riesgo'!H45:H47="","",'2. Identificación del Riesgo'!H45:H47)</f>
        <v/>
      </c>
      <c r="I45" s="84" t="str">
        <f>IF('2. Identificación del Riesgo'!I45:I47="","",'2. Identificación del Riesgo'!I45:I47)</f>
        <v/>
      </c>
      <c r="J45" s="84" t="str">
        <f>IF('2. Identificación del Riesgo'!J45:J47="","",'2. Identificación del Riesgo'!J45:J47)</f>
        <v/>
      </c>
      <c r="K45" s="85" t="str">
        <f>'2. Identificación del Riesgo'!K45:K47</f>
        <v/>
      </c>
      <c r="L45" s="86" t="str">
        <f>'2. Identificación del Riesgo'!L45:L47</f>
        <v/>
      </c>
      <c r="M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5" t="str">
        <f>'2. Identificación del Riesgo'!N45:N47</f>
        <v/>
      </c>
      <c r="O45" s="86" t="str">
        <f>'2. Identificación del Riesgo'!O45:O47</f>
        <v/>
      </c>
      <c r="P45" s="81"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5"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5"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7"/>
      <c r="AN45" s="10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1"/>
      <c r="AQ45" s="111" t="str">
        <f>IF(AO45="","","∑ Peso porcentual de cada acción definida")</f>
        <v/>
      </c>
      <c r="AR45" s="84"/>
      <c r="AS45" s="3"/>
      <c r="AT45" s="3"/>
      <c r="AU45" s="3"/>
      <c r="AV45" s="3"/>
      <c r="AW45" s="3"/>
      <c r="AX45" s="3"/>
      <c r="AY45" s="3"/>
      <c r="AZ45" s="3"/>
      <c r="BA45" s="3"/>
      <c r="BB45" s="3"/>
      <c r="BC45" s="3"/>
      <c r="BD45" s="3"/>
      <c r="BE45" s="3"/>
      <c r="BF45" s="3"/>
      <c r="BG45" s="3"/>
      <c r="BH45" s="3"/>
      <c r="BI45" s="3"/>
      <c r="BJ45" s="3"/>
      <c r="BK45" s="3"/>
      <c r="BL45" s="3"/>
    </row>
    <row r="46" spans="1:64" ht="31.5" customHeight="1">
      <c r="A46" s="82"/>
      <c r="B46" s="82"/>
      <c r="C46" s="82"/>
      <c r="D46" s="82"/>
      <c r="E46" s="82"/>
      <c r="F46" s="82"/>
      <c r="G46" s="82"/>
      <c r="H46" s="82"/>
      <c r="I46" s="82"/>
      <c r="J46" s="82"/>
      <c r="K46" s="82"/>
      <c r="L46" s="82"/>
      <c r="M46" s="82"/>
      <c r="N46" s="82"/>
      <c r="O46" s="82"/>
      <c r="P46" s="82"/>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2"/>
      <c r="AI46" s="82"/>
      <c r="AJ46" s="82"/>
      <c r="AK46" s="82"/>
      <c r="AL46" s="82"/>
      <c r="AM46" s="82"/>
      <c r="AN46" s="82"/>
      <c r="AO46" s="82"/>
      <c r="AP46" s="82"/>
      <c r="AQ46" s="82"/>
      <c r="AR46" s="82"/>
      <c r="AS46" s="2"/>
      <c r="AT46" s="2"/>
      <c r="AU46" s="2"/>
      <c r="AV46" s="2"/>
      <c r="AW46" s="2"/>
      <c r="AX46" s="2"/>
      <c r="AY46" s="2"/>
      <c r="AZ46" s="2"/>
      <c r="BA46" s="2"/>
      <c r="BB46" s="2"/>
      <c r="BC46" s="2"/>
      <c r="BD46" s="2"/>
      <c r="BE46" s="2"/>
      <c r="BF46" s="2"/>
      <c r="BG46" s="2"/>
      <c r="BH46" s="2"/>
      <c r="BI46" s="2"/>
      <c r="BJ46" s="2"/>
      <c r="BK46" s="2"/>
      <c r="BL46" s="2"/>
    </row>
    <row r="47" spans="1:64" ht="31.5" customHeight="1">
      <c r="A47" s="83"/>
      <c r="B47" s="83"/>
      <c r="C47" s="83"/>
      <c r="D47" s="83"/>
      <c r="E47" s="83"/>
      <c r="F47" s="83"/>
      <c r="G47" s="83"/>
      <c r="H47" s="83"/>
      <c r="I47" s="83"/>
      <c r="J47" s="83"/>
      <c r="K47" s="83"/>
      <c r="L47" s="83"/>
      <c r="M47" s="83"/>
      <c r="N47" s="83"/>
      <c r="O47" s="83"/>
      <c r="P47" s="83"/>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c r="A48" s="89">
        <v>14</v>
      </c>
      <c r="B48" s="84" t="str">
        <f>'2. Identificación del Riesgo'!B48:B50</f>
        <v/>
      </c>
      <c r="C48" s="84" t="str">
        <f>IF('2. Identificación del Riesgo'!C48:C50="","",'2. Identificación del Riesgo'!C48:C50)</f>
        <v/>
      </c>
      <c r="D48" s="84" t="str">
        <f>IF('2. Identificación del Riesgo'!D48:D50="","",'2. Identificación del Riesgo'!D48:D50)</f>
        <v/>
      </c>
      <c r="E48" s="84" t="str">
        <f>IF('2. Identificación del Riesgo'!E48:E50="","",'2. Identificación del Riesgo'!E48:E50)</f>
        <v/>
      </c>
      <c r="F48" s="84" t="str">
        <f>IF('2. Identificación del Riesgo'!F48:F50="","",'2. Identificación del Riesgo'!F48:F50)</f>
        <v/>
      </c>
      <c r="G48" s="84" t="str">
        <f>IF('2. Identificación del Riesgo'!G48:G50="","",'2. Identificación del Riesgo'!G48:G50)</f>
        <v/>
      </c>
      <c r="H48" s="84" t="str">
        <f>IF('2. Identificación del Riesgo'!H48:H50="","",'2. Identificación del Riesgo'!H48:H50)</f>
        <v/>
      </c>
      <c r="I48" s="84" t="str">
        <f>IF('2. Identificación del Riesgo'!I48:I50="","",'2. Identificación del Riesgo'!I48:I50)</f>
        <v/>
      </c>
      <c r="J48" s="84" t="str">
        <f>IF('2. Identificación del Riesgo'!J48:J50="","",'2. Identificación del Riesgo'!J48:J50)</f>
        <v/>
      </c>
      <c r="K48" s="85" t="str">
        <f>'2. Identificación del Riesgo'!K48:K50</f>
        <v/>
      </c>
      <c r="L48" s="86" t="str">
        <f>'2. Identificación del Riesgo'!L48:L50</f>
        <v/>
      </c>
      <c r="M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5" t="str">
        <f>'2. Identificación del Riesgo'!N48:N50</f>
        <v/>
      </c>
      <c r="O48" s="86" t="str">
        <f>'2. Identificación del Riesgo'!O48:O50</f>
        <v/>
      </c>
      <c r="P48" s="81"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5"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5"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7"/>
      <c r="AN48" s="10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1"/>
      <c r="AQ48" s="111" t="str">
        <f>IF(AO48="","","∑ Peso porcentual de cada acción definida")</f>
        <v/>
      </c>
      <c r="AR48" s="84"/>
      <c r="AS48" s="3"/>
      <c r="AT48" s="3"/>
      <c r="AU48" s="3"/>
      <c r="AV48" s="3"/>
      <c r="AW48" s="3"/>
      <c r="AX48" s="3"/>
      <c r="AY48" s="3"/>
      <c r="AZ48" s="3"/>
      <c r="BA48" s="3"/>
      <c r="BB48" s="3"/>
      <c r="BC48" s="3"/>
      <c r="BD48" s="3"/>
      <c r="BE48" s="3"/>
      <c r="BF48" s="3"/>
      <c r="BG48" s="3"/>
      <c r="BH48" s="3"/>
      <c r="BI48" s="3"/>
      <c r="BJ48" s="3"/>
      <c r="BK48" s="3"/>
      <c r="BL48" s="3"/>
    </row>
    <row r="49" spans="1:64" ht="31.5" customHeight="1">
      <c r="A49" s="82"/>
      <c r="B49" s="82"/>
      <c r="C49" s="82"/>
      <c r="D49" s="82"/>
      <c r="E49" s="82"/>
      <c r="F49" s="82"/>
      <c r="G49" s="82"/>
      <c r="H49" s="82"/>
      <c r="I49" s="82"/>
      <c r="J49" s="82"/>
      <c r="K49" s="82"/>
      <c r="L49" s="82"/>
      <c r="M49" s="82"/>
      <c r="N49" s="82"/>
      <c r="O49" s="82"/>
      <c r="P49" s="82"/>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2"/>
      <c r="AI49" s="82"/>
      <c r="AJ49" s="82"/>
      <c r="AK49" s="82"/>
      <c r="AL49" s="82"/>
      <c r="AM49" s="82"/>
      <c r="AN49" s="82"/>
      <c r="AO49" s="82"/>
      <c r="AP49" s="82"/>
      <c r="AQ49" s="82"/>
      <c r="AR49" s="82"/>
      <c r="AS49" s="2"/>
      <c r="AT49" s="2"/>
      <c r="AU49" s="2"/>
      <c r="AV49" s="2"/>
      <c r="AW49" s="2"/>
      <c r="AX49" s="2"/>
      <c r="AY49" s="2"/>
      <c r="AZ49" s="2"/>
      <c r="BA49" s="2"/>
      <c r="BB49" s="2"/>
      <c r="BC49" s="2"/>
      <c r="BD49" s="2"/>
      <c r="BE49" s="2"/>
      <c r="BF49" s="2"/>
      <c r="BG49" s="2"/>
      <c r="BH49" s="2"/>
      <c r="BI49" s="2"/>
      <c r="BJ49" s="2"/>
      <c r="BK49" s="2"/>
      <c r="BL49" s="2"/>
    </row>
    <row r="50" spans="1:64" ht="31.5" customHeight="1">
      <c r="A50" s="83"/>
      <c r="B50" s="83"/>
      <c r="C50" s="83"/>
      <c r="D50" s="83"/>
      <c r="E50" s="83"/>
      <c r="F50" s="83"/>
      <c r="G50" s="83"/>
      <c r="H50" s="83"/>
      <c r="I50" s="83"/>
      <c r="J50" s="83"/>
      <c r="K50" s="83"/>
      <c r="L50" s="83"/>
      <c r="M50" s="83"/>
      <c r="N50" s="83"/>
      <c r="O50" s="83"/>
      <c r="P50" s="83"/>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c r="A51" s="89">
        <v>15</v>
      </c>
      <c r="B51" s="84" t="str">
        <f>'2. Identificación del Riesgo'!B51:B53</f>
        <v/>
      </c>
      <c r="C51" s="84" t="str">
        <f>IF('2. Identificación del Riesgo'!C51:C53="","",'2. Identificación del Riesgo'!C51:C53)</f>
        <v/>
      </c>
      <c r="D51" s="84" t="str">
        <f>IF('2. Identificación del Riesgo'!D51:D53="","",'2. Identificación del Riesgo'!D51:D53)</f>
        <v/>
      </c>
      <c r="E51" s="84" t="str">
        <f>IF('2. Identificación del Riesgo'!E51:E53="","",'2. Identificación del Riesgo'!E51:E53)</f>
        <v/>
      </c>
      <c r="F51" s="84" t="str">
        <f>IF('2. Identificación del Riesgo'!F51:F53="","",'2. Identificación del Riesgo'!F51:F53)</f>
        <v/>
      </c>
      <c r="G51" s="84" t="str">
        <f>IF('2. Identificación del Riesgo'!G51:G53="","",'2. Identificación del Riesgo'!G51:G53)</f>
        <v/>
      </c>
      <c r="H51" s="84" t="str">
        <f>IF('2. Identificación del Riesgo'!H51:H53="","",'2. Identificación del Riesgo'!H51:H53)</f>
        <v/>
      </c>
      <c r="I51" s="84" t="str">
        <f>IF('2. Identificación del Riesgo'!I51:I53="","",'2. Identificación del Riesgo'!I51:I53)</f>
        <v/>
      </c>
      <c r="J51" s="84" t="str">
        <f>IF('2. Identificación del Riesgo'!J51:J53="","",'2. Identificación del Riesgo'!J51:J53)</f>
        <v/>
      </c>
      <c r="K51" s="85" t="str">
        <f>'2. Identificación del Riesgo'!K51:K53</f>
        <v/>
      </c>
      <c r="L51" s="86" t="str">
        <f>'2. Identificación del Riesgo'!L51:L53</f>
        <v/>
      </c>
      <c r="M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5" t="str">
        <f>'2. Identificación del Riesgo'!N51:N53</f>
        <v/>
      </c>
      <c r="O51" s="86" t="str">
        <f>'2. Identificación del Riesgo'!O51:O53</f>
        <v/>
      </c>
      <c r="P51" s="81"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5"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5"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7"/>
      <c r="AN51" s="10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1"/>
      <c r="AQ51" s="111" t="str">
        <f>IF(AO51="","","∑ Peso porcentual de cada acción definida")</f>
        <v/>
      </c>
      <c r="AR51" s="84"/>
      <c r="AS51" s="3"/>
      <c r="AT51" s="3"/>
      <c r="AU51" s="3"/>
      <c r="AV51" s="3"/>
      <c r="AW51" s="3"/>
      <c r="AX51" s="3"/>
      <c r="AY51" s="3"/>
      <c r="AZ51" s="3"/>
      <c r="BA51" s="3"/>
      <c r="BB51" s="3"/>
      <c r="BC51" s="3"/>
      <c r="BD51" s="3"/>
      <c r="BE51" s="3"/>
      <c r="BF51" s="3"/>
      <c r="BG51" s="3"/>
      <c r="BH51" s="3"/>
      <c r="BI51" s="3"/>
      <c r="BJ51" s="3"/>
      <c r="BK51" s="3"/>
      <c r="BL51" s="3"/>
    </row>
    <row r="52" spans="1:64" ht="31.5" customHeight="1">
      <c r="A52" s="82"/>
      <c r="B52" s="82"/>
      <c r="C52" s="82"/>
      <c r="D52" s="82"/>
      <c r="E52" s="82"/>
      <c r="F52" s="82"/>
      <c r="G52" s="82"/>
      <c r="H52" s="82"/>
      <c r="I52" s="82"/>
      <c r="J52" s="82"/>
      <c r="K52" s="82"/>
      <c r="L52" s="82"/>
      <c r="M52" s="82"/>
      <c r="N52" s="82"/>
      <c r="O52" s="82"/>
      <c r="P52" s="82"/>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2"/>
      <c r="AI52" s="82"/>
      <c r="AJ52" s="82"/>
      <c r="AK52" s="82"/>
      <c r="AL52" s="82"/>
      <c r="AM52" s="82"/>
      <c r="AN52" s="82"/>
      <c r="AO52" s="82"/>
      <c r="AP52" s="82"/>
      <c r="AQ52" s="82"/>
      <c r="AR52" s="82"/>
      <c r="AS52" s="2"/>
      <c r="AT52" s="2"/>
      <c r="AU52" s="2"/>
      <c r="AV52" s="2"/>
      <c r="AW52" s="2"/>
      <c r="AX52" s="2"/>
      <c r="AY52" s="2"/>
      <c r="AZ52" s="2"/>
      <c r="BA52" s="2"/>
      <c r="BB52" s="2"/>
      <c r="BC52" s="2"/>
      <c r="BD52" s="2"/>
      <c r="BE52" s="2"/>
      <c r="BF52" s="2"/>
      <c r="BG52" s="2"/>
      <c r="BH52" s="2"/>
      <c r="BI52" s="2"/>
      <c r="BJ52" s="2"/>
      <c r="BK52" s="2"/>
      <c r="BL52" s="2"/>
    </row>
    <row r="53" spans="1:64" ht="31.5" customHeight="1">
      <c r="A53" s="83"/>
      <c r="B53" s="83"/>
      <c r="C53" s="83"/>
      <c r="D53" s="83"/>
      <c r="E53" s="83"/>
      <c r="F53" s="83"/>
      <c r="G53" s="83"/>
      <c r="H53" s="83"/>
      <c r="I53" s="83"/>
      <c r="J53" s="83"/>
      <c r="K53" s="83"/>
      <c r="L53" s="83"/>
      <c r="M53" s="83"/>
      <c r="N53" s="83"/>
      <c r="O53" s="83"/>
      <c r="P53" s="83"/>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c r="A54" s="89">
        <v>16</v>
      </c>
      <c r="B54" s="84" t="str">
        <f>'2. Identificación del Riesgo'!B54:B56</f>
        <v/>
      </c>
      <c r="C54" s="84" t="str">
        <f>IF('2. Identificación del Riesgo'!C54:C56="","",'2. Identificación del Riesgo'!C54:C56)</f>
        <v/>
      </c>
      <c r="D54" s="84" t="str">
        <f>IF('2. Identificación del Riesgo'!D54:D56="","",'2. Identificación del Riesgo'!D54:D56)</f>
        <v/>
      </c>
      <c r="E54" s="84" t="str">
        <f>IF('2. Identificación del Riesgo'!E54:E56="","",'2. Identificación del Riesgo'!E54:E56)</f>
        <v/>
      </c>
      <c r="F54" s="84" t="str">
        <f>IF('2. Identificación del Riesgo'!F54:F56="","",'2. Identificación del Riesgo'!F54:F56)</f>
        <v/>
      </c>
      <c r="G54" s="84" t="str">
        <f>IF('2. Identificación del Riesgo'!G54:G56="","",'2. Identificación del Riesgo'!G54:G56)</f>
        <v/>
      </c>
      <c r="H54" s="84" t="str">
        <f>IF('2. Identificación del Riesgo'!H54:H56="","",'2. Identificación del Riesgo'!H54:H56)</f>
        <v/>
      </c>
      <c r="I54" s="84" t="str">
        <f>IF('2. Identificación del Riesgo'!I54:I56="","",'2. Identificación del Riesgo'!I54:I56)</f>
        <v/>
      </c>
      <c r="J54" s="84" t="str">
        <f>IF('2. Identificación del Riesgo'!J54:J56="","",'2. Identificación del Riesgo'!J54:J56)</f>
        <v/>
      </c>
      <c r="K54" s="85" t="str">
        <f>'2. Identificación del Riesgo'!K54:K56</f>
        <v/>
      </c>
      <c r="L54" s="86" t="str">
        <f>'2. Identificación del Riesgo'!L54:L56</f>
        <v/>
      </c>
      <c r="M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5" t="str">
        <f>'2. Identificación del Riesgo'!N54:N56</f>
        <v/>
      </c>
      <c r="O54" s="86" t="str">
        <f>'2. Identificación del Riesgo'!O54:O56</f>
        <v/>
      </c>
      <c r="P54" s="81"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5"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5"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7"/>
      <c r="AN54" s="10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1"/>
      <c r="AQ54" s="111" t="str">
        <f>IF(AO54="","","∑ Peso porcentual de cada acción definida")</f>
        <v/>
      </c>
      <c r="AR54" s="84"/>
      <c r="AS54" s="3"/>
      <c r="AT54" s="3"/>
      <c r="AU54" s="3"/>
      <c r="AV54" s="3"/>
      <c r="AW54" s="3"/>
      <c r="AX54" s="3"/>
      <c r="AY54" s="3"/>
      <c r="AZ54" s="3"/>
      <c r="BA54" s="3"/>
      <c r="BB54" s="3"/>
      <c r="BC54" s="3"/>
      <c r="BD54" s="3"/>
      <c r="BE54" s="3"/>
      <c r="BF54" s="3"/>
      <c r="BG54" s="3"/>
      <c r="BH54" s="3"/>
      <c r="BI54" s="3"/>
      <c r="BJ54" s="3"/>
      <c r="BK54" s="3"/>
      <c r="BL54" s="3"/>
    </row>
    <row r="55" spans="1:64" ht="31.5" customHeight="1">
      <c r="A55" s="82"/>
      <c r="B55" s="82"/>
      <c r="C55" s="82"/>
      <c r="D55" s="82"/>
      <c r="E55" s="82"/>
      <c r="F55" s="82"/>
      <c r="G55" s="82"/>
      <c r="H55" s="82"/>
      <c r="I55" s="82"/>
      <c r="J55" s="82"/>
      <c r="K55" s="82"/>
      <c r="L55" s="82"/>
      <c r="M55" s="82"/>
      <c r="N55" s="82"/>
      <c r="O55" s="82"/>
      <c r="P55" s="82"/>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2"/>
      <c r="AI55" s="82"/>
      <c r="AJ55" s="82"/>
      <c r="AK55" s="82"/>
      <c r="AL55" s="82"/>
      <c r="AM55" s="82"/>
      <c r="AN55" s="82"/>
      <c r="AO55" s="82"/>
      <c r="AP55" s="82"/>
      <c r="AQ55" s="82"/>
      <c r="AR55" s="82"/>
      <c r="AS55" s="2"/>
      <c r="AT55" s="2"/>
      <c r="AU55" s="2"/>
      <c r="AV55" s="2"/>
      <c r="AW55" s="2"/>
      <c r="AX55" s="2"/>
      <c r="AY55" s="2"/>
      <c r="AZ55" s="2"/>
      <c r="BA55" s="2"/>
      <c r="BB55" s="2"/>
      <c r="BC55" s="2"/>
      <c r="BD55" s="2"/>
      <c r="BE55" s="2"/>
      <c r="BF55" s="2"/>
      <c r="BG55" s="2"/>
      <c r="BH55" s="2"/>
      <c r="BI55" s="2"/>
      <c r="BJ55" s="2"/>
      <c r="BK55" s="2"/>
      <c r="BL55" s="2"/>
    </row>
    <row r="56" spans="1:64" ht="31.5" customHeight="1">
      <c r="A56" s="83"/>
      <c r="B56" s="83"/>
      <c r="C56" s="83"/>
      <c r="D56" s="83"/>
      <c r="E56" s="83"/>
      <c r="F56" s="83"/>
      <c r="G56" s="83"/>
      <c r="H56" s="83"/>
      <c r="I56" s="83"/>
      <c r="J56" s="83"/>
      <c r="K56" s="83"/>
      <c r="L56" s="83"/>
      <c r="M56" s="83"/>
      <c r="N56" s="83"/>
      <c r="O56" s="83"/>
      <c r="P56" s="83"/>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c r="A57" s="89">
        <v>17</v>
      </c>
      <c r="B57" s="84" t="str">
        <f>'2. Identificación del Riesgo'!B57:B59</f>
        <v/>
      </c>
      <c r="C57" s="84" t="str">
        <f>IF('2. Identificación del Riesgo'!C57:C59="","",'2. Identificación del Riesgo'!C57:C59)</f>
        <v/>
      </c>
      <c r="D57" s="84" t="str">
        <f>IF('2. Identificación del Riesgo'!D57:D59="","",'2. Identificación del Riesgo'!D57:D59)</f>
        <v/>
      </c>
      <c r="E57" s="84" t="str">
        <f>IF('2. Identificación del Riesgo'!E57:E59="","",'2. Identificación del Riesgo'!E57:E59)</f>
        <v/>
      </c>
      <c r="F57" s="84" t="str">
        <f>IF('2. Identificación del Riesgo'!F57:F59="","",'2. Identificación del Riesgo'!F57:F59)</f>
        <v/>
      </c>
      <c r="G57" s="84" t="str">
        <f>IF('2. Identificación del Riesgo'!G57:G59="","",'2. Identificación del Riesgo'!G57:G59)</f>
        <v/>
      </c>
      <c r="H57" s="84" t="str">
        <f>IF('2. Identificación del Riesgo'!H57:H59="","",'2. Identificación del Riesgo'!H57:H59)</f>
        <v/>
      </c>
      <c r="I57" s="84" t="str">
        <f>IF('2. Identificación del Riesgo'!I57:I59="","",'2. Identificación del Riesgo'!I57:I59)</f>
        <v/>
      </c>
      <c r="J57" s="84" t="str">
        <f>IF('2. Identificación del Riesgo'!J57:J59="","",'2. Identificación del Riesgo'!J57:J59)</f>
        <v/>
      </c>
      <c r="K57" s="85" t="str">
        <f>'2. Identificación del Riesgo'!K57:K59</f>
        <v/>
      </c>
      <c r="L57" s="86" t="str">
        <f>'2. Identificación del Riesgo'!L57:L59</f>
        <v/>
      </c>
      <c r="M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5" t="str">
        <f>'2. Identificación del Riesgo'!N57:N59</f>
        <v/>
      </c>
      <c r="O57" s="86" t="str">
        <f>'2. Identificación del Riesgo'!O57:O59</f>
        <v/>
      </c>
      <c r="P57" s="81"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5"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5"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7"/>
      <c r="AN57" s="10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1"/>
      <c r="AQ57" s="111" t="str">
        <f>IF(AO57="","","∑ Peso porcentual de cada acción definida")</f>
        <v/>
      </c>
      <c r="AR57" s="84"/>
      <c r="AS57" s="3"/>
      <c r="AT57" s="3"/>
      <c r="AU57" s="3"/>
      <c r="AV57" s="3"/>
      <c r="AW57" s="3"/>
      <c r="AX57" s="3"/>
      <c r="AY57" s="3"/>
      <c r="AZ57" s="3"/>
      <c r="BA57" s="3"/>
      <c r="BB57" s="3"/>
      <c r="BC57" s="3"/>
      <c r="BD57" s="3"/>
      <c r="BE57" s="3"/>
      <c r="BF57" s="3"/>
      <c r="BG57" s="3"/>
      <c r="BH57" s="3"/>
      <c r="BI57" s="3"/>
      <c r="BJ57" s="3"/>
      <c r="BK57" s="3"/>
      <c r="BL57" s="3"/>
    </row>
    <row r="58" spans="1:64" ht="31.5" customHeight="1">
      <c r="A58" s="82"/>
      <c r="B58" s="82"/>
      <c r="C58" s="82"/>
      <c r="D58" s="82"/>
      <c r="E58" s="82"/>
      <c r="F58" s="82"/>
      <c r="G58" s="82"/>
      <c r="H58" s="82"/>
      <c r="I58" s="82"/>
      <c r="J58" s="82"/>
      <c r="K58" s="82"/>
      <c r="L58" s="82"/>
      <c r="M58" s="82"/>
      <c r="N58" s="82"/>
      <c r="O58" s="82"/>
      <c r="P58" s="82"/>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2"/>
      <c r="AI58" s="82"/>
      <c r="AJ58" s="82"/>
      <c r="AK58" s="82"/>
      <c r="AL58" s="82"/>
      <c r="AM58" s="82"/>
      <c r="AN58" s="82"/>
      <c r="AO58" s="82"/>
      <c r="AP58" s="82"/>
      <c r="AQ58" s="82"/>
      <c r="AR58" s="82"/>
      <c r="AS58" s="2"/>
      <c r="AT58" s="2"/>
      <c r="AU58" s="2"/>
      <c r="AV58" s="2"/>
      <c r="AW58" s="2"/>
      <c r="AX58" s="2"/>
      <c r="AY58" s="2"/>
      <c r="AZ58" s="2"/>
      <c r="BA58" s="2"/>
      <c r="BB58" s="2"/>
      <c r="BC58" s="2"/>
      <c r="BD58" s="2"/>
      <c r="BE58" s="2"/>
      <c r="BF58" s="2"/>
      <c r="BG58" s="2"/>
      <c r="BH58" s="2"/>
      <c r="BI58" s="2"/>
      <c r="BJ58" s="2"/>
      <c r="BK58" s="2"/>
      <c r="BL58" s="2"/>
    </row>
    <row r="59" spans="1:64" ht="31.5" customHeight="1">
      <c r="A59" s="83"/>
      <c r="B59" s="83"/>
      <c r="C59" s="83"/>
      <c r="D59" s="83"/>
      <c r="E59" s="83"/>
      <c r="F59" s="83"/>
      <c r="G59" s="83"/>
      <c r="H59" s="83"/>
      <c r="I59" s="83"/>
      <c r="J59" s="83"/>
      <c r="K59" s="83"/>
      <c r="L59" s="83"/>
      <c r="M59" s="83"/>
      <c r="N59" s="83"/>
      <c r="O59" s="83"/>
      <c r="P59" s="83"/>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c r="A60" s="89">
        <v>18</v>
      </c>
      <c r="B60" s="84" t="str">
        <f>'2. Identificación del Riesgo'!B60:B62</f>
        <v/>
      </c>
      <c r="C60" s="84" t="str">
        <f>IF('2. Identificación del Riesgo'!C60:C62="","",'2. Identificación del Riesgo'!C60:C62)</f>
        <v/>
      </c>
      <c r="D60" s="84" t="str">
        <f>IF('2. Identificación del Riesgo'!D60:D62="","",'2. Identificación del Riesgo'!D60:D62)</f>
        <v/>
      </c>
      <c r="E60" s="84" t="str">
        <f>IF('2. Identificación del Riesgo'!E60:E62="","",'2. Identificación del Riesgo'!E60:E62)</f>
        <v/>
      </c>
      <c r="F60" s="84" t="str">
        <f>IF('2. Identificación del Riesgo'!F60:F62="","",'2. Identificación del Riesgo'!F60:F62)</f>
        <v/>
      </c>
      <c r="G60" s="84" t="str">
        <f>IF('2. Identificación del Riesgo'!G60:G62="","",'2. Identificación del Riesgo'!G60:G62)</f>
        <v/>
      </c>
      <c r="H60" s="84" t="str">
        <f>IF('2. Identificación del Riesgo'!H60:H62="","",'2. Identificación del Riesgo'!H60:H62)</f>
        <v/>
      </c>
      <c r="I60" s="84" t="str">
        <f>IF('2. Identificación del Riesgo'!I60:I62="","",'2. Identificación del Riesgo'!I60:I62)</f>
        <v/>
      </c>
      <c r="J60" s="84" t="str">
        <f>IF('2. Identificación del Riesgo'!J60:J62="","",'2. Identificación del Riesgo'!J60:J62)</f>
        <v/>
      </c>
      <c r="K60" s="85" t="str">
        <f>'2. Identificación del Riesgo'!K60:K62</f>
        <v/>
      </c>
      <c r="L60" s="86" t="str">
        <f>'2. Identificación del Riesgo'!L60:L62</f>
        <v/>
      </c>
      <c r="M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5" t="str">
        <f>'2. Identificación del Riesgo'!N60:N62</f>
        <v/>
      </c>
      <c r="O60" s="86" t="str">
        <f>'2. Identificación del Riesgo'!O60:O62</f>
        <v/>
      </c>
      <c r="P60" s="81"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5"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5"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7"/>
      <c r="AN60" s="10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1"/>
      <c r="AQ60" s="111" t="str">
        <f>IF(AO60="","","∑ Peso porcentual de cada acción definida")</f>
        <v/>
      </c>
      <c r="AR60" s="84"/>
      <c r="AS60" s="3"/>
      <c r="AT60" s="3"/>
      <c r="AU60" s="3"/>
      <c r="AV60" s="3"/>
      <c r="AW60" s="3"/>
      <c r="AX60" s="3"/>
      <c r="AY60" s="3"/>
      <c r="AZ60" s="3"/>
      <c r="BA60" s="3"/>
      <c r="BB60" s="3"/>
      <c r="BC60" s="3"/>
      <c r="BD60" s="3"/>
      <c r="BE60" s="3"/>
      <c r="BF60" s="3"/>
      <c r="BG60" s="3"/>
      <c r="BH60" s="3"/>
      <c r="BI60" s="3"/>
      <c r="BJ60" s="3"/>
      <c r="BK60" s="3"/>
      <c r="BL60" s="3"/>
    </row>
    <row r="61" spans="1:64" ht="31.5" customHeight="1">
      <c r="A61" s="82"/>
      <c r="B61" s="82"/>
      <c r="C61" s="82"/>
      <c r="D61" s="82"/>
      <c r="E61" s="82"/>
      <c r="F61" s="82"/>
      <c r="G61" s="82"/>
      <c r="H61" s="82"/>
      <c r="I61" s="82"/>
      <c r="J61" s="82"/>
      <c r="K61" s="82"/>
      <c r="L61" s="82"/>
      <c r="M61" s="82"/>
      <c r="N61" s="82"/>
      <c r="O61" s="82"/>
      <c r="P61" s="82"/>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2"/>
      <c r="AI61" s="82"/>
      <c r="AJ61" s="82"/>
      <c r="AK61" s="82"/>
      <c r="AL61" s="82"/>
      <c r="AM61" s="82"/>
      <c r="AN61" s="82"/>
      <c r="AO61" s="82"/>
      <c r="AP61" s="82"/>
      <c r="AQ61" s="82"/>
      <c r="AR61" s="82"/>
      <c r="AS61" s="2"/>
      <c r="AT61" s="2"/>
      <c r="AU61" s="2"/>
      <c r="AV61" s="2"/>
      <c r="AW61" s="2"/>
      <c r="AX61" s="2"/>
      <c r="AY61" s="2"/>
      <c r="AZ61" s="2"/>
      <c r="BA61" s="2"/>
      <c r="BB61" s="2"/>
      <c r="BC61" s="2"/>
      <c r="BD61" s="2"/>
      <c r="BE61" s="2"/>
      <c r="BF61" s="2"/>
      <c r="BG61" s="2"/>
      <c r="BH61" s="2"/>
      <c r="BI61" s="2"/>
      <c r="BJ61" s="2"/>
      <c r="BK61" s="2"/>
      <c r="BL61" s="2"/>
    </row>
    <row r="62" spans="1:64" ht="31.5" customHeight="1">
      <c r="A62" s="83"/>
      <c r="B62" s="83"/>
      <c r="C62" s="83"/>
      <c r="D62" s="83"/>
      <c r="E62" s="83"/>
      <c r="F62" s="83"/>
      <c r="G62" s="83"/>
      <c r="H62" s="83"/>
      <c r="I62" s="83"/>
      <c r="J62" s="83"/>
      <c r="K62" s="83"/>
      <c r="L62" s="83"/>
      <c r="M62" s="83"/>
      <c r="N62" s="83"/>
      <c r="O62" s="83"/>
      <c r="P62" s="83"/>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c r="A63" s="89">
        <v>19</v>
      </c>
      <c r="B63" s="84" t="str">
        <f>'2. Identificación del Riesgo'!B63:B65</f>
        <v/>
      </c>
      <c r="C63" s="84" t="str">
        <f>IF('2. Identificación del Riesgo'!C63:C65="","",'2. Identificación del Riesgo'!C63:C65)</f>
        <v/>
      </c>
      <c r="D63" s="84" t="str">
        <f>IF('2. Identificación del Riesgo'!D63:D65="","",'2. Identificación del Riesgo'!D63:D65)</f>
        <v/>
      </c>
      <c r="E63" s="84" t="str">
        <f>IF('2. Identificación del Riesgo'!E63:E65="","",'2. Identificación del Riesgo'!E63:E65)</f>
        <v/>
      </c>
      <c r="F63" s="84" t="str">
        <f>IF('2. Identificación del Riesgo'!F63:F65="","",'2. Identificación del Riesgo'!F63:F65)</f>
        <v/>
      </c>
      <c r="G63" s="84" t="str">
        <f>IF('2. Identificación del Riesgo'!G63:G65="","",'2. Identificación del Riesgo'!G63:G65)</f>
        <v/>
      </c>
      <c r="H63" s="84" t="str">
        <f>IF('2. Identificación del Riesgo'!H63:H65="","",'2. Identificación del Riesgo'!H63:H65)</f>
        <v/>
      </c>
      <c r="I63" s="84" t="str">
        <f>IF('2. Identificación del Riesgo'!I63:I65="","",'2. Identificación del Riesgo'!I63:I65)</f>
        <v/>
      </c>
      <c r="J63" s="84" t="str">
        <f>IF('2. Identificación del Riesgo'!J63:J65="","",'2. Identificación del Riesgo'!J63:J65)</f>
        <v/>
      </c>
      <c r="K63" s="85" t="str">
        <f>'2. Identificación del Riesgo'!K63:K65</f>
        <v/>
      </c>
      <c r="L63" s="86" t="str">
        <f>'2. Identificación del Riesgo'!L63:L65</f>
        <v/>
      </c>
      <c r="M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5" t="str">
        <f>'2. Identificación del Riesgo'!N63:N65</f>
        <v/>
      </c>
      <c r="O63" s="86" t="str">
        <f>'2. Identificación del Riesgo'!O63:O65</f>
        <v/>
      </c>
      <c r="P63" s="81"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5"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5"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7"/>
      <c r="AN63" s="10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1"/>
      <c r="AQ63" s="111" t="str">
        <f>IF(AO63="","","∑ Peso porcentual de cada acción definida")</f>
        <v/>
      </c>
      <c r="AR63" s="84"/>
      <c r="AS63" s="3"/>
      <c r="AT63" s="3"/>
      <c r="AU63" s="3"/>
      <c r="AV63" s="3"/>
      <c r="AW63" s="3"/>
      <c r="AX63" s="3"/>
      <c r="AY63" s="3"/>
      <c r="AZ63" s="3"/>
      <c r="BA63" s="3"/>
      <c r="BB63" s="3"/>
      <c r="BC63" s="3"/>
      <c r="BD63" s="3"/>
      <c r="BE63" s="3"/>
      <c r="BF63" s="3"/>
      <c r="BG63" s="3"/>
      <c r="BH63" s="3"/>
      <c r="BI63" s="3"/>
      <c r="BJ63" s="3"/>
      <c r="BK63" s="3"/>
      <c r="BL63" s="3"/>
    </row>
    <row r="64" spans="1:64" ht="31.5" customHeight="1">
      <c r="A64" s="82"/>
      <c r="B64" s="82"/>
      <c r="C64" s="82"/>
      <c r="D64" s="82"/>
      <c r="E64" s="82"/>
      <c r="F64" s="82"/>
      <c r="G64" s="82"/>
      <c r="H64" s="82"/>
      <c r="I64" s="82"/>
      <c r="J64" s="82"/>
      <c r="K64" s="82"/>
      <c r="L64" s="82"/>
      <c r="M64" s="82"/>
      <c r="N64" s="82"/>
      <c r="O64" s="82"/>
      <c r="P64" s="82"/>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2"/>
      <c r="AI64" s="82"/>
      <c r="AJ64" s="82"/>
      <c r="AK64" s="82"/>
      <c r="AL64" s="82"/>
      <c r="AM64" s="82"/>
      <c r="AN64" s="82"/>
      <c r="AO64" s="82"/>
      <c r="AP64" s="82"/>
      <c r="AQ64" s="82"/>
      <c r="AR64" s="82"/>
      <c r="AS64" s="2"/>
      <c r="AT64" s="2"/>
      <c r="AU64" s="2"/>
      <c r="AV64" s="2"/>
      <c r="AW64" s="2"/>
      <c r="AX64" s="2"/>
      <c r="AY64" s="2"/>
      <c r="AZ64" s="2"/>
      <c r="BA64" s="2"/>
      <c r="BB64" s="2"/>
      <c r="BC64" s="2"/>
      <c r="BD64" s="2"/>
      <c r="BE64" s="2"/>
      <c r="BF64" s="2"/>
      <c r="BG64" s="2"/>
      <c r="BH64" s="2"/>
      <c r="BI64" s="2"/>
      <c r="BJ64" s="2"/>
      <c r="BK64" s="2"/>
      <c r="BL64" s="2"/>
    </row>
    <row r="65" spans="1:64" ht="31.5" customHeight="1">
      <c r="A65" s="83"/>
      <c r="B65" s="83"/>
      <c r="C65" s="83"/>
      <c r="D65" s="83"/>
      <c r="E65" s="83"/>
      <c r="F65" s="83"/>
      <c r="G65" s="83"/>
      <c r="H65" s="83"/>
      <c r="I65" s="83"/>
      <c r="J65" s="83"/>
      <c r="K65" s="83"/>
      <c r="L65" s="83"/>
      <c r="M65" s="83"/>
      <c r="N65" s="83"/>
      <c r="O65" s="83"/>
      <c r="P65" s="83"/>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c r="A66" s="89">
        <v>20</v>
      </c>
      <c r="B66" s="84" t="str">
        <f>'2. Identificación del Riesgo'!B66:B68</f>
        <v/>
      </c>
      <c r="C66" s="84" t="str">
        <f>IF('2. Identificación del Riesgo'!C66:C68="","",'2. Identificación del Riesgo'!C66:C68)</f>
        <v/>
      </c>
      <c r="D66" s="84" t="str">
        <f>IF('2. Identificación del Riesgo'!D66:D68="","",'2. Identificación del Riesgo'!D66:D68)</f>
        <v/>
      </c>
      <c r="E66" s="84" t="str">
        <f>IF('2. Identificación del Riesgo'!E66:E68="","",'2. Identificación del Riesgo'!E66:E68)</f>
        <v/>
      </c>
      <c r="F66" s="84" t="str">
        <f>IF('2. Identificación del Riesgo'!F66:F68="","",'2. Identificación del Riesgo'!F66:F68)</f>
        <v/>
      </c>
      <c r="G66" s="84" t="str">
        <f>IF('2. Identificación del Riesgo'!G66:G68="","",'2. Identificación del Riesgo'!G66:G68)</f>
        <v/>
      </c>
      <c r="H66" s="84" t="str">
        <f>IF('2. Identificación del Riesgo'!H66:H68="","",'2. Identificación del Riesgo'!H66:H68)</f>
        <v/>
      </c>
      <c r="I66" s="84" t="str">
        <f>IF('2. Identificación del Riesgo'!I66:I68="","",'2. Identificación del Riesgo'!I66:I68)</f>
        <v/>
      </c>
      <c r="J66" s="84" t="str">
        <f>IF('2. Identificación del Riesgo'!J66:J68="","",'2. Identificación del Riesgo'!J66:J68)</f>
        <v/>
      </c>
      <c r="K66" s="85" t="str">
        <f>'2. Identificación del Riesgo'!K66:K68</f>
        <v/>
      </c>
      <c r="L66" s="86" t="str">
        <f>'2. Identificación del Riesgo'!L66:L68</f>
        <v/>
      </c>
      <c r="M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5" t="str">
        <f>'2. Identificación del Riesgo'!N66:N68</f>
        <v/>
      </c>
      <c r="O66" s="86" t="str">
        <f>'2. Identificación del Riesgo'!O66:O68</f>
        <v/>
      </c>
      <c r="P66" s="81"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5"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5"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7"/>
      <c r="AN66" s="10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1"/>
      <c r="AQ66" s="111" t="str">
        <f>IF(AO66="","","∑ Peso porcentual de cada acción definida")</f>
        <v/>
      </c>
      <c r="AR66" s="84"/>
      <c r="AS66" s="3"/>
      <c r="AT66" s="3"/>
      <c r="AU66" s="3"/>
      <c r="AV66" s="3"/>
      <c r="AW66" s="3"/>
      <c r="AX66" s="3"/>
      <c r="AY66" s="3"/>
      <c r="AZ66" s="3"/>
      <c r="BA66" s="3"/>
      <c r="BB66" s="3"/>
      <c r="BC66" s="3"/>
      <c r="BD66" s="3"/>
      <c r="BE66" s="3"/>
      <c r="BF66" s="3"/>
      <c r="BG66" s="3"/>
      <c r="BH66" s="3"/>
      <c r="BI66" s="3"/>
      <c r="BJ66" s="3"/>
      <c r="BK66" s="3"/>
      <c r="BL66" s="3"/>
    </row>
    <row r="67" spans="1:64" ht="31.5" customHeight="1">
      <c r="A67" s="82"/>
      <c r="B67" s="82"/>
      <c r="C67" s="82"/>
      <c r="D67" s="82"/>
      <c r="E67" s="82"/>
      <c r="F67" s="82"/>
      <c r="G67" s="82"/>
      <c r="H67" s="82"/>
      <c r="I67" s="82"/>
      <c r="J67" s="82"/>
      <c r="K67" s="82"/>
      <c r="L67" s="82"/>
      <c r="M67" s="82"/>
      <c r="N67" s="82"/>
      <c r="O67" s="82"/>
      <c r="P67" s="82"/>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2"/>
      <c r="AI67" s="82"/>
      <c r="AJ67" s="82"/>
      <c r="AK67" s="82"/>
      <c r="AL67" s="82"/>
      <c r="AM67" s="82"/>
      <c r="AN67" s="82"/>
      <c r="AO67" s="82"/>
      <c r="AP67" s="82"/>
      <c r="AQ67" s="82"/>
      <c r="AR67" s="82"/>
      <c r="AS67" s="2"/>
      <c r="AT67" s="2"/>
      <c r="AU67" s="2"/>
      <c r="AV67" s="2"/>
      <c r="AW67" s="2"/>
      <c r="AX67" s="2"/>
      <c r="AY67" s="2"/>
      <c r="AZ67" s="2"/>
      <c r="BA67" s="2"/>
      <c r="BB67" s="2"/>
      <c r="BC67" s="2"/>
      <c r="BD67" s="2"/>
      <c r="BE67" s="2"/>
      <c r="BF67" s="2"/>
      <c r="BG67" s="2"/>
      <c r="BH67" s="2"/>
      <c r="BI67" s="2"/>
      <c r="BJ67" s="2"/>
      <c r="BK67" s="2"/>
      <c r="BL67" s="2"/>
    </row>
    <row r="68" spans="1:64" ht="31.5" customHeight="1">
      <c r="A68" s="83"/>
      <c r="B68" s="83"/>
      <c r="C68" s="83"/>
      <c r="D68" s="83"/>
      <c r="E68" s="83"/>
      <c r="F68" s="83"/>
      <c r="G68" s="83"/>
      <c r="H68" s="83"/>
      <c r="I68" s="83"/>
      <c r="J68" s="83"/>
      <c r="K68" s="83"/>
      <c r="L68" s="83"/>
      <c r="M68" s="83"/>
      <c r="N68" s="83"/>
      <c r="O68" s="83"/>
      <c r="P68" s="83"/>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0" t="s">
        <v>288</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0" t="s">
        <v>289</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0" t="s">
        <v>290</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0" t="s">
        <v>291</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7" t="s">
        <v>83</v>
      </c>
      <c r="B6" s="58"/>
      <c r="C6" s="58"/>
      <c r="D6" s="58"/>
      <c r="E6" s="32" t="s">
        <v>269</v>
      </c>
      <c r="F6" s="121" t="s">
        <v>292</v>
      </c>
      <c r="G6" s="58"/>
      <c r="H6" s="58"/>
      <c r="I6" s="58"/>
      <c r="J6" s="58"/>
      <c r="K6" s="58"/>
      <c r="L6" s="58"/>
      <c r="M6" s="59"/>
      <c r="N6" s="121" t="s">
        <v>293</v>
      </c>
      <c r="O6" s="58"/>
      <c r="P6" s="58"/>
      <c r="Q6" s="58"/>
      <c r="R6" s="58"/>
      <c r="S6" s="58"/>
      <c r="T6" s="58"/>
      <c r="U6" s="59"/>
      <c r="V6" s="121" t="s">
        <v>294</v>
      </c>
      <c r="W6" s="58"/>
      <c r="X6" s="58"/>
      <c r="Y6" s="58"/>
      <c r="Z6" s="58"/>
      <c r="AA6" s="58"/>
      <c r="AB6" s="58"/>
      <c r="AC6" s="59"/>
      <c r="AD6" s="3"/>
      <c r="AE6" s="3"/>
      <c r="AF6" s="3"/>
      <c r="AG6" s="3"/>
      <c r="AH6" s="3"/>
      <c r="AI6" s="3"/>
      <c r="AJ6" s="3"/>
      <c r="AK6" s="3"/>
      <c r="AL6" s="3"/>
      <c r="AM6" s="3"/>
      <c r="AN6" s="3"/>
      <c r="AO6" s="3"/>
      <c r="AP6" s="3"/>
      <c r="AQ6" s="3"/>
      <c r="AR6" s="3"/>
    </row>
    <row r="7" spans="1:44" ht="27.75" customHeight="1">
      <c r="A7" s="124" t="s">
        <v>81</v>
      </c>
      <c r="B7" s="91" t="s">
        <v>82</v>
      </c>
      <c r="C7" s="92" t="s">
        <v>90</v>
      </c>
      <c r="D7" s="125" t="s">
        <v>91</v>
      </c>
      <c r="E7" s="127" t="s">
        <v>295</v>
      </c>
      <c r="F7" s="122" t="s">
        <v>296</v>
      </c>
      <c r="G7" s="58"/>
      <c r="H7" s="58"/>
      <c r="I7" s="59"/>
      <c r="J7" s="33" t="s">
        <v>297</v>
      </c>
      <c r="K7" s="123" t="s">
        <v>298</v>
      </c>
      <c r="L7" s="58"/>
      <c r="M7" s="59"/>
      <c r="N7" s="122" t="s">
        <v>296</v>
      </c>
      <c r="O7" s="58"/>
      <c r="P7" s="58"/>
      <c r="Q7" s="59"/>
      <c r="R7" s="33" t="s">
        <v>297</v>
      </c>
      <c r="S7" s="123" t="s">
        <v>298</v>
      </c>
      <c r="T7" s="58"/>
      <c r="U7" s="59"/>
      <c r="V7" s="122" t="s">
        <v>296</v>
      </c>
      <c r="W7" s="58"/>
      <c r="X7" s="58"/>
      <c r="Y7" s="59"/>
      <c r="Z7" s="33" t="s">
        <v>297</v>
      </c>
      <c r="AA7" s="123" t="s">
        <v>298</v>
      </c>
      <c r="AB7" s="58"/>
      <c r="AC7" s="59"/>
      <c r="AD7" s="3"/>
      <c r="AE7" s="3"/>
      <c r="AF7" s="3"/>
      <c r="AG7" s="3"/>
      <c r="AH7" s="3"/>
      <c r="AI7" s="3"/>
      <c r="AJ7" s="3"/>
      <c r="AK7" s="3"/>
      <c r="AL7" s="3"/>
      <c r="AM7" s="3"/>
      <c r="AN7" s="3"/>
      <c r="AO7" s="3"/>
      <c r="AP7" s="3"/>
      <c r="AQ7" s="3"/>
      <c r="AR7" s="3"/>
    </row>
    <row r="8" spans="1:44" ht="30.75" customHeight="1">
      <c r="A8" s="83"/>
      <c r="B8" s="83"/>
      <c r="C8" s="83"/>
      <c r="D8" s="126"/>
      <c r="E8" s="126"/>
      <c r="F8" s="34" t="s">
        <v>299</v>
      </c>
      <c r="G8" s="34" t="s">
        <v>300</v>
      </c>
      <c r="H8" s="34" t="s">
        <v>301</v>
      </c>
      <c r="I8" s="34" t="s">
        <v>302</v>
      </c>
      <c r="J8" s="33" t="s">
        <v>303</v>
      </c>
      <c r="K8" s="35" t="s">
        <v>299</v>
      </c>
      <c r="L8" s="35" t="s">
        <v>304</v>
      </c>
      <c r="M8" s="35" t="s">
        <v>305</v>
      </c>
      <c r="N8" s="34" t="s">
        <v>299</v>
      </c>
      <c r="O8" s="34" t="s">
        <v>300</v>
      </c>
      <c r="P8" s="34" t="s">
        <v>301</v>
      </c>
      <c r="Q8" s="34" t="s">
        <v>302</v>
      </c>
      <c r="R8" s="33" t="s">
        <v>303</v>
      </c>
      <c r="S8" s="35" t="s">
        <v>299</v>
      </c>
      <c r="T8" s="35" t="s">
        <v>304</v>
      </c>
      <c r="U8" s="35" t="s">
        <v>305</v>
      </c>
      <c r="V8" s="34" t="s">
        <v>299</v>
      </c>
      <c r="W8" s="34" t="s">
        <v>300</v>
      </c>
      <c r="X8" s="34" t="s">
        <v>301</v>
      </c>
      <c r="Y8" s="34" t="s">
        <v>302</v>
      </c>
      <c r="Z8" s="33" t="s">
        <v>303</v>
      </c>
      <c r="AA8" s="35" t="s">
        <v>299</v>
      </c>
      <c r="AB8" s="35" t="s">
        <v>304</v>
      </c>
      <c r="AC8" s="35" t="s">
        <v>305</v>
      </c>
      <c r="AD8" s="16"/>
      <c r="AE8" s="16"/>
      <c r="AF8" s="16"/>
      <c r="AG8" s="16"/>
      <c r="AH8" s="16"/>
      <c r="AI8" s="16"/>
      <c r="AJ8" s="16"/>
      <c r="AK8" s="16"/>
      <c r="AL8" s="16"/>
      <c r="AM8" s="16"/>
      <c r="AN8" s="16"/>
      <c r="AO8" s="16"/>
      <c r="AP8" s="16"/>
      <c r="AQ8" s="16"/>
      <c r="AR8" s="16"/>
    </row>
    <row r="9" spans="1:44" ht="16.5" customHeight="1">
      <c r="A9" s="89">
        <v>1</v>
      </c>
      <c r="B9" s="103" t="str">
        <f>IF('2. Identificación del Riesgo'!B9:B11="","",'2. Identificación del Riesgo'!B9:B11)</f>
        <v>Control Disciplinario Interno</v>
      </c>
      <c r="C9" s="84" t="str">
        <f>IF('2. Identificación del Riesgo'!G9:G11="","",'2. Identificación del Riesgo'!G9:G11)</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D9" s="84" t="str">
        <f>IF('2. Identificación del Riesgo'!H9:H11="","",'2. Identificación del Riesgo'!H9:H11)</f>
        <v>Corrupción</v>
      </c>
      <c r="E9" s="115" t="str">
        <f>IF('7. Mapa de Riesgos General'!AO9:AO11="","",'7. Mapa de Riesgos General'!AO9:AO11)</f>
        <v>1) Realizar seguimiento preventivo al estado de los procesos con los profesionales y colaboradores del área, verificando el plan de trabajo individual establecido para cada caso, presentando las posibles variantes frente a una toma de decisión y su conformidad frente a la normatividad disciplinaria.(Producto: Actas de reunión de seguimiento).(80%).
2) Diseño e implementación del formato para llevar el historico de las consultas de los procesos disciplinarios.(Producto: Formato de Consultas de Expedientes implementado). (20%).</v>
      </c>
      <c r="F9" s="119">
        <v>0.33300000000000002</v>
      </c>
      <c r="G9" s="118" t="s">
        <v>306</v>
      </c>
      <c r="H9" s="118" t="s">
        <v>307</v>
      </c>
      <c r="I9" s="118" t="s">
        <v>308</v>
      </c>
      <c r="J9" s="118" t="s">
        <v>309</v>
      </c>
      <c r="K9" s="119">
        <v>0.33</v>
      </c>
      <c r="L9" s="118" t="s">
        <v>310</v>
      </c>
      <c r="M9" s="118" t="s">
        <v>311</v>
      </c>
      <c r="N9" s="119"/>
      <c r="O9" s="118" t="s">
        <v>312</v>
      </c>
      <c r="P9" s="118" t="s">
        <v>313</v>
      </c>
      <c r="Q9" s="120"/>
      <c r="R9" s="118" t="s">
        <v>314</v>
      </c>
      <c r="S9" s="119"/>
      <c r="T9" s="118" t="s">
        <v>315</v>
      </c>
      <c r="U9" s="118" t="s">
        <v>316</v>
      </c>
      <c r="V9" s="119"/>
      <c r="W9" s="120"/>
      <c r="X9" s="120"/>
      <c r="Y9" s="120"/>
      <c r="Z9" s="118"/>
      <c r="AA9" s="119"/>
      <c r="AB9" s="118"/>
      <c r="AC9" s="118"/>
      <c r="AD9" s="17"/>
      <c r="AE9" s="17"/>
      <c r="AF9" s="17"/>
      <c r="AG9" s="17"/>
      <c r="AH9" s="17"/>
      <c r="AI9" s="17"/>
      <c r="AJ9" s="17"/>
      <c r="AK9" s="17"/>
      <c r="AL9" s="17"/>
      <c r="AM9" s="17"/>
      <c r="AN9" s="17"/>
      <c r="AO9" s="17"/>
      <c r="AP9" s="17"/>
      <c r="AQ9" s="17"/>
      <c r="AR9" s="17"/>
    </row>
    <row r="10" spans="1:44"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3"/>
      <c r="AE10" s="3"/>
      <c r="AF10" s="3"/>
      <c r="AG10" s="3"/>
      <c r="AH10" s="3"/>
      <c r="AI10" s="3"/>
      <c r="AJ10" s="3"/>
      <c r="AK10" s="3"/>
      <c r="AL10" s="3"/>
      <c r="AM10" s="3"/>
      <c r="AN10" s="3"/>
      <c r="AO10" s="3"/>
      <c r="AP10" s="3"/>
      <c r="AQ10" s="3"/>
      <c r="AR10" s="3"/>
    </row>
    <row r="11" spans="1:44" ht="184.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3"/>
      <c r="AE11" s="3"/>
      <c r="AF11" s="3"/>
      <c r="AG11" s="3"/>
      <c r="AH11" s="3"/>
      <c r="AI11" s="3"/>
      <c r="AJ11" s="3"/>
      <c r="AK11" s="3"/>
      <c r="AL11" s="3"/>
      <c r="AM11" s="3"/>
      <c r="AN11" s="3"/>
      <c r="AO11" s="3"/>
      <c r="AP11" s="3"/>
      <c r="AQ11" s="3"/>
      <c r="AR11" s="3"/>
    </row>
    <row r="12" spans="1:44" ht="16.5" customHeight="1">
      <c r="A12" s="89">
        <v>2</v>
      </c>
      <c r="B12" s="103" t="str">
        <f>IF('2. Identificación del Riesgo'!B12:B14="","",'2. Identificación del Riesgo'!B12:B14)</f>
        <v>Control Disciplinario Interno</v>
      </c>
      <c r="C12" s="84" t="str">
        <f>IF('2. Identificación del Riesgo'!G12:G14="","",'2. Identificación del Riesgo'!G12:G14)</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D12" s="84" t="str">
        <f>IF('2. Identificación del Riesgo'!H12:H14="","",'2. Identificación del Riesgo'!H12:H14)</f>
        <v>Corrupción</v>
      </c>
      <c r="E12" s="115" t="str">
        <f>IF('7. Mapa de Riesgos General'!AO12:AO14="","",'7. Mapa de Riesgos General'!AO12:AO14)</f>
        <v>1) Diseño e implementación del formato para registrar las conclusiones asociadas a conflicto de intereses de cada noticia disciplinaria.(Producto: Formato de Registro de las conclusiones establecidas para cada noticia disciplinaria). (20%).
2) Cada vez que se va a realizar el reparto de una noticia disciplinaria, el jefe de la OCDI, revisa el caso para establecer la existencia de intereses particulares en el trámite y/o decisión de cada caso, tanto por parte de quienes sustancian y/o por la misma autoridad disciplinaria con el fin de adoptar las acciones pertinentes. (Producto: Registro de la conclusión de cada noticia disciplinaria). (80%).</v>
      </c>
      <c r="F12" s="86">
        <v>0.33300000000000002</v>
      </c>
      <c r="G12" s="117" t="s">
        <v>317</v>
      </c>
      <c r="H12" s="117" t="s">
        <v>318</v>
      </c>
      <c r="I12" s="117" t="s">
        <v>319</v>
      </c>
      <c r="J12" s="117" t="s">
        <v>309</v>
      </c>
      <c r="K12" s="119">
        <v>0.33</v>
      </c>
      <c r="L12" s="118" t="s">
        <v>310</v>
      </c>
      <c r="M12" s="118" t="s">
        <v>311</v>
      </c>
      <c r="N12" s="86">
        <v>0.33</v>
      </c>
      <c r="O12" s="117" t="s">
        <v>320</v>
      </c>
      <c r="P12" s="117" t="s">
        <v>318</v>
      </c>
      <c r="Q12" s="116"/>
      <c r="R12" s="117" t="s">
        <v>321</v>
      </c>
      <c r="S12" s="86"/>
      <c r="T12" s="117" t="s">
        <v>322</v>
      </c>
      <c r="U12" s="118" t="s">
        <v>316</v>
      </c>
      <c r="V12" s="86"/>
      <c r="W12" s="116"/>
      <c r="X12" s="116"/>
      <c r="Y12" s="116"/>
      <c r="Z12" s="117"/>
      <c r="AA12" s="86"/>
      <c r="AB12" s="117"/>
      <c r="AC12" s="117"/>
      <c r="AD12" s="3"/>
      <c r="AE12" s="3"/>
      <c r="AF12" s="3"/>
      <c r="AG12" s="3"/>
      <c r="AH12" s="3"/>
      <c r="AI12" s="3"/>
      <c r="AJ12" s="3"/>
      <c r="AK12" s="3"/>
      <c r="AL12" s="3"/>
      <c r="AM12" s="3"/>
      <c r="AN12" s="3"/>
      <c r="AO12" s="3"/>
      <c r="AP12" s="3"/>
      <c r="AQ12" s="3"/>
      <c r="AR12" s="3"/>
    </row>
    <row r="13" spans="1:44"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3"/>
      <c r="AE13" s="3"/>
      <c r="AF13" s="3"/>
      <c r="AG13" s="3"/>
      <c r="AH13" s="3"/>
      <c r="AI13" s="3"/>
      <c r="AJ13" s="3"/>
      <c r="AK13" s="3"/>
      <c r="AL13" s="3"/>
      <c r="AM13" s="3"/>
      <c r="AN13" s="3"/>
      <c r="AO13" s="3"/>
      <c r="AP13" s="3"/>
      <c r="AQ13" s="3"/>
      <c r="AR13" s="3"/>
    </row>
    <row r="14" spans="1:44" ht="201"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3"/>
      <c r="AE14" s="3"/>
      <c r="AF14" s="3"/>
      <c r="AG14" s="3"/>
      <c r="AH14" s="3"/>
      <c r="AI14" s="3"/>
      <c r="AJ14" s="3"/>
      <c r="AK14" s="3"/>
      <c r="AL14" s="3"/>
      <c r="AM14" s="3"/>
      <c r="AN14" s="3"/>
      <c r="AO14" s="3"/>
      <c r="AP14" s="3"/>
      <c r="AQ14" s="3"/>
      <c r="AR14" s="3"/>
    </row>
    <row r="15" spans="1:44" ht="16.5" customHeight="1">
      <c r="A15" s="89">
        <v>3</v>
      </c>
      <c r="B15" s="103" t="str">
        <f>IF('2. Identificación del Riesgo'!B15:B17="","",'2. Identificación del Riesgo'!B15:B17)</f>
        <v>Control Disciplinario Interno</v>
      </c>
      <c r="C15" s="84" t="str">
        <f>IF('2. Identificación del Riesgo'!G15:G17="","",'2. Identificación del Riesgo'!G15:G17)</f>
        <v>Posibilidad de afectación reputacional por perdida de oportunidad de continuar con la acción disciplinaria al no cumplirse con la finalidad de una etapa procesal.</v>
      </c>
      <c r="D15" s="84" t="str">
        <f>IF('2. Identificación del Riesgo'!H15:H17="","",'2. Identificación del Riesgo'!H15:H17)</f>
        <v>Gestión</v>
      </c>
      <c r="E15" s="115" t="str">
        <f>IF('7. Mapa de Riesgos General'!AO15:AO17="","",'7. Mapa de Riesgos General'!AO15:AO17)</f>
        <v/>
      </c>
      <c r="F15" s="86">
        <v>0.33</v>
      </c>
      <c r="G15" s="116"/>
      <c r="H15" s="117" t="s">
        <v>323</v>
      </c>
      <c r="I15" s="116"/>
      <c r="J15" s="117" t="s">
        <v>324</v>
      </c>
      <c r="K15" s="86"/>
      <c r="L15" s="117"/>
      <c r="M15" s="117"/>
      <c r="N15" s="86">
        <v>0.33</v>
      </c>
      <c r="O15" s="116"/>
      <c r="P15" s="117" t="s">
        <v>323</v>
      </c>
      <c r="Q15" s="116"/>
      <c r="R15" s="117" t="s">
        <v>325</v>
      </c>
      <c r="S15" s="86"/>
      <c r="T15" s="117"/>
      <c r="U15" s="117"/>
      <c r="V15" s="86"/>
      <c r="W15" s="116"/>
      <c r="X15" s="116"/>
      <c r="Y15" s="116"/>
      <c r="Z15" s="117"/>
      <c r="AA15" s="86"/>
      <c r="AB15" s="117"/>
      <c r="AC15" s="117"/>
      <c r="AD15" s="3"/>
      <c r="AE15" s="3"/>
      <c r="AF15" s="3"/>
      <c r="AG15" s="3"/>
      <c r="AH15" s="3"/>
      <c r="AI15" s="3"/>
      <c r="AJ15" s="3"/>
      <c r="AK15" s="3"/>
      <c r="AL15" s="3"/>
      <c r="AM15" s="3"/>
      <c r="AN15" s="3"/>
      <c r="AO15" s="3"/>
      <c r="AP15" s="3"/>
      <c r="AQ15" s="3"/>
      <c r="AR15" s="3"/>
    </row>
    <row r="16" spans="1:44" ht="26.2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3"/>
      <c r="AE16" s="3"/>
      <c r="AF16" s="3"/>
      <c r="AG16" s="3"/>
      <c r="AH16" s="3"/>
      <c r="AI16" s="3"/>
      <c r="AJ16" s="3"/>
      <c r="AK16" s="3"/>
      <c r="AL16" s="3"/>
      <c r="AM16" s="3"/>
      <c r="AN16" s="3"/>
      <c r="AO16" s="3"/>
      <c r="AP16" s="3"/>
      <c r="AQ16" s="3"/>
      <c r="AR16" s="3"/>
    </row>
    <row r="17" spans="1:44" ht="84"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3"/>
      <c r="AE17" s="3"/>
      <c r="AF17" s="3"/>
      <c r="AG17" s="3"/>
      <c r="AH17" s="3"/>
      <c r="AI17" s="3"/>
      <c r="AJ17" s="3"/>
      <c r="AK17" s="3"/>
      <c r="AL17" s="3"/>
      <c r="AM17" s="3"/>
      <c r="AN17" s="3"/>
      <c r="AO17" s="3"/>
      <c r="AP17" s="3"/>
      <c r="AQ17" s="3"/>
      <c r="AR17" s="3"/>
    </row>
    <row r="18" spans="1:44" ht="16.5" customHeight="1">
      <c r="A18" s="89">
        <v>4</v>
      </c>
      <c r="B18" s="103" t="str">
        <f>IF('2. Identificación del Riesgo'!B18:B20="","",'2. Identificación del Riesgo'!B18:B20)</f>
        <v>Control Disciplinario Interno</v>
      </c>
      <c r="C18" s="84" t="str">
        <f>IF('2. Identificación del Riesgo'!G18:G20="","",'2. Identificación del Riesgo'!G18:G20)</f>
        <v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D18" s="84" t="str">
        <f>IF('2. Identificación del Riesgo'!H18:H20="","",'2. Identificación del Riesgo'!H18:H20)</f>
        <v>Gestión</v>
      </c>
      <c r="E18" s="115" t="str">
        <f>IF('7. Mapa de Riesgos General'!AO18:AO20="","",'7. Mapa de Riesgos General'!AO18:AO20)</f>
        <v/>
      </c>
      <c r="F18" s="86">
        <v>0.33</v>
      </c>
      <c r="G18" s="116"/>
      <c r="H18" s="117" t="s">
        <v>326</v>
      </c>
      <c r="I18" s="116"/>
      <c r="J18" s="117" t="s">
        <v>324</v>
      </c>
      <c r="K18" s="86"/>
      <c r="L18" s="117"/>
      <c r="M18" s="117"/>
      <c r="N18" s="86"/>
      <c r="O18" s="116"/>
      <c r="P18" s="117" t="s">
        <v>326</v>
      </c>
      <c r="Q18" s="116"/>
      <c r="R18" s="117" t="s">
        <v>327</v>
      </c>
      <c r="S18" s="86"/>
      <c r="T18" s="117"/>
      <c r="U18" s="117"/>
      <c r="V18" s="86"/>
      <c r="W18" s="116"/>
      <c r="X18" s="116"/>
      <c r="Y18" s="116"/>
      <c r="Z18" s="117"/>
      <c r="AA18" s="86"/>
      <c r="AB18" s="117"/>
      <c r="AC18" s="117"/>
      <c r="AD18" s="3"/>
      <c r="AE18" s="3"/>
      <c r="AF18" s="3"/>
      <c r="AG18" s="3"/>
      <c r="AH18" s="3"/>
      <c r="AI18" s="3"/>
      <c r="AJ18" s="3"/>
      <c r="AK18" s="3"/>
      <c r="AL18" s="3"/>
      <c r="AM18" s="3"/>
      <c r="AN18" s="3"/>
      <c r="AO18" s="3"/>
      <c r="AP18" s="3"/>
      <c r="AQ18" s="3"/>
      <c r="AR18" s="3"/>
    </row>
    <row r="19" spans="1:44" ht="16.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3"/>
      <c r="AE19" s="3"/>
      <c r="AF19" s="3"/>
      <c r="AG19" s="3"/>
      <c r="AH19" s="3"/>
      <c r="AI19" s="3"/>
      <c r="AJ19" s="3"/>
      <c r="AK19" s="3"/>
      <c r="AL19" s="3"/>
      <c r="AM19" s="3"/>
      <c r="AN19" s="3"/>
      <c r="AO19" s="3"/>
      <c r="AP19" s="3"/>
      <c r="AQ19" s="3"/>
      <c r="AR19" s="3"/>
    </row>
    <row r="20" spans="1:44" ht="153"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3"/>
      <c r="AE20" s="3"/>
      <c r="AF20" s="3"/>
      <c r="AG20" s="3"/>
      <c r="AH20" s="3"/>
      <c r="AI20" s="3"/>
      <c r="AJ20" s="3"/>
      <c r="AK20" s="3"/>
      <c r="AL20" s="3"/>
      <c r="AM20" s="3"/>
      <c r="AN20" s="3"/>
      <c r="AO20" s="3"/>
      <c r="AP20" s="3"/>
      <c r="AQ20" s="3"/>
      <c r="AR20" s="3"/>
    </row>
    <row r="21" spans="1:44" ht="16.5" customHeight="1">
      <c r="A21" s="89">
        <v>5</v>
      </c>
      <c r="B21" s="103" t="str">
        <f>IF('2. Identificación del Riesgo'!B21:B23="","",'2. Identificación del Riesgo'!B21:B23)</f>
        <v/>
      </c>
      <c r="C21" s="84" t="str">
        <f>IF('2. Identificación del Riesgo'!G21:G23="","",'2. Identificación del Riesgo'!G21:G23)</f>
        <v/>
      </c>
      <c r="D21" s="84" t="str">
        <f>IF('2. Identificación del Riesgo'!H21:H23="","",'2. Identificación del Riesgo'!H21:H23)</f>
        <v/>
      </c>
      <c r="E21" s="115" t="str">
        <f>IF('7. Mapa de Riesgos General'!AO21:AO23="","",'7. Mapa de Riesgos General'!AO21:AO23)</f>
        <v/>
      </c>
      <c r="F21" s="86"/>
      <c r="G21" s="116"/>
      <c r="H21" s="116"/>
      <c r="I21" s="116"/>
      <c r="J21" s="117"/>
      <c r="K21" s="86"/>
      <c r="L21" s="117"/>
      <c r="M21" s="117"/>
      <c r="N21" s="86"/>
      <c r="O21" s="116"/>
      <c r="P21" s="116"/>
      <c r="Q21" s="116"/>
      <c r="R21" s="117"/>
      <c r="S21" s="86"/>
      <c r="T21" s="117"/>
      <c r="U21" s="117"/>
      <c r="V21" s="86"/>
      <c r="W21" s="116"/>
      <c r="X21" s="116"/>
      <c r="Y21" s="116"/>
      <c r="Z21" s="117"/>
      <c r="AA21" s="86"/>
      <c r="AB21" s="117"/>
      <c r="AC21" s="117"/>
      <c r="AD21" s="3"/>
      <c r="AE21" s="3"/>
      <c r="AF21" s="3"/>
      <c r="AG21" s="3"/>
      <c r="AH21" s="3"/>
      <c r="AI21" s="3"/>
      <c r="AJ21" s="3"/>
      <c r="AK21" s="3"/>
      <c r="AL21" s="3"/>
      <c r="AM21" s="3"/>
      <c r="AN21" s="3"/>
      <c r="AO21" s="3"/>
      <c r="AP21" s="3"/>
      <c r="AQ21" s="3"/>
      <c r="AR21" s="3"/>
    </row>
    <row r="22" spans="1:44"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3"/>
      <c r="AE22" s="3"/>
      <c r="AF22" s="3"/>
      <c r="AG22" s="3"/>
      <c r="AH22" s="3"/>
      <c r="AI22" s="3"/>
      <c r="AJ22" s="3"/>
      <c r="AK22" s="3"/>
      <c r="AL22" s="3"/>
      <c r="AM22" s="3"/>
      <c r="AN22" s="3"/>
      <c r="AO22" s="3"/>
      <c r="AP22" s="3"/>
      <c r="AQ22" s="3"/>
      <c r="AR22" s="3"/>
    </row>
    <row r="23" spans="1:44"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3"/>
      <c r="AE23" s="3"/>
      <c r="AF23" s="3"/>
      <c r="AG23" s="3"/>
      <c r="AH23" s="3"/>
      <c r="AI23" s="3"/>
      <c r="AJ23" s="3"/>
      <c r="AK23" s="3"/>
      <c r="AL23" s="3"/>
      <c r="AM23" s="3"/>
      <c r="AN23" s="3"/>
      <c r="AO23" s="3"/>
      <c r="AP23" s="3"/>
      <c r="AQ23" s="3"/>
      <c r="AR23" s="3"/>
    </row>
    <row r="24" spans="1:44" ht="16.5" customHeight="1">
      <c r="A24" s="89">
        <v>6</v>
      </c>
      <c r="B24" s="103" t="str">
        <f>IF('2. Identificación del Riesgo'!B24:B26="","",'2. Identificación del Riesgo'!B24:B26)</f>
        <v/>
      </c>
      <c r="C24" s="84" t="str">
        <f>IF('2. Identificación del Riesgo'!G24:G26="","",'2. Identificación del Riesgo'!G24:G26)</f>
        <v/>
      </c>
      <c r="D24" s="84" t="str">
        <f>IF('2. Identificación del Riesgo'!H24:H26="","",'2. Identificación del Riesgo'!H24:H26)</f>
        <v/>
      </c>
      <c r="E24" s="115" t="str">
        <f>IF('7. Mapa de Riesgos General'!AO24:AO26="","",'7. Mapa de Riesgos General'!AO24:AO26)</f>
        <v/>
      </c>
      <c r="F24" s="86"/>
      <c r="G24" s="116"/>
      <c r="H24" s="116"/>
      <c r="I24" s="116"/>
      <c r="J24" s="117"/>
      <c r="K24" s="86"/>
      <c r="L24" s="117"/>
      <c r="M24" s="117"/>
      <c r="N24" s="86"/>
      <c r="O24" s="116"/>
      <c r="P24" s="116"/>
      <c r="Q24" s="116"/>
      <c r="R24" s="117"/>
      <c r="S24" s="86"/>
      <c r="T24" s="117"/>
      <c r="U24" s="117"/>
      <c r="V24" s="86"/>
      <c r="W24" s="116"/>
      <c r="X24" s="116"/>
      <c r="Y24" s="116"/>
      <c r="Z24" s="117"/>
      <c r="AA24" s="86"/>
      <c r="AB24" s="117"/>
      <c r="AC24" s="117"/>
      <c r="AD24" s="3"/>
      <c r="AE24" s="3"/>
      <c r="AF24" s="3"/>
      <c r="AG24" s="3"/>
      <c r="AH24" s="3"/>
      <c r="AI24" s="3"/>
      <c r="AJ24" s="3"/>
      <c r="AK24" s="3"/>
      <c r="AL24" s="3"/>
      <c r="AM24" s="3"/>
      <c r="AN24" s="3"/>
      <c r="AO24" s="3"/>
      <c r="AP24" s="3"/>
      <c r="AQ24" s="3"/>
      <c r="AR24" s="3"/>
    </row>
    <row r="25" spans="1:44"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3"/>
      <c r="AE25" s="3"/>
      <c r="AF25" s="3"/>
      <c r="AG25" s="3"/>
      <c r="AH25" s="3"/>
      <c r="AI25" s="3"/>
      <c r="AJ25" s="3"/>
      <c r="AK25" s="3"/>
      <c r="AL25" s="3"/>
      <c r="AM25" s="3"/>
      <c r="AN25" s="3"/>
      <c r="AO25" s="3"/>
      <c r="AP25" s="3"/>
      <c r="AQ25" s="3"/>
      <c r="AR25" s="3"/>
    </row>
    <row r="26" spans="1:44"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3"/>
      <c r="AE26" s="3"/>
      <c r="AF26" s="3"/>
      <c r="AG26" s="3"/>
      <c r="AH26" s="3"/>
      <c r="AI26" s="3"/>
      <c r="AJ26" s="3"/>
      <c r="AK26" s="3"/>
      <c r="AL26" s="3"/>
      <c r="AM26" s="3"/>
      <c r="AN26" s="3"/>
      <c r="AO26" s="3"/>
      <c r="AP26" s="3"/>
      <c r="AQ26" s="3"/>
      <c r="AR26" s="3"/>
    </row>
    <row r="27" spans="1:44" ht="16.5" customHeight="1">
      <c r="A27" s="89">
        <v>7</v>
      </c>
      <c r="B27" s="103" t="str">
        <f>IF('2. Identificación del Riesgo'!B27:B29="","",'2. Identificación del Riesgo'!B27:B29)</f>
        <v/>
      </c>
      <c r="C27" s="84" t="str">
        <f>IF('2. Identificación del Riesgo'!G27:G29="","",'2. Identificación del Riesgo'!G27:G29)</f>
        <v/>
      </c>
      <c r="D27" s="84" t="str">
        <f>IF('2. Identificación del Riesgo'!H27:H29="","",'2. Identificación del Riesgo'!H27:H29)</f>
        <v/>
      </c>
      <c r="E27" s="115" t="str">
        <f>IF('7. Mapa de Riesgos General'!AO27:AO29="","",'7. Mapa de Riesgos General'!AO27:AO29)</f>
        <v/>
      </c>
      <c r="F27" s="86"/>
      <c r="G27" s="116"/>
      <c r="H27" s="116"/>
      <c r="I27" s="116"/>
      <c r="J27" s="117"/>
      <c r="K27" s="86"/>
      <c r="L27" s="117"/>
      <c r="M27" s="117"/>
      <c r="N27" s="86"/>
      <c r="O27" s="116"/>
      <c r="P27" s="116"/>
      <c r="Q27" s="116"/>
      <c r="R27" s="117"/>
      <c r="S27" s="86"/>
      <c r="T27" s="117"/>
      <c r="U27" s="117"/>
      <c r="V27" s="86"/>
      <c r="W27" s="116"/>
      <c r="X27" s="116"/>
      <c r="Y27" s="116"/>
      <c r="Z27" s="117"/>
      <c r="AA27" s="86"/>
      <c r="AB27" s="117"/>
      <c r="AC27" s="117"/>
      <c r="AD27" s="3"/>
      <c r="AE27" s="3"/>
      <c r="AF27" s="3"/>
      <c r="AG27" s="3"/>
      <c r="AH27" s="3"/>
      <c r="AI27" s="3"/>
      <c r="AJ27" s="3"/>
      <c r="AK27" s="3"/>
      <c r="AL27" s="3"/>
      <c r="AM27" s="3"/>
      <c r="AN27" s="3"/>
      <c r="AO27" s="3"/>
      <c r="AP27" s="3"/>
      <c r="AQ27" s="3"/>
      <c r="AR27" s="3"/>
    </row>
    <row r="28" spans="1:44"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3"/>
      <c r="AE28" s="3"/>
      <c r="AF28" s="3"/>
      <c r="AG28" s="3"/>
      <c r="AH28" s="3"/>
      <c r="AI28" s="3"/>
      <c r="AJ28" s="3"/>
      <c r="AK28" s="3"/>
      <c r="AL28" s="3"/>
      <c r="AM28" s="3"/>
      <c r="AN28" s="3"/>
      <c r="AO28" s="3"/>
      <c r="AP28" s="3"/>
      <c r="AQ28" s="3"/>
      <c r="AR28" s="3"/>
    </row>
    <row r="29" spans="1:44"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3"/>
      <c r="AE29" s="3"/>
      <c r="AF29" s="3"/>
      <c r="AG29" s="3"/>
      <c r="AH29" s="3"/>
      <c r="AI29" s="3"/>
      <c r="AJ29" s="3"/>
      <c r="AK29" s="3"/>
      <c r="AL29" s="3"/>
      <c r="AM29" s="3"/>
      <c r="AN29" s="3"/>
      <c r="AO29" s="3"/>
      <c r="AP29" s="3"/>
      <c r="AQ29" s="3"/>
      <c r="AR29" s="3"/>
    </row>
    <row r="30" spans="1:44" ht="16.5" customHeight="1">
      <c r="A30" s="89">
        <v>8</v>
      </c>
      <c r="B30" s="103" t="str">
        <f>IF('2. Identificación del Riesgo'!B30:B32="","",'2. Identificación del Riesgo'!B30:B32)</f>
        <v/>
      </c>
      <c r="C30" s="84" t="str">
        <f>IF('2. Identificación del Riesgo'!G30:G32="","",'2. Identificación del Riesgo'!G30:G32)</f>
        <v/>
      </c>
      <c r="D30" s="84" t="str">
        <f>IF('2. Identificación del Riesgo'!H30:H32="","",'2. Identificación del Riesgo'!H30:H32)</f>
        <v/>
      </c>
      <c r="E30" s="115" t="str">
        <f>IF('7. Mapa de Riesgos General'!AO30:AO32="","",'7. Mapa de Riesgos General'!AO30:AO32)</f>
        <v/>
      </c>
      <c r="F30" s="86"/>
      <c r="G30" s="116"/>
      <c r="H30" s="116"/>
      <c r="I30" s="116"/>
      <c r="J30" s="117"/>
      <c r="K30" s="86"/>
      <c r="L30" s="117"/>
      <c r="M30" s="117"/>
      <c r="N30" s="86"/>
      <c r="O30" s="116"/>
      <c r="P30" s="116"/>
      <c r="Q30" s="116"/>
      <c r="R30" s="117"/>
      <c r="S30" s="86"/>
      <c r="T30" s="117"/>
      <c r="U30" s="117"/>
      <c r="V30" s="86"/>
      <c r="W30" s="116"/>
      <c r="X30" s="116"/>
      <c r="Y30" s="116"/>
      <c r="Z30" s="117"/>
      <c r="AA30" s="86"/>
      <c r="AB30" s="117"/>
      <c r="AC30" s="117"/>
      <c r="AD30" s="3"/>
      <c r="AE30" s="3"/>
      <c r="AF30" s="3"/>
      <c r="AG30" s="3"/>
      <c r="AH30" s="3"/>
      <c r="AI30" s="3"/>
      <c r="AJ30" s="3"/>
      <c r="AK30" s="3"/>
      <c r="AL30" s="3"/>
      <c r="AM30" s="3"/>
      <c r="AN30" s="3"/>
      <c r="AO30" s="3"/>
      <c r="AP30" s="3"/>
      <c r="AQ30" s="3"/>
      <c r="AR30" s="3"/>
    </row>
    <row r="31" spans="1:44"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3"/>
      <c r="AE31" s="3"/>
      <c r="AF31" s="3"/>
      <c r="AG31" s="3"/>
      <c r="AH31" s="3"/>
      <c r="AI31" s="3"/>
      <c r="AJ31" s="3"/>
      <c r="AK31" s="3"/>
      <c r="AL31" s="3"/>
      <c r="AM31" s="3"/>
      <c r="AN31" s="3"/>
      <c r="AO31" s="3"/>
      <c r="AP31" s="3"/>
      <c r="AQ31" s="3"/>
      <c r="AR31" s="3"/>
    </row>
    <row r="32" spans="1:44"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3"/>
      <c r="AE32" s="3"/>
      <c r="AF32" s="3"/>
      <c r="AG32" s="3"/>
      <c r="AH32" s="3"/>
      <c r="AI32" s="3"/>
      <c r="AJ32" s="3"/>
      <c r="AK32" s="3"/>
      <c r="AL32" s="3"/>
      <c r="AM32" s="3"/>
      <c r="AN32" s="3"/>
      <c r="AO32" s="3"/>
      <c r="AP32" s="3"/>
      <c r="AQ32" s="3"/>
      <c r="AR32" s="3"/>
    </row>
    <row r="33" spans="1:44" ht="16.5" customHeight="1">
      <c r="A33" s="89">
        <v>9</v>
      </c>
      <c r="B33" s="103" t="str">
        <f>IF('2. Identificación del Riesgo'!B33:B35="","",'2. Identificación del Riesgo'!B33:B35)</f>
        <v/>
      </c>
      <c r="C33" s="84" t="str">
        <f>IF('2. Identificación del Riesgo'!G33:G35="","",'2. Identificación del Riesgo'!G33:G35)</f>
        <v/>
      </c>
      <c r="D33" s="84" t="str">
        <f>IF('2. Identificación del Riesgo'!H33:H35="","",'2. Identificación del Riesgo'!H33:H35)</f>
        <v/>
      </c>
      <c r="E33" s="115" t="str">
        <f>IF('7. Mapa de Riesgos General'!AO33:AO35="","",'7. Mapa de Riesgos General'!AO33:AO35)</f>
        <v/>
      </c>
      <c r="F33" s="86"/>
      <c r="G33" s="116"/>
      <c r="H33" s="116"/>
      <c r="I33" s="116"/>
      <c r="J33" s="117"/>
      <c r="K33" s="86"/>
      <c r="L33" s="117"/>
      <c r="M33" s="117"/>
      <c r="N33" s="86"/>
      <c r="O33" s="116"/>
      <c r="P33" s="116"/>
      <c r="Q33" s="116"/>
      <c r="R33" s="117"/>
      <c r="S33" s="86"/>
      <c r="T33" s="117"/>
      <c r="U33" s="117"/>
      <c r="V33" s="86"/>
      <c r="W33" s="116"/>
      <c r="X33" s="116"/>
      <c r="Y33" s="116"/>
      <c r="Z33" s="117"/>
      <c r="AA33" s="86"/>
      <c r="AB33" s="117"/>
      <c r="AC33" s="117"/>
      <c r="AD33" s="3"/>
      <c r="AE33" s="3"/>
      <c r="AF33" s="3"/>
      <c r="AG33" s="3"/>
      <c r="AH33" s="3"/>
      <c r="AI33" s="3"/>
      <c r="AJ33" s="3"/>
      <c r="AK33" s="3"/>
      <c r="AL33" s="3"/>
      <c r="AM33" s="3"/>
      <c r="AN33" s="3"/>
      <c r="AO33" s="3"/>
      <c r="AP33" s="3"/>
      <c r="AQ33" s="3"/>
      <c r="AR33" s="3"/>
    </row>
    <row r="34" spans="1:44"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3"/>
      <c r="AE34" s="3"/>
      <c r="AF34" s="3"/>
      <c r="AG34" s="3"/>
      <c r="AH34" s="3"/>
      <c r="AI34" s="3"/>
      <c r="AJ34" s="3"/>
      <c r="AK34" s="3"/>
      <c r="AL34" s="3"/>
      <c r="AM34" s="3"/>
      <c r="AN34" s="3"/>
      <c r="AO34" s="3"/>
      <c r="AP34" s="3"/>
      <c r="AQ34" s="3"/>
      <c r="AR34" s="3"/>
    </row>
    <row r="35" spans="1:44"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3"/>
      <c r="AE35" s="3"/>
      <c r="AF35" s="3"/>
      <c r="AG35" s="3"/>
      <c r="AH35" s="3"/>
      <c r="AI35" s="3"/>
      <c r="AJ35" s="3"/>
      <c r="AK35" s="3"/>
      <c r="AL35" s="3"/>
      <c r="AM35" s="3"/>
      <c r="AN35" s="3"/>
      <c r="AO35" s="3"/>
      <c r="AP35" s="3"/>
      <c r="AQ35" s="3"/>
      <c r="AR35" s="3"/>
    </row>
    <row r="36" spans="1:44" ht="16.5" customHeight="1">
      <c r="A36" s="89">
        <v>10</v>
      </c>
      <c r="B36" s="103" t="str">
        <f>IF('2. Identificación del Riesgo'!B36:B38="","",'2. Identificación del Riesgo'!B36:B38)</f>
        <v/>
      </c>
      <c r="C36" s="84" t="str">
        <f>IF('2. Identificación del Riesgo'!G36:G38="","",'2. Identificación del Riesgo'!G36:G38)</f>
        <v/>
      </c>
      <c r="D36" s="84" t="str">
        <f>IF('2. Identificación del Riesgo'!H36:H38="","",'2. Identificación del Riesgo'!H36:H38)</f>
        <v/>
      </c>
      <c r="E36" s="115" t="str">
        <f>IF('7. Mapa de Riesgos General'!AO36:AO38="","",'7. Mapa de Riesgos General'!AO36:AO38)</f>
        <v/>
      </c>
      <c r="F36" s="86"/>
      <c r="G36" s="116"/>
      <c r="H36" s="116"/>
      <c r="I36" s="116"/>
      <c r="J36" s="117"/>
      <c r="K36" s="86"/>
      <c r="L36" s="117"/>
      <c r="M36" s="117"/>
      <c r="N36" s="86"/>
      <c r="O36" s="116"/>
      <c r="P36" s="116"/>
      <c r="Q36" s="116"/>
      <c r="R36" s="117"/>
      <c r="S36" s="86"/>
      <c r="T36" s="117"/>
      <c r="U36" s="117"/>
      <c r="V36" s="86"/>
      <c r="W36" s="116"/>
      <c r="X36" s="116"/>
      <c r="Y36" s="116"/>
      <c r="Z36" s="117"/>
      <c r="AA36" s="86"/>
      <c r="AB36" s="117"/>
      <c r="AC36" s="117"/>
      <c r="AD36" s="3"/>
      <c r="AE36" s="3"/>
      <c r="AF36" s="3"/>
      <c r="AG36" s="3"/>
      <c r="AH36" s="3"/>
      <c r="AI36" s="3"/>
      <c r="AJ36" s="3"/>
      <c r="AK36" s="3"/>
      <c r="AL36" s="3"/>
      <c r="AM36" s="3"/>
      <c r="AN36" s="3"/>
      <c r="AO36" s="3"/>
      <c r="AP36" s="3"/>
      <c r="AQ36" s="3"/>
      <c r="AR36" s="3"/>
    </row>
    <row r="37" spans="1:44"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3"/>
      <c r="AE37" s="3"/>
      <c r="AF37" s="3"/>
      <c r="AG37" s="3"/>
      <c r="AH37" s="3"/>
      <c r="AI37" s="3"/>
      <c r="AJ37" s="3"/>
      <c r="AK37" s="3"/>
      <c r="AL37" s="3"/>
      <c r="AM37" s="3"/>
      <c r="AN37" s="3"/>
      <c r="AO37" s="3"/>
      <c r="AP37" s="3"/>
      <c r="AQ37" s="3"/>
      <c r="AR37" s="3"/>
    </row>
    <row r="38" spans="1:44"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3"/>
      <c r="AE38" s="3"/>
      <c r="AF38" s="3"/>
      <c r="AG38" s="3"/>
      <c r="AH38" s="3"/>
      <c r="AI38" s="3"/>
      <c r="AJ38" s="3"/>
      <c r="AK38" s="3"/>
      <c r="AL38" s="3"/>
      <c r="AM38" s="3"/>
      <c r="AN38" s="3"/>
      <c r="AO38" s="3"/>
      <c r="AP38" s="3"/>
      <c r="AQ38" s="3"/>
      <c r="AR38" s="3"/>
    </row>
    <row r="39" spans="1:44" ht="16.5" customHeight="1">
      <c r="A39" s="89">
        <v>11</v>
      </c>
      <c r="B39" s="103" t="str">
        <f>IF('2. Identificación del Riesgo'!B39:B41="","",'2. Identificación del Riesgo'!B39:B41)</f>
        <v/>
      </c>
      <c r="C39" s="84" t="str">
        <f>IF('2. Identificación del Riesgo'!G39:G41="","",'2. Identificación del Riesgo'!G39:G41)</f>
        <v/>
      </c>
      <c r="D39" s="84" t="str">
        <f>IF('2. Identificación del Riesgo'!H39:H41="","",'2. Identificación del Riesgo'!H39:H41)</f>
        <v/>
      </c>
      <c r="E39" s="115" t="str">
        <f>IF('7. Mapa de Riesgos General'!AO39:AO41="","",'7. Mapa de Riesgos General'!AO39:AO41)</f>
        <v/>
      </c>
      <c r="F39" s="86"/>
      <c r="G39" s="116"/>
      <c r="H39" s="116"/>
      <c r="I39" s="116"/>
      <c r="J39" s="117"/>
      <c r="K39" s="86"/>
      <c r="L39" s="117"/>
      <c r="M39" s="117"/>
      <c r="N39" s="86"/>
      <c r="O39" s="116"/>
      <c r="P39" s="116"/>
      <c r="Q39" s="116"/>
      <c r="R39" s="117"/>
      <c r="S39" s="86"/>
      <c r="T39" s="117"/>
      <c r="U39" s="117"/>
      <c r="V39" s="86"/>
      <c r="W39" s="116"/>
      <c r="X39" s="116"/>
      <c r="Y39" s="116"/>
      <c r="Z39" s="117"/>
      <c r="AA39" s="86"/>
      <c r="AB39" s="117"/>
      <c r="AC39" s="117"/>
      <c r="AD39" s="3"/>
      <c r="AE39" s="3"/>
      <c r="AF39" s="3"/>
      <c r="AG39" s="3"/>
      <c r="AH39" s="3"/>
      <c r="AI39" s="3"/>
      <c r="AJ39" s="3"/>
      <c r="AK39" s="3"/>
      <c r="AL39" s="3"/>
      <c r="AM39" s="3"/>
      <c r="AN39" s="3"/>
      <c r="AO39" s="3"/>
      <c r="AP39" s="3"/>
      <c r="AQ39" s="3"/>
      <c r="AR39" s="3"/>
    </row>
    <row r="40" spans="1:44"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3"/>
      <c r="AE40" s="3"/>
      <c r="AF40" s="3"/>
      <c r="AG40" s="3"/>
      <c r="AH40" s="3"/>
      <c r="AI40" s="3"/>
      <c r="AJ40" s="3"/>
      <c r="AK40" s="3"/>
      <c r="AL40" s="3"/>
      <c r="AM40" s="3"/>
      <c r="AN40" s="3"/>
      <c r="AO40" s="3"/>
      <c r="AP40" s="3"/>
      <c r="AQ40" s="3"/>
      <c r="AR40" s="3"/>
    </row>
    <row r="41" spans="1:44"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3"/>
      <c r="AE41" s="3"/>
      <c r="AF41" s="3"/>
      <c r="AG41" s="3"/>
      <c r="AH41" s="3"/>
      <c r="AI41" s="3"/>
      <c r="AJ41" s="3"/>
      <c r="AK41" s="3"/>
      <c r="AL41" s="3"/>
      <c r="AM41" s="3"/>
      <c r="AN41" s="3"/>
      <c r="AO41" s="3"/>
      <c r="AP41" s="3"/>
      <c r="AQ41" s="3"/>
      <c r="AR41" s="3"/>
    </row>
    <row r="42" spans="1:44" ht="16.5" customHeight="1">
      <c r="A42" s="89">
        <v>12</v>
      </c>
      <c r="B42" s="103" t="str">
        <f>IF('2. Identificación del Riesgo'!B42:B44="","",'2. Identificación del Riesgo'!B42:B44)</f>
        <v/>
      </c>
      <c r="C42" s="84" t="str">
        <f>IF('2. Identificación del Riesgo'!G42:G44="","",'2. Identificación del Riesgo'!G42:G44)</f>
        <v/>
      </c>
      <c r="D42" s="84" t="str">
        <f>IF('2. Identificación del Riesgo'!H42:H44="","",'2. Identificación del Riesgo'!H42:H44)</f>
        <v/>
      </c>
      <c r="E42" s="115" t="str">
        <f>IF('7. Mapa de Riesgos General'!AO42:AO44="","",'7. Mapa de Riesgos General'!AO42:AO44)</f>
        <v/>
      </c>
      <c r="F42" s="86"/>
      <c r="G42" s="116"/>
      <c r="H42" s="116"/>
      <c r="I42" s="116"/>
      <c r="J42" s="117"/>
      <c r="K42" s="86"/>
      <c r="L42" s="117"/>
      <c r="M42" s="117"/>
      <c r="N42" s="86"/>
      <c r="O42" s="116"/>
      <c r="P42" s="116"/>
      <c r="Q42" s="116"/>
      <c r="R42" s="117"/>
      <c r="S42" s="86"/>
      <c r="T42" s="117"/>
      <c r="U42" s="117"/>
      <c r="V42" s="86"/>
      <c r="W42" s="116"/>
      <c r="X42" s="116"/>
      <c r="Y42" s="116"/>
      <c r="Z42" s="117"/>
      <c r="AA42" s="86"/>
      <c r="AB42" s="117"/>
      <c r="AC42" s="117"/>
      <c r="AD42" s="3"/>
      <c r="AE42" s="3"/>
      <c r="AF42" s="3"/>
      <c r="AG42" s="3"/>
      <c r="AH42" s="3"/>
      <c r="AI42" s="3"/>
      <c r="AJ42" s="3"/>
      <c r="AK42" s="3"/>
      <c r="AL42" s="3"/>
      <c r="AM42" s="3"/>
      <c r="AN42" s="3"/>
      <c r="AO42" s="3"/>
      <c r="AP42" s="3"/>
      <c r="AQ42" s="3"/>
      <c r="AR42" s="3"/>
    </row>
    <row r="43" spans="1:44"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3"/>
      <c r="AE43" s="3"/>
      <c r="AF43" s="3"/>
      <c r="AG43" s="3"/>
      <c r="AH43" s="3"/>
      <c r="AI43" s="3"/>
      <c r="AJ43" s="3"/>
      <c r="AK43" s="3"/>
      <c r="AL43" s="3"/>
      <c r="AM43" s="3"/>
      <c r="AN43" s="3"/>
      <c r="AO43" s="3"/>
      <c r="AP43" s="3"/>
      <c r="AQ43" s="3"/>
      <c r="AR43" s="3"/>
    </row>
    <row r="44" spans="1:44"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3"/>
      <c r="AE44" s="3"/>
      <c r="AF44" s="3"/>
      <c r="AG44" s="3"/>
      <c r="AH44" s="3"/>
      <c r="AI44" s="3"/>
      <c r="AJ44" s="3"/>
      <c r="AK44" s="3"/>
      <c r="AL44" s="3"/>
      <c r="AM44" s="3"/>
      <c r="AN44" s="3"/>
      <c r="AO44" s="3"/>
      <c r="AP44" s="3"/>
      <c r="AQ44" s="3"/>
      <c r="AR44" s="3"/>
    </row>
    <row r="45" spans="1:44" ht="16.5" customHeight="1">
      <c r="A45" s="89">
        <v>13</v>
      </c>
      <c r="B45" s="103" t="str">
        <f>IF('2. Identificación del Riesgo'!B45:B47="","",'2. Identificación del Riesgo'!B45:B47)</f>
        <v/>
      </c>
      <c r="C45" s="84" t="str">
        <f>IF('2. Identificación del Riesgo'!G45:G47="","",'2. Identificación del Riesgo'!G45:G47)</f>
        <v/>
      </c>
      <c r="D45" s="84" t="str">
        <f>IF('2. Identificación del Riesgo'!H45:H47="","",'2. Identificación del Riesgo'!H45:H47)</f>
        <v/>
      </c>
      <c r="E45" s="115" t="str">
        <f>IF('7. Mapa de Riesgos General'!AO45:AO47="","",'7. Mapa de Riesgos General'!AO45:AO47)</f>
        <v/>
      </c>
      <c r="F45" s="86"/>
      <c r="G45" s="116"/>
      <c r="H45" s="116"/>
      <c r="I45" s="116"/>
      <c r="J45" s="117"/>
      <c r="K45" s="86"/>
      <c r="L45" s="117"/>
      <c r="M45" s="117"/>
      <c r="N45" s="86"/>
      <c r="O45" s="116"/>
      <c r="P45" s="116"/>
      <c r="Q45" s="116"/>
      <c r="R45" s="117"/>
      <c r="S45" s="86"/>
      <c r="T45" s="117"/>
      <c r="U45" s="117"/>
      <c r="V45" s="86"/>
      <c r="W45" s="116"/>
      <c r="X45" s="116"/>
      <c r="Y45" s="116"/>
      <c r="Z45" s="117"/>
      <c r="AA45" s="86"/>
      <c r="AB45" s="117"/>
      <c r="AC45" s="117"/>
      <c r="AD45" s="3"/>
      <c r="AE45" s="3"/>
      <c r="AF45" s="3"/>
      <c r="AG45" s="3"/>
      <c r="AH45" s="3"/>
      <c r="AI45" s="3"/>
      <c r="AJ45" s="3"/>
      <c r="AK45" s="3"/>
      <c r="AL45" s="3"/>
      <c r="AM45" s="3"/>
      <c r="AN45" s="3"/>
      <c r="AO45" s="3"/>
      <c r="AP45" s="3"/>
      <c r="AQ45" s="3"/>
      <c r="AR45" s="3"/>
    </row>
    <row r="46" spans="1:44"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3"/>
      <c r="AE46" s="3"/>
      <c r="AF46" s="3"/>
      <c r="AG46" s="3"/>
      <c r="AH46" s="3"/>
      <c r="AI46" s="3"/>
      <c r="AJ46" s="3"/>
      <c r="AK46" s="3"/>
      <c r="AL46" s="3"/>
      <c r="AM46" s="3"/>
      <c r="AN46" s="3"/>
      <c r="AO46" s="3"/>
      <c r="AP46" s="3"/>
      <c r="AQ46" s="3"/>
      <c r="AR46" s="3"/>
    </row>
    <row r="47" spans="1:44"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3"/>
      <c r="AE47" s="3"/>
      <c r="AF47" s="3"/>
      <c r="AG47" s="3"/>
      <c r="AH47" s="3"/>
      <c r="AI47" s="3"/>
      <c r="AJ47" s="3"/>
      <c r="AK47" s="3"/>
      <c r="AL47" s="3"/>
      <c r="AM47" s="3"/>
      <c r="AN47" s="3"/>
      <c r="AO47" s="3"/>
      <c r="AP47" s="3"/>
      <c r="AQ47" s="3"/>
      <c r="AR47" s="3"/>
    </row>
    <row r="48" spans="1:44" ht="16.5" customHeight="1">
      <c r="A48" s="89">
        <v>14</v>
      </c>
      <c r="B48" s="103" t="str">
        <f>IF('2. Identificación del Riesgo'!B48:B50="","",'2. Identificación del Riesgo'!B48:B50)</f>
        <v/>
      </c>
      <c r="C48" s="84" t="str">
        <f>IF('2. Identificación del Riesgo'!G48:G50="","",'2. Identificación del Riesgo'!G48:G50)</f>
        <v/>
      </c>
      <c r="D48" s="84" t="str">
        <f>IF('2. Identificación del Riesgo'!H48:H50="","",'2. Identificación del Riesgo'!H48:H50)</f>
        <v/>
      </c>
      <c r="E48" s="115" t="str">
        <f>IF('7. Mapa de Riesgos General'!AO48:AO50="","",'7. Mapa de Riesgos General'!AO48:AO50)</f>
        <v/>
      </c>
      <c r="F48" s="86"/>
      <c r="G48" s="116"/>
      <c r="H48" s="116"/>
      <c r="I48" s="116"/>
      <c r="J48" s="117"/>
      <c r="K48" s="86"/>
      <c r="L48" s="117"/>
      <c r="M48" s="117"/>
      <c r="N48" s="86"/>
      <c r="O48" s="116"/>
      <c r="P48" s="116"/>
      <c r="Q48" s="116"/>
      <c r="R48" s="117"/>
      <c r="S48" s="86"/>
      <c r="T48" s="117"/>
      <c r="U48" s="117"/>
      <c r="V48" s="86"/>
      <c r="W48" s="116"/>
      <c r="X48" s="116"/>
      <c r="Y48" s="116"/>
      <c r="Z48" s="117"/>
      <c r="AA48" s="86"/>
      <c r="AB48" s="117"/>
      <c r="AC48" s="117"/>
      <c r="AD48" s="3"/>
      <c r="AE48" s="3"/>
      <c r="AF48" s="3"/>
      <c r="AG48" s="3"/>
      <c r="AH48" s="3"/>
      <c r="AI48" s="3"/>
      <c r="AJ48" s="3"/>
      <c r="AK48" s="3"/>
      <c r="AL48" s="3"/>
      <c r="AM48" s="3"/>
      <c r="AN48" s="3"/>
      <c r="AO48" s="3"/>
      <c r="AP48" s="3"/>
      <c r="AQ48" s="3"/>
      <c r="AR48" s="3"/>
    </row>
    <row r="49" spans="1:44"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3"/>
      <c r="AE49" s="3"/>
      <c r="AF49" s="3"/>
      <c r="AG49" s="3"/>
      <c r="AH49" s="3"/>
      <c r="AI49" s="3"/>
      <c r="AJ49" s="3"/>
      <c r="AK49" s="3"/>
      <c r="AL49" s="3"/>
      <c r="AM49" s="3"/>
      <c r="AN49" s="3"/>
      <c r="AO49" s="3"/>
      <c r="AP49" s="3"/>
      <c r="AQ49" s="3"/>
      <c r="AR49" s="3"/>
    </row>
    <row r="50" spans="1:44"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3"/>
      <c r="AE50" s="3"/>
      <c r="AF50" s="3"/>
      <c r="AG50" s="3"/>
      <c r="AH50" s="3"/>
      <c r="AI50" s="3"/>
      <c r="AJ50" s="3"/>
      <c r="AK50" s="3"/>
      <c r="AL50" s="3"/>
      <c r="AM50" s="3"/>
      <c r="AN50" s="3"/>
      <c r="AO50" s="3"/>
      <c r="AP50" s="3"/>
      <c r="AQ50" s="3"/>
      <c r="AR50" s="3"/>
    </row>
    <row r="51" spans="1:44" ht="16.5" customHeight="1">
      <c r="A51" s="89">
        <v>15</v>
      </c>
      <c r="B51" s="103" t="str">
        <f>IF('2. Identificación del Riesgo'!B51:B53="","",'2. Identificación del Riesgo'!B51:B53)</f>
        <v/>
      </c>
      <c r="C51" s="84" t="str">
        <f>IF('2. Identificación del Riesgo'!G51:G53="","",'2. Identificación del Riesgo'!G51:G53)</f>
        <v/>
      </c>
      <c r="D51" s="84" t="str">
        <f>IF('2. Identificación del Riesgo'!H51:H53="","",'2. Identificación del Riesgo'!H51:H53)</f>
        <v/>
      </c>
      <c r="E51" s="115" t="str">
        <f>IF('7. Mapa de Riesgos General'!AO51:AO53="","",'7. Mapa de Riesgos General'!AO51:AO53)</f>
        <v/>
      </c>
      <c r="F51" s="86"/>
      <c r="G51" s="116"/>
      <c r="H51" s="116"/>
      <c r="I51" s="116"/>
      <c r="J51" s="117"/>
      <c r="K51" s="86"/>
      <c r="L51" s="117"/>
      <c r="M51" s="117"/>
      <c r="N51" s="86"/>
      <c r="O51" s="116"/>
      <c r="P51" s="116"/>
      <c r="Q51" s="116"/>
      <c r="R51" s="117"/>
      <c r="S51" s="86"/>
      <c r="T51" s="117"/>
      <c r="U51" s="117"/>
      <c r="V51" s="86"/>
      <c r="W51" s="116"/>
      <c r="X51" s="116"/>
      <c r="Y51" s="116"/>
      <c r="Z51" s="117"/>
      <c r="AA51" s="86"/>
      <c r="AB51" s="117"/>
      <c r="AC51" s="117"/>
      <c r="AD51" s="3"/>
      <c r="AE51" s="3"/>
      <c r="AF51" s="3"/>
      <c r="AG51" s="3"/>
      <c r="AH51" s="3"/>
      <c r="AI51" s="3"/>
      <c r="AJ51" s="3"/>
      <c r="AK51" s="3"/>
      <c r="AL51" s="3"/>
      <c r="AM51" s="3"/>
      <c r="AN51" s="3"/>
      <c r="AO51" s="3"/>
      <c r="AP51" s="3"/>
      <c r="AQ51" s="3"/>
      <c r="AR51" s="3"/>
    </row>
    <row r="52" spans="1:44"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3"/>
      <c r="AE52" s="3"/>
      <c r="AF52" s="3"/>
      <c r="AG52" s="3"/>
      <c r="AH52" s="3"/>
      <c r="AI52" s="3"/>
      <c r="AJ52" s="3"/>
      <c r="AK52" s="3"/>
      <c r="AL52" s="3"/>
      <c r="AM52" s="3"/>
      <c r="AN52" s="3"/>
      <c r="AO52" s="3"/>
      <c r="AP52" s="3"/>
      <c r="AQ52" s="3"/>
      <c r="AR52" s="3"/>
    </row>
    <row r="53" spans="1:44"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3"/>
      <c r="AE53" s="3"/>
      <c r="AF53" s="3"/>
      <c r="AG53" s="3"/>
      <c r="AH53" s="3"/>
      <c r="AI53" s="3"/>
      <c r="AJ53" s="3"/>
      <c r="AK53" s="3"/>
      <c r="AL53" s="3"/>
      <c r="AM53" s="3"/>
      <c r="AN53" s="3"/>
      <c r="AO53" s="3"/>
      <c r="AP53" s="3"/>
      <c r="AQ53" s="3"/>
      <c r="AR53" s="3"/>
    </row>
    <row r="54" spans="1:44" ht="16.5" customHeight="1">
      <c r="A54" s="89">
        <v>16</v>
      </c>
      <c r="B54" s="103" t="str">
        <f>IF('2. Identificación del Riesgo'!B54:B56="","",'2. Identificación del Riesgo'!B54:B56)</f>
        <v/>
      </c>
      <c r="C54" s="84" t="str">
        <f>IF('2. Identificación del Riesgo'!G54:G56="","",'2. Identificación del Riesgo'!G54:G56)</f>
        <v/>
      </c>
      <c r="D54" s="84" t="str">
        <f>IF('2. Identificación del Riesgo'!H54:H56="","",'2. Identificación del Riesgo'!H54:H56)</f>
        <v/>
      </c>
      <c r="E54" s="115" t="str">
        <f>IF('7. Mapa de Riesgos General'!AO54:AO56="","",'7. Mapa de Riesgos General'!AO54:AO56)</f>
        <v/>
      </c>
      <c r="F54" s="86"/>
      <c r="G54" s="116"/>
      <c r="H54" s="116"/>
      <c r="I54" s="116"/>
      <c r="J54" s="117"/>
      <c r="K54" s="86"/>
      <c r="L54" s="117"/>
      <c r="M54" s="117"/>
      <c r="N54" s="86"/>
      <c r="O54" s="116"/>
      <c r="P54" s="116"/>
      <c r="Q54" s="116"/>
      <c r="R54" s="117"/>
      <c r="S54" s="86"/>
      <c r="T54" s="117"/>
      <c r="U54" s="117"/>
      <c r="V54" s="86"/>
      <c r="W54" s="116"/>
      <c r="X54" s="116"/>
      <c r="Y54" s="116"/>
      <c r="Z54" s="117"/>
      <c r="AA54" s="86"/>
      <c r="AB54" s="117"/>
      <c r="AC54" s="117"/>
      <c r="AD54" s="3"/>
      <c r="AE54" s="3"/>
      <c r="AF54" s="3"/>
      <c r="AG54" s="3"/>
      <c r="AH54" s="3"/>
      <c r="AI54" s="3"/>
      <c r="AJ54" s="3"/>
      <c r="AK54" s="3"/>
      <c r="AL54" s="3"/>
      <c r="AM54" s="3"/>
      <c r="AN54" s="3"/>
      <c r="AO54" s="3"/>
      <c r="AP54" s="3"/>
      <c r="AQ54" s="3"/>
      <c r="AR54" s="3"/>
    </row>
    <row r="55" spans="1:44"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3"/>
      <c r="AE55" s="3"/>
      <c r="AF55" s="3"/>
      <c r="AG55" s="3"/>
      <c r="AH55" s="3"/>
      <c r="AI55" s="3"/>
      <c r="AJ55" s="3"/>
      <c r="AK55" s="3"/>
      <c r="AL55" s="3"/>
      <c r="AM55" s="3"/>
      <c r="AN55" s="3"/>
      <c r="AO55" s="3"/>
      <c r="AP55" s="3"/>
      <c r="AQ55" s="3"/>
      <c r="AR55" s="3"/>
    </row>
    <row r="56" spans="1:44"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3"/>
      <c r="AE56" s="3"/>
      <c r="AF56" s="3"/>
      <c r="AG56" s="3"/>
      <c r="AH56" s="3"/>
      <c r="AI56" s="3"/>
      <c r="AJ56" s="3"/>
      <c r="AK56" s="3"/>
      <c r="AL56" s="3"/>
      <c r="AM56" s="3"/>
      <c r="AN56" s="3"/>
      <c r="AO56" s="3"/>
      <c r="AP56" s="3"/>
      <c r="AQ56" s="3"/>
      <c r="AR56" s="3"/>
    </row>
    <row r="57" spans="1:44" ht="16.5" customHeight="1">
      <c r="A57" s="89">
        <v>17</v>
      </c>
      <c r="B57" s="103" t="str">
        <f>IF('2. Identificación del Riesgo'!B57:B59="","",'2. Identificación del Riesgo'!B57:B59)</f>
        <v/>
      </c>
      <c r="C57" s="84" t="str">
        <f>IF('2. Identificación del Riesgo'!G57:G59="","",'2. Identificación del Riesgo'!G57:G59)</f>
        <v/>
      </c>
      <c r="D57" s="84" t="str">
        <f>IF('2. Identificación del Riesgo'!H57:H59="","",'2. Identificación del Riesgo'!H57:H59)</f>
        <v/>
      </c>
      <c r="E57" s="115" t="str">
        <f>IF('7. Mapa de Riesgos General'!AO57:AO59="","",'7. Mapa de Riesgos General'!AO57:AO59)</f>
        <v/>
      </c>
      <c r="F57" s="86"/>
      <c r="G57" s="116"/>
      <c r="H57" s="116"/>
      <c r="I57" s="116"/>
      <c r="J57" s="117"/>
      <c r="K57" s="86"/>
      <c r="L57" s="117"/>
      <c r="M57" s="117"/>
      <c r="N57" s="86"/>
      <c r="O57" s="116"/>
      <c r="P57" s="116"/>
      <c r="Q57" s="116"/>
      <c r="R57" s="117"/>
      <c r="S57" s="86"/>
      <c r="T57" s="117"/>
      <c r="U57" s="117"/>
      <c r="V57" s="86"/>
      <c r="W57" s="116"/>
      <c r="X57" s="116"/>
      <c r="Y57" s="116"/>
      <c r="Z57" s="117"/>
      <c r="AA57" s="86"/>
      <c r="AB57" s="117"/>
      <c r="AC57" s="117"/>
      <c r="AD57" s="3"/>
      <c r="AE57" s="3"/>
      <c r="AF57" s="3"/>
      <c r="AG57" s="3"/>
      <c r="AH57" s="3"/>
      <c r="AI57" s="3"/>
      <c r="AJ57" s="3"/>
      <c r="AK57" s="3"/>
      <c r="AL57" s="3"/>
      <c r="AM57" s="3"/>
      <c r="AN57" s="3"/>
      <c r="AO57" s="3"/>
      <c r="AP57" s="3"/>
      <c r="AQ57" s="3"/>
      <c r="AR57" s="3"/>
    </row>
    <row r="58" spans="1:44"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3"/>
      <c r="AE58" s="3"/>
      <c r="AF58" s="3"/>
      <c r="AG58" s="3"/>
      <c r="AH58" s="3"/>
      <c r="AI58" s="3"/>
      <c r="AJ58" s="3"/>
      <c r="AK58" s="3"/>
      <c r="AL58" s="3"/>
      <c r="AM58" s="3"/>
      <c r="AN58" s="3"/>
      <c r="AO58" s="3"/>
      <c r="AP58" s="3"/>
      <c r="AQ58" s="3"/>
      <c r="AR58" s="3"/>
    </row>
    <row r="59" spans="1:44"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3"/>
      <c r="AE59" s="3"/>
      <c r="AF59" s="3"/>
      <c r="AG59" s="3"/>
      <c r="AH59" s="3"/>
      <c r="AI59" s="3"/>
      <c r="AJ59" s="3"/>
      <c r="AK59" s="3"/>
      <c r="AL59" s="3"/>
      <c r="AM59" s="3"/>
      <c r="AN59" s="3"/>
      <c r="AO59" s="3"/>
      <c r="AP59" s="3"/>
      <c r="AQ59" s="3"/>
      <c r="AR59" s="3"/>
    </row>
    <row r="60" spans="1:44" ht="16.5" customHeight="1">
      <c r="A60" s="89">
        <v>18</v>
      </c>
      <c r="B60" s="103" t="str">
        <f>IF('2. Identificación del Riesgo'!B60:B62="","",'2. Identificación del Riesgo'!B60:B62)</f>
        <v/>
      </c>
      <c r="C60" s="84" t="str">
        <f>IF('2. Identificación del Riesgo'!G60:G62="","",'2. Identificación del Riesgo'!G60:G62)</f>
        <v/>
      </c>
      <c r="D60" s="84" t="str">
        <f>IF('2. Identificación del Riesgo'!H60:H62="","",'2. Identificación del Riesgo'!H60:H62)</f>
        <v/>
      </c>
      <c r="E60" s="115" t="str">
        <f>IF('7. Mapa de Riesgos General'!AO60:AO62="","",'7. Mapa de Riesgos General'!AO60:AO62)</f>
        <v/>
      </c>
      <c r="F60" s="86"/>
      <c r="G60" s="116"/>
      <c r="H60" s="116"/>
      <c r="I60" s="116"/>
      <c r="J60" s="117"/>
      <c r="K60" s="86"/>
      <c r="L60" s="117"/>
      <c r="M60" s="117"/>
      <c r="N60" s="86"/>
      <c r="O60" s="116"/>
      <c r="P60" s="116"/>
      <c r="Q60" s="116"/>
      <c r="R60" s="117"/>
      <c r="S60" s="86"/>
      <c r="T60" s="117"/>
      <c r="U60" s="117"/>
      <c r="V60" s="86"/>
      <c r="W60" s="116"/>
      <c r="X60" s="116"/>
      <c r="Y60" s="116"/>
      <c r="Z60" s="117"/>
      <c r="AA60" s="86"/>
      <c r="AB60" s="117"/>
      <c r="AC60" s="117"/>
      <c r="AD60" s="3"/>
      <c r="AE60" s="3"/>
      <c r="AF60" s="3"/>
      <c r="AG60" s="3"/>
      <c r="AH60" s="3"/>
      <c r="AI60" s="3"/>
      <c r="AJ60" s="3"/>
      <c r="AK60" s="3"/>
      <c r="AL60" s="3"/>
      <c r="AM60" s="3"/>
      <c r="AN60" s="3"/>
      <c r="AO60" s="3"/>
      <c r="AP60" s="3"/>
      <c r="AQ60" s="3"/>
      <c r="AR60" s="3"/>
    </row>
    <row r="61" spans="1:44"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3"/>
      <c r="AE61" s="3"/>
      <c r="AF61" s="3"/>
      <c r="AG61" s="3"/>
      <c r="AH61" s="3"/>
      <c r="AI61" s="3"/>
      <c r="AJ61" s="3"/>
      <c r="AK61" s="3"/>
      <c r="AL61" s="3"/>
      <c r="AM61" s="3"/>
      <c r="AN61" s="3"/>
      <c r="AO61" s="3"/>
      <c r="AP61" s="3"/>
      <c r="AQ61" s="3"/>
      <c r="AR61" s="3"/>
    </row>
    <row r="62" spans="1:44"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3"/>
      <c r="AE62" s="3"/>
      <c r="AF62" s="3"/>
      <c r="AG62" s="3"/>
      <c r="AH62" s="3"/>
      <c r="AI62" s="3"/>
      <c r="AJ62" s="3"/>
      <c r="AK62" s="3"/>
      <c r="AL62" s="3"/>
      <c r="AM62" s="3"/>
      <c r="AN62" s="3"/>
      <c r="AO62" s="3"/>
      <c r="AP62" s="3"/>
      <c r="AQ62" s="3"/>
      <c r="AR62" s="3"/>
    </row>
    <row r="63" spans="1:44" ht="16.5" customHeight="1">
      <c r="A63" s="89">
        <v>19</v>
      </c>
      <c r="B63" s="103" t="str">
        <f>IF('2. Identificación del Riesgo'!B63:B65="","",'2. Identificación del Riesgo'!B63:B65)</f>
        <v/>
      </c>
      <c r="C63" s="84" t="str">
        <f>IF('2. Identificación del Riesgo'!G63:G65="","",'2. Identificación del Riesgo'!G63:G65)</f>
        <v/>
      </c>
      <c r="D63" s="84" t="str">
        <f>IF('2. Identificación del Riesgo'!H63:H65="","",'2. Identificación del Riesgo'!H63:H65)</f>
        <v/>
      </c>
      <c r="E63" s="115" t="str">
        <f>IF('7. Mapa de Riesgos General'!AO63:AO65="","",'7. Mapa de Riesgos General'!AO63:AO65)</f>
        <v/>
      </c>
      <c r="F63" s="86"/>
      <c r="G63" s="116"/>
      <c r="H63" s="116"/>
      <c r="I63" s="116"/>
      <c r="J63" s="117"/>
      <c r="K63" s="86"/>
      <c r="L63" s="117"/>
      <c r="M63" s="117"/>
      <c r="N63" s="86"/>
      <c r="O63" s="116"/>
      <c r="P63" s="116"/>
      <c r="Q63" s="116"/>
      <c r="R63" s="117"/>
      <c r="S63" s="86"/>
      <c r="T63" s="117"/>
      <c r="U63" s="117"/>
      <c r="V63" s="86"/>
      <c r="W63" s="116"/>
      <c r="X63" s="116"/>
      <c r="Y63" s="116"/>
      <c r="Z63" s="117"/>
      <c r="AA63" s="86"/>
      <c r="AB63" s="117"/>
      <c r="AC63" s="117"/>
      <c r="AD63" s="3"/>
      <c r="AE63" s="3"/>
      <c r="AF63" s="3"/>
      <c r="AG63" s="3"/>
      <c r="AH63" s="3"/>
      <c r="AI63" s="3"/>
      <c r="AJ63" s="3"/>
      <c r="AK63" s="3"/>
      <c r="AL63" s="3"/>
      <c r="AM63" s="3"/>
      <c r="AN63" s="3"/>
      <c r="AO63" s="3"/>
      <c r="AP63" s="3"/>
      <c r="AQ63" s="3"/>
      <c r="AR63" s="3"/>
    </row>
    <row r="64" spans="1:44"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3"/>
      <c r="AE64" s="3"/>
      <c r="AF64" s="3"/>
      <c r="AG64" s="3"/>
      <c r="AH64" s="3"/>
      <c r="AI64" s="3"/>
      <c r="AJ64" s="3"/>
      <c r="AK64" s="3"/>
      <c r="AL64" s="3"/>
      <c r="AM64" s="3"/>
      <c r="AN64" s="3"/>
      <c r="AO64" s="3"/>
      <c r="AP64" s="3"/>
      <c r="AQ64" s="3"/>
      <c r="AR64" s="3"/>
    </row>
    <row r="65" spans="1:44"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3"/>
      <c r="AE65" s="3"/>
      <c r="AF65" s="3"/>
      <c r="AG65" s="3"/>
      <c r="AH65" s="3"/>
      <c r="AI65" s="3"/>
      <c r="AJ65" s="3"/>
      <c r="AK65" s="3"/>
      <c r="AL65" s="3"/>
      <c r="AM65" s="3"/>
      <c r="AN65" s="3"/>
      <c r="AO65" s="3"/>
      <c r="AP65" s="3"/>
      <c r="AQ65" s="3"/>
      <c r="AR65" s="3"/>
    </row>
    <row r="66" spans="1:44" ht="16.5" customHeight="1">
      <c r="A66" s="89">
        <v>20</v>
      </c>
      <c r="B66" s="103" t="str">
        <f>IF('2. Identificación del Riesgo'!B66:B68="","",'2. Identificación del Riesgo'!B66:B68)</f>
        <v/>
      </c>
      <c r="C66" s="84" t="str">
        <f>IF('2. Identificación del Riesgo'!G66:G68="","",'2. Identificación del Riesgo'!G66:G68)</f>
        <v/>
      </c>
      <c r="D66" s="84" t="str">
        <f>IF('2. Identificación del Riesgo'!H66:H68="","",'2. Identificación del Riesgo'!H66:H68)</f>
        <v/>
      </c>
      <c r="E66" s="115" t="str">
        <f>IF('7. Mapa de Riesgos General'!AO66:AO68="","",'7. Mapa de Riesgos General'!AO66:AO68)</f>
        <v/>
      </c>
      <c r="F66" s="86"/>
      <c r="G66" s="116"/>
      <c r="H66" s="116"/>
      <c r="I66" s="116"/>
      <c r="J66" s="117"/>
      <c r="K66" s="86"/>
      <c r="L66" s="117"/>
      <c r="M66" s="117"/>
      <c r="N66" s="86"/>
      <c r="O66" s="116"/>
      <c r="P66" s="116"/>
      <c r="Q66" s="116"/>
      <c r="R66" s="117"/>
      <c r="S66" s="86"/>
      <c r="T66" s="117"/>
      <c r="U66" s="117"/>
      <c r="V66" s="86"/>
      <c r="W66" s="116"/>
      <c r="X66" s="116"/>
      <c r="Y66" s="116"/>
      <c r="Z66" s="117"/>
      <c r="AA66" s="86"/>
      <c r="AB66" s="117"/>
      <c r="AC66" s="117"/>
      <c r="AD66" s="3"/>
      <c r="AE66" s="3"/>
      <c r="AF66" s="3"/>
      <c r="AG66" s="3"/>
      <c r="AH66" s="3"/>
      <c r="AI66" s="3"/>
      <c r="AJ66" s="3"/>
      <c r="AK66" s="3"/>
      <c r="AL66" s="3"/>
      <c r="AM66" s="3"/>
      <c r="AN66" s="3"/>
      <c r="AO66" s="3"/>
      <c r="AP66" s="3"/>
      <c r="AQ66" s="3"/>
      <c r="AR66" s="3"/>
    </row>
    <row r="67" spans="1:44"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2"/>
      <c r="AE67" s="2"/>
      <c r="AF67" s="2"/>
      <c r="AG67" s="2"/>
      <c r="AH67" s="2"/>
      <c r="AI67" s="2"/>
      <c r="AJ67" s="2"/>
      <c r="AK67" s="2"/>
      <c r="AL67" s="2"/>
      <c r="AM67" s="2"/>
      <c r="AN67" s="2"/>
      <c r="AO67" s="2"/>
      <c r="AP67" s="2"/>
      <c r="AQ67" s="2"/>
      <c r="AR67" s="2"/>
    </row>
    <row r="68" spans="1:44"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0.33150000000000002</v>
      </c>
      <c r="G69" s="2"/>
      <c r="H69" s="2"/>
      <c r="I69" s="2"/>
      <c r="J69" s="2"/>
      <c r="K69" s="37">
        <f>IFERROR(AVERAGE(K9:K68),"")</f>
        <v>0.33</v>
      </c>
      <c r="L69" s="2"/>
      <c r="M69" s="2"/>
      <c r="N69" s="37">
        <f>IFERROR(AVERAGE(N9:N68),"")</f>
        <v>0.33</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0" t="s">
        <v>328</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0" t="s">
        <v>329</v>
      </c>
      <c r="J2" s="59"/>
      <c r="K2" s="3"/>
      <c r="L2" s="3"/>
      <c r="M2" s="3"/>
      <c r="N2" s="3"/>
      <c r="O2" s="3"/>
      <c r="P2" s="3"/>
      <c r="Q2" s="3"/>
      <c r="R2" s="3"/>
      <c r="S2" s="3"/>
      <c r="T2" s="3"/>
      <c r="U2" s="3"/>
      <c r="V2" s="3"/>
      <c r="W2" s="3"/>
      <c r="X2" s="3"/>
      <c r="Y2" s="3"/>
      <c r="Z2" s="4"/>
    </row>
    <row r="3" spans="1:26" ht="16.5">
      <c r="A3" s="68"/>
      <c r="B3" s="69"/>
      <c r="C3" s="68"/>
      <c r="D3" s="74"/>
      <c r="E3" s="74"/>
      <c r="F3" s="74"/>
      <c r="G3" s="74"/>
      <c r="H3" s="69"/>
      <c r="I3" s="100" t="s">
        <v>330</v>
      </c>
      <c r="J3" s="59"/>
      <c r="K3" s="3"/>
      <c r="L3" s="3"/>
      <c r="M3" s="3"/>
      <c r="N3" s="3"/>
      <c r="O3" s="3"/>
      <c r="P3" s="3"/>
      <c r="Q3" s="3"/>
      <c r="R3" s="3"/>
      <c r="S3" s="3"/>
      <c r="T3" s="3"/>
      <c r="U3" s="3"/>
      <c r="V3" s="3"/>
      <c r="W3" s="3"/>
      <c r="X3" s="3"/>
      <c r="Y3" s="3"/>
      <c r="Z3" s="4"/>
    </row>
    <row r="4" spans="1:26" ht="16.5">
      <c r="A4" s="70"/>
      <c r="B4" s="71"/>
      <c r="C4" s="70"/>
      <c r="D4" s="75"/>
      <c r="E4" s="75"/>
      <c r="F4" s="75"/>
      <c r="G4" s="75"/>
      <c r="H4" s="71"/>
      <c r="I4" s="100" t="s">
        <v>331</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7" t="s">
        <v>83</v>
      </c>
      <c r="B6" s="58"/>
      <c r="C6" s="58"/>
      <c r="D6" s="58"/>
      <c r="E6" s="130" t="s">
        <v>332</v>
      </c>
      <c r="F6" s="59"/>
      <c r="G6" s="130" t="s">
        <v>333</v>
      </c>
      <c r="H6" s="59"/>
      <c r="I6" s="130" t="s">
        <v>334</v>
      </c>
      <c r="J6" s="59"/>
      <c r="K6" s="3"/>
      <c r="L6" s="3"/>
      <c r="M6" s="3"/>
      <c r="N6" s="3"/>
      <c r="O6" s="3"/>
      <c r="P6" s="3"/>
      <c r="Q6" s="3"/>
      <c r="R6" s="3"/>
      <c r="S6" s="3"/>
      <c r="T6" s="3"/>
      <c r="U6" s="3"/>
      <c r="V6" s="3"/>
      <c r="W6" s="3"/>
      <c r="X6" s="3"/>
      <c r="Y6" s="3"/>
      <c r="Z6" s="4"/>
    </row>
    <row r="7" spans="1:26" ht="21" customHeight="1">
      <c r="A7" s="124" t="s">
        <v>81</v>
      </c>
      <c r="B7" s="91" t="s">
        <v>82</v>
      </c>
      <c r="C7" s="92" t="s">
        <v>90</v>
      </c>
      <c r="D7" s="125" t="s">
        <v>91</v>
      </c>
      <c r="E7" s="129" t="s">
        <v>335</v>
      </c>
      <c r="F7" s="129" t="s">
        <v>336</v>
      </c>
      <c r="G7" s="129" t="s">
        <v>335</v>
      </c>
      <c r="H7" s="129" t="s">
        <v>336</v>
      </c>
      <c r="I7" s="129" t="s">
        <v>335</v>
      </c>
      <c r="J7" s="129" t="s">
        <v>336</v>
      </c>
      <c r="K7" s="3"/>
      <c r="L7" s="3"/>
      <c r="M7" s="3"/>
      <c r="N7" s="3"/>
      <c r="O7" s="3"/>
      <c r="P7" s="3"/>
      <c r="Q7" s="3"/>
      <c r="R7" s="3"/>
      <c r="S7" s="3"/>
      <c r="T7" s="3"/>
      <c r="U7" s="3"/>
      <c r="V7" s="3"/>
      <c r="W7" s="3"/>
      <c r="X7" s="3"/>
      <c r="Y7" s="3"/>
      <c r="Z7" s="4"/>
    </row>
    <row r="8" spans="1:26" ht="12" customHeight="1">
      <c r="A8" s="83"/>
      <c r="B8" s="83"/>
      <c r="C8" s="83"/>
      <c r="D8" s="126"/>
      <c r="E8" s="83"/>
      <c r="F8" s="83"/>
      <c r="G8" s="83"/>
      <c r="H8" s="83"/>
      <c r="I8" s="83"/>
      <c r="J8" s="83"/>
      <c r="K8" s="16"/>
      <c r="L8" s="16"/>
      <c r="M8" s="16"/>
      <c r="N8" s="16"/>
      <c r="O8" s="16"/>
      <c r="P8" s="16"/>
      <c r="Q8" s="16"/>
      <c r="R8" s="16"/>
      <c r="S8" s="16"/>
      <c r="T8" s="16"/>
      <c r="U8" s="16"/>
      <c r="V8" s="16"/>
      <c r="W8" s="16"/>
      <c r="X8" s="16"/>
      <c r="Y8" s="16"/>
      <c r="Z8" s="4"/>
    </row>
    <row r="9" spans="1:26" ht="16.5" customHeight="1">
      <c r="A9" s="89">
        <v>1</v>
      </c>
      <c r="B9" s="103" t="str">
        <f>IF('8. Seguimiento Cuatrimestral'!B9:B11="","",'8. Seguimiento Cuatrimestral'!B9:B11)</f>
        <v>Control Disciplinario Interno</v>
      </c>
      <c r="C9" s="103" t="str">
        <f>IF('8. Seguimiento Cuatrimestral'!C9:C11="","",'8. Seguimiento Cuatrimestral'!C9:C11)</f>
        <v>Posibilidad de afectación reputacional por la adopción de decisiones disciplinarias  (autos de archivo provisionales, definitivos o autos de cargos) contrarias a derecho, para favorecer un interes propio o de terceros, en razón del desconocimiento de los valores institucionales por parte de quienes intervienen, la no implementación de protocolos en el proceso, el desconocimiento de la normatividad vigente, así como la violación de la reserva disciplinaria.</v>
      </c>
      <c r="D9" s="103" t="str">
        <f>IF('8. Seguimiento Cuatrimestral'!D9:D11="","",'8. Seguimiento Cuatrimestral'!D9:D11)</f>
        <v>Corrupción</v>
      </c>
      <c r="E9" s="119">
        <f>'8. Seguimiento Cuatrimestral'!F9:F11</f>
        <v>0.33300000000000002</v>
      </c>
      <c r="F9" s="119">
        <f>'8. Seguimiento Cuatrimestral'!K9:K11</f>
        <v>0.33</v>
      </c>
      <c r="G9" s="119">
        <f>'8. Seguimiento Cuatrimestral'!N9:N11</f>
        <v>0</v>
      </c>
      <c r="H9" s="119">
        <f>'8. Seguimiento Cuatrimestral'!S9:S11</f>
        <v>0</v>
      </c>
      <c r="I9" s="119">
        <f>'8. Seguimiento Cuatrimestral'!V9:V11</f>
        <v>0</v>
      </c>
      <c r="J9" s="119">
        <f>'8. Seguimiento Cuatrimestral'!AA9:AA11</f>
        <v>0</v>
      </c>
      <c r="K9" s="17"/>
      <c r="L9" s="17"/>
      <c r="M9" s="17"/>
      <c r="N9" s="17"/>
      <c r="O9" s="17"/>
      <c r="P9" s="17"/>
      <c r="Q9" s="17"/>
      <c r="R9" s="17"/>
      <c r="S9" s="17"/>
      <c r="T9" s="17"/>
      <c r="U9" s="17"/>
      <c r="V9" s="17"/>
      <c r="W9" s="17"/>
      <c r="X9" s="17"/>
      <c r="Y9" s="17"/>
      <c r="Z9" s="4"/>
    </row>
    <row r="10" spans="1:26" ht="16.5">
      <c r="A10" s="82"/>
      <c r="B10" s="82"/>
      <c r="C10" s="82"/>
      <c r="D10" s="82"/>
      <c r="E10" s="82"/>
      <c r="F10" s="82"/>
      <c r="G10" s="82"/>
      <c r="H10" s="82"/>
      <c r="I10" s="82"/>
      <c r="J10" s="82"/>
      <c r="K10" s="3"/>
      <c r="L10" s="3"/>
      <c r="M10" s="3"/>
      <c r="N10" s="3"/>
      <c r="O10" s="3"/>
      <c r="P10" s="3"/>
      <c r="Q10" s="3"/>
      <c r="R10" s="3"/>
      <c r="S10" s="3"/>
      <c r="T10" s="3"/>
      <c r="U10" s="3"/>
      <c r="V10" s="3"/>
      <c r="W10" s="3"/>
      <c r="X10" s="3"/>
      <c r="Y10" s="3"/>
      <c r="Z10" s="4"/>
    </row>
    <row r="11" spans="1:26" ht="42.75" customHeight="1">
      <c r="A11" s="83"/>
      <c r="B11" s="83"/>
      <c r="C11" s="83"/>
      <c r="D11" s="83"/>
      <c r="E11" s="83"/>
      <c r="F11" s="83"/>
      <c r="G11" s="83"/>
      <c r="H11" s="83"/>
      <c r="I11" s="83"/>
      <c r="J11" s="83"/>
      <c r="K11" s="3"/>
      <c r="L11" s="3"/>
      <c r="M11" s="3"/>
      <c r="N11" s="3"/>
      <c r="O11" s="3"/>
      <c r="P11" s="3"/>
      <c r="Q11" s="3"/>
      <c r="R11" s="3"/>
      <c r="S11" s="3"/>
      <c r="T11" s="3"/>
      <c r="U11" s="3"/>
      <c r="V11" s="3"/>
      <c r="W11" s="3"/>
      <c r="X11" s="3"/>
      <c r="Y11" s="3"/>
      <c r="Z11" s="4"/>
    </row>
    <row r="12" spans="1:26" ht="16.5" customHeight="1">
      <c r="A12" s="89">
        <v>2</v>
      </c>
      <c r="B12" s="103" t="str">
        <f>IF('8. Seguimiento Cuatrimestral'!B12:B14="","",'8. Seguimiento Cuatrimestral'!B12:B14)</f>
        <v>Control Disciplinario Interno</v>
      </c>
      <c r="C12" s="103" t="str">
        <f>IF('8. Seguimiento Cuatrimestral'!C12:C14="","",'8. Seguimiento Cuatrimestral'!C12:C14)</f>
        <v>Posibilidad de afectación reputacional por no dar trámite a una noticia disciplinaria, para favorecer un interes propio o de terceros, en razón del desconocimiento de los valores institucionales y de la normatividad vigente por parte de quienes intervienen en el proceso disciplinario.</v>
      </c>
      <c r="D12" s="103" t="str">
        <f>IF('8. Seguimiento Cuatrimestral'!D12:D14="","",'8. Seguimiento Cuatrimestral'!D12:D14)</f>
        <v>Corrupción</v>
      </c>
      <c r="E12" s="119">
        <f>'8. Seguimiento Cuatrimestral'!F12:F14</f>
        <v>0.33300000000000002</v>
      </c>
      <c r="F12" s="119">
        <f>'8. Seguimiento Cuatrimestral'!K12:K14</f>
        <v>0.33</v>
      </c>
      <c r="G12" s="119">
        <f>'8. Seguimiento Cuatrimestral'!N12:N14</f>
        <v>0.33</v>
      </c>
      <c r="H12" s="119">
        <f>'8. Seguimiento Cuatrimestral'!S12:S14</f>
        <v>0</v>
      </c>
      <c r="I12" s="119">
        <f>'8. Seguimiento Cuatrimestral'!V12:V14</f>
        <v>0</v>
      </c>
      <c r="J12" s="119">
        <f>'8. Seguimiento Cuatrimestral'!AA12:AA14</f>
        <v>0</v>
      </c>
      <c r="K12" s="3"/>
      <c r="L12" s="3"/>
      <c r="M12" s="3"/>
      <c r="N12" s="3"/>
      <c r="O12" s="3"/>
      <c r="P12" s="3"/>
      <c r="Q12" s="3"/>
      <c r="R12" s="3"/>
      <c r="S12" s="3"/>
      <c r="T12" s="3"/>
      <c r="U12" s="3"/>
      <c r="V12" s="3"/>
      <c r="W12" s="3"/>
      <c r="X12" s="3"/>
      <c r="Y12" s="3"/>
      <c r="Z12" s="4"/>
    </row>
    <row r="13" spans="1:26" ht="16.5">
      <c r="A13" s="82"/>
      <c r="B13" s="82"/>
      <c r="C13" s="82"/>
      <c r="D13" s="82"/>
      <c r="E13" s="82"/>
      <c r="F13" s="82"/>
      <c r="G13" s="82"/>
      <c r="H13" s="82"/>
      <c r="I13" s="82"/>
      <c r="J13" s="82"/>
      <c r="K13" s="3"/>
      <c r="L13" s="3"/>
      <c r="M13" s="3"/>
      <c r="N13" s="3"/>
      <c r="O13" s="3"/>
      <c r="P13" s="3"/>
      <c r="Q13" s="3"/>
      <c r="R13" s="3"/>
      <c r="S13" s="3"/>
      <c r="T13" s="3"/>
      <c r="U13" s="3"/>
      <c r="V13" s="3"/>
      <c r="W13" s="3"/>
      <c r="X13" s="3"/>
      <c r="Y13" s="3"/>
      <c r="Z13" s="4"/>
    </row>
    <row r="14" spans="1:26" ht="34.5" customHeight="1">
      <c r="A14" s="83"/>
      <c r="B14" s="83"/>
      <c r="C14" s="83"/>
      <c r="D14" s="83"/>
      <c r="E14" s="83"/>
      <c r="F14" s="83"/>
      <c r="G14" s="83"/>
      <c r="H14" s="83"/>
      <c r="I14" s="83"/>
      <c r="J14" s="83"/>
      <c r="K14" s="3"/>
      <c r="L14" s="3"/>
      <c r="M14" s="3"/>
      <c r="N14" s="3"/>
      <c r="O14" s="3"/>
      <c r="P14" s="3"/>
      <c r="Q14" s="3"/>
      <c r="R14" s="3"/>
      <c r="S14" s="3"/>
      <c r="T14" s="3"/>
      <c r="U14" s="3"/>
      <c r="V14" s="3"/>
      <c r="W14" s="3"/>
      <c r="X14" s="3"/>
      <c r="Y14" s="3"/>
      <c r="Z14" s="4"/>
    </row>
    <row r="15" spans="1:26" ht="16.5" customHeight="1">
      <c r="A15" s="89">
        <v>3</v>
      </c>
      <c r="B15" s="103" t="str">
        <f>IF('8. Seguimiento Cuatrimestral'!B15:B17="","",'8. Seguimiento Cuatrimestral'!B15:B17)</f>
        <v>Control Disciplinario Interno</v>
      </c>
      <c r="C15" s="103" t="str">
        <f>IF('8. Seguimiento Cuatrimestral'!C15:C17="","",'8. Seguimiento Cuatrimestral'!C15:C17)</f>
        <v>Posibilidad de afectación reputacional por perdida de oportunidad de continuar con la acción disciplinaria al no cumplirse con la finalidad de una etapa procesal.</v>
      </c>
      <c r="D15" s="103" t="str">
        <f>IF('8. Seguimiento Cuatrimestral'!D15:D17="","",'8. Seguimiento Cuatrimestral'!D15:D17)</f>
        <v>Gestión</v>
      </c>
      <c r="E15" s="119">
        <f>'8. Seguimiento Cuatrimestral'!F15:F17</f>
        <v>0.33</v>
      </c>
      <c r="F15" s="119">
        <f>'8. Seguimiento Cuatrimestral'!K15:K17</f>
        <v>0</v>
      </c>
      <c r="G15" s="119">
        <f>'8. Seguimiento Cuatrimestral'!N15:N17</f>
        <v>0.33</v>
      </c>
      <c r="H15" s="119">
        <f>'8. Seguimiento Cuatrimestral'!S15:S17</f>
        <v>0</v>
      </c>
      <c r="I15" s="119">
        <f>'8. Seguimiento Cuatrimestral'!V15:V17</f>
        <v>0</v>
      </c>
      <c r="J15" s="119">
        <f>'8. Seguimiento Cuatrimestral'!AA15:AA17</f>
        <v>0</v>
      </c>
      <c r="K15" s="3"/>
      <c r="L15" s="3"/>
      <c r="M15" s="3"/>
      <c r="N15" s="3"/>
      <c r="O15" s="3"/>
      <c r="P15" s="3"/>
      <c r="Q15" s="3"/>
      <c r="R15" s="3"/>
      <c r="S15" s="3"/>
      <c r="T15" s="3"/>
      <c r="U15" s="3"/>
      <c r="V15" s="3"/>
      <c r="W15" s="3"/>
      <c r="X15" s="3"/>
      <c r="Y15" s="3"/>
      <c r="Z15" s="4"/>
    </row>
    <row r="16" spans="1:26" ht="16.5">
      <c r="A16" s="82"/>
      <c r="B16" s="82"/>
      <c r="C16" s="82"/>
      <c r="D16" s="82"/>
      <c r="E16" s="82"/>
      <c r="F16" s="82"/>
      <c r="G16" s="82"/>
      <c r="H16" s="82"/>
      <c r="I16" s="82"/>
      <c r="J16" s="82"/>
      <c r="K16" s="3"/>
      <c r="L16" s="3"/>
      <c r="M16" s="3"/>
      <c r="N16" s="3"/>
      <c r="O16" s="3"/>
      <c r="P16" s="3"/>
      <c r="Q16" s="3"/>
      <c r="R16" s="3"/>
      <c r="S16" s="3"/>
      <c r="T16" s="3"/>
      <c r="U16" s="3"/>
      <c r="V16" s="3"/>
      <c r="W16" s="3"/>
      <c r="X16" s="3"/>
      <c r="Y16" s="3"/>
      <c r="Z16" s="4"/>
    </row>
    <row r="17" spans="1:26" ht="16.5">
      <c r="A17" s="83"/>
      <c r="B17" s="83"/>
      <c r="C17" s="83"/>
      <c r="D17" s="83"/>
      <c r="E17" s="83"/>
      <c r="F17" s="83"/>
      <c r="G17" s="83"/>
      <c r="H17" s="83"/>
      <c r="I17" s="83"/>
      <c r="J17" s="83"/>
      <c r="K17" s="3"/>
      <c r="L17" s="3"/>
      <c r="M17" s="3"/>
      <c r="N17" s="3"/>
      <c r="O17" s="3"/>
      <c r="P17" s="3"/>
      <c r="Q17" s="3"/>
      <c r="R17" s="3"/>
      <c r="S17" s="3"/>
      <c r="T17" s="3"/>
      <c r="U17" s="3"/>
      <c r="V17" s="3"/>
      <c r="W17" s="3"/>
      <c r="X17" s="3"/>
      <c r="Y17" s="3"/>
      <c r="Z17" s="4"/>
    </row>
    <row r="18" spans="1:26" ht="16.5" customHeight="1">
      <c r="A18" s="89">
        <v>4</v>
      </c>
      <c r="B18" s="103" t="str">
        <f>IF('8. Seguimiento Cuatrimestral'!B18:B20="","",'8. Seguimiento Cuatrimestral'!B18:B20)</f>
        <v>Control Disciplinario Interno</v>
      </c>
      <c r="C18" s="103" t="str">
        <f>IF('8. Seguimiento Cuatrimestral'!C18:C20="","",'8. Seguimiento Cuatrimestral'!C18:C20)</f>
        <v xml:space="preserve">Posibilidad de afectación reputacional por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D18" s="103" t="str">
        <f>IF('8. Seguimiento Cuatrimestral'!D18:D20="","",'8. Seguimiento Cuatrimestral'!D18:D20)</f>
        <v>Gestión</v>
      </c>
      <c r="E18" s="119">
        <f>'8. Seguimiento Cuatrimestral'!F18:F20</f>
        <v>0.33</v>
      </c>
      <c r="F18" s="119">
        <f>'8. Seguimiento Cuatrimestral'!K18:K20</f>
        <v>0</v>
      </c>
      <c r="G18" s="119">
        <f>'8. Seguimiento Cuatrimestral'!N18:N2033</f>
        <v>0</v>
      </c>
      <c r="H18" s="119">
        <f>'8. Seguimiento Cuatrimestral'!S18:S20</f>
        <v>0</v>
      </c>
      <c r="I18" s="119">
        <f>'8. Seguimiento Cuatrimestral'!V18:V20</f>
        <v>0</v>
      </c>
      <c r="J18" s="119">
        <f>'8. Seguimiento Cuatrimestral'!AA18:AA20</f>
        <v>0</v>
      </c>
      <c r="K18" s="3"/>
      <c r="L18" s="3"/>
      <c r="M18" s="3"/>
      <c r="N18" s="3"/>
      <c r="O18" s="3"/>
      <c r="P18" s="3"/>
      <c r="Q18" s="3"/>
      <c r="R18" s="3"/>
      <c r="S18" s="3"/>
      <c r="T18" s="3"/>
      <c r="U18" s="3"/>
      <c r="V18" s="3"/>
      <c r="W18" s="3"/>
      <c r="X18" s="3"/>
      <c r="Y18" s="3"/>
      <c r="Z18" s="4"/>
    </row>
    <row r="19" spans="1:26" ht="16.5">
      <c r="A19" s="82"/>
      <c r="B19" s="82"/>
      <c r="C19" s="82"/>
      <c r="D19" s="82"/>
      <c r="E19" s="82"/>
      <c r="F19" s="82"/>
      <c r="G19" s="82"/>
      <c r="H19" s="82"/>
      <c r="I19" s="82"/>
      <c r="J19" s="82"/>
      <c r="K19" s="3"/>
      <c r="L19" s="3"/>
      <c r="M19" s="3"/>
      <c r="N19" s="3"/>
      <c r="O19" s="3"/>
      <c r="P19" s="3"/>
      <c r="Q19" s="3"/>
      <c r="R19" s="3"/>
      <c r="S19" s="3"/>
      <c r="T19" s="3"/>
      <c r="U19" s="3"/>
      <c r="V19" s="3"/>
      <c r="W19" s="3"/>
      <c r="X19" s="3"/>
      <c r="Y19" s="3"/>
      <c r="Z19" s="4"/>
    </row>
    <row r="20" spans="1:26" ht="16.5">
      <c r="A20" s="83"/>
      <c r="B20" s="83"/>
      <c r="C20" s="83"/>
      <c r="D20" s="83"/>
      <c r="E20" s="83"/>
      <c r="F20" s="83"/>
      <c r="G20" s="83"/>
      <c r="H20" s="83"/>
      <c r="I20" s="83"/>
      <c r="J20" s="83"/>
      <c r="K20" s="3"/>
      <c r="L20" s="3"/>
      <c r="M20" s="3"/>
      <c r="N20" s="3"/>
      <c r="O20" s="3"/>
      <c r="P20" s="3"/>
      <c r="Q20" s="3"/>
      <c r="R20" s="3"/>
      <c r="S20" s="3"/>
      <c r="T20" s="3"/>
      <c r="U20" s="3"/>
      <c r="V20" s="3"/>
      <c r="W20" s="3"/>
      <c r="X20" s="3"/>
      <c r="Y20" s="3"/>
      <c r="Z20" s="4"/>
    </row>
    <row r="21" spans="1:26" ht="16.5" customHeight="1">
      <c r="A21" s="89">
        <v>5</v>
      </c>
      <c r="B21" s="103" t="str">
        <f>IF('8. Seguimiento Cuatrimestral'!B21:B23="","",'8. Seguimiento Cuatrimestral'!B21:B23)</f>
        <v/>
      </c>
      <c r="C21" s="103" t="str">
        <f>IF('8. Seguimiento Cuatrimestral'!C21:C23="","",'8. Seguimiento Cuatrimestral'!C21:C23)</f>
        <v/>
      </c>
      <c r="D21" s="103" t="str">
        <f>IF('8. Seguimiento Cuatrimestral'!D21:D23="","",'8. Seguimiento Cuatrimestral'!D21:D23)</f>
        <v/>
      </c>
      <c r="E21" s="119">
        <f>'8. Seguimiento Cuatrimestral'!F21:F23</f>
        <v>0</v>
      </c>
      <c r="F21" s="119">
        <f>'8. Seguimiento Cuatrimestral'!K21:K23</f>
        <v>0</v>
      </c>
      <c r="G21" s="119">
        <f>'8. Seguimiento Cuatrimestral'!N21:N23</f>
        <v>0</v>
      </c>
      <c r="H21" s="119">
        <f>'8. Seguimiento Cuatrimestral'!S21:S23</f>
        <v>0</v>
      </c>
      <c r="I21" s="119">
        <f>'8. Seguimiento Cuatrimestral'!V21:V23</f>
        <v>0</v>
      </c>
      <c r="J21" s="119">
        <f>'8. Seguimiento Cuatrimestral'!AA21:AA23</f>
        <v>0</v>
      </c>
      <c r="K21" s="3"/>
      <c r="L21" s="3"/>
      <c r="M21" s="3"/>
      <c r="N21" s="3"/>
      <c r="O21" s="3"/>
      <c r="P21" s="3"/>
      <c r="Q21" s="3"/>
      <c r="R21" s="3"/>
      <c r="S21" s="3"/>
      <c r="T21" s="3"/>
      <c r="U21" s="3"/>
      <c r="V21" s="3"/>
      <c r="W21" s="3"/>
      <c r="X21" s="3"/>
      <c r="Y21" s="3"/>
      <c r="Z21" s="4"/>
    </row>
    <row r="22" spans="1:26" ht="15.75" customHeight="1">
      <c r="A22" s="82"/>
      <c r="B22" s="82"/>
      <c r="C22" s="82"/>
      <c r="D22" s="82"/>
      <c r="E22" s="82"/>
      <c r="F22" s="82"/>
      <c r="G22" s="82"/>
      <c r="H22" s="82"/>
      <c r="I22" s="82"/>
      <c r="J22" s="82"/>
      <c r="K22" s="3"/>
      <c r="L22" s="3"/>
      <c r="M22" s="3"/>
      <c r="N22" s="3"/>
      <c r="O22" s="3"/>
      <c r="P22" s="3"/>
      <c r="Q22" s="3"/>
      <c r="R22" s="3"/>
      <c r="S22" s="3"/>
      <c r="T22" s="3"/>
      <c r="U22" s="3"/>
      <c r="V22" s="3"/>
      <c r="W22" s="3"/>
      <c r="X22" s="3"/>
      <c r="Y22" s="3"/>
      <c r="Z22" s="4"/>
    </row>
    <row r="23" spans="1:26" ht="15.75" customHeight="1">
      <c r="A23" s="83"/>
      <c r="B23" s="83"/>
      <c r="C23" s="83"/>
      <c r="D23" s="83"/>
      <c r="E23" s="83"/>
      <c r="F23" s="83"/>
      <c r="G23" s="83"/>
      <c r="H23" s="83"/>
      <c r="I23" s="83"/>
      <c r="J23" s="83"/>
      <c r="K23" s="3"/>
      <c r="L23" s="3"/>
      <c r="M23" s="3"/>
      <c r="N23" s="3"/>
      <c r="O23" s="3"/>
      <c r="P23" s="3"/>
      <c r="Q23" s="3"/>
      <c r="R23" s="3"/>
      <c r="S23" s="3"/>
      <c r="T23" s="3"/>
      <c r="U23" s="3"/>
      <c r="V23" s="3"/>
      <c r="W23" s="3"/>
      <c r="X23" s="3"/>
      <c r="Y23" s="3"/>
      <c r="Z23" s="4"/>
    </row>
    <row r="24" spans="1:26" ht="16.5" customHeight="1">
      <c r="A24" s="89">
        <v>6</v>
      </c>
      <c r="B24" s="103" t="str">
        <f>IF('8. Seguimiento Cuatrimestral'!B24:B26="","",'8. Seguimiento Cuatrimestral'!B24:B26)</f>
        <v/>
      </c>
      <c r="C24" s="103" t="str">
        <f>IF('8. Seguimiento Cuatrimestral'!C24:C26="","",'8. Seguimiento Cuatrimestral'!C24:C26)</f>
        <v/>
      </c>
      <c r="D24" s="103" t="str">
        <f>IF('8. Seguimiento Cuatrimestral'!D24:D26="","",'8. Seguimiento Cuatrimestral'!D24:D26)</f>
        <v/>
      </c>
      <c r="E24" s="119">
        <f>'8. Seguimiento Cuatrimestral'!F24:F26</f>
        <v>0</v>
      </c>
      <c r="F24" s="119">
        <f>'8. Seguimiento Cuatrimestral'!K24:K26</f>
        <v>0</v>
      </c>
      <c r="G24" s="119">
        <f>'8. Seguimiento Cuatrimestral'!N24:N26</f>
        <v>0</v>
      </c>
      <c r="H24" s="119">
        <f>'8. Seguimiento Cuatrimestral'!S24:S26</f>
        <v>0</v>
      </c>
      <c r="I24" s="119">
        <f>'8. Seguimiento Cuatrimestral'!V24:V26</f>
        <v>0</v>
      </c>
      <c r="J24" s="119">
        <f>'8. Seguimiento Cuatrimestral'!AA24:AA26</f>
        <v>0</v>
      </c>
      <c r="K24" s="3"/>
      <c r="L24" s="3"/>
      <c r="M24" s="3"/>
      <c r="N24" s="3"/>
      <c r="O24" s="3"/>
      <c r="P24" s="3"/>
      <c r="Q24" s="3"/>
      <c r="R24" s="3"/>
      <c r="S24" s="3"/>
      <c r="T24" s="3"/>
      <c r="U24" s="3"/>
      <c r="V24" s="3"/>
      <c r="W24" s="3"/>
      <c r="X24" s="3"/>
      <c r="Y24" s="3"/>
      <c r="Z24" s="4"/>
    </row>
    <row r="25" spans="1:26" ht="15.75" customHeight="1">
      <c r="A25" s="82"/>
      <c r="B25" s="82"/>
      <c r="C25" s="82"/>
      <c r="D25" s="82"/>
      <c r="E25" s="82"/>
      <c r="F25" s="82"/>
      <c r="G25" s="82"/>
      <c r="H25" s="82"/>
      <c r="I25" s="82"/>
      <c r="J25" s="82"/>
      <c r="K25" s="3"/>
      <c r="L25" s="3"/>
      <c r="M25" s="3"/>
      <c r="N25" s="3"/>
      <c r="O25" s="3"/>
      <c r="P25" s="3"/>
      <c r="Q25" s="3"/>
      <c r="R25" s="3"/>
      <c r="S25" s="3"/>
      <c r="T25" s="3"/>
      <c r="U25" s="3"/>
      <c r="V25" s="3"/>
      <c r="W25" s="3"/>
      <c r="X25" s="3"/>
      <c r="Y25" s="3"/>
      <c r="Z25" s="4"/>
    </row>
    <row r="26" spans="1:26" ht="15.75" customHeight="1">
      <c r="A26" s="83"/>
      <c r="B26" s="83"/>
      <c r="C26" s="83"/>
      <c r="D26" s="83"/>
      <c r="E26" s="83"/>
      <c r="F26" s="83"/>
      <c r="G26" s="83"/>
      <c r="H26" s="83"/>
      <c r="I26" s="83"/>
      <c r="J26" s="83"/>
      <c r="K26" s="3"/>
      <c r="L26" s="3"/>
      <c r="M26" s="3"/>
      <c r="N26" s="3"/>
      <c r="O26" s="3"/>
      <c r="P26" s="3"/>
      <c r="Q26" s="3"/>
      <c r="R26" s="3"/>
      <c r="S26" s="3"/>
      <c r="T26" s="3"/>
      <c r="U26" s="3"/>
      <c r="V26" s="3"/>
      <c r="W26" s="3"/>
      <c r="X26" s="3"/>
      <c r="Y26" s="3"/>
      <c r="Z26" s="4"/>
    </row>
    <row r="27" spans="1:26" ht="16.5" customHeight="1">
      <c r="A27" s="89">
        <v>7</v>
      </c>
      <c r="B27" s="103" t="str">
        <f>IF('8. Seguimiento Cuatrimestral'!B27:B29="","",'8. Seguimiento Cuatrimestral'!B27:B29)</f>
        <v/>
      </c>
      <c r="C27" s="103" t="str">
        <f>IF('8. Seguimiento Cuatrimestral'!C27:C29="","",'8. Seguimiento Cuatrimestral'!C27:C29)</f>
        <v/>
      </c>
      <c r="D27" s="103" t="str">
        <f>IF('8. Seguimiento Cuatrimestral'!D27:D29="","",'8. Seguimiento Cuatrimestral'!D27:D29)</f>
        <v/>
      </c>
      <c r="E27" s="119">
        <f>'8. Seguimiento Cuatrimestral'!F27:F29</f>
        <v>0</v>
      </c>
      <c r="F27" s="119">
        <f>'8. Seguimiento Cuatrimestral'!K27:K29</f>
        <v>0</v>
      </c>
      <c r="G27" s="119">
        <f>'8. Seguimiento Cuatrimestral'!N27:N29</f>
        <v>0</v>
      </c>
      <c r="H27" s="119">
        <f>'8. Seguimiento Cuatrimestral'!S27:S29</f>
        <v>0</v>
      </c>
      <c r="I27" s="119">
        <f>'8. Seguimiento Cuatrimestral'!V27:V29</f>
        <v>0</v>
      </c>
      <c r="J27" s="119">
        <f>'8. Seguimiento Cuatrimestral'!AA27:AA29</f>
        <v>0</v>
      </c>
      <c r="K27" s="3"/>
      <c r="L27" s="3"/>
      <c r="M27" s="3"/>
      <c r="N27" s="3"/>
      <c r="O27" s="3"/>
      <c r="P27" s="3"/>
      <c r="Q27" s="3"/>
      <c r="R27" s="3"/>
      <c r="S27" s="3"/>
      <c r="T27" s="3"/>
      <c r="U27" s="3"/>
      <c r="V27" s="3"/>
      <c r="W27" s="3"/>
      <c r="X27" s="3"/>
      <c r="Y27" s="3"/>
      <c r="Z27" s="4"/>
    </row>
    <row r="28" spans="1:26" ht="15.75" customHeight="1">
      <c r="A28" s="82"/>
      <c r="B28" s="82"/>
      <c r="C28" s="82"/>
      <c r="D28" s="82"/>
      <c r="E28" s="82"/>
      <c r="F28" s="82"/>
      <c r="G28" s="82"/>
      <c r="H28" s="82"/>
      <c r="I28" s="82"/>
      <c r="J28" s="82"/>
      <c r="K28" s="3"/>
      <c r="L28" s="3"/>
      <c r="M28" s="3"/>
      <c r="N28" s="3"/>
      <c r="O28" s="3"/>
      <c r="P28" s="3"/>
      <c r="Q28" s="3"/>
      <c r="R28" s="3"/>
      <c r="S28" s="3"/>
      <c r="T28" s="3"/>
      <c r="U28" s="3"/>
      <c r="V28" s="3"/>
      <c r="W28" s="3"/>
      <c r="X28" s="3"/>
      <c r="Y28" s="3"/>
      <c r="Z28" s="4"/>
    </row>
    <row r="29" spans="1:26" ht="15.75" customHeight="1">
      <c r="A29" s="83"/>
      <c r="B29" s="83"/>
      <c r="C29" s="83"/>
      <c r="D29" s="83"/>
      <c r="E29" s="83"/>
      <c r="F29" s="83"/>
      <c r="G29" s="83"/>
      <c r="H29" s="83"/>
      <c r="I29" s="83"/>
      <c r="J29" s="83"/>
      <c r="K29" s="3"/>
      <c r="L29" s="3"/>
      <c r="M29" s="3"/>
      <c r="N29" s="3"/>
      <c r="O29" s="3"/>
      <c r="P29" s="3"/>
      <c r="Q29" s="3"/>
      <c r="R29" s="3"/>
      <c r="S29" s="3"/>
      <c r="T29" s="3"/>
      <c r="U29" s="3"/>
      <c r="V29" s="3"/>
      <c r="W29" s="3"/>
      <c r="X29" s="3"/>
      <c r="Y29" s="3"/>
      <c r="Z29" s="4"/>
    </row>
    <row r="30" spans="1:26" ht="16.5" customHeight="1">
      <c r="A30" s="89">
        <v>8</v>
      </c>
      <c r="B30" s="103" t="str">
        <f>IF('8. Seguimiento Cuatrimestral'!B30:B32="","",'8. Seguimiento Cuatrimestral'!B30:B32)</f>
        <v/>
      </c>
      <c r="C30" s="103" t="str">
        <f>IF('8. Seguimiento Cuatrimestral'!C30:C32="","",'8. Seguimiento Cuatrimestral'!C30:C32)</f>
        <v/>
      </c>
      <c r="D30" s="103" t="str">
        <f>IF('8. Seguimiento Cuatrimestral'!D30:D32="","",'8. Seguimiento Cuatrimestral'!D30:D32)</f>
        <v/>
      </c>
      <c r="E30" s="119">
        <f>'8. Seguimiento Cuatrimestral'!F30:F32</f>
        <v>0</v>
      </c>
      <c r="F30" s="119">
        <f>'8. Seguimiento Cuatrimestral'!K30:K32</f>
        <v>0</v>
      </c>
      <c r="G30" s="119">
        <f>'8. Seguimiento Cuatrimestral'!N30:N32</f>
        <v>0</v>
      </c>
      <c r="H30" s="119">
        <f>'8. Seguimiento Cuatrimestral'!S30:S32</f>
        <v>0</v>
      </c>
      <c r="I30" s="119">
        <f>'8. Seguimiento Cuatrimestral'!V30:V32</f>
        <v>0</v>
      </c>
      <c r="J30" s="119">
        <f>'8. Seguimiento Cuatrimestral'!AA30:AA32</f>
        <v>0</v>
      </c>
      <c r="K30" s="3"/>
      <c r="L30" s="3"/>
      <c r="M30" s="3"/>
      <c r="N30" s="3"/>
      <c r="O30" s="3"/>
      <c r="P30" s="3"/>
      <c r="Q30" s="3"/>
      <c r="R30" s="3"/>
      <c r="S30" s="3"/>
      <c r="T30" s="3"/>
      <c r="U30" s="3"/>
      <c r="V30" s="3"/>
      <c r="W30" s="3"/>
      <c r="X30" s="3"/>
      <c r="Y30" s="3"/>
      <c r="Z30" s="4"/>
    </row>
    <row r="31" spans="1:26" ht="15.75" customHeight="1">
      <c r="A31" s="82"/>
      <c r="B31" s="82"/>
      <c r="C31" s="82"/>
      <c r="D31" s="82"/>
      <c r="E31" s="82"/>
      <c r="F31" s="82"/>
      <c r="G31" s="82"/>
      <c r="H31" s="82"/>
      <c r="I31" s="82"/>
      <c r="J31" s="82"/>
      <c r="K31" s="3"/>
      <c r="L31" s="3"/>
      <c r="M31" s="3"/>
      <c r="N31" s="3"/>
      <c r="O31" s="3"/>
      <c r="P31" s="3"/>
      <c r="Q31" s="3"/>
      <c r="R31" s="3"/>
      <c r="S31" s="3"/>
      <c r="T31" s="3"/>
      <c r="U31" s="3"/>
      <c r="V31" s="3"/>
      <c r="W31" s="3"/>
      <c r="X31" s="3"/>
      <c r="Y31" s="3"/>
      <c r="Z31" s="4"/>
    </row>
    <row r="32" spans="1:26" ht="15.75" customHeight="1">
      <c r="A32" s="83"/>
      <c r="B32" s="83"/>
      <c r="C32" s="83"/>
      <c r="D32" s="83"/>
      <c r="E32" s="83"/>
      <c r="F32" s="83"/>
      <c r="G32" s="83"/>
      <c r="H32" s="83"/>
      <c r="I32" s="83"/>
      <c r="J32" s="83"/>
      <c r="K32" s="3"/>
      <c r="L32" s="3"/>
      <c r="M32" s="3"/>
      <c r="N32" s="3"/>
      <c r="O32" s="3"/>
      <c r="P32" s="3"/>
      <c r="Q32" s="3"/>
      <c r="R32" s="3"/>
      <c r="S32" s="3"/>
      <c r="T32" s="3"/>
      <c r="U32" s="3"/>
      <c r="V32" s="3"/>
      <c r="W32" s="3"/>
      <c r="X32" s="3"/>
      <c r="Y32" s="3"/>
      <c r="Z32" s="4"/>
    </row>
    <row r="33" spans="1:26" ht="16.5" customHeight="1">
      <c r="A33" s="89">
        <v>9</v>
      </c>
      <c r="B33" s="103" t="str">
        <f>IF('8. Seguimiento Cuatrimestral'!B33:B35="","",'8. Seguimiento Cuatrimestral'!B33:B35)</f>
        <v/>
      </c>
      <c r="C33" s="103" t="str">
        <f>IF('8. Seguimiento Cuatrimestral'!C33:C35="","",'8. Seguimiento Cuatrimestral'!C33:C35)</f>
        <v/>
      </c>
      <c r="D33" s="103" t="str">
        <f>IF('8. Seguimiento Cuatrimestral'!D33:D35="","",'8. Seguimiento Cuatrimestral'!D33:D35)</f>
        <v/>
      </c>
      <c r="E33" s="119">
        <f>'8. Seguimiento Cuatrimestral'!F33:F35</f>
        <v>0</v>
      </c>
      <c r="F33" s="119">
        <f>'8. Seguimiento Cuatrimestral'!K33:K35</f>
        <v>0</v>
      </c>
      <c r="G33" s="119">
        <f>'8. Seguimiento Cuatrimestral'!N33:N35</f>
        <v>0</v>
      </c>
      <c r="H33" s="119">
        <f>'8. Seguimiento Cuatrimestral'!S33:S35</f>
        <v>0</v>
      </c>
      <c r="I33" s="119">
        <f>'8. Seguimiento Cuatrimestral'!V33:V35</f>
        <v>0</v>
      </c>
      <c r="J33" s="119">
        <f>'8. Seguimiento Cuatrimestral'!AA33:AA35</f>
        <v>0</v>
      </c>
      <c r="K33" s="3"/>
      <c r="L33" s="3"/>
      <c r="M33" s="3"/>
      <c r="N33" s="3"/>
      <c r="O33" s="3"/>
      <c r="P33" s="3"/>
      <c r="Q33" s="3"/>
      <c r="R33" s="3"/>
      <c r="S33" s="3"/>
      <c r="T33" s="3"/>
      <c r="U33" s="3"/>
      <c r="V33" s="3"/>
      <c r="W33" s="3"/>
      <c r="X33" s="3"/>
      <c r="Y33" s="3"/>
      <c r="Z33" s="4"/>
    </row>
    <row r="34" spans="1:26" ht="15.75" customHeight="1">
      <c r="A34" s="82"/>
      <c r="B34" s="82"/>
      <c r="C34" s="82"/>
      <c r="D34" s="82"/>
      <c r="E34" s="82"/>
      <c r="F34" s="82"/>
      <c r="G34" s="82"/>
      <c r="H34" s="82"/>
      <c r="I34" s="82"/>
      <c r="J34" s="82"/>
      <c r="K34" s="3"/>
      <c r="L34" s="3"/>
      <c r="M34" s="3"/>
      <c r="N34" s="3"/>
      <c r="O34" s="3"/>
      <c r="P34" s="3"/>
      <c r="Q34" s="3"/>
      <c r="R34" s="3"/>
      <c r="S34" s="3"/>
      <c r="T34" s="3"/>
      <c r="U34" s="3"/>
      <c r="V34" s="3"/>
      <c r="W34" s="3"/>
      <c r="X34" s="3"/>
      <c r="Y34" s="3"/>
      <c r="Z34" s="4"/>
    </row>
    <row r="35" spans="1:26" ht="15.75" customHeight="1">
      <c r="A35" s="83"/>
      <c r="B35" s="83"/>
      <c r="C35" s="83"/>
      <c r="D35" s="83"/>
      <c r="E35" s="83"/>
      <c r="F35" s="83"/>
      <c r="G35" s="83"/>
      <c r="H35" s="83"/>
      <c r="I35" s="83"/>
      <c r="J35" s="83"/>
      <c r="K35" s="3"/>
      <c r="L35" s="3"/>
      <c r="M35" s="3"/>
      <c r="N35" s="3"/>
      <c r="O35" s="3"/>
      <c r="P35" s="3"/>
      <c r="Q35" s="3"/>
      <c r="R35" s="3"/>
      <c r="S35" s="3"/>
      <c r="T35" s="3"/>
      <c r="U35" s="3"/>
      <c r="V35" s="3"/>
      <c r="W35" s="3"/>
      <c r="X35" s="3"/>
      <c r="Y35" s="3"/>
      <c r="Z35" s="4"/>
    </row>
    <row r="36" spans="1:26" ht="16.5" customHeight="1">
      <c r="A36" s="89">
        <v>10</v>
      </c>
      <c r="B36" s="103" t="str">
        <f>IF('8. Seguimiento Cuatrimestral'!B36:B38="","",'8. Seguimiento Cuatrimestral'!B36:B38)</f>
        <v/>
      </c>
      <c r="C36" s="103" t="str">
        <f>IF('8. Seguimiento Cuatrimestral'!C36:C38="","",'8. Seguimiento Cuatrimestral'!C36:C38)</f>
        <v/>
      </c>
      <c r="D36" s="103" t="str">
        <f>IF('8. Seguimiento Cuatrimestral'!D36:D38="","",'8. Seguimiento Cuatrimestral'!D36:D38)</f>
        <v/>
      </c>
      <c r="E36" s="119">
        <f>'8. Seguimiento Cuatrimestral'!F36:F38</f>
        <v>0</v>
      </c>
      <c r="F36" s="119">
        <f>'8. Seguimiento Cuatrimestral'!K36:K38</f>
        <v>0</v>
      </c>
      <c r="G36" s="119">
        <f>'8. Seguimiento Cuatrimestral'!N36:N38</f>
        <v>0</v>
      </c>
      <c r="H36" s="119">
        <f>'8. Seguimiento Cuatrimestral'!S36:S38</f>
        <v>0</v>
      </c>
      <c r="I36" s="119">
        <f>'8. Seguimiento Cuatrimestral'!V36:V38</f>
        <v>0</v>
      </c>
      <c r="J36" s="119">
        <f>'8. Seguimiento Cuatrimestral'!AA36:AA38</f>
        <v>0</v>
      </c>
      <c r="K36" s="3"/>
      <c r="L36" s="3"/>
      <c r="M36" s="3"/>
      <c r="N36" s="3"/>
      <c r="O36" s="3"/>
      <c r="P36" s="3"/>
      <c r="Q36" s="3"/>
      <c r="R36" s="3"/>
      <c r="S36" s="3"/>
      <c r="T36" s="3"/>
      <c r="U36" s="3"/>
      <c r="V36" s="3"/>
      <c r="W36" s="3"/>
      <c r="X36" s="3"/>
      <c r="Y36" s="3"/>
      <c r="Z36" s="4"/>
    </row>
    <row r="37" spans="1:26" ht="15.75" customHeight="1">
      <c r="A37" s="82"/>
      <c r="B37" s="82"/>
      <c r="C37" s="82"/>
      <c r="D37" s="82"/>
      <c r="E37" s="82"/>
      <c r="F37" s="82"/>
      <c r="G37" s="82"/>
      <c r="H37" s="82"/>
      <c r="I37" s="82"/>
      <c r="J37" s="82"/>
      <c r="K37" s="3"/>
      <c r="L37" s="3"/>
      <c r="M37" s="3"/>
      <c r="N37" s="3"/>
      <c r="O37" s="3"/>
      <c r="P37" s="3"/>
      <c r="Q37" s="3"/>
      <c r="R37" s="3"/>
      <c r="S37" s="3"/>
      <c r="T37" s="3"/>
      <c r="U37" s="3"/>
      <c r="V37" s="3"/>
      <c r="W37" s="3"/>
      <c r="X37" s="3"/>
      <c r="Y37" s="3"/>
      <c r="Z37" s="4"/>
    </row>
    <row r="38" spans="1:26" ht="15.75" customHeight="1">
      <c r="A38" s="83"/>
      <c r="B38" s="83"/>
      <c r="C38" s="83"/>
      <c r="D38" s="83"/>
      <c r="E38" s="83"/>
      <c r="F38" s="83"/>
      <c r="G38" s="83"/>
      <c r="H38" s="83"/>
      <c r="I38" s="83"/>
      <c r="J38" s="83"/>
      <c r="K38" s="3"/>
      <c r="L38" s="3"/>
      <c r="M38" s="3"/>
      <c r="N38" s="3"/>
      <c r="O38" s="3"/>
      <c r="P38" s="3"/>
      <c r="Q38" s="3"/>
      <c r="R38" s="3"/>
      <c r="S38" s="3"/>
      <c r="T38" s="3"/>
      <c r="U38" s="3"/>
      <c r="V38" s="3"/>
      <c r="W38" s="3"/>
      <c r="X38" s="3"/>
      <c r="Y38" s="3"/>
      <c r="Z38" s="4"/>
    </row>
    <row r="39" spans="1:26" ht="16.5" customHeight="1">
      <c r="A39" s="89">
        <v>11</v>
      </c>
      <c r="B39" s="103" t="str">
        <f>IF('8. Seguimiento Cuatrimestral'!B39:B41="","",'8. Seguimiento Cuatrimestral'!B39:B41)</f>
        <v/>
      </c>
      <c r="C39" s="103" t="str">
        <f>IF('8. Seguimiento Cuatrimestral'!C39:C41="","",'8. Seguimiento Cuatrimestral'!C39:C41)</f>
        <v/>
      </c>
      <c r="D39" s="103" t="str">
        <f>IF('8. Seguimiento Cuatrimestral'!D39:D41="","",'8. Seguimiento Cuatrimestral'!D39:D41)</f>
        <v/>
      </c>
      <c r="E39" s="119">
        <f>'8. Seguimiento Cuatrimestral'!F39:F41</f>
        <v>0</v>
      </c>
      <c r="F39" s="119">
        <f>'8. Seguimiento Cuatrimestral'!K39:K41</f>
        <v>0</v>
      </c>
      <c r="G39" s="119">
        <f>'8. Seguimiento Cuatrimestral'!N39:N41</f>
        <v>0</v>
      </c>
      <c r="H39" s="119">
        <f>'8. Seguimiento Cuatrimestral'!S39:S41</f>
        <v>0</v>
      </c>
      <c r="I39" s="119">
        <f>'8. Seguimiento Cuatrimestral'!V39:V41</f>
        <v>0</v>
      </c>
      <c r="J39" s="119">
        <f>'8. Seguimiento Cuatrimestral'!AA39:AA41</f>
        <v>0</v>
      </c>
      <c r="K39" s="3"/>
      <c r="L39" s="3"/>
      <c r="M39" s="3"/>
      <c r="N39" s="3"/>
      <c r="O39" s="3"/>
      <c r="P39" s="3"/>
      <c r="Q39" s="3"/>
      <c r="R39" s="3"/>
      <c r="S39" s="3"/>
      <c r="T39" s="3"/>
      <c r="U39" s="3"/>
      <c r="V39" s="3"/>
      <c r="W39" s="3"/>
      <c r="X39" s="3"/>
      <c r="Y39" s="3"/>
      <c r="Z39" s="4"/>
    </row>
    <row r="40" spans="1:26" ht="15.75" customHeight="1">
      <c r="A40" s="82"/>
      <c r="B40" s="82"/>
      <c r="C40" s="82"/>
      <c r="D40" s="82"/>
      <c r="E40" s="82"/>
      <c r="F40" s="82"/>
      <c r="G40" s="82"/>
      <c r="H40" s="82"/>
      <c r="I40" s="82"/>
      <c r="J40" s="82"/>
      <c r="K40" s="3"/>
      <c r="L40" s="3"/>
      <c r="M40" s="3"/>
      <c r="N40" s="3"/>
      <c r="O40" s="3"/>
      <c r="P40" s="3"/>
      <c r="Q40" s="3"/>
      <c r="R40" s="3"/>
      <c r="S40" s="3"/>
      <c r="T40" s="3"/>
      <c r="U40" s="3"/>
      <c r="V40" s="3"/>
      <c r="W40" s="3"/>
      <c r="X40" s="3"/>
      <c r="Y40" s="3"/>
      <c r="Z40" s="4"/>
    </row>
    <row r="41" spans="1:26" ht="15.75" customHeight="1">
      <c r="A41" s="83"/>
      <c r="B41" s="83"/>
      <c r="C41" s="83"/>
      <c r="D41" s="83"/>
      <c r="E41" s="83"/>
      <c r="F41" s="83"/>
      <c r="G41" s="83"/>
      <c r="H41" s="83"/>
      <c r="I41" s="83"/>
      <c r="J41" s="83"/>
      <c r="K41" s="3"/>
      <c r="L41" s="3"/>
      <c r="M41" s="3"/>
      <c r="N41" s="3"/>
      <c r="O41" s="3"/>
      <c r="P41" s="3"/>
      <c r="Q41" s="3"/>
      <c r="R41" s="3"/>
      <c r="S41" s="3"/>
      <c r="T41" s="3"/>
      <c r="U41" s="3"/>
      <c r="V41" s="3"/>
      <c r="W41" s="3"/>
      <c r="X41" s="3"/>
      <c r="Y41" s="3"/>
      <c r="Z41" s="4"/>
    </row>
    <row r="42" spans="1:26" ht="16.5" customHeight="1">
      <c r="A42" s="89">
        <v>12</v>
      </c>
      <c r="B42" s="103" t="str">
        <f>IF('8. Seguimiento Cuatrimestral'!B42:B44="","",'8. Seguimiento Cuatrimestral'!B42:B44)</f>
        <v/>
      </c>
      <c r="C42" s="103" t="str">
        <f>IF('8. Seguimiento Cuatrimestral'!C42:C44="","",'8. Seguimiento Cuatrimestral'!C42:C44)</f>
        <v/>
      </c>
      <c r="D42" s="103" t="str">
        <f>IF('8. Seguimiento Cuatrimestral'!D42:D44="","",'8. Seguimiento Cuatrimestral'!D42:D44)</f>
        <v/>
      </c>
      <c r="E42" s="119">
        <f>'8. Seguimiento Cuatrimestral'!F42:F44</f>
        <v>0</v>
      </c>
      <c r="F42" s="119">
        <f>'8. Seguimiento Cuatrimestral'!K42:K44</f>
        <v>0</v>
      </c>
      <c r="G42" s="119">
        <f>'8. Seguimiento Cuatrimestral'!N42:N44</f>
        <v>0</v>
      </c>
      <c r="H42" s="119">
        <f>'8. Seguimiento Cuatrimestral'!S42:S44</f>
        <v>0</v>
      </c>
      <c r="I42" s="119">
        <f>'8. Seguimiento Cuatrimestral'!V42:V44</f>
        <v>0</v>
      </c>
      <c r="J42" s="119">
        <f>'8. Seguimiento Cuatrimestral'!AA42:AA44</f>
        <v>0</v>
      </c>
      <c r="K42" s="3"/>
      <c r="L42" s="3"/>
      <c r="M42" s="3"/>
      <c r="N42" s="3"/>
      <c r="O42" s="3"/>
      <c r="P42" s="3"/>
      <c r="Q42" s="3"/>
      <c r="R42" s="3"/>
      <c r="S42" s="3"/>
      <c r="T42" s="3"/>
      <c r="U42" s="3"/>
      <c r="V42" s="3"/>
      <c r="W42" s="3"/>
      <c r="X42" s="3"/>
      <c r="Y42" s="3"/>
      <c r="Z42" s="4"/>
    </row>
    <row r="43" spans="1:26" ht="15.75" customHeight="1">
      <c r="A43" s="82"/>
      <c r="B43" s="82"/>
      <c r="C43" s="82"/>
      <c r="D43" s="82"/>
      <c r="E43" s="82"/>
      <c r="F43" s="82"/>
      <c r="G43" s="82"/>
      <c r="H43" s="82"/>
      <c r="I43" s="82"/>
      <c r="J43" s="82"/>
      <c r="K43" s="3"/>
      <c r="L43" s="3"/>
      <c r="M43" s="3"/>
      <c r="N43" s="3"/>
      <c r="O43" s="3"/>
      <c r="P43" s="3"/>
      <c r="Q43" s="3"/>
      <c r="R43" s="3"/>
      <c r="S43" s="3"/>
      <c r="T43" s="3"/>
      <c r="U43" s="3"/>
      <c r="V43" s="3"/>
      <c r="W43" s="3"/>
      <c r="X43" s="3"/>
      <c r="Y43" s="3"/>
      <c r="Z43" s="4"/>
    </row>
    <row r="44" spans="1:26" ht="15.75" customHeight="1">
      <c r="A44" s="83"/>
      <c r="B44" s="83"/>
      <c r="C44" s="83"/>
      <c r="D44" s="83"/>
      <c r="E44" s="83"/>
      <c r="F44" s="83"/>
      <c r="G44" s="83"/>
      <c r="H44" s="83"/>
      <c r="I44" s="83"/>
      <c r="J44" s="83"/>
      <c r="K44" s="3"/>
      <c r="L44" s="3"/>
      <c r="M44" s="3"/>
      <c r="N44" s="3"/>
      <c r="O44" s="3"/>
      <c r="P44" s="3"/>
      <c r="Q44" s="3"/>
      <c r="R44" s="3"/>
      <c r="S44" s="3"/>
      <c r="T44" s="3"/>
      <c r="U44" s="3"/>
      <c r="V44" s="3"/>
      <c r="W44" s="3"/>
      <c r="X44" s="3"/>
      <c r="Y44" s="3"/>
      <c r="Z44" s="4"/>
    </row>
    <row r="45" spans="1:26" ht="16.5" customHeight="1">
      <c r="A45" s="89">
        <v>13</v>
      </c>
      <c r="B45" s="103" t="str">
        <f>IF('8. Seguimiento Cuatrimestral'!B45:B47="","",'8. Seguimiento Cuatrimestral'!B45:B47)</f>
        <v/>
      </c>
      <c r="C45" s="103" t="str">
        <f>IF('8. Seguimiento Cuatrimestral'!C45:C47="","",'8. Seguimiento Cuatrimestral'!C45:C47)</f>
        <v/>
      </c>
      <c r="D45" s="103" t="str">
        <f>IF('8. Seguimiento Cuatrimestral'!D45:D47="","",'8. Seguimiento Cuatrimestral'!D45:D47)</f>
        <v/>
      </c>
      <c r="E45" s="119">
        <f>'8. Seguimiento Cuatrimestral'!F45:F47</f>
        <v>0</v>
      </c>
      <c r="F45" s="119">
        <f>'8. Seguimiento Cuatrimestral'!K45:K47</f>
        <v>0</v>
      </c>
      <c r="G45" s="119">
        <f>'8. Seguimiento Cuatrimestral'!N45:N47</f>
        <v>0</v>
      </c>
      <c r="H45" s="119">
        <f>'8. Seguimiento Cuatrimestral'!S45:S47</f>
        <v>0</v>
      </c>
      <c r="I45" s="119">
        <f>'8. Seguimiento Cuatrimestral'!V45:V47</f>
        <v>0</v>
      </c>
      <c r="J45" s="119">
        <f>'8. Seguimiento Cuatrimestral'!AA45:AA47</f>
        <v>0</v>
      </c>
      <c r="K45" s="3"/>
      <c r="L45" s="3"/>
      <c r="M45" s="3"/>
      <c r="N45" s="3"/>
      <c r="O45" s="3"/>
      <c r="P45" s="3"/>
      <c r="Q45" s="3"/>
      <c r="R45" s="3"/>
      <c r="S45" s="3"/>
      <c r="T45" s="3"/>
      <c r="U45" s="3"/>
      <c r="V45" s="3"/>
      <c r="W45" s="3"/>
      <c r="X45" s="3"/>
      <c r="Y45" s="3"/>
      <c r="Z45" s="4"/>
    </row>
    <row r="46" spans="1:26" ht="15.75" customHeight="1">
      <c r="A46" s="82"/>
      <c r="B46" s="82"/>
      <c r="C46" s="82"/>
      <c r="D46" s="82"/>
      <c r="E46" s="82"/>
      <c r="F46" s="82"/>
      <c r="G46" s="82"/>
      <c r="H46" s="82"/>
      <c r="I46" s="82"/>
      <c r="J46" s="82"/>
      <c r="K46" s="3"/>
      <c r="L46" s="3"/>
      <c r="M46" s="3"/>
      <c r="N46" s="3"/>
      <c r="O46" s="3"/>
      <c r="P46" s="3"/>
      <c r="Q46" s="3"/>
      <c r="R46" s="3"/>
      <c r="S46" s="3"/>
      <c r="T46" s="3"/>
      <c r="U46" s="3"/>
      <c r="V46" s="3"/>
      <c r="W46" s="3"/>
      <c r="X46" s="3"/>
      <c r="Y46" s="3"/>
      <c r="Z46" s="4"/>
    </row>
    <row r="47" spans="1:26" ht="15.75" customHeight="1">
      <c r="A47" s="83"/>
      <c r="B47" s="83"/>
      <c r="C47" s="83"/>
      <c r="D47" s="83"/>
      <c r="E47" s="83"/>
      <c r="F47" s="83"/>
      <c r="G47" s="83"/>
      <c r="H47" s="83"/>
      <c r="I47" s="83"/>
      <c r="J47" s="83"/>
      <c r="K47" s="3"/>
      <c r="L47" s="3"/>
      <c r="M47" s="3"/>
      <c r="N47" s="3"/>
      <c r="O47" s="3"/>
      <c r="P47" s="3"/>
      <c r="Q47" s="3"/>
      <c r="R47" s="3"/>
      <c r="S47" s="3"/>
      <c r="T47" s="3"/>
      <c r="U47" s="3"/>
      <c r="V47" s="3"/>
      <c r="W47" s="3"/>
      <c r="X47" s="3"/>
      <c r="Y47" s="3"/>
      <c r="Z47" s="4"/>
    </row>
    <row r="48" spans="1:26" ht="16.5" customHeight="1">
      <c r="A48" s="89">
        <v>14</v>
      </c>
      <c r="B48" s="103" t="str">
        <f>IF('8. Seguimiento Cuatrimestral'!B48:B50="","",'8. Seguimiento Cuatrimestral'!B48:B50)</f>
        <v/>
      </c>
      <c r="C48" s="103" t="str">
        <f>IF('8. Seguimiento Cuatrimestral'!C48:C50="","",'8. Seguimiento Cuatrimestral'!C48:C50)</f>
        <v/>
      </c>
      <c r="D48" s="103" t="str">
        <f>IF('8. Seguimiento Cuatrimestral'!D48:D50="","",'8. Seguimiento Cuatrimestral'!D48:D50)</f>
        <v/>
      </c>
      <c r="E48" s="119">
        <f>'8. Seguimiento Cuatrimestral'!F48:F50</f>
        <v>0</v>
      </c>
      <c r="F48" s="119">
        <f>'8. Seguimiento Cuatrimestral'!K48:K50</f>
        <v>0</v>
      </c>
      <c r="G48" s="119">
        <f>'8. Seguimiento Cuatrimestral'!N48:N50</f>
        <v>0</v>
      </c>
      <c r="H48" s="119">
        <f>'8. Seguimiento Cuatrimestral'!S48:S50</f>
        <v>0</v>
      </c>
      <c r="I48" s="119">
        <f>'8. Seguimiento Cuatrimestral'!V48:V50</f>
        <v>0</v>
      </c>
      <c r="J48" s="119">
        <f>'8. Seguimiento Cuatrimestral'!AA48:AA50</f>
        <v>0</v>
      </c>
      <c r="K48" s="3"/>
      <c r="L48" s="3"/>
      <c r="M48" s="3"/>
      <c r="N48" s="3"/>
      <c r="O48" s="3"/>
      <c r="P48" s="3"/>
      <c r="Q48" s="3"/>
      <c r="R48" s="3"/>
      <c r="S48" s="3"/>
      <c r="T48" s="3"/>
      <c r="U48" s="3"/>
      <c r="V48" s="3"/>
      <c r="W48" s="3"/>
      <c r="X48" s="3"/>
      <c r="Y48" s="3"/>
      <c r="Z48" s="4"/>
    </row>
    <row r="49" spans="1:26" ht="15.75" customHeight="1">
      <c r="A49" s="82"/>
      <c r="B49" s="82"/>
      <c r="C49" s="82"/>
      <c r="D49" s="82"/>
      <c r="E49" s="82"/>
      <c r="F49" s="82"/>
      <c r="G49" s="82"/>
      <c r="H49" s="82"/>
      <c r="I49" s="82"/>
      <c r="J49" s="82"/>
      <c r="K49" s="3"/>
      <c r="L49" s="3"/>
      <c r="M49" s="3"/>
      <c r="N49" s="3"/>
      <c r="O49" s="3"/>
      <c r="P49" s="3"/>
      <c r="Q49" s="3"/>
      <c r="R49" s="3"/>
      <c r="S49" s="3"/>
      <c r="T49" s="3"/>
      <c r="U49" s="3"/>
      <c r="V49" s="3"/>
      <c r="W49" s="3"/>
      <c r="X49" s="3"/>
      <c r="Y49" s="3"/>
      <c r="Z49" s="4"/>
    </row>
    <row r="50" spans="1:26" ht="15.75" customHeight="1">
      <c r="A50" s="83"/>
      <c r="B50" s="83"/>
      <c r="C50" s="83"/>
      <c r="D50" s="83"/>
      <c r="E50" s="83"/>
      <c r="F50" s="83"/>
      <c r="G50" s="83"/>
      <c r="H50" s="83"/>
      <c r="I50" s="83"/>
      <c r="J50" s="83"/>
      <c r="K50" s="3"/>
      <c r="L50" s="3"/>
      <c r="M50" s="3"/>
      <c r="N50" s="3"/>
      <c r="O50" s="3"/>
      <c r="P50" s="3"/>
      <c r="Q50" s="3"/>
      <c r="R50" s="3"/>
      <c r="S50" s="3"/>
      <c r="T50" s="3"/>
      <c r="U50" s="3"/>
      <c r="V50" s="3"/>
      <c r="W50" s="3"/>
      <c r="X50" s="3"/>
      <c r="Y50" s="3"/>
      <c r="Z50" s="4"/>
    </row>
    <row r="51" spans="1:26" ht="16.5" customHeight="1">
      <c r="A51" s="89">
        <v>15</v>
      </c>
      <c r="B51" s="103" t="str">
        <f>IF('8. Seguimiento Cuatrimestral'!B51:B53="","",'8. Seguimiento Cuatrimestral'!B51:B53)</f>
        <v/>
      </c>
      <c r="C51" s="103" t="str">
        <f>IF('8. Seguimiento Cuatrimestral'!C51:C53="","",'8. Seguimiento Cuatrimestral'!C51:C53)</f>
        <v/>
      </c>
      <c r="D51" s="103" t="str">
        <f>IF('8. Seguimiento Cuatrimestral'!D51:D53="","",'8. Seguimiento Cuatrimestral'!D51:D53)</f>
        <v/>
      </c>
      <c r="E51" s="119">
        <f>'8. Seguimiento Cuatrimestral'!F51:F53</f>
        <v>0</v>
      </c>
      <c r="F51" s="119">
        <f>'8. Seguimiento Cuatrimestral'!K51:K53</f>
        <v>0</v>
      </c>
      <c r="G51" s="119">
        <f>'8. Seguimiento Cuatrimestral'!N51:N53</f>
        <v>0</v>
      </c>
      <c r="H51" s="119">
        <f>'8. Seguimiento Cuatrimestral'!S51:S53</f>
        <v>0</v>
      </c>
      <c r="I51" s="119">
        <f>'8. Seguimiento Cuatrimestral'!V51:V53</f>
        <v>0</v>
      </c>
      <c r="J51" s="119">
        <f>'8. Seguimiento Cuatrimestral'!AA51:AA53</f>
        <v>0</v>
      </c>
      <c r="K51" s="3"/>
      <c r="L51" s="3"/>
      <c r="M51" s="3"/>
      <c r="N51" s="3"/>
      <c r="O51" s="3"/>
      <c r="P51" s="3"/>
      <c r="Q51" s="3"/>
      <c r="R51" s="3"/>
      <c r="S51" s="3"/>
      <c r="T51" s="3"/>
      <c r="U51" s="3"/>
      <c r="V51" s="3"/>
      <c r="W51" s="3"/>
      <c r="X51" s="3"/>
      <c r="Y51" s="3"/>
      <c r="Z51" s="4"/>
    </row>
    <row r="52" spans="1:26" ht="15.75" customHeight="1">
      <c r="A52" s="82"/>
      <c r="B52" s="82"/>
      <c r="C52" s="82"/>
      <c r="D52" s="82"/>
      <c r="E52" s="82"/>
      <c r="F52" s="82"/>
      <c r="G52" s="82"/>
      <c r="H52" s="82"/>
      <c r="I52" s="82"/>
      <c r="J52" s="82"/>
      <c r="K52" s="3"/>
      <c r="L52" s="3"/>
      <c r="M52" s="3"/>
      <c r="N52" s="3"/>
      <c r="O52" s="3"/>
      <c r="P52" s="3"/>
      <c r="Q52" s="3"/>
      <c r="R52" s="3"/>
      <c r="S52" s="3"/>
      <c r="T52" s="3"/>
      <c r="U52" s="3"/>
      <c r="V52" s="3"/>
      <c r="W52" s="3"/>
      <c r="X52" s="3"/>
      <c r="Y52" s="3"/>
      <c r="Z52" s="4"/>
    </row>
    <row r="53" spans="1:26" ht="15.75" customHeight="1">
      <c r="A53" s="83"/>
      <c r="B53" s="83"/>
      <c r="C53" s="83"/>
      <c r="D53" s="83"/>
      <c r="E53" s="83"/>
      <c r="F53" s="83"/>
      <c r="G53" s="83"/>
      <c r="H53" s="83"/>
      <c r="I53" s="83"/>
      <c r="J53" s="83"/>
      <c r="K53" s="3"/>
      <c r="L53" s="3"/>
      <c r="M53" s="3"/>
      <c r="N53" s="3"/>
      <c r="O53" s="3"/>
      <c r="P53" s="3"/>
      <c r="Q53" s="3"/>
      <c r="R53" s="3"/>
      <c r="S53" s="3"/>
      <c r="T53" s="3"/>
      <c r="U53" s="3"/>
      <c r="V53" s="3"/>
      <c r="W53" s="3"/>
      <c r="X53" s="3"/>
      <c r="Y53" s="3"/>
      <c r="Z53" s="4"/>
    </row>
    <row r="54" spans="1:26" ht="16.5" customHeight="1">
      <c r="A54" s="89">
        <v>16</v>
      </c>
      <c r="B54" s="103" t="str">
        <f>IF('8. Seguimiento Cuatrimestral'!B54:B56="","",'8. Seguimiento Cuatrimestral'!B54:B56)</f>
        <v/>
      </c>
      <c r="C54" s="103" t="str">
        <f>IF('8. Seguimiento Cuatrimestral'!C54:C56="","",'8. Seguimiento Cuatrimestral'!C54:C56)</f>
        <v/>
      </c>
      <c r="D54" s="103" t="str">
        <f>IF('8. Seguimiento Cuatrimestral'!D54:D56="","",'8. Seguimiento Cuatrimestral'!D54:D56)</f>
        <v/>
      </c>
      <c r="E54" s="119">
        <f>'8. Seguimiento Cuatrimestral'!F54:F56</f>
        <v>0</v>
      </c>
      <c r="F54" s="119">
        <f>'8. Seguimiento Cuatrimestral'!K54:K56</f>
        <v>0</v>
      </c>
      <c r="G54" s="119">
        <f>'8. Seguimiento Cuatrimestral'!N54:N56</f>
        <v>0</v>
      </c>
      <c r="H54" s="119">
        <f>'8. Seguimiento Cuatrimestral'!S54:S56</f>
        <v>0</v>
      </c>
      <c r="I54" s="119">
        <f>'8. Seguimiento Cuatrimestral'!V54:V56</f>
        <v>0</v>
      </c>
      <c r="J54" s="119">
        <f>'8. Seguimiento Cuatrimestral'!AA54:AA56</f>
        <v>0</v>
      </c>
      <c r="K54" s="3"/>
      <c r="L54" s="3"/>
      <c r="M54" s="3"/>
      <c r="N54" s="3"/>
      <c r="O54" s="3"/>
      <c r="P54" s="3"/>
      <c r="Q54" s="3"/>
      <c r="R54" s="3"/>
      <c r="S54" s="3"/>
      <c r="T54" s="3"/>
      <c r="U54" s="3"/>
      <c r="V54" s="3"/>
      <c r="W54" s="3"/>
      <c r="X54" s="3"/>
      <c r="Y54" s="3"/>
      <c r="Z54" s="4"/>
    </row>
    <row r="55" spans="1:26" ht="15.75" customHeight="1">
      <c r="A55" s="82"/>
      <c r="B55" s="82"/>
      <c r="C55" s="82"/>
      <c r="D55" s="82"/>
      <c r="E55" s="82"/>
      <c r="F55" s="82"/>
      <c r="G55" s="82"/>
      <c r="H55" s="82"/>
      <c r="I55" s="82"/>
      <c r="J55" s="82"/>
      <c r="K55" s="3"/>
      <c r="L55" s="3"/>
      <c r="M55" s="3"/>
      <c r="N55" s="3"/>
      <c r="O55" s="3"/>
      <c r="P55" s="3"/>
      <c r="Q55" s="3"/>
      <c r="R55" s="3"/>
      <c r="S55" s="3"/>
      <c r="T55" s="3"/>
      <c r="U55" s="3"/>
      <c r="V55" s="3"/>
      <c r="W55" s="3"/>
      <c r="X55" s="3"/>
      <c r="Y55" s="3"/>
      <c r="Z55" s="4"/>
    </row>
    <row r="56" spans="1:26" ht="15.75" customHeight="1">
      <c r="A56" s="83"/>
      <c r="B56" s="83"/>
      <c r="C56" s="83"/>
      <c r="D56" s="83"/>
      <c r="E56" s="83"/>
      <c r="F56" s="83"/>
      <c r="G56" s="83"/>
      <c r="H56" s="83"/>
      <c r="I56" s="83"/>
      <c r="J56" s="83"/>
      <c r="K56" s="3"/>
      <c r="L56" s="3"/>
      <c r="M56" s="3"/>
      <c r="N56" s="3"/>
      <c r="O56" s="3"/>
      <c r="P56" s="3"/>
      <c r="Q56" s="3"/>
      <c r="R56" s="3"/>
      <c r="S56" s="3"/>
      <c r="T56" s="3"/>
      <c r="U56" s="3"/>
      <c r="V56" s="3"/>
      <c r="W56" s="3"/>
      <c r="X56" s="3"/>
      <c r="Y56" s="3"/>
      <c r="Z56" s="4"/>
    </row>
    <row r="57" spans="1:26" ht="16.5" customHeight="1">
      <c r="A57" s="89">
        <v>17</v>
      </c>
      <c r="B57" s="103" t="str">
        <f>IF('8. Seguimiento Cuatrimestral'!B57:B59="","",'8. Seguimiento Cuatrimestral'!B57:B59)</f>
        <v/>
      </c>
      <c r="C57" s="103" t="str">
        <f>IF('8. Seguimiento Cuatrimestral'!C57:C59="","",'8. Seguimiento Cuatrimestral'!C57:C59)</f>
        <v/>
      </c>
      <c r="D57" s="103" t="str">
        <f>IF('8. Seguimiento Cuatrimestral'!D57:D59="","",'8. Seguimiento Cuatrimestral'!D57:D59)</f>
        <v/>
      </c>
      <c r="E57" s="119">
        <f>'8. Seguimiento Cuatrimestral'!F57:F59</f>
        <v>0</v>
      </c>
      <c r="F57" s="119">
        <f>'8. Seguimiento Cuatrimestral'!K57:K59</f>
        <v>0</v>
      </c>
      <c r="G57" s="119">
        <f>'8. Seguimiento Cuatrimestral'!N57:N59</f>
        <v>0</v>
      </c>
      <c r="H57" s="119">
        <f>'8. Seguimiento Cuatrimestral'!S57:S59</f>
        <v>0</v>
      </c>
      <c r="I57" s="119">
        <f>'8. Seguimiento Cuatrimestral'!V57:V59</f>
        <v>0</v>
      </c>
      <c r="J57" s="119">
        <f>'8. Seguimiento Cuatrimestral'!AA57:AA59</f>
        <v>0</v>
      </c>
      <c r="K57" s="3"/>
      <c r="L57" s="3"/>
      <c r="M57" s="3"/>
      <c r="N57" s="3"/>
      <c r="O57" s="3"/>
      <c r="P57" s="3"/>
      <c r="Q57" s="3"/>
      <c r="R57" s="3"/>
      <c r="S57" s="3"/>
      <c r="T57" s="3"/>
      <c r="U57" s="3"/>
      <c r="V57" s="3"/>
      <c r="W57" s="3"/>
      <c r="X57" s="3"/>
      <c r="Y57" s="3"/>
      <c r="Z57" s="4"/>
    </row>
    <row r="58" spans="1:26" ht="15.75" customHeight="1">
      <c r="A58" s="82"/>
      <c r="B58" s="82"/>
      <c r="C58" s="82"/>
      <c r="D58" s="82"/>
      <c r="E58" s="82"/>
      <c r="F58" s="82"/>
      <c r="G58" s="82"/>
      <c r="H58" s="82"/>
      <c r="I58" s="82"/>
      <c r="J58" s="82"/>
      <c r="K58" s="3"/>
      <c r="L58" s="3"/>
      <c r="M58" s="3"/>
      <c r="N58" s="3"/>
      <c r="O58" s="3"/>
      <c r="P58" s="3"/>
      <c r="Q58" s="3"/>
      <c r="R58" s="3"/>
      <c r="S58" s="3"/>
      <c r="T58" s="3"/>
      <c r="U58" s="3"/>
      <c r="V58" s="3"/>
      <c r="W58" s="3"/>
      <c r="X58" s="3"/>
      <c r="Y58" s="3"/>
      <c r="Z58" s="4"/>
    </row>
    <row r="59" spans="1:26" ht="15.75" customHeight="1">
      <c r="A59" s="83"/>
      <c r="B59" s="83"/>
      <c r="C59" s="83"/>
      <c r="D59" s="83"/>
      <c r="E59" s="83"/>
      <c r="F59" s="83"/>
      <c r="G59" s="83"/>
      <c r="H59" s="83"/>
      <c r="I59" s="83"/>
      <c r="J59" s="83"/>
      <c r="K59" s="3"/>
      <c r="L59" s="3"/>
      <c r="M59" s="3"/>
      <c r="N59" s="3"/>
      <c r="O59" s="3"/>
      <c r="P59" s="3"/>
      <c r="Q59" s="3"/>
      <c r="R59" s="3"/>
      <c r="S59" s="3"/>
      <c r="T59" s="3"/>
      <c r="U59" s="3"/>
      <c r="V59" s="3"/>
      <c r="W59" s="3"/>
      <c r="X59" s="3"/>
      <c r="Y59" s="3"/>
      <c r="Z59" s="4"/>
    </row>
    <row r="60" spans="1:26" ht="16.5" customHeight="1">
      <c r="A60" s="89">
        <v>18</v>
      </c>
      <c r="B60" s="103" t="str">
        <f>IF('8. Seguimiento Cuatrimestral'!B60:B62="","",'8. Seguimiento Cuatrimestral'!B60:B62)</f>
        <v/>
      </c>
      <c r="C60" s="103" t="str">
        <f>IF('8. Seguimiento Cuatrimestral'!C60:C62="","",'8. Seguimiento Cuatrimestral'!C60:C62)</f>
        <v/>
      </c>
      <c r="D60" s="103" t="str">
        <f>IF('8. Seguimiento Cuatrimestral'!D60:D62="","",'8. Seguimiento Cuatrimestral'!D60:D62)</f>
        <v/>
      </c>
      <c r="E60" s="119">
        <f>'8. Seguimiento Cuatrimestral'!F60:F62</f>
        <v>0</v>
      </c>
      <c r="F60" s="119">
        <f>'8. Seguimiento Cuatrimestral'!K60:K62</f>
        <v>0</v>
      </c>
      <c r="G60" s="119">
        <f>'8. Seguimiento Cuatrimestral'!N60:N62</f>
        <v>0</v>
      </c>
      <c r="H60" s="119">
        <f>'8. Seguimiento Cuatrimestral'!S60:S62</f>
        <v>0</v>
      </c>
      <c r="I60" s="119">
        <f>'8. Seguimiento Cuatrimestral'!V60:V62</f>
        <v>0</v>
      </c>
      <c r="J60" s="119">
        <f>'8. Seguimiento Cuatrimestral'!AA60:AA62</f>
        <v>0</v>
      </c>
      <c r="K60" s="3"/>
      <c r="L60" s="3"/>
      <c r="M60" s="3"/>
      <c r="N60" s="3"/>
      <c r="O60" s="3"/>
      <c r="P60" s="3"/>
      <c r="Q60" s="3"/>
      <c r="R60" s="3"/>
      <c r="S60" s="3"/>
      <c r="T60" s="3"/>
      <c r="U60" s="3"/>
      <c r="V60" s="3"/>
      <c r="W60" s="3"/>
      <c r="X60" s="3"/>
      <c r="Y60" s="3"/>
      <c r="Z60" s="4"/>
    </row>
    <row r="61" spans="1:26" ht="15.75" customHeight="1">
      <c r="A61" s="82"/>
      <c r="B61" s="82"/>
      <c r="C61" s="82"/>
      <c r="D61" s="82"/>
      <c r="E61" s="82"/>
      <c r="F61" s="82"/>
      <c r="G61" s="82"/>
      <c r="H61" s="82"/>
      <c r="I61" s="82"/>
      <c r="J61" s="82"/>
      <c r="K61" s="3"/>
      <c r="L61" s="3"/>
      <c r="M61" s="3"/>
      <c r="N61" s="3"/>
      <c r="O61" s="3"/>
      <c r="P61" s="3"/>
      <c r="Q61" s="3"/>
      <c r="R61" s="3"/>
      <c r="S61" s="3"/>
      <c r="T61" s="3"/>
      <c r="U61" s="3"/>
      <c r="V61" s="3"/>
      <c r="W61" s="3"/>
      <c r="X61" s="3"/>
      <c r="Y61" s="3"/>
      <c r="Z61" s="4"/>
    </row>
    <row r="62" spans="1:26" ht="15.75" customHeight="1">
      <c r="A62" s="83"/>
      <c r="B62" s="83"/>
      <c r="C62" s="83"/>
      <c r="D62" s="83"/>
      <c r="E62" s="83"/>
      <c r="F62" s="83"/>
      <c r="G62" s="83"/>
      <c r="H62" s="83"/>
      <c r="I62" s="83"/>
      <c r="J62" s="83"/>
      <c r="K62" s="3"/>
      <c r="L62" s="3"/>
      <c r="M62" s="3"/>
      <c r="N62" s="3"/>
      <c r="O62" s="3"/>
      <c r="P62" s="3"/>
      <c r="Q62" s="3"/>
      <c r="R62" s="3"/>
      <c r="S62" s="3"/>
      <c r="T62" s="3"/>
      <c r="U62" s="3"/>
      <c r="V62" s="3"/>
      <c r="W62" s="3"/>
      <c r="X62" s="3"/>
      <c r="Y62" s="3"/>
      <c r="Z62" s="4"/>
    </row>
    <row r="63" spans="1:26" ht="16.5" customHeight="1">
      <c r="A63" s="89">
        <v>19</v>
      </c>
      <c r="B63" s="103" t="str">
        <f>IF('8. Seguimiento Cuatrimestral'!B63:B65="","",'8. Seguimiento Cuatrimestral'!B63:B65)</f>
        <v/>
      </c>
      <c r="C63" s="103" t="str">
        <f>IF('8. Seguimiento Cuatrimestral'!C63:C65="","",'8. Seguimiento Cuatrimestral'!C63:C65)</f>
        <v/>
      </c>
      <c r="D63" s="103" t="str">
        <f>IF('8. Seguimiento Cuatrimestral'!D63:D65="","",'8. Seguimiento Cuatrimestral'!D63:D65)</f>
        <v/>
      </c>
      <c r="E63" s="119">
        <f>'8. Seguimiento Cuatrimestral'!F63:F65</f>
        <v>0</v>
      </c>
      <c r="F63" s="119">
        <f>'8. Seguimiento Cuatrimestral'!K63:K65</f>
        <v>0</v>
      </c>
      <c r="G63" s="119">
        <f>'8. Seguimiento Cuatrimestral'!N63:N65</f>
        <v>0</v>
      </c>
      <c r="H63" s="119">
        <f>'8. Seguimiento Cuatrimestral'!S63:S65</f>
        <v>0</v>
      </c>
      <c r="I63" s="119">
        <f>'8. Seguimiento Cuatrimestral'!V63:V65</f>
        <v>0</v>
      </c>
      <c r="J63" s="119">
        <f>'8. Seguimiento Cuatrimestral'!AA63:AA65</f>
        <v>0</v>
      </c>
      <c r="K63" s="3"/>
      <c r="L63" s="3"/>
      <c r="M63" s="3"/>
      <c r="N63" s="3"/>
      <c r="O63" s="3"/>
      <c r="P63" s="3"/>
      <c r="Q63" s="3"/>
      <c r="R63" s="3"/>
      <c r="S63" s="3"/>
      <c r="T63" s="3"/>
      <c r="U63" s="3"/>
      <c r="V63" s="3"/>
      <c r="W63" s="3"/>
      <c r="X63" s="3"/>
      <c r="Y63" s="3"/>
      <c r="Z63" s="4"/>
    </row>
    <row r="64" spans="1:26" ht="15.75" customHeight="1">
      <c r="A64" s="82"/>
      <c r="B64" s="82"/>
      <c r="C64" s="82"/>
      <c r="D64" s="82"/>
      <c r="E64" s="82"/>
      <c r="F64" s="82"/>
      <c r="G64" s="82"/>
      <c r="H64" s="82"/>
      <c r="I64" s="82"/>
      <c r="J64" s="82"/>
      <c r="K64" s="3"/>
      <c r="L64" s="3"/>
      <c r="M64" s="3"/>
      <c r="N64" s="3"/>
      <c r="O64" s="3"/>
      <c r="P64" s="3"/>
      <c r="Q64" s="3"/>
      <c r="R64" s="3"/>
      <c r="S64" s="3"/>
      <c r="T64" s="3"/>
      <c r="U64" s="3"/>
      <c r="V64" s="3"/>
      <c r="W64" s="3"/>
      <c r="X64" s="3"/>
      <c r="Y64" s="3"/>
      <c r="Z64" s="4"/>
    </row>
    <row r="65" spans="1:26" ht="15.75" customHeight="1">
      <c r="A65" s="83"/>
      <c r="B65" s="83"/>
      <c r="C65" s="83"/>
      <c r="D65" s="83"/>
      <c r="E65" s="83"/>
      <c r="F65" s="83"/>
      <c r="G65" s="83"/>
      <c r="H65" s="83"/>
      <c r="I65" s="83"/>
      <c r="J65" s="83"/>
      <c r="K65" s="3"/>
      <c r="L65" s="3"/>
      <c r="M65" s="3"/>
      <c r="N65" s="3"/>
      <c r="O65" s="3"/>
      <c r="P65" s="3"/>
      <c r="Q65" s="3"/>
      <c r="R65" s="3"/>
      <c r="S65" s="3"/>
      <c r="T65" s="3"/>
      <c r="U65" s="3"/>
      <c r="V65" s="3"/>
      <c r="W65" s="3"/>
      <c r="X65" s="3"/>
      <c r="Y65" s="3"/>
      <c r="Z65" s="4"/>
    </row>
    <row r="66" spans="1:26" ht="16.5" customHeight="1">
      <c r="A66" s="89">
        <v>20</v>
      </c>
      <c r="B66" s="103" t="str">
        <f>IF('8. Seguimiento Cuatrimestral'!B66:B68="","",'8. Seguimiento Cuatrimestral'!B66:B68)</f>
        <v/>
      </c>
      <c r="C66" s="103" t="str">
        <f>IF('8. Seguimiento Cuatrimestral'!C66:C68="","",'8. Seguimiento Cuatrimestral'!C66:C68)</f>
        <v/>
      </c>
      <c r="D66" s="103" t="str">
        <f>IF('8. Seguimiento Cuatrimestral'!D66:D68="","",'8. Seguimiento Cuatrimestral'!D66:D68)</f>
        <v/>
      </c>
      <c r="E66" s="119">
        <f>'8. Seguimiento Cuatrimestral'!F66:F68</f>
        <v>0</v>
      </c>
      <c r="F66" s="119">
        <f>'8. Seguimiento Cuatrimestral'!K66:K68</f>
        <v>0</v>
      </c>
      <c r="G66" s="119">
        <f>'8. Seguimiento Cuatrimestral'!N66:N68</f>
        <v>0</v>
      </c>
      <c r="H66" s="119">
        <f>'8. Seguimiento Cuatrimestral'!S66:S68</f>
        <v>0</v>
      </c>
      <c r="I66" s="119">
        <f>'8. Seguimiento Cuatrimestral'!V66:V68</f>
        <v>0</v>
      </c>
      <c r="J66" s="119">
        <f>'8. Seguimiento Cuatrimestral'!AA66:AA68</f>
        <v>0</v>
      </c>
      <c r="K66" s="3"/>
      <c r="L66" s="3"/>
      <c r="M66" s="3"/>
      <c r="N66" s="3"/>
      <c r="O66" s="3"/>
      <c r="P66" s="3"/>
      <c r="Q66" s="3"/>
      <c r="R66" s="3"/>
      <c r="S66" s="3"/>
      <c r="T66" s="3"/>
      <c r="U66" s="3"/>
      <c r="V66" s="3"/>
      <c r="W66" s="3"/>
      <c r="X66" s="3"/>
      <c r="Y66" s="3"/>
      <c r="Z66" s="4"/>
    </row>
    <row r="67" spans="1:26" ht="15.75" customHeight="1">
      <c r="A67" s="82"/>
      <c r="B67" s="82"/>
      <c r="C67" s="82"/>
      <c r="D67" s="82"/>
      <c r="E67" s="82"/>
      <c r="F67" s="82"/>
      <c r="G67" s="82"/>
      <c r="H67" s="82"/>
      <c r="I67" s="82"/>
      <c r="J67" s="82"/>
      <c r="K67" s="2"/>
      <c r="L67" s="2"/>
      <c r="M67" s="2"/>
      <c r="N67" s="2"/>
      <c r="O67" s="2"/>
      <c r="P67" s="2"/>
      <c r="Q67" s="2"/>
      <c r="R67" s="2"/>
      <c r="S67" s="2"/>
      <c r="T67" s="2"/>
      <c r="U67" s="2"/>
      <c r="V67" s="2"/>
      <c r="W67" s="2"/>
      <c r="X67" s="2"/>
      <c r="Y67" s="2"/>
      <c r="Z67" s="4"/>
    </row>
    <row r="68" spans="1:26" ht="15.75" customHeight="1">
      <c r="A68" s="83"/>
      <c r="B68" s="83"/>
      <c r="C68" s="83"/>
      <c r="D68" s="83"/>
      <c r="E68" s="83"/>
      <c r="F68" s="83"/>
      <c r="G68" s="83"/>
      <c r="H68" s="83"/>
      <c r="I68" s="83"/>
      <c r="J68" s="83"/>
      <c r="K68" s="2"/>
      <c r="L68" s="2"/>
      <c r="M68" s="2"/>
      <c r="N68" s="2"/>
      <c r="O68" s="2"/>
      <c r="P68" s="2"/>
      <c r="Q68" s="2"/>
      <c r="R68" s="2"/>
      <c r="S68" s="2"/>
      <c r="T68" s="2"/>
      <c r="U68" s="2"/>
      <c r="V68" s="2"/>
      <c r="W68" s="2"/>
      <c r="X68" s="2"/>
      <c r="Y68" s="2"/>
      <c r="Z68" s="4"/>
    </row>
    <row r="69" spans="1:26" ht="23.25" customHeight="1">
      <c r="A69" s="2"/>
      <c r="B69" s="128" t="s">
        <v>337</v>
      </c>
      <c r="C69" s="58"/>
      <c r="D69" s="59"/>
      <c r="E69" s="38">
        <f t="shared" ref="E69:J69" si="0">IFERROR(AVERAGE(E9:E68),"")</f>
        <v>6.6299999999999998E-2</v>
      </c>
      <c r="F69" s="38">
        <f t="shared" si="0"/>
        <v>3.3000000000000002E-2</v>
      </c>
      <c r="G69" s="38">
        <f t="shared" si="0"/>
        <v>3.3000000000000002E-2</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28" t="s">
        <v>338</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28" t="s">
        <v>339</v>
      </c>
      <c r="C71" s="58"/>
      <c r="D71" s="59"/>
      <c r="E71" s="38">
        <f t="shared" ref="E71:J71" si="1">IFERROR(E69/E70,"")</f>
        <v>0.19889999999999997</v>
      </c>
      <c r="F71" s="38">
        <f t="shared" si="1"/>
        <v>9.8999999999999991E-2</v>
      </c>
      <c r="G71" s="38">
        <f t="shared" si="1"/>
        <v>4.9500000000000058E-2</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2023-12-20T17:27:38Z</dcterms:modified>
</cp:coreProperties>
</file>