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pfEgRcIh0cQw928gm3fKdWCWESXPrwRvpCkpK+LXes="/>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D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C15" i="9"/>
  <c r="J12" i="9"/>
  <c r="I12" i="9"/>
  <c r="H12" i="9"/>
  <c r="G12" i="9"/>
  <c r="F12" i="9"/>
  <c r="E12" i="9"/>
  <c r="D12" i="9"/>
  <c r="C12" i="9"/>
  <c r="J9" i="9"/>
  <c r="I9" i="9"/>
  <c r="H9" i="9"/>
  <c r="G9" i="9"/>
  <c r="F9" i="9"/>
  <c r="E9" i="9"/>
  <c r="D9" i="9"/>
  <c r="AA69" i="8"/>
  <c r="V69" i="8"/>
  <c r="S69" i="8"/>
  <c r="N69" i="8"/>
  <c r="K69" i="8"/>
  <c r="F69" i="8"/>
  <c r="E66" i="8"/>
  <c r="D66" i="8"/>
  <c r="D66" i="9" s="1"/>
  <c r="C66" i="8"/>
  <c r="C66" i="9" s="1"/>
  <c r="E63" i="8"/>
  <c r="D63" i="8"/>
  <c r="D63" i="9" s="1"/>
  <c r="C63" i="8"/>
  <c r="C63" i="9" s="1"/>
  <c r="E60" i="8"/>
  <c r="D60" i="8"/>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E12" i="8"/>
  <c r="D12" i="8"/>
  <c r="C12" i="8"/>
  <c r="E9" i="8"/>
  <c r="D9" i="8"/>
  <c r="C9" i="8"/>
  <c r="C9" i="9" s="1"/>
  <c r="AA68" i="7"/>
  <c r="Z68" i="7"/>
  <c r="S68" i="7"/>
  <c r="R68" i="7"/>
  <c r="AB67" i="7"/>
  <c r="AA67" i="7"/>
  <c r="T67" i="7"/>
  <c r="S67" i="7"/>
  <c r="AQ66" i="7"/>
  <c r="AN66" i="7"/>
  <c r="AJ66" i="7"/>
  <c r="AI66" i="7"/>
  <c r="AB66" i="7"/>
  <c r="AA66" i="7"/>
  <c r="T66" i="7"/>
  <c r="S66" i="7"/>
  <c r="M66" i="7"/>
  <c r="J66" i="7"/>
  <c r="I66" i="7"/>
  <c r="H66" i="7"/>
  <c r="AF68" i="7" s="1"/>
  <c r="G66" i="7"/>
  <c r="F66" i="7"/>
  <c r="E66" i="7"/>
  <c r="D66" i="7"/>
  <c r="C66" i="7"/>
  <c r="AF65" i="7"/>
  <c r="AC65" i="7"/>
  <c r="AB65" i="7"/>
  <c r="AA65" i="7"/>
  <c r="X65" i="7"/>
  <c r="U65" i="7"/>
  <c r="T65" i="7"/>
  <c r="S65" i="7"/>
  <c r="AG64" i="7"/>
  <c r="AD64" i="7"/>
  <c r="AC64" i="7"/>
  <c r="AB64" i="7"/>
  <c r="Y64" i="7"/>
  <c r="V64" i="7"/>
  <c r="U64" i="7"/>
  <c r="T64" i="7"/>
  <c r="Q64" i="7"/>
  <c r="AQ63" i="7"/>
  <c r="AN63" i="7"/>
  <c r="AK63" i="7"/>
  <c r="AJ63" i="7"/>
  <c r="AG63" i="7"/>
  <c r="AE63" i="7"/>
  <c r="AD63" i="7"/>
  <c r="AC63" i="7"/>
  <c r="AB63" i="7"/>
  <c r="Y63" i="7"/>
  <c r="W63" i="7"/>
  <c r="V63" i="7"/>
  <c r="U63" i="7"/>
  <c r="T63" i="7"/>
  <c r="Q63" i="7"/>
  <c r="M63" i="7"/>
  <c r="J63" i="7"/>
  <c r="I63" i="7"/>
  <c r="H63" i="7"/>
  <c r="AG65" i="7" s="1"/>
  <c r="G63" i="7"/>
  <c r="F63" i="7"/>
  <c r="E63" i="7"/>
  <c r="D63" i="7"/>
  <c r="C63" i="7"/>
  <c r="AG62" i="7"/>
  <c r="AD62" i="7"/>
  <c r="AC62" i="7"/>
  <c r="AB62" i="7"/>
  <c r="Y62" i="7"/>
  <c r="V62" i="7"/>
  <c r="U62" i="7"/>
  <c r="T62" i="7"/>
  <c r="Q62" i="7"/>
  <c r="AE61" i="7"/>
  <c r="AD61" i="7"/>
  <c r="AC61" i="7"/>
  <c r="Z61" i="7"/>
  <c r="W61" i="7"/>
  <c r="V61" i="7"/>
  <c r="U61" i="7"/>
  <c r="R61" i="7"/>
  <c r="AQ60" i="7"/>
  <c r="AN60" i="7"/>
  <c r="AK60" i="7"/>
  <c r="AH60" i="7"/>
  <c r="AE60" i="7"/>
  <c r="AD60" i="7"/>
  <c r="AC60" i="7"/>
  <c r="Z60" i="7"/>
  <c r="W60" i="7"/>
  <c r="V60" i="7"/>
  <c r="U60" i="7"/>
  <c r="R60" i="7"/>
  <c r="M60" i="7"/>
  <c r="J60" i="7"/>
  <c r="I60" i="7"/>
  <c r="H60" i="7"/>
  <c r="Z62" i="7" s="1"/>
  <c r="G60" i="7"/>
  <c r="F60" i="7"/>
  <c r="E60" i="7"/>
  <c r="D60" i="7"/>
  <c r="C60" i="7"/>
  <c r="AD59" i="7"/>
  <c r="AC59" i="7"/>
  <c r="Z59" i="7"/>
  <c r="V59" i="7"/>
  <c r="U59" i="7"/>
  <c r="R59" i="7"/>
  <c r="AE58" i="7"/>
  <c r="AD58" i="7"/>
  <c r="AA58" i="7"/>
  <c r="W58" i="7"/>
  <c r="V58" i="7"/>
  <c r="S58" i="7"/>
  <c r="AQ57" i="7"/>
  <c r="AN57" i="7"/>
  <c r="AI57" i="7"/>
  <c r="AE57" i="7"/>
  <c r="AD57" i="7"/>
  <c r="AA57" i="7"/>
  <c r="W57" i="7"/>
  <c r="V57" i="7"/>
  <c r="S57" i="7"/>
  <c r="M57" i="7"/>
  <c r="J57" i="7"/>
  <c r="I57" i="7"/>
  <c r="H57" i="7"/>
  <c r="AA59" i="7" s="1"/>
  <c r="G57" i="7"/>
  <c r="F57" i="7"/>
  <c r="E57" i="7"/>
  <c r="D57" i="7"/>
  <c r="C57" i="7"/>
  <c r="AF55" i="7"/>
  <c r="AQ54" i="7"/>
  <c r="AN54" i="7"/>
  <c r="AJ54" i="7"/>
  <c r="M54" i="7"/>
  <c r="J54" i="7"/>
  <c r="I54" i="7"/>
  <c r="H54" i="7"/>
  <c r="V56" i="7" s="1"/>
  <c r="G54" i="7"/>
  <c r="F54" i="7"/>
  <c r="E54" i="7"/>
  <c r="D54" i="7"/>
  <c r="C54" i="7"/>
  <c r="AE53" i="7"/>
  <c r="Y53" i="7"/>
  <c r="X53" i="7"/>
  <c r="AF52" i="7"/>
  <c r="Z52" i="7"/>
  <c r="Y52" i="7"/>
  <c r="AQ51" i="7"/>
  <c r="AN51" i="7"/>
  <c r="AK51" i="7"/>
  <c r="AH51" i="7"/>
  <c r="Y51" i="7"/>
  <c r="U51" i="7"/>
  <c r="R51" i="7"/>
  <c r="M51" i="7"/>
  <c r="J51" i="7"/>
  <c r="I51" i="7"/>
  <c r="H51" i="7"/>
  <c r="G51" i="7"/>
  <c r="F51" i="7"/>
  <c r="E51" i="7"/>
  <c r="D51" i="7"/>
  <c r="C51" i="7"/>
  <c r="AG50" i="7"/>
  <c r="AF50" i="7"/>
  <c r="AC50" i="7"/>
  <c r="Z50" i="7"/>
  <c r="Y50" i="7"/>
  <c r="X50" i="7"/>
  <c r="U50" i="7"/>
  <c r="R50" i="7"/>
  <c r="Q50" i="7"/>
  <c r="AG49" i="7"/>
  <c r="AD49" i="7"/>
  <c r="AA49" i="7"/>
  <c r="Z49" i="7"/>
  <c r="Y49" i="7"/>
  <c r="V49" i="7"/>
  <c r="S49" i="7"/>
  <c r="R49" i="7"/>
  <c r="Q49" i="7"/>
  <c r="AQ48" i="7"/>
  <c r="AN48" i="7"/>
  <c r="AI48" i="7"/>
  <c r="AH48" i="7"/>
  <c r="AG48" i="7"/>
  <c r="AD48" i="7"/>
  <c r="AA48" i="7"/>
  <c r="Z48" i="7"/>
  <c r="Y48" i="7"/>
  <c r="V48" i="7"/>
  <c r="S48" i="7"/>
  <c r="R48" i="7"/>
  <c r="Q48" i="7"/>
  <c r="M48" i="7"/>
  <c r="J48" i="7"/>
  <c r="I48" i="7"/>
  <c r="H48" i="7"/>
  <c r="AD50" i="7" s="1"/>
  <c r="G48" i="7"/>
  <c r="F48" i="7"/>
  <c r="E48" i="7"/>
  <c r="D48" i="7"/>
  <c r="C48" i="7"/>
  <c r="AG47" i="7"/>
  <c r="AD47" i="7"/>
  <c r="AA47" i="7"/>
  <c r="Z47" i="7"/>
  <c r="Y47" i="7"/>
  <c r="V47" i="7"/>
  <c r="S47" i="7"/>
  <c r="R47" i="7"/>
  <c r="Q47" i="7"/>
  <c r="AE46" i="7"/>
  <c r="AB46" i="7"/>
  <c r="AA46" i="7"/>
  <c r="Z46" i="7"/>
  <c r="W46" i="7"/>
  <c r="T46" i="7"/>
  <c r="S46" i="7"/>
  <c r="R46" i="7"/>
  <c r="AQ45" i="7"/>
  <c r="AN45" i="7"/>
  <c r="AK45" i="7"/>
  <c r="AJ45" i="7"/>
  <c r="AI45" i="7"/>
  <c r="AH45" i="7"/>
  <c r="AG45" i="7"/>
  <c r="AE45" i="7"/>
  <c r="AC45" i="7"/>
  <c r="AB45" i="7"/>
  <c r="AA45" i="7"/>
  <c r="Z45" i="7"/>
  <c r="Y45" i="7"/>
  <c r="W45" i="7"/>
  <c r="U45" i="7"/>
  <c r="T45" i="7"/>
  <c r="S45" i="7"/>
  <c r="R45" i="7"/>
  <c r="Q45" i="7"/>
  <c r="M45" i="7"/>
  <c r="J45" i="7"/>
  <c r="I45" i="7"/>
  <c r="H45" i="7"/>
  <c r="AE47" i="7" s="1"/>
  <c r="G45" i="7"/>
  <c r="F45" i="7"/>
  <c r="E45" i="7"/>
  <c r="D45" i="7"/>
  <c r="C45" i="7"/>
  <c r="AB44" i="7"/>
  <c r="Y44" i="7"/>
  <c r="R44" i="7"/>
  <c r="AD43" i="7"/>
  <c r="X43" i="7"/>
  <c r="T43" i="7"/>
  <c r="AQ42" i="7"/>
  <c r="AN42" i="7"/>
  <c r="AI42" i="7"/>
  <c r="AB42" i="7"/>
  <c r="X42" i="7"/>
  <c r="S42" i="7"/>
  <c r="M42" i="7"/>
  <c r="J42" i="7"/>
  <c r="I42" i="7"/>
  <c r="H42" i="7"/>
  <c r="G42" i="7"/>
  <c r="F42" i="7"/>
  <c r="E42" i="7"/>
  <c r="D42" i="7"/>
  <c r="C42" i="7"/>
  <c r="AF40" i="7"/>
  <c r="AQ39" i="7"/>
  <c r="AN39" i="7"/>
  <c r="AA39" i="7"/>
  <c r="M39" i="7"/>
  <c r="J39" i="7"/>
  <c r="I39" i="7"/>
  <c r="H39" i="7"/>
  <c r="G39" i="7"/>
  <c r="F39" i="7"/>
  <c r="E39" i="7"/>
  <c r="D39" i="7"/>
  <c r="C39" i="7"/>
  <c r="AG38" i="7"/>
  <c r="AF38" i="7"/>
  <c r="AA38" i="7"/>
  <c r="Y38" i="7"/>
  <c r="X38" i="7"/>
  <c r="S38" i="7"/>
  <c r="Q38" i="7"/>
  <c r="AG37" i="7"/>
  <c r="AB37" i="7"/>
  <c r="Z37" i="7"/>
  <c r="Y37" i="7"/>
  <c r="T37" i="7"/>
  <c r="R37" i="7"/>
  <c r="Q37" i="7"/>
  <c r="AQ36" i="7"/>
  <c r="AN36" i="7"/>
  <c r="AJ36" i="7"/>
  <c r="AH36" i="7"/>
  <c r="AG36" i="7"/>
  <c r="AB36" i="7"/>
  <c r="Z36" i="7"/>
  <c r="Y36" i="7"/>
  <c r="V36" i="7"/>
  <c r="T36" i="7"/>
  <c r="R36" i="7"/>
  <c r="Q36" i="7"/>
  <c r="M36" i="7"/>
  <c r="J36" i="7"/>
  <c r="I36" i="7"/>
  <c r="H36" i="7"/>
  <c r="AE38" i="7" s="1"/>
  <c r="G36" i="7"/>
  <c r="F36" i="7"/>
  <c r="E36" i="7"/>
  <c r="D36" i="7"/>
  <c r="C36" i="7"/>
  <c r="AG35" i="7"/>
  <c r="AF35" i="7"/>
  <c r="AD35" i="7"/>
  <c r="AB35" i="7"/>
  <c r="AA35" i="7"/>
  <c r="Z35" i="7"/>
  <c r="Y35" i="7"/>
  <c r="X35" i="7"/>
  <c r="V35" i="7"/>
  <c r="T35" i="7"/>
  <c r="S35" i="7"/>
  <c r="R35" i="7"/>
  <c r="Q35" i="7"/>
  <c r="AG34" i="7"/>
  <c r="AE34" i="7"/>
  <c r="AC34" i="7"/>
  <c r="AB34" i="7"/>
  <c r="AA34" i="7"/>
  <c r="Z34" i="7"/>
  <c r="Y34" i="7"/>
  <c r="W34" i="7"/>
  <c r="U34" i="7"/>
  <c r="T34" i="7"/>
  <c r="S34" i="7"/>
  <c r="R34" i="7"/>
  <c r="Q34" i="7"/>
  <c r="AQ33" i="7"/>
  <c r="AN33" i="7"/>
  <c r="AK33" i="7"/>
  <c r="AJ33" i="7"/>
  <c r="AI33" i="7"/>
  <c r="AH33" i="7"/>
  <c r="AL33" i="7" s="1"/>
  <c r="AG33" i="7"/>
  <c r="AE33" i="7"/>
  <c r="AC33" i="7"/>
  <c r="AB33" i="7"/>
  <c r="AA33" i="7"/>
  <c r="Z33" i="7"/>
  <c r="Y33" i="7"/>
  <c r="W33" i="7"/>
  <c r="U33" i="7"/>
  <c r="T33" i="7"/>
  <c r="S33" i="7"/>
  <c r="R33" i="7"/>
  <c r="Q33" i="7"/>
  <c r="M33" i="7"/>
  <c r="J33" i="7"/>
  <c r="I33" i="7"/>
  <c r="H33" i="7"/>
  <c r="AE35" i="7" s="1"/>
  <c r="G33" i="7"/>
  <c r="F33" i="7"/>
  <c r="E33" i="7"/>
  <c r="D33" i="7"/>
  <c r="C33" i="7"/>
  <c r="AC32" i="7"/>
  <c r="AA32" i="7"/>
  <c r="Z32" i="7"/>
  <c r="U32" i="7"/>
  <c r="S32" i="7"/>
  <c r="R32" i="7"/>
  <c r="AD31" i="7"/>
  <c r="AB31" i="7"/>
  <c r="AA31" i="7"/>
  <c r="V31" i="7"/>
  <c r="T31" i="7"/>
  <c r="S31" i="7"/>
  <c r="AQ30" i="7"/>
  <c r="AN30" i="7"/>
  <c r="AJ30" i="7"/>
  <c r="AI30" i="7"/>
  <c r="AD30" i="7"/>
  <c r="AB30" i="7"/>
  <c r="AA30" i="7"/>
  <c r="V30" i="7"/>
  <c r="T30" i="7"/>
  <c r="S30" i="7"/>
  <c r="M30" i="7"/>
  <c r="J30" i="7"/>
  <c r="I30" i="7"/>
  <c r="H30" i="7"/>
  <c r="AG32" i="7" s="1"/>
  <c r="G30" i="7"/>
  <c r="F30" i="7"/>
  <c r="E30" i="7"/>
  <c r="D30" i="7"/>
  <c r="C30" i="7"/>
  <c r="AF29" i="7"/>
  <c r="AD29" i="7"/>
  <c r="AB29" i="7"/>
  <c r="AA29" i="7"/>
  <c r="Z29" i="7"/>
  <c r="X29" i="7"/>
  <c r="V29" i="7"/>
  <c r="U29" i="7"/>
  <c r="T29" i="7"/>
  <c r="S29" i="7"/>
  <c r="R29" i="7"/>
  <c r="AG28" i="7"/>
  <c r="AE28" i="7"/>
  <c r="AD28" i="7"/>
  <c r="AC28" i="7"/>
  <c r="AB28" i="7"/>
  <c r="AA28" i="7"/>
  <c r="Y28" i="7"/>
  <c r="W28" i="7"/>
  <c r="V28" i="7"/>
  <c r="U28" i="7"/>
  <c r="T28" i="7"/>
  <c r="S28" i="7"/>
  <c r="Q28" i="7"/>
  <c r="AQ27" i="7"/>
  <c r="AN27" i="7"/>
  <c r="AK27" i="7"/>
  <c r="AI27" i="7"/>
  <c r="AG27" i="7"/>
  <c r="AE27" i="7"/>
  <c r="AD27" i="7"/>
  <c r="AC27" i="7"/>
  <c r="AB27" i="7"/>
  <c r="AA27" i="7"/>
  <c r="Y27" i="7"/>
  <c r="W27" i="7"/>
  <c r="V27" i="7"/>
  <c r="U27" i="7"/>
  <c r="T27" i="7"/>
  <c r="S27" i="7"/>
  <c r="Q27" i="7"/>
  <c r="M27" i="7"/>
  <c r="K27" i="7"/>
  <c r="J27" i="7"/>
  <c r="I27" i="7"/>
  <c r="H27" i="7"/>
  <c r="AG29" i="7" s="1"/>
  <c r="G27" i="7"/>
  <c r="F27" i="7"/>
  <c r="E27" i="7"/>
  <c r="D27" i="7"/>
  <c r="C27" i="7"/>
  <c r="AB26" i="7"/>
  <c r="W26" i="7"/>
  <c r="AD25" i="7"/>
  <c r="W25" i="7"/>
  <c r="T25" i="7"/>
  <c r="AQ24" i="7"/>
  <c r="AN24" i="7"/>
  <c r="AF24" i="7"/>
  <c r="Z24" i="7"/>
  <c r="V24" i="7"/>
  <c r="M24" i="7"/>
  <c r="J24" i="7"/>
  <c r="I24" i="7"/>
  <c r="H24" i="7"/>
  <c r="AC26" i="7" s="1"/>
  <c r="G24" i="7"/>
  <c r="F24" i="7"/>
  <c r="E24" i="7"/>
  <c r="D24" i="7"/>
  <c r="C24" i="7"/>
  <c r="AE23" i="7"/>
  <c r="AC23" i="7"/>
  <c r="AB23" i="7"/>
  <c r="X23" i="7"/>
  <c r="W23" i="7"/>
  <c r="U23" i="7"/>
  <c r="R23" i="7"/>
  <c r="AE22" i="7"/>
  <c r="AD22" i="7"/>
  <c r="AA22" i="7"/>
  <c r="X22" i="7"/>
  <c r="W22" i="7"/>
  <c r="U22" i="7"/>
  <c r="S22" i="7"/>
  <c r="AQ21" i="7"/>
  <c r="AN21" i="7"/>
  <c r="AF21" i="7"/>
  <c r="AD21" i="7"/>
  <c r="AA21" i="7"/>
  <c r="W21" i="7"/>
  <c r="V21" i="7"/>
  <c r="S21" i="7"/>
  <c r="M21" i="7"/>
  <c r="J21" i="7"/>
  <c r="I21" i="7"/>
  <c r="H21" i="7"/>
  <c r="Z23" i="7" s="1"/>
  <c r="G21" i="7"/>
  <c r="F21" i="7"/>
  <c r="E21" i="7"/>
  <c r="D21" i="7"/>
  <c r="C21" i="7"/>
  <c r="AD20" i="7"/>
  <c r="V19" i="7"/>
  <c r="AQ18" i="7"/>
  <c r="AN18" i="7"/>
  <c r="T18" i="7"/>
  <c r="M18" i="7"/>
  <c r="J18" i="7"/>
  <c r="I18" i="7"/>
  <c r="H18" i="7"/>
  <c r="G18" i="7"/>
  <c r="F18" i="7"/>
  <c r="E18" i="7"/>
  <c r="D18" i="7"/>
  <c r="C18" i="7"/>
  <c r="W17" i="7"/>
  <c r="AQ15" i="7"/>
  <c r="AN15" i="7"/>
  <c r="S15" i="7"/>
  <c r="M15" i="7"/>
  <c r="J15" i="7"/>
  <c r="I15" i="7"/>
  <c r="H15" i="7"/>
  <c r="G15" i="7"/>
  <c r="F15" i="7"/>
  <c r="E15" i="7"/>
  <c r="D15" i="7"/>
  <c r="C15" i="7"/>
  <c r="U14" i="7"/>
  <c r="AQ12" i="7"/>
  <c r="AN12" i="7"/>
  <c r="AA12" i="7"/>
  <c r="X12" i="7"/>
  <c r="M12" i="7"/>
  <c r="J12" i="7"/>
  <c r="I12" i="7"/>
  <c r="H12" i="7"/>
  <c r="X14" i="7" s="1"/>
  <c r="G12" i="7"/>
  <c r="F12" i="7"/>
  <c r="E12" i="7"/>
  <c r="D12" i="7"/>
  <c r="C12" i="7"/>
  <c r="AF11" i="7"/>
  <c r="AD11" i="7"/>
  <c r="AC11" i="7"/>
  <c r="AB11" i="7"/>
  <c r="AA11" i="7"/>
  <c r="Z11" i="7"/>
  <c r="X11" i="7"/>
  <c r="V11" i="7"/>
  <c r="U11" i="7"/>
  <c r="T11" i="7"/>
  <c r="S11" i="7"/>
  <c r="R11" i="7"/>
  <c r="AE10" i="7"/>
  <c r="AD10" i="7"/>
  <c r="AC10" i="7"/>
  <c r="AB10" i="7"/>
  <c r="AA10" i="7"/>
  <c r="Z10" i="7"/>
  <c r="W10" i="7"/>
  <c r="V10" i="7"/>
  <c r="U10" i="7"/>
  <c r="T10" i="7"/>
  <c r="S10" i="7"/>
  <c r="R10" i="7"/>
  <c r="AQ9" i="7"/>
  <c r="AN9" i="7"/>
  <c r="AE9" i="7"/>
  <c r="AD9" i="7"/>
  <c r="AC9" i="7"/>
  <c r="AB9" i="7"/>
  <c r="AA9" i="7"/>
  <c r="Z9" i="7"/>
  <c r="W9" i="7"/>
  <c r="V9" i="7"/>
  <c r="U9" i="7"/>
  <c r="T9" i="7"/>
  <c r="S9" i="7"/>
  <c r="R9" i="7"/>
  <c r="M9" i="7"/>
  <c r="J9" i="7"/>
  <c r="I9" i="7"/>
  <c r="H9" i="7"/>
  <c r="AE11" i="7" s="1"/>
  <c r="G9" i="7"/>
  <c r="F9" i="7"/>
  <c r="E9" i="7"/>
  <c r="D9" i="7"/>
  <c r="C9" i="7"/>
  <c r="S68" i="6"/>
  <c r="T67" i="6"/>
  <c r="S67" i="6"/>
  <c r="R67" i="6"/>
  <c r="V67" i="6" s="1"/>
  <c r="AB66" i="6"/>
  <c r="W66" i="6"/>
  <c r="X66" i="6" s="1"/>
  <c r="AA66" i="6" s="1"/>
  <c r="S66" i="6"/>
  <c r="T66" i="6" s="1"/>
  <c r="R66" i="6"/>
  <c r="V66" i="6" s="1"/>
  <c r="D66" i="6"/>
  <c r="C66" i="6"/>
  <c r="B66" i="6"/>
  <c r="T65" i="6"/>
  <c r="S65" i="6"/>
  <c r="R65" i="6"/>
  <c r="V65" i="6" s="1"/>
  <c r="S64" i="6"/>
  <c r="W63" i="6"/>
  <c r="X63" i="6" s="1"/>
  <c r="Y63" i="6" s="1"/>
  <c r="T63" i="6"/>
  <c r="S63" i="6"/>
  <c r="R63" i="6"/>
  <c r="V63" i="6" s="1"/>
  <c r="D63" i="6"/>
  <c r="AB63" i="6" s="1"/>
  <c r="C63" i="6"/>
  <c r="B63" i="6"/>
  <c r="S62" i="6"/>
  <c r="T61" i="6"/>
  <c r="S61" i="6"/>
  <c r="R61" i="6"/>
  <c r="V61" i="6" s="1"/>
  <c r="AB60" i="6"/>
  <c r="V60" i="6"/>
  <c r="S60" i="6"/>
  <c r="T60" i="6" s="1"/>
  <c r="R60" i="6"/>
  <c r="D60" i="6"/>
  <c r="C60" i="6"/>
  <c r="B60" i="6"/>
  <c r="V59" i="6"/>
  <c r="T59" i="6"/>
  <c r="S59" i="6"/>
  <c r="R59" i="6"/>
  <c r="S58" i="6"/>
  <c r="T57" i="6"/>
  <c r="S57" i="6"/>
  <c r="R57" i="6"/>
  <c r="V57" i="6" s="1"/>
  <c r="D57" i="6"/>
  <c r="AB57" i="6" s="1"/>
  <c r="C57" i="6"/>
  <c r="B57" i="6"/>
  <c r="S56" i="6"/>
  <c r="V55" i="6"/>
  <c r="S55" i="6"/>
  <c r="T55" i="6" s="1"/>
  <c r="R55" i="6"/>
  <c r="AB54" i="6"/>
  <c r="W54" i="6"/>
  <c r="X54" i="6" s="1"/>
  <c r="T54" i="6"/>
  <c r="S54" i="6"/>
  <c r="R54" i="6"/>
  <c r="V54" i="6" s="1"/>
  <c r="D54" i="6"/>
  <c r="C54" i="6"/>
  <c r="B54" i="6"/>
  <c r="S53" i="6"/>
  <c r="T53" i="6" s="1"/>
  <c r="S52" i="6"/>
  <c r="W51" i="6"/>
  <c r="X51" i="6" s="1"/>
  <c r="AA51" i="6" s="1"/>
  <c r="T51" i="6"/>
  <c r="S51" i="6"/>
  <c r="R51" i="6"/>
  <c r="V51" i="6" s="1"/>
  <c r="D51" i="6"/>
  <c r="AB51" i="6" s="1"/>
  <c r="C51" i="6"/>
  <c r="B51" i="6"/>
  <c r="S50" i="6"/>
  <c r="S49" i="6"/>
  <c r="T49" i="6" s="1"/>
  <c r="AB48" i="6"/>
  <c r="V48" i="6"/>
  <c r="S48" i="6"/>
  <c r="W48" i="6" s="1"/>
  <c r="X48" i="6" s="1"/>
  <c r="AA48" i="6" s="1"/>
  <c r="R48" i="6"/>
  <c r="D48" i="6"/>
  <c r="C48" i="6"/>
  <c r="B48" i="6"/>
  <c r="T47" i="6"/>
  <c r="S47" i="6"/>
  <c r="R47" i="6"/>
  <c r="V47" i="6" s="1"/>
  <c r="S46" i="6"/>
  <c r="T46" i="6" s="1"/>
  <c r="W45" i="6"/>
  <c r="X45" i="6" s="1"/>
  <c r="T45" i="6"/>
  <c r="S45" i="6"/>
  <c r="R45" i="6" s="1"/>
  <c r="V45" i="6" s="1"/>
  <c r="D45" i="6"/>
  <c r="AB45" i="6" s="1"/>
  <c r="C45" i="6"/>
  <c r="B45" i="6"/>
  <c r="S44" i="6"/>
  <c r="T44" i="6" s="1"/>
  <c r="R44" i="6"/>
  <c r="V44" i="6" s="1"/>
  <c r="S43" i="6"/>
  <c r="AB42" i="6"/>
  <c r="S42" i="6"/>
  <c r="D42" i="6"/>
  <c r="C42" i="6"/>
  <c r="B42" i="6"/>
  <c r="T41" i="6"/>
  <c r="S41" i="6"/>
  <c r="R41" i="6"/>
  <c r="V41" i="6" s="1"/>
  <c r="S40" i="6"/>
  <c r="T40" i="6" s="1"/>
  <c r="W39" i="6"/>
  <c r="X39" i="6" s="1"/>
  <c r="S39" i="6"/>
  <c r="D39" i="6"/>
  <c r="AB39" i="6" s="1"/>
  <c r="C39" i="6"/>
  <c r="B39" i="6"/>
  <c r="S38" i="6"/>
  <c r="V37" i="6"/>
  <c r="S37" i="6"/>
  <c r="T37" i="6" s="1"/>
  <c r="R37" i="6"/>
  <c r="AB36" i="6"/>
  <c r="V36" i="6"/>
  <c r="S36" i="6"/>
  <c r="W36" i="6" s="1"/>
  <c r="X36" i="6" s="1"/>
  <c r="R36" i="6"/>
  <c r="D36" i="6"/>
  <c r="C36" i="6"/>
  <c r="B36" i="6"/>
  <c r="T35" i="6"/>
  <c r="S35" i="6"/>
  <c r="R35" i="6"/>
  <c r="V35" i="6" s="1"/>
  <c r="S34" i="6"/>
  <c r="T34" i="6" s="1"/>
  <c r="AB33" i="6"/>
  <c r="Y33" i="6"/>
  <c r="W33" i="6"/>
  <c r="X33" i="6" s="1"/>
  <c r="AA33" i="6" s="1"/>
  <c r="T33" i="6"/>
  <c r="S33" i="6"/>
  <c r="R33" i="6" s="1"/>
  <c r="V33" i="6" s="1"/>
  <c r="D33" i="6"/>
  <c r="C33" i="6"/>
  <c r="B33" i="6"/>
  <c r="S32" i="6"/>
  <c r="T32" i="6" s="1"/>
  <c r="R32" i="6"/>
  <c r="V32" i="6" s="1"/>
  <c r="S31" i="6"/>
  <c r="AB30" i="6"/>
  <c r="S30" i="6"/>
  <c r="D30" i="6"/>
  <c r="C30" i="6"/>
  <c r="B30" i="6"/>
  <c r="T29" i="6"/>
  <c r="S29" i="6"/>
  <c r="R29" i="6"/>
  <c r="V29" i="6" s="1"/>
  <c r="S28" i="6"/>
  <c r="S27" i="6"/>
  <c r="D27" i="6"/>
  <c r="C27" i="6"/>
  <c r="S26" i="6"/>
  <c r="S25" i="6"/>
  <c r="AB24" i="6"/>
  <c r="V24" i="6"/>
  <c r="S24" i="6"/>
  <c r="R24" i="6"/>
  <c r="D24" i="6"/>
  <c r="C24" i="6"/>
  <c r="B24" i="6"/>
  <c r="T23" i="6"/>
  <c r="S23" i="6"/>
  <c r="R23" i="6"/>
  <c r="V23" i="6" s="1"/>
  <c r="S22" i="6"/>
  <c r="T22" i="6" s="1"/>
  <c r="Y21" i="6"/>
  <c r="W21" i="6"/>
  <c r="X21" i="6" s="1"/>
  <c r="AA21" i="6" s="1"/>
  <c r="T21" i="6"/>
  <c r="S21" i="6"/>
  <c r="R21" i="6" s="1"/>
  <c r="V21" i="6" s="1"/>
  <c r="D21" i="6"/>
  <c r="AB21" i="6" s="1"/>
  <c r="C21" i="6"/>
  <c r="B21" i="6"/>
  <c r="S20" i="6"/>
  <c r="T20" i="6" s="1"/>
  <c r="S19" i="6"/>
  <c r="AB18" i="6"/>
  <c r="W18" i="6"/>
  <c r="X18" i="6" s="1"/>
  <c r="S18" i="6"/>
  <c r="D18" i="6"/>
  <c r="C18" i="6"/>
  <c r="B18" i="6"/>
  <c r="T17" i="6"/>
  <c r="S17" i="6"/>
  <c r="R17" i="6"/>
  <c r="V17" i="6" s="1"/>
  <c r="S16" i="6"/>
  <c r="W15" i="6"/>
  <c r="X15" i="6" s="1"/>
  <c r="Y15" i="6" s="1"/>
  <c r="S15" i="6"/>
  <c r="D15" i="6"/>
  <c r="AB15" i="6" s="1"/>
  <c r="C15" i="6"/>
  <c r="B15" i="6"/>
  <c r="S14" i="6"/>
  <c r="V13" i="6"/>
  <c r="S13" i="6"/>
  <c r="T13" i="6" s="1"/>
  <c r="R13" i="6"/>
  <c r="AB12" i="6"/>
  <c r="S12" i="6"/>
  <c r="R12" i="6" s="1"/>
  <c r="V12" i="6" s="1"/>
  <c r="D12" i="6"/>
  <c r="C12" i="6"/>
  <c r="B12" i="6"/>
  <c r="T11" i="6"/>
  <c r="S11" i="6"/>
  <c r="R11" i="6"/>
  <c r="V11" i="6" s="1"/>
  <c r="S10" i="6"/>
  <c r="T10" i="6" s="1"/>
  <c r="W9" i="6"/>
  <c r="X9" i="6" s="1"/>
  <c r="AA9" i="6" s="1"/>
  <c r="T9" i="6"/>
  <c r="S9" i="6"/>
  <c r="R9" i="6" s="1"/>
  <c r="V9" i="6" s="1"/>
  <c r="D9" i="6"/>
  <c r="AB9" i="6" s="1"/>
  <c r="C9" i="6"/>
  <c r="B9" i="6"/>
  <c r="T68" i="5"/>
  <c r="V68" i="5" s="1"/>
  <c r="S68" i="5"/>
  <c r="U68" i="5" s="1"/>
  <c r="R68" i="5"/>
  <c r="J68" i="5"/>
  <c r="H68" i="5"/>
  <c r="R67" i="5"/>
  <c r="J67" i="5"/>
  <c r="H67" i="5"/>
  <c r="V66" i="5"/>
  <c r="U66" i="5"/>
  <c r="T66" i="5"/>
  <c r="R66" i="5"/>
  <c r="J66" i="5"/>
  <c r="S66" i="5" s="1"/>
  <c r="H66" i="5"/>
  <c r="D66" i="5"/>
  <c r="C66" i="5"/>
  <c r="B66" i="5"/>
  <c r="R65" i="5"/>
  <c r="J65" i="5"/>
  <c r="T65" i="5" s="1"/>
  <c r="V65" i="5" s="1"/>
  <c r="H65" i="5"/>
  <c r="T64" i="5"/>
  <c r="V64" i="5" s="1"/>
  <c r="R64" i="5"/>
  <c r="J64" i="5"/>
  <c r="S64" i="5" s="1"/>
  <c r="U64" i="5" s="1"/>
  <c r="H64" i="5"/>
  <c r="V63" i="5"/>
  <c r="S63" i="5"/>
  <c r="U63" i="5" s="1"/>
  <c r="R63" i="5"/>
  <c r="J63" i="5"/>
  <c r="T63" i="5" s="1"/>
  <c r="H63" i="5"/>
  <c r="D63" i="5"/>
  <c r="C63" i="5"/>
  <c r="B63" i="5"/>
  <c r="S62" i="5"/>
  <c r="U62" i="5" s="1"/>
  <c r="R62" i="5"/>
  <c r="J62" i="5"/>
  <c r="T62" i="5" s="1"/>
  <c r="V62" i="5" s="1"/>
  <c r="H62" i="5"/>
  <c r="V61" i="5"/>
  <c r="T61" i="5"/>
  <c r="R61" i="5"/>
  <c r="J61" i="5"/>
  <c r="S61" i="5" s="1"/>
  <c r="U61" i="5" s="1"/>
  <c r="H61" i="5"/>
  <c r="R60" i="5"/>
  <c r="J60" i="5"/>
  <c r="T60" i="5" s="1"/>
  <c r="V60" i="5" s="1"/>
  <c r="H60" i="5"/>
  <c r="D60" i="5"/>
  <c r="C60" i="5"/>
  <c r="B60" i="5"/>
  <c r="R59" i="5"/>
  <c r="J59" i="5"/>
  <c r="T59" i="5" s="1"/>
  <c r="V59" i="5" s="1"/>
  <c r="H59" i="5"/>
  <c r="T58" i="5"/>
  <c r="V58" i="5" s="1"/>
  <c r="R58" i="5"/>
  <c r="J58" i="5"/>
  <c r="S58" i="5" s="1"/>
  <c r="U58" i="5" s="1"/>
  <c r="H58" i="5"/>
  <c r="S57" i="5"/>
  <c r="U57" i="5" s="1"/>
  <c r="R57" i="5"/>
  <c r="J57" i="5"/>
  <c r="T57" i="5" s="1"/>
  <c r="V57" i="5" s="1"/>
  <c r="H57" i="5"/>
  <c r="D57" i="5"/>
  <c r="C57" i="5"/>
  <c r="B57" i="5"/>
  <c r="S56" i="5"/>
  <c r="U56" i="5" s="1"/>
  <c r="R56" i="5"/>
  <c r="J56" i="5"/>
  <c r="T56" i="5" s="1"/>
  <c r="V56" i="5" s="1"/>
  <c r="H56" i="5"/>
  <c r="R55" i="5"/>
  <c r="J55" i="5"/>
  <c r="S55" i="5" s="1"/>
  <c r="U55" i="5" s="1"/>
  <c r="H55" i="5"/>
  <c r="V54" i="5"/>
  <c r="U54" i="5"/>
  <c r="S54" i="5"/>
  <c r="R54" i="5"/>
  <c r="J54" i="5"/>
  <c r="T54" i="5" s="1"/>
  <c r="H54" i="5"/>
  <c r="D54" i="5"/>
  <c r="C54" i="5"/>
  <c r="B54" i="5"/>
  <c r="U53" i="5"/>
  <c r="S53" i="5"/>
  <c r="R53" i="5"/>
  <c r="J53" i="5"/>
  <c r="T53" i="5" s="1"/>
  <c r="V53" i="5" s="1"/>
  <c r="H53" i="5"/>
  <c r="T52" i="5"/>
  <c r="V52" i="5" s="1"/>
  <c r="R52" i="5"/>
  <c r="J52" i="5"/>
  <c r="S52" i="5" s="1"/>
  <c r="U52" i="5" s="1"/>
  <c r="H52" i="5"/>
  <c r="R51" i="5"/>
  <c r="J51" i="5"/>
  <c r="T51" i="5" s="1"/>
  <c r="V51" i="5" s="1"/>
  <c r="H51" i="5"/>
  <c r="D51" i="5"/>
  <c r="C51" i="5"/>
  <c r="B51" i="5"/>
  <c r="R50" i="5"/>
  <c r="J50" i="5"/>
  <c r="T50" i="5" s="1"/>
  <c r="V50" i="5" s="1"/>
  <c r="H50" i="5"/>
  <c r="V49" i="5"/>
  <c r="T49" i="5"/>
  <c r="R49" i="5"/>
  <c r="J49" i="5"/>
  <c r="S49" i="5" s="1"/>
  <c r="U49" i="5" s="1"/>
  <c r="H49" i="5"/>
  <c r="U48" i="5"/>
  <c r="S48" i="5"/>
  <c r="R48" i="5"/>
  <c r="J48" i="5"/>
  <c r="T48" i="5" s="1"/>
  <c r="V48" i="5" s="1"/>
  <c r="H48" i="5"/>
  <c r="D48" i="5"/>
  <c r="C48" i="5"/>
  <c r="B48" i="5"/>
  <c r="U47" i="5"/>
  <c r="S47" i="5"/>
  <c r="R47" i="5"/>
  <c r="J47" i="5"/>
  <c r="T47" i="5" s="1"/>
  <c r="V47" i="5" s="1"/>
  <c r="H47" i="5"/>
  <c r="R46" i="5"/>
  <c r="J46" i="5"/>
  <c r="S46" i="5" s="1"/>
  <c r="U46" i="5" s="1"/>
  <c r="H46" i="5"/>
  <c r="V45" i="5"/>
  <c r="S45" i="5"/>
  <c r="U45" i="5" s="1"/>
  <c r="R45" i="5"/>
  <c r="J45" i="5"/>
  <c r="T45" i="5" s="1"/>
  <c r="H45" i="5"/>
  <c r="D45" i="5"/>
  <c r="C45" i="5"/>
  <c r="B45" i="5"/>
  <c r="T44" i="5"/>
  <c r="V44" i="5" s="1"/>
  <c r="R44" i="5"/>
  <c r="J44" i="5"/>
  <c r="S44" i="5" s="1"/>
  <c r="U44" i="5" s="1"/>
  <c r="H44" i="5"/>
  <c r="T43" i="5"/>
  <c r="V43" i="5" s="1"/>
  <c r="S43" i="5"/>
  <c r="U43" i="5" s="1"/>
  <c r="R43" i="5"/>
  <c r="J43" i="5"/>
  <c r="H43" i="5"/>
  <c r="U42" i="5"/>
  <c r="S42" i="5"/>
  <c r="R42" i="5"/>
  <c r="J42" i="5"/>
  <c r="T42" i="5" s="1"/>
  <c r="V42" i="5" s="1"/>
  <c r="H42" i="5"/>
  <c r="D42" i="5"/>
  <c r="C42" i="5"/>
  <c r="B42" i="5"/>
  <c r="U41" i="5"/>
  <c r="S41" i="5"/>
  <c r="R41" i="5"/>
  <c r="J41" i="5"/>
  <c r="T41" i="5" s="1"/>
  <c r="V41" i="5" s="1"/>
  <c r="H41" i="5"/>
  <c r="S40" i="5"/>
  <c r="U40" i="5" s="1"/>
  <c r="R40" i="5"/>
  <c r="J40" i="5"/>
  <c r="T40" i="5" s="1"/>
  <c r="V40" i="5" s="1"/>
  <c r="H40" i="5"/>
  <c r="R39" i="5"/>
  <c r="J39" i="5"/>
  <c r="T39" i="5" s="1"/>
  <c r="V39" i="5" s="1"/>
  <c r="H39" i="5"/>
  <c r="D39" i="5"/>
  <c r="C39" i="5"/>
  <c r="B39" i="5"/>
  <c r="R38" i="5"/>
  <c r="J38" i="5"/>
  <c r="T38" i="5" s="1"/>
  <c r="V38" i="5" s="1"/>
  <c r="H38" i="5"/>
  <c r="T37" i="5"/>
  <c r="V37" i="5" s="1"/>
  <c r="R37" i="5"/>
  <c r="J37" i="5"/>
  <c r="S37" i="5" s="1"/>
  <c r="U37" i="5" s="1"/>
  <c r="H37" i="5"/>
  <c r="V36" i="5"/>
  <c r="U36" i="5"/>
  <c r="S36" i="5"/>
  <c r="R36" i="5"/>
  <c r="J36" i="5"/>
  <c r="T36" i="5" s="1"/>
  <c r="H36" i="5"/>
  <c r="D36" i="5"/>
  <c r="C36" i="5"/>
  <c r="B36" i="5"/>
  <c r="U35" i="5"/>
  <c r="S35" i="5"/>
  <c r="R35" i="5"/>
  <c r="J35" i="5"/>
  <c r="T35" i="5" s="1"/>
  <c r="V35" i="5" s="1"/>
  <c r="H35" i="5"/>
  <c r="S34" i="5"/>
  <c r="U34" i="5" s="1"/>
  <c r="R34" i="5"/>
  <c r="J34" i="5"/>
  <c r="T34" i="5" s="1"/>
  <c r="V34" i="5" s="1"/>
  <c r="H34" i="5"/>
  <c r="S33" i="5"/>
  <c r="U33" i="5" s="1"/>
  <c r="R33" i="5"/>
  <c r="J33" i="5"/>
  <c r="T33" i="5" s="1"/>
  <c r="V33" i="5" s="1"/>
  <c r="H33" i="5"/>
  <c r="D33" i="5"/>
  <c r="C33" i="5"/>
  <c r="B33" i="5"/>
  <c r="T32" i="5"/>
  <c r="V32" i="5" s="1"/>
  <c r="S32" i="5"/>
  <c r="U32" i="5" s="1"/>
  <c r="R32" i="5"/>
  <c r="J32" i="5"/>
  <c r="H32" i="5"/>
  <c r="R31" i="5"/>
  <c r="J31" i="5"/>
  <c r="T31" i="5" s="1"/>
  <c r="V31" i="5" s="1"/>
  <c r="H31" i="5"/>
  <c r="V30" i="5"/>
  <c r="U30" i="5"/>
  <c r="S30" i="5"/>
  <c r="R30" i="5"/>
  <c r="J30" i="5"/>
  <c r="T30" i="5" s="1"/>
  <c r="H30" i="5"/>
  <c r="D30" i="5"/>
  <c r="C30" i="5"/>
  <c r="B30" i="5"/>
  <c r="R29" i="5"/>
  <c r="J29" i="5"/>
  <c r="T29" i="5" s="1"/>
  <c r="V29" i="5" s="1"/>
  <c r="H29" i="5"/>
  <c r="S28" i="5"/>
  <c r="U28" i="5" s="1"/>
  <c r="R28" i="5"/>
  <c r="J28" i="5"/>
  <c r="T28" i="5" s="1"/>
  <c r="V28" i="5" s="1"/>
  <c r="H28" i="5"/>
  <c r="V27" i="5"/>
  <c r="S27" i="5"/>
  <c r="U27" i="5" s="1"/>
  <c r="R27" i="5"/>
  <c r="J27" i="5"/>
  <c r="T27" i="5" s="1"/>
  <c r="H27" i="5"/>
  <c r="D27" i="5"/>
  <c r="C27" i="5"/>
  <c r="B27" i="5"/>
  <c r="U26" i="5"/>
  <c r="T26" i="5"/>
  <c r="V26" i="5" s="1"/>
  <c r="S26" i="5"/>
  <c r="R26" i="5"/>
  <c r="J26" i="5"/>
  <c r="H26" i="5"/>
  <c r="Q26" i="7" s="1"/>
  <c r="T25" i="5"/>
  <c r="V25" i="5" s="1"/>
  <c r="S25" i="5"/>
  <c r="U25" i="5" s="1"/>
  <c r="R25" i="5"/>
  <c r="J25" i="5"/>
  <c r="H25" i="5"/>
  <c r="R24" i="5"/>
  <c r="J24" i="5"/>
  <c r="T24" i="5" s="1"/>
  <c r="V24" i="5" s="1"/>
  <c r="H24" i="5"/>
  <c r="D24" i="5"/>
  <c r="C24" i="5"/>
  <c r="S23" i="5"/>
  <c r="U23" i="5" s="1"/>
  <c r="R23" i="5"/>
  <c r="J23" i="5"/>
  <c r="T23" i="5" s="1"/>
  <c r="V23" i="5" s="1"/>
  <c r="H23" i="5"/>
  <c r="R22" i="5"/>
  <c r="AG22" i="7" s="1"/>
  <c r="J22" i="5"/>
  <c r="T22" i="5" s="1"/>
  <c r="V22" i="5" s="1"/>
  <c r="H22" i="5"/>
  <c r="S21" i="5"/>
  <c r="U21" i="5" s="1"/>
  <c r="R21" i="5"/>
  <c r="AG21" i="7" s="1"/>
  <c r="J21" i="5"/>
  <c r="H21" i="5"/>
  <c r="D21" i="5"/>
  <c r="C21" i="5"/>
  <c r="T20" i="5"/>
  <c r="V20" i="5" s="1"/>
  <c r="R20" i="5"/>
  <c r="J20" i="5"/>
  <c r="S20" i="5" s="1"/>
  <c r="U20" i="5" s="1"/>
  <c r="H20" i="5"/>
  <c r="U19" i="5"/>
  <c r="S19" i="5"/>
  <c r="R19" i="5"/>
  <c r="J19" i="5"/>
  <c r="T19" i="5" s="1"/>
  <c r="V19" i="5" s="1"/>
  <c r="H19" i="5"/>
  <c r="V18" i="5"/>
  <c r="T18" i="5"/>
  <c r="R18" i="5"/>
  <c r="J18" i="5"/>
  <c r="S18" i="5" s="1"/>
  <c r="U18" i="5" s="1"/>
  <c r="H18" i="5"/>
  <c r="D18" i="5"/>
  <c r="C18" i="5"/>
  <c r="V17" i="5"/>
  <c r="T17" i="5"/>
  <c r="R17" i="5"/>
  <c r="J17" i="5"/>
  <c r="S17" i="5" s="1"/>
  <c r="U17" i="5" s="1"/>
  <c r="H17" i="5"/>
  <c r="U16" i="5"/>
  <c r="S16" i="5"/>
  <c r="R16" i="5"/>
  <c r="AG16" i="7" s="1"/>
  <c r="J16" i="5"/>
  <c r="T16" i="5" s="1"/>
  <c r="V16" i="5" s="1"/>
  <c r="H16" i="5"/>
  <c r="V15" i="5"/>
  <c r="T15" i="5"/>
  <c r="R15" i="5"/>
  <c r="J15" i="5"/>
  <c r="S15" i="5" s="1"/>
  <c r="U15" i="5" s="1"/>
  <c r="H15" i="5"/>
  <c r="D15" i="5"/>
  <c r="C15" i="5"/>
  <c r="V14" i="5"/>
  <c r="T14" i="5"/>
  <c r="R14" i="5"/>
  <c r="J14" i="5"/>
  <c r="S14" i="5" s="1"/>
  <c r="U14" i="5" s="1"/>
  <c r="H14" i="5"/>
  <c r="U13" i="5"/>
  <c r="S13" i="5"/>
  <c r="R13" i="5"/>
  <c r="AG13" i="7" s="1"/>
  <c r="J13" i="5"/>
  <c r="T13" i="5" s="1"/>
  <c r="V13" i="5" s="1"/>
  <c r="H13" i="5"/>
  <c r="Q13" i="7" s="1"/>
  <c r="V12" i="5"/>
  <c r="T12" i="5"/>
  <c r="R12" i="5"/>
  <c r="J12" i="5"/>
  <c r="S12" i="5" s="1"/>
  <c r="U12" i="5" s="1"/>
  <c r="H12" i="5"/>
  <c r="D12" i="5"/>
  <c r="C12" i="5"/>
  <c r="T11" i="5"/>
  <c r="V11" i="5" s="1"/>
  <c r="R11" i="5"/>
  <c r="AG11" i="7" s="1"/>
  <c r="J11" i="5"/>
  <c r="Y11" i="7" s="1"/>
  <c r="H11" i="5"/>
  <c r="Q11" i="7" s="1"/>
  <c r="S10" i="5"/>
  <c r="U10" i="5" s="1"/>
  <c r="R10" i="5"/>
  <c r="AG10" i="7" s="1"/>
  <c r="J10" i="5"/>
  <c r="Y10" i="7" s="1"/>
  <c r="H10" i="5"/>
  <c r="Q10" i="7" s="1"/>
  <c r="V9" i="5"/>
  <c r="T9" i="5"/>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B9" i="3"/>
  <c r="U66" i="2"/>
  <c r="O66" i="2"/>
  <c r="O66" i="7" s="1"/>
  <c r="N66" i="2"/>
  <c r="N66" i="7" s="1"/>
  <c r="L66" i="2"/>
  <c r="L66" i="7" s="1"/>
  <c r="K66" i="2"/>
  <c r="K66" i="7" s="1"/>
  <c r="B66" i="2"/>
  <c r="U63" i="2"/>
  <c r="N63" i="2"/>
  <c r="N63" i="7" s="1"/>
  <c r="K63" i="2"/>
  <c r="K63" i="7" s="1"/>
  <c r="B63" i="2"/>
  <c r="U60" i="2"/>
  <c r="N60" i="2"/>
  <c r="N60" i="7" s="1"/>
  <c r="L60" i="2"/>
  <c r="L60" i="7" s="1"/>
  <c r="K60" i="2"/>
  <c r="K60" i="7" s="1"/>
  <c r="B60" i="2"/>
  <c r="U57" i="2"/>
  <c r="N57" i="2"/>
  <c r="N57" i="7" s="1"/>
  <c r="K57" i="2"/>
  <c r="K57" i="7" s="1"/>
  <c r="B57" i="2"/>
  <c r="U54" i="2"/>
  <c r="O54" i="2"/>
  <c r="O54" i="7" s="1"/>
  <c r="N54" i="2"/>
  <c r="N54" i="7" s="1"/>
  <c r="K54" i="2"/>
  <c r="K54" i="7" s="1"/>
  <c r="B54" i="2"/>
  <c r="U51" i="2"/>
  <c r="P51" i="2"/>
  <c r="P51" i="7" s="1"/>
  <c r="N51" i="2"/>
  <c r="N51" i="7" s="1"/>
  <c r="K51" i="2"/>
  <c r="K51" i="7" s="1"/>
  <c r="B51" i="2"/>
  <c r="U48" i="2"/>
  <c r="P48" i="2"/>
  <c r="P48" i="7" s="1"/>
  <c r="O48" i="2"/>
  <c r="O48" i="7" s="1"/>
  <c r="N48" i="2"/>
  <c r="N48" i="7" s="1"/>
  <c r="L48" i="2"/>
  <c r="L48" i="7" s="1"/>
  <c r="K48" i="2"/>
  <c r="K48" i="7" s="1"/>
  <c r="B48" i="2"/>
  <c r="U45" i="2"/>
  <c r="P45" i="2"/>
  <c r="P45" i="7" s="1"/>
  <c r="O45" i="2"/>
  <c r="O45" i="7" s="1"/>
  <c r="N45" i="2"/>
  <c r="N45" i="7" s="1"/>
  <c r="K45" i="2"/>
  <c r="K45" i="7" s="1"/>
  <c r="B45" i="2"/>
  <c r="U42" i="2"/>
  <c r="O42" i="2"/>
  <c r="O42" i="7" s="1"/>
  <c r="N42" i="2"/>
  <c r="N42" i="7" s="1"/>
  <c r="L42" i="2"/>
  <c r="L42" i="7" s="1"/>
  <c r="K42" i="2"/>
  <c r="K42" i="7" s="1"/>
  <c r="B42" i="2"/>
  <c r="U39" i="2"/>
  <c r="N39" i="2"/>
  <c r="N39" i="7" s="1"/>
  <c r="L39" i="2"/>
  <c r="L39" i="7" s="1"/>
  <c r="K39" i="2"/>
  <c r="K39" i="7" s="1"/>
  <c r="B39" i="2"/>
  <c r="U36" i="2"/>
  <c r="N36" i="2"/>
  <c r="N36" i="7" s="1"/>
  <c r="L36" i="2"/>
  <c r="L36" i="7" s="1"/>
  <c r="K36" i="2"/>
  <c r="K36" i="7" s="1"/>
  <c r="B36" i="2"/>
  <c r="U33" i="2"/>
  <c r="N33" i="2"/>
  <c r="N33" i="7" s="1"/>
  <c r="K33" i="2"/>
  <c r="K33" i="7" s="1"/>
  <c r="B33" i="2"/>
  <c r="U30" i="2"/>
  <c r="O30" i="2"/>
  <c r="O30" i="7" s="1"/>
  <c r="N30" i="2"/>
  <c r="N30" i="7" s="1"/>
  <c r="K30" i="2"/>
  <c r="K30" i="7" s="1"/>
  <c r="B30" i="2"/>
  <c r="U27" i="2"/>
  <c r="K27" i="2"/>
  <c r="L27" i="2" s="1"/>
  <c r="L27" i="7" s="1"/>
  <c r="B27" i="2"/>
  <c r="U24" i="2"/>
  <c r="P24" i="2"/>
  <c r="P24" i="7" s="1"/>
  <c r="O24" i="2"/>
  <c r="O24" i="7" s="1"/>
  <c r="N24" i="2"/>
  <c r="N24" i="7" s="1"/>
  <c r="L24" i="2"/>
  <c r="L24" i="7" s="1"/>
  <c r="K24" i="2"/>
  <c r="K24" i="7" s="1"/>
  <c r="B24" i="2"/>
  <c r="U21" i="2"/>
  <c r="P21" i="2"/>
  <c r="P21" i="7" s="1"/>
  <c r="O21" i="2"/>
  <c r="O21" i="7" s="1"/>
  <c r="N21" i="2"/>
  <c r="N21" i="7" s="1"/>
  <c r="K21" i="2"/>
  <c r="K21" i="7" s="1"/>
  <c r="B21" i="2"/>
  <c r="U18" i="2"/>
  <c r="O18" i="2"/>
  <c r="O18" i="7" s="1"/>
  <c r="N18" i="2"/>
  <c r="N18" i="7" s="1"/>
  <c r="L18" i="2"/>
  <c r="L18" i="7" s="1"/>
  <c r="K18" i="2"/>
  <c r="K18" i="7" s="1"/>
  <c r="B18" i="2"/>
  <c r="U15" i="2"/>
  <c r="N15" i="2"/>
  <c r="N15" i="7" s="1"/>
  <c r="K15" i="2"/>
  <c r="K15" i="7" s="1"/>
  <c r="B15" i="2"/>
  <c r="U12" i="2"/>
  <c r="N12" i="2"/>
  <c r="O12" i="2" s="1"/>
  <c r="O12" i="7" s="1"/>
  <c r="L12" i="2"/>
  <c r="L12" i="7" s="1"/>
  <c r="K12" i="2"/>
  <c r="K12" i="7" s="1"/>
  <c r="B12" i="2"/>
  <c r="U9" i="2"/>
  <c r="N9" i="2"/>
  <c r="N9" i="7" s="1"/>
  <c r="K9" i="2"/>
  <c r="K9" i="7" s="1"/>
  <c r="B9" i="2"/>
  <c r="C10" i="1"/>
  <c r="I8" i="1"/>
  <c r="C8" i="1"/>
  <c r="I69" i="9" l="1"/>
  <c r="I71" i="9" s="1"/>
  <c r="F69" i="9"/>
  <c r="F71" i="9" s="1"/>
  <c r="AA36" i="6"/>
  <c r="Y36" i="6"/>
  <c r="AA18" i="6"/>
  <c r="Y18" i="6"/>
  <c r="AJ27" i="7"/>
  <c r="N27" i="2"/>
  <c r="B54" i="8"/>
  <c r="B54" i="9" s="1"/>
  <c r="B54" i="7"/>
  <c r="L9" i="2"/>
  <c r="L9" i="7" s="1"/>
  <c r="O15" i="2"/>
  <c r="O15" i="7" s="1"/>
  <c r="P18" i="2"/>
  <c r="P18" i="7" s="1"/>
  <c r="B27" i="7"/>
  <c r="B27" i="8"/>
  <c r="B27" i="9" s="1"/>
  <c r="B27" i="6"/>
  <c r="L33" i="2"/>
  <c r="L33" i="7" s="1"/>
  <c r="O39" i="2"/>
  <c r="O39" i="7" s="1"/>
  <c r="P42" i="2"/>
  <c r="P42" i="7" s="1"/>
  <c r="B51" i="7"/>
  <c r="B51" i="8"/>
  <c r="B51" i="9" s="1"/>
  <c r="L57" i="2"/>
  <c r="L57" i="7" s="1"/>
  <c r="O63" i="2"/>
  <c r="O63" i="7" s="1"/>
  <c r="P66" i="2"/>
  <c r="P66" i="7" s="1"/>
  <c r="S24" i="5"/>
  <c r="U24" i="5" s="1"/>
  <c r="S31" i="5"/>
  <c r="U31" i="5" s="1"/>
  <c r="S38" i="5"/>
  <c r="U38" i="5" s="1"/>
  <c r="S65" i="5"/>
  <c r="U65" i="5" s="1"/>
  <c r="T15" i="6"/>
  <c r="R15" i="6"/>
  <c r="V15" i="6" s="1"/>
  <c r="R19" i="6"/>
  <c r="V19" i="6" s="1"/>
  <c r="T19" i="6"/>
  <c r="T25" i="6"/>
  <c r="R25" i="6"/>
  <c r="V25" i="6" s="1"/>
  <c r="R31" i="6"/>
  <c r="V31" i="6" s="1"/>
  <c r="T31" i="6"/>
  <c r="Y51" i="6"/>
  <c r="AA63" i="6"/>
  <c r="L30" i="2"/>
  <c r="L30" i="7" s="1"/>
  <c r="O36" i="2"/>
  <c r="O36" i="7" s="1"/>
  <c r="P39" i="2"/>
  <c r="P39" i="7" s="1"/>
  <c r="B48" i="8"/>
  <c r="B48" i="9" s="1"/>
  <c r="B48" i="7"/>
  <c r="L54" i="2"/>
  <c r="L54" i="7" s="1"/>
  <c r="O60" i="2"/>
  <c r="O60" i="7" s="1"/>
  <c r="P63" i="2"/>
  <c r="P63" i="7" s="1"/>
  <c r="Y21" i="7"/>
  <c r="T21" i="5"/>
  <c r="V21" i="5" s="1"/>
  <c r="AK21" i="7" s="1"/>
  <c r="AJ21" i="7" s="1"/>
  <c r="S22" i="5"/>
  <c r="U22" i="5" s="1"/>
  <c r="S29" i="5"/>
  <c r="U29" i="5" s="1"/>
  <c r="S39" i="5"/>
  <c r="U39" i="5" s="1"/>
  <c r="T46" i="5"/>
  <c r="V46" i="5" s="1"/>
  <c r="S50" i="5"/>
  <c r="U50" i="5" s="1"/>
  <c r="S51" i="5"/>
  <c r="U51" i="5" s="1"/>
  <c r="R20" i="6"/>
  <c r="V20" i="6" s="1"/>
  <c r="R43" i="6"/>
  <c r="V43" i="6" s="1"/>
  <c r="T43" i="6"/>
  <c r="AA45" i="6"/>
  <c r="Y45" i="6"/>
  <c r="N12" i="7"/>
  <c r="T28" i="6"/>
  <c r="R28" i="6"/>
  <c r="V28" i="6" s="1"/>
  <c r="AA39" i="6"/>
  <c r="Y39" i="6"/>
  <c r="P15" i="2"/>
  <c r="P15" i="7" s="1"/>
  <c r="B24" i="8"/>
  <c r="B24" i="9" s="1"/>
  <c r="B24" i="7"/>
  <c r="O9" i="2"/>
  <c r="O9" i="7" s="1"/>
  <c r="P12" i="2"/>
  <c r="P12" i="7" s="1"/>
  <c r="B21" i="8"/>
  <c r="B21" i="9" s="1"/>
  <c r="B21" i="7"/>
  <c r="O33" i="2"/>
  <c r="O33" i="7" s="1"/>
  <c r="P36" i="2"/>
  <c r="P36" i="7" s="1"/>
  <c r="B45" i="7"/>
  <c r="B45" i="8"/>
  <c r="B45" i="9" s="1"/>
  <c r="L51" i="2"/>
  <c r="L51" i="7" s="1"/>
  <c r="O57" i="2"/>
  <c r="O57" i="7" s="1"/>
  <c r="P60" i="2"/>
  <c r="P60" i="7" s="1"/>
  <c r="S11" i="5"/>
  <c r="U11" i="5" s="1"/>
  <c r="B24" i="5"/>
  <c r="T55" i="5"/>
  <c r="V55" i="5" s="1"/>
  <c r="S59" i="5"/>
  <c r="U59" i="5" s="1"/>
  <c r="S60" i="5"/>
  <c r="U60" i="5" s="1"/>
  <c r="Y9" i="6"/>
  <c r="AA15" i="6"/>
  <c r="T26" i="6"/>
  <c r="R26" i="6"/>
  <c r="V26" i="6" s="1"/>
  <c r="T38" i="6"/>
  <c r="R38" i="6"/>
  <c r="V38" i="6" s="1"/>
  <c r="AA54" i="6"/>
  <c r="Y54" i="6"/>
  <c r="Y19" i="7"/>
  <c r="R42" i="6"/>
  <c r="V42" i="6" s="1"/>
  <c r="W42" i="6"/>
  <c r="X42" i="6" s="1"/>
  <c r="T42" i="6"/>
  <c r="P9" i="2"/>
  <c r="P9" i="7" s="1"/>
  <c r="B18" i="8"/>
  <c r="B18" i="9" s="1"/>
  <c r="B18" i="7"/>
  <c r="P33" i="2"/>
  <c r="P33" i="7" s="1"/>
  <c r="B42" i="8"/>
  <c r="B42" i="9" s="1"/>
  <c r="B42" i="7"/>
  <c r="P57" i="2"/>
  <c r="P57" i="7" s="1"/>
  <c r="B66" i="8"/>
  <c r="B66" i="9" s="1"/>
  <c r="B66" i="7"/>
  <c r="B15" i="8"/>
  <c r="B15" i="9" s="1"/>
  <c r="B15" i="7"/>
  <c r="L21" i="2"/>
  <c r="L21" i="7" s="1"/>
  <c r="P30" i="2"/>
  <c r="P30" i="7" s="1"/>
  <c r="B39" i="8"/>
  <c r="B39" i="9" s="1"/>
  <c r="B39" i="7"/>
  <c r="L45" i="2"/>
  <c r="L45" i="7" s="1"/>
  <c r="O51" i="2"/>
  <c r="O51" i="7" s="1"/>
  <c r="P54" i="2"/>
  <c r="P54" i="7" s="1"/>
  <c r="B63" i="7"/>
  <c r="B63" i="8"/>
  <c r="B63" i="9" s="1"/>
  <c r="S9" i="5"/>
  <c r="U9" i="5" s="1"/>
  <c r="T10" i="5"/>
  <c r="V10" i="5" s="1"/>
  <c r="AK9" i="7" s="1"/>
  <c r="AJ9" i="7" s="1"/>
  <c r="T67" i="5"/>
  <c r="V67" i="5" s="1"/>
  <c r="S67" i="5"/>
  <c r="U67" i="5" s="1"/>
  <c r="T14" i="6"/>
  <c r="R14" i="6"/>
  <c r="V14" i="6" s="1"/>
  <c r="T16" i="6"/>
  <c r="R16" i="6"/>
  <c r="V16" i="6" s="1"/>
  <c r="R18" i="6"/>
  <c r="V18" i="6" s="1"/>
  <c r="T18" i="6"/>
  <c r="W24" i="6"/>
  <c r="X24" i="6" s="1"/>
  <c r="T24" i="6"/>
  <c r="B12" i="8"/>
  <c r="B12" i="9" s="1"/>
  <c r="B12" i="7"/>
  <c r="B36" i="8"/>
  <c r="B36" i="9" s="1"/>
  <c r="B36" i="7"/>
  <c r="B60" i="8"/>
  <c r="B60" i="9" s="1"/>
  <c r="B60" i="7"/>
  <c r="AK15" i="7"/>
  <c r="B21" i="5"/>
  <c r="AK24" i="7"/>
  <c r="W12" i="6"/>
  <c r="X12" i="6" s="1"/>
  <c r="T12" i="6"/>
  <c r="T27" i="6"/>
  <c r="R27" i="6"/>
  <c r="V27" i="6" s="1"/>
  <c r="Y48" i="6"/>
  <c r="Y17" i="7"/>
  <c r="B30" i="8"/>
  <c r="B30" i="9" s="1"/>
  <c r="B30" i="7"/>
  <c r="B9" i="8"/>
  <c r="B9" i="9" s="1"/>
  <c r="B9" i="7"/>
  <c r="L15" i="2"/>
  <c r="L15" i="7" s="1"/>
  <c r="B33" i="8"/>
  <c r="B33" i="9" s="1"/>
  <c r="B33" i="7"/>
  <c r="B57" i="7"/>
  <c r="B57" i="8"/>
  <c r="B57" i="9" s="1"/>
  <c r="L63" i="2"/>
  <c r="L63" i="7" s="1"/>
  <c r="B27" i="3"/>
  <c r="B9" i="5"/>
  <c r="B12" i="5"/>
  <c r="B15" i="5"/>
  <c r="B18" i="5"/>
  <c r="W27" i="6"/>
  <c r="X27" i="6" s="1"/>
  <c r="R30" i="6"/>
  <c r="V30" i="6" s="1"/>
  <c r="W30" i="6"/>
  <c r="X30" i="6" s="1"/>
  <c r="T30" i="6"/>
  <c r="T39" i="6"/>
  <c r="R39" i="6"/>
  <c r="V39" i="6" s="1"/>
  <c r="R10" i="6"/>
  <c r="V10" i="6" s="1"/>
  <c r="R22" i="6"/>
  <c r="V22" i="6" s="1"/>
  <c r="R34" i="6"/>
  <c r="V34" i="6" s="1"/>
  <c r="R46" i="6"/>
  <c r="V46" i="6" s="1"/>
  <c r="AB12" i="7"/>
  <c r="T13" i="7"/>
  <c r="U15" i="7"/>
  <c r="R16" i="7"/>
  <c r="X18" i="7"/>
  <c r="R49" i="6"/>
  <c r="V49" i="6" s="1"/>
  <c r="T64" i="6"/>
  <c r="R64" i="6"/>
  <c r="V64" i="6" s="1"/>
  <c r="AE14" i="7"/>
  <c r="W14" i="7"/>
  <c r="AF13" i="7"/>
  <c r="X13" i="7"/>
  <c r="AF12" i="7"/>
  <c r="AD14" i="7"/>
  <c r="V14" i="7"/>
  <c r="AE13" i="7"/>
  <c r="W13" i="7"/>
  <c r="AE12" i="7"/>
  <c r="W12" i="7"/>
  <c r="AB14" i="7"/>
  <c r="T14" i="7"/>
  <c r="AC13" i="7"/>
  <c r="U13" i="7"/>
  <c r="AK12" i="7"/>
  <c r="AC12" i="7"/>
  <c r="U12" i="7"/>
  <c r="Z14" i="7"/>
  <c r="R14" i="7"/>
  <c r="AA13" i="7"/>
  <c r="S13" i="7"/>
  <c r="AI12" i="7"/>
  <c r="AG14" i="7"/>
  <c r="Y14" i="7"/>
  <c r="Q14" i="7"/>
  <c r="Z13" i="7"/>
  <c r="R13" i="7"/>
  <c r="AH12" i="7"/>
  <c r="Z12" i="7"/>
  <c r="R12" i="7"/>
  <c r="Q12" i="7"/>
  <c r="AD12" i="7"/>
  <c r="V13" i="7"/>
  <c r="AA14" i="7"/>
  <c r="AA17" i="7"/>
  <c r="S17" i="7"/>
  <c r="AB16" i="7"/>
  <c r="T16" i="7"/>
  <c r="AJ15" i="7"/>
  <c r="AB15" i="7"/>
  <c r="AB17" i="7"/>
  <c r="R17" i="7"/>
  <c r="Z16" i="7"/>
  <c r="Q16" i="7"/>
  <c r="AF15" i="7"/>
  <c r="W15" i="7"/>
  <c r="Z17" i="7"/>
  <c r="Q17" i="7"/>
  <c r="Y16" i="7"/>
  <c r="AE15" i="7"/>
  <c r="V15" i="7"/>
  <c r="AG17" i="7"/>
  <c r="X17" i="7"/>
  <c r="AF16" i="7"/>
  <c r="W16" i="7"/>
  <c r="AC15" i="7"/>
  <c r="T15" i="7"/>
  <c r="AE17" i="7"/>
  <c r="V17" i="7"/>
  <c r="AD16" i="7"/>
  <c r="U16" i="7"/>
  <c r="AI15" i="7"/>
  <c r="Z15" i="7"/>
  <c r="R15" i="7"/>
  <c r="AD17" i="7"/>
  <c r="U17" i="7"/>
  <c r="AC16" i="7"/>
  <c r="S16" i="7"/>
  <c r="AH15" i="7"/>
  <c r="Y15" i="7"/>
  <c r="Q15" i="7"/>
  <c r="X15" i="7"/>
  <c r="V16" i="7"/>
  <c r="AC17" i="7"/>
  <c r="AB20" i="7"/>
  <c r="T20" i="7"/>
  <c r="AC19" i="7"/>
  <c r="U19" i="7"/>
  <c r="AK18" i="7"/>
  <c r="AJ18" i="7" s="1"/>
  <c r="AC18" i="7"/>
  <c r="U18" i="7"/>
  <c r="Z20" i="7"/>
  <c r="R20" i="7"/>
  <c r="AA19" i="7"/>
  <c r="S19" i="7"/>
  <c r="AI18" i="7"/>
  <c r="AH18" i="7" s="1"/>
  <c r="AL18" i="7" s="1"/>
  <c r="AA18" i="7"/>
  <c r="S18" i="7"/>
  <c r="X20" i="7"/>
  <c r="AE19" i="7"/>
  <c r="T19" i="7"/>
  <c r="AG18" i="7"/>
  <c r="W18" i="7"/>
  <c r="AG20" i="7"/>
  <c r="W20" i="7"/>
  <c r="AD19" i="7"/>
  <c r="R19" i="7"/>
  <c r="AF18" i="7"/>
  <c r="V18" i="7"/>
  <c r="AF20" i="7"/>
  <c r="V20" i="7"/>
  <c r="AE20" i="7"/>
  <c r="U20" i="7"/>
  <c r="Z19" i="7"/>
  <c r="AD18" i="7"/>
  <c r="R18" i="7"/>
  <c r="AC20" i="7"/>
  <c r="Q20" i="7"/>
  <c r="X19" i="7"/>
  <c r="Z18" i="7"/>
  <c r="AA20" i="7"/>
  <c r="AG19" i="7"/>
  <c r="W19" i="7"/>
  <c r="Y18" i="7"/>
  <c r="AB18" i="7"/>
  <c r="AB19" i="7"/>
  <c r="T52" i="6"/>
  <c r="R52" i="6"/>
  <c r="V52" i="6" s="1"/>
  <c r="T58" i="6"/>
  <c r="R58" i="6"/>
  <c r="V58" i="6" s="1"/>
  <c r="S12" i="7"/>
  <c r="AG12" i="7"/>
  <c r="Y13" i="7"/>
  <c r="AC14" i="7"/>
  <c r="AA15" i="7"/>
  <c r="X16" i="7"/>
  <c r="AF17" i="7"/>
  <c r="AE18" i="7"/>
  <c r="AF19" i="7"/>
  <c r="T12" i="7"/>
  <c r="AJ12" i="7"/>
  <c r="AB13" i="7"/>
  <c r="AF14" i="7"/>
  <c r="AD15" i="7"/>
  <c r="AA16" i="7"/>
  <c r="S20" i="7"/>
  <c r="T36" i="6"/>
  <c r="R40" i="6"/>
  <c r="V40" i="6" s="1"/>
  <c r="T48" i="6"/>
  <c r="R53" i="6"/>
  <c r="V53" i="6" s="1"/>
  <c r="T68" i="6"/>
  <c r="R68" i="6"/>
  <c r="V68" i="6" s="1"/>
  <c r="V12" i="7"/>
  <c r="AD13" i="7"/>
  <c r="AG15" i="7"/>
  <c r="AE16" i="7"/>
  <c r="Y20" i="7"/>
  <c r="AD41" i="7"/>
  <c r="V41" i="7"/>
  <c r="AE40" i="7"/>
  <c r="W40" i="7"/>
  <c r="AE39" i="7"/>
  <c r="W39" i="7"/>
  <c r="AC41" i="7"/>
  <c r="U41" i="7"/>
  <c r="AD40" i="7"/>
  <c r="V40" i="7"/>
  <c r="AD39" i="7"/>
  <c r="V39" i="7"/>
  <c r="AB41" i="7"/>
  <c r="T41" i="7"/>
  <c r="AC40" i="7"/>
  <c r="U40" i="7"/>
  <c r="AK39" i="7"/>
  <c r="AC39" i="7"/>
  <c r="U39" i="7"/>
  <c r="AA41" i="7"/>
  <c r="S41" i="7"/>
  <c r="AB40" i="7"/>
  <c r="T40" i="7"/>
  <c r="AJ39" i="7"/>
  <c r="AB39" i="7"/>
  <c r="T39" i="7"/>
  <c r="AG41" i="7"/>
  <c r="Y41" i="7"/>
  <c r="Q41" i="7"/>
  <c r="Z40" i="7"/>
  <c r="R40" i="7"/>
  <c r="AH39" i="7"/>
  <c r="AL39" i="7" s="1"/>
  <c r="Z39" i="7"/>
  <c r="R39" i="7"/>
  <c r="AF41" i="7"/>
  <c r="X41" i="7"/>
  <c r="AG40" i="7"/>
  <c r="Y40" i="7"/>
  <c r="Q40" i="7"/>
  <c r="AG39" i="7"/>
  <c r="Y39" i="7"/>
  <c r="Q39" i="7"/>
  <c r="AE41" i="7"/>
  <c r="Z41" i="7"/>
  <c r="W41" i="7"/>
  <c r="AI39" i="7"/>
  <c r="R41" i="7"/>
  <c r="AF39" i="7"/>
  <c r="AA40" i="7"/>
  <c r="X39" i="7"/>
  <c r="X40" i="7"/>
  <c r="S39" i="7"/>
  <c r="S40" i="7"/>
  <c r="T50" i="6"/>
  <c r="R50" i="6"/>
  <c r="V50" i="6" s="1"/>
  <c r="T62" i="6"/>
  <c r="R62" i="6"/>
  <c r="V62" i="6" s="1"/>
  <c r="T56" i="6"/>
  <c r="R56" i="6"/>
  <c r="V56" i="6" s="1"/>
  <c r="W57" i="6"/>
  <c r="X57" i="6" s="1"/>
  <c r="W60" i="6"/>
  <c r="X60" i="6" s="1"/>
  <c r="Y66" i="6"/>
  <c r="Y12" i="7"/>
  <c r="S14" i="7"/>
  <c r="T17" i="7"/>
  <c r="Q18" i="7"/>
  <c r="Q19" i="7"/>
  <c r="X21" i="7"/>
  <c r="AI21" i="7"/>
  <c r="V22" i="7"/>
  <c r="AF22" i="7"/>
  <c r="W24" i="7"/>
  <c r="U25" i="7"/>
  <c r="AE25" i="7"/>
  <c r="Y26" i="7"/>
  <c r="X24" i="7"/>
  <c r="AJ24" i="7"/>
  <c r="V25" i="7"/>
  <c r="AF25" i="7"/>
  <c r="AA26" i="7"/>
  <c r="AA23" i="7"/>
  <c r="S23" i="7"/>
  <c r="AB22" i="7"/>
  <c r="T22" i="7"/>
  <c r="AB21" i="7"/>
  <c r="T21" i="7"/>
  <c r="AG23" i="7"/>
  <c r="Y23" i="7"/>
  <c r="Q23" i="7"/>
  <c r="Z22" i="7"/>
  <c r="R22" i="7"/>
  <c r="AH21" i="7"/>
  <c r="Z21" i="7"/>
  <c r="R21" i="7"/>
  <c r="Q21" i="7"/>
  <c r="AC21" i="7"/>
  <c r="Y22" i="7"/>
  <c r="T23" i="7"/>
  <c r="AD23" i="7"/>
  <c r="AB24" i="7"/>
  <c r="X25" i="7"/>
  <c r="S26" i="7"/>
  <c r="AL36" i="7"/>
  <c r="Z26" i="7"/>
  <c r="R26" i="7"/>
  <c r="AA25" i="7"/>
  <c r="S25" i="7"/>
  <c r="AI24" i="7"/>
  <c r="AH24" i="7" s="1"/>
  <c r="AL24" i="7" s="1"/>
  <c r="AA24" i="7"/>
  <c r="S24" i="7"/>
  <c r="AF26" i="7"/>
  <c r="X26" i="7"/>
  <c r="AG25" i="7"/>
  <c r="Y25" i="7"/>
  <c r="Q25" i="7"/>
  <c r="AG24" i="7"/>
  <c r="Y24" i="7"/>
  <c r="Q24" i="7"/>
  <c r="R24" i="7"/>
  <c r="AC24" i="7"/>
  <c r="Z25" i="7"/>
  <c r="T26" i="7"/>
  <c r="AD26" i="7"/>
  <c r="X9" i="7"/>
  <c r="AF9" i="7"/>
  <c r="X10" i="7"/>
  <c r="AF10" i="7"/>
  <c r="W11" i="7"/>
  <c r="U21" i="7"/>
  <c r="AE21" i="7"/>
  <c r="Q22" i="7"/>
  <c r="AC22" i="7"/>
  <c r="V23" i="7"/>
  <c r="AF23" i="7"/>
  <c r="T24" i="7"/>
  <c r="AD24" i="7"/>
  <c r="AB25" i="7"/>
  <c r="U26" i="7"/>
  <c r="AE26" i="7"/>
  <c r="U24" i="7"/>
  <c r="AE24" i="7"/>
  <c r="R25" i="7"/>
  <c r="AC25" i="7"/>
  <c r="V26" i="7"/>
  <c r="AG26" i="7"/>
  <c r="AF44" i="7"/>
  <c r="X44" i="7"/>
  <c r="AG43" i="7"/>
  <c r="Y43" i="7"/>
  <c r="Q43" i="7"/>
  <c r="AG42" i="7"/>
  <c r="Y42" i="7"/>
  <c r="Q42" i="7"/>
  <c r="AD44" i="7"/>
  <c r="V44" i="7"/>
  <c r="AE43" i="7"/>
  <c r="W43" i="7"/>
  <c r="AE42" i="7"/>
  <c r="Z42" i="7"/>
  <c r="AJ42" i="7"/>
  <c r="U43" i="7"/>
  <c r="AF43" i="7"/>
  <c r="Z44" i="7"/>
  <c r="AL45" i="7"/>
  <c r="S56" i="7"/>
  <c r="J69" i="9"/>
  <c r="J71" i="9" s="1"/>
  <c r="AC29" i="7"/>
  <c r="U30" i="7"/>
  <c r="AC30" i="7"/>
  <c r="AK30" i="7"/>
  <c r="U31" i="7"/>
  <c r="AC31" i="7"/>
  <c r="T32" i="7"/>
  <c r="AB32" i="7"/>
  <c r="S36" i="7"/>
  <c r="AA36" i="7"/>
  <c r="AI36" i="7"/>
  <c r="S37" i="7"/>
  <c r="AA37" i="7"/>
  <c r="R38" i="7"/>
  <c r="Z38" i="7"/>
  <c r="R42" i="7"/>
  <c r="AA42" i="7"/>
  <c r="AK42" i="7"/>
  <c r="V43" i="7"/>
  <c r="Q44" i="7"/>
  <c r="AA44" i="7"/>
  <c r="AC53" i="7"/>
  <c r="U53" i="7"/>
  <c r="AD52" i="7"/>
  <c r="V52" i="7"/>
  <c r="AD51" i="7"/>
  <c r="V51" i="7"/>
  <c r="AA53" i="7"/>
  <c r="S53" i="7"/>
  <c r="AB52" i="7"/>
  <c r="T52" i="7"/>
  <c r="AJ51" i="7"/>
  <c r="AL51" i="7" s="1"/>
  <c r="AB51" i="7"/>
  <c r="T51" i="7"/>
  <c r="Z53" i="7"/>
  <c r="R53" i="7"/>
  <c r="AA52" i="7"/>
  <c r="S52" i="7"/>
  <c r="AI51" i="7"/>
  <c r="AA51" i="7"/>
  <c r="S51" i="7"/>
  <c r="AD53" i="7"/>
  <c r="V53" i="7"/>
  <c r="AE52" i="7"/>
  <c r="W52" i="7"/>
  <c r="AE51" i="7"/>
  <c r="W51" i="7"/>
  <c r="X51" i="7"/>
  <c r="AC52" i="7"/>
  <c r="AB53" i="7"/>
  <c r="T54" i="7"/>
  <c r="AB56" i="7"/>
  <c r="T56" i="7"/>
  <c r="AC55" i="7"/>
  <c r="U55" i="7"/>
  <c r="AK54" i="7"/>
  <c r="AC54" i="7"/>
  <c r="U54" i="7"/>
  <c r="Z56" i="7"/>
  <c r="R56" i="7"/>
  <c r="AA55" i="7"/>
  <c r="S55" i="7"/>
  <c r="AI54" i="7"/>
  <c r="AA54" i="7"/>
  <c r="S54" i="7"/>
  <c r="AG56" i="7"/>
  <c r="Y56" i="7"/>
  <c r="Q56" i="7"/>
  <c r="Z55" i="7"/>
  <c r="R55" i="7"/>
  <c r="AH54" i="7"/>
  <c r="AL54" i="7" s="1"/>
  <c r="Z54" i="7"/>
  <c r="R54" i="7"/>
  <c r="AF56" i="7"/>
  <c r="X56" i="7"/>
  <c r="AG55" i="7"/>
  <c r="Y55" i="7"/>
  <c r="Q55" i="7"/>
  <c r="AG54" i="7"/>
  <c r="Y54" i="7"/>
  <c r="Q54" i="7"/>
  <c r="AC56" i="7"/>
  <c r="U56" i="7"/>
  <c r="AD55" i="7"/>
  <c r="V55" i="7"/>
  <c r="AD54" i="7"/>
  <c r="V54" i="7"/>
  <c r="W54" i="7"/>
  <c r="T55" i="7"/>
  <c r="W56" i="7"/>
  <c r="X27" i="7"/>
  <c r="AF27" i="7"/>
  <c r="X28" i="7"/>
  <c r="AF28" i="7"/>
  <c r="W29" i="7"/>
  <c r="AE29" i="7"/>
  <c r="W30" i="7"/>
  <c r="AE30" i="7"/>
  <c r="W31" i="7"/>
  <c r="AE31" i="7"/>
  <c r="V32" i="7"/>
  <c r="AD32" i="7"/>
  <c r="V33" i="7"/>
  <c r="AD33" i="7"/>
  <c r="V34" i="7"/>
  <c r="AD34" i="7"/>
  <c r="U35" i="7"/>
  <c r="AC35" i="7"/>
  <c r="U36" i="7"/>
  <c r="AC36" i="7"/>
  <c r="AK36" i="7"/>
  <c r="U37" i="7"/>
  <c r="AC37" i="7"/>
  <c r="T38" i="7"/>
  <c r="AB38" i="7"/>
  <c r="T42" i="7"/>
  <c r="AC42" i="7"/>
  <c r="Z43" i="7"/>
  <c r="S44" i="7"/>
  <c r="AC44" i="7"/>
  <c r="Z51" i="7"/>
  <c r="Q52" i="7"/>
  <c r="AG52" i="7"/>
  <c r="AF53" i="7"/>
  <c r="X54" i="7"/>
  <c r="W55" i="7"/>
  <c r="AA56" i="7"/>
  <c r="E69" i="9"/>
  <c r="E71" i="9" s="1"/>
  <c r="X30" i="7"/>
  <c r="AF30" i="7"/>
  <c r="X31" i="7"/>
  <c r="AF31" i="7"/>
  <c r="W32" i="7"/>
  <c r="AE32" i="7"/>
  <c r="AD36" i="7"/>
  <c r="V37" i="7"/>
  <c r="AD37" i="7"/>
  <c r="U38" i="7"/>
  <c r="AC38" i="7"/>
  <c r="U42" i="7"/>
  <c r="AD42" i="7"/>
  <c r="AA43" i="7"/>
  <c r="T44" i="7"/>
  <c r="AE44" i="7"/>
  <c r="AC51" i="7"/>
  <c r="R52" i="7"/>
  <c r="Q53" i="7"/>
  <c r="AG53" i="7"/>
  <c r="AB54" i="7"/>
  <c r="X55" i="7"/>
  <c r="AD56" i="7"/>
  <c r="R27" i="7"/>
  <c r="Z27" i="7"/>
  <c r="R28" i="7"/>
  <c r="Z28" i="7"/>
  <c r="Q29" i="7"/>
  <c r="Y29" i="7"/>
  <c r="Q30" i="7"/>
  <c r="Y30" i="7"/>
  <c r="AG30" i="7"/>
  <c r="Q31" i="7"/>
  <c r="Y31" i="7"/>
  <c r="AG31" i="7"/>
  <c r="X32" i="7"/>
  <c r="AF32" i="7"/>
  <c r="X33" i="7"/>
  <c r="AF33" i="7"/>
  <c r="X34" i="7"/>
  <c r="AF34" i="7"/>
  <c r="W35" i="7"/>
  <c r="W36" i="7"/>
  <c r="AE36" i="7"/>
  <c r="W37" i="7"/>
  <c r="AE37" i="7"/>
  <c r="V38" i="7"/>
  <c r="AD38" i="7"/>
  <c r="V42" i="7"/>
  <c r="AF42" i="7"/>
  <c r="R43" i="7"/>
  <c r="AB43" i="7"/>
  <c r="U44" i="7"/>
  <c r="AG44" i="7"/>
  <c r="AF51" i="7"/>
  <c r="U52" i="7"/>
  <c r="T53" i="7"/>
  <c r="AE54" i="7"/>
  <c r="AB55" i="7"/>
  <c r="AE56" i="7"/>
  <c r="G69" i="9"/>
  <c r="G71" i="9" s="1"/>
  <c r="R30" i="7"/>
  <c r="Z30" i="7"/>
  <c r="AH30" i="7"/>
  <c r="AL30" i="7" s="1"/>
  <c r="R31" i="7"/>
  <c r="Z31" i="7"/>
  <c r="Q32" i="7"/>
  <c r="Y32" i="7"/>
  <c r="X36" i="7"/>
  <c r="AF36" i="7"/>
  <c r="X37" i="7"/>
  <c r="AF37" i="7"/>
  <c r="W38" i="7"/>
  <c r="W42" i="7"/>
  <c r="AH42" i="7"/>
  <c r="AL42" i="7" s="1"/>
  <c r="S43" i="7"/>
  <c r="AC43" i="7"/>
  <c r="W44" i="7"/>
  <c r="Q51" i="7"/>
  <c r="AG51" i="7"/>
  <c r="X52" i="7"/>
  <c r="W53" i="7"/>
  <c r="AF54" i="7"/>
  <c r="AE55" i="7"/>
  <c r="H69" i="9"/>
  <c r="H71" i="9" s="1"/>
  <c r="Q46" i="7"/>
  <c r="Y46" i="7"/>
  <c r="AG46" i="7"/>
  <c r="X47" i="7"/>
  <c r="AF47" i="7"/>
  <c r="X48" i="7"/>
  <c r="AF48" i="7"/>
  <c r="X49" i="7"/>
  <c r="AF49" i="7"/>
  <c r="W50" i="7"/>
  <c r="AE50" i="7"/>
  <c r="U57" i="7"/>
  <c r="AC57" i="7"/>
  <c r="AK57" i="7"/>
  <c r="U58" i="7"/>
  <c r="AC58" i="7"/>
  <c r="T59" i="7"/>
  <c r="AB59" i="7"/>
  <c r="T60" i="7"/>
  <c r="AB60" i="7"/>
  <c r="AJ60" i="7"/>
  <c r="AL60" i="7" s="1"/>
  <c r="T61" i="7"/>
  <c r="AB61" i="7"/>
  <c r="S62" i="7"/>
  <c r="AA62" i="7"/>
  <c r="S63" i="7"/>
  <c r="AA63" i="7"/>
  <c r="AI63" i="7"/>
  <c r="S64" i="7"/>
  <c r="AA64" i="7"/>
  <c r="R65" i="7"/>
  <c r="Z65" i="7"/>
  <c r="R66" i="7"/>
  <c r="Z66" i="7"/>
  <c r="AH66" i="7"/>
  <c r="AL66" i="7" s="1"/>
  <c r="R67" i="7"/>
  <c r="Z67" i="7"/>
  <c r="Q68" i="7"/>
  <c r="Y68" i="7"/>
  <c r="AG68" i="7"/>
  <c r="X57" i="7"/>
  <c r="AF57" i="7"/>
  <c r="X58" i="7"/>
  <c r="AF58" i="7"/>
  <c r="W59" i="7"/>
  <c r="AE59" i="7"/>
  <c r="U66" i="7"/>
  <c r="AC66" i="7"/>
  <c r="AK66" i="7"/>
  <c r="U67" i="7"/>
  <c r="AC67" i="7"/>
  <c r="T68" i="7"/>
  <c r="AB68" i="7"/>
  <c r="U46" i="7"/>
  <c r="AC46" i="7"/>
  <c r="T47" i="7"/>
  <c r="AB47" i="7"/>
  <c r="T48" i="7"/>
  <c r="AB48" i="7"/>
  <c r="AJ48" i="7"/>
  <c r="AL48" i="7" s="1"/>
  <c r="T49" i="7"/>
  <c r="AB49" i="7"/>
  <c r="S50" i="7"/>
  <c r="AA50" i="7"/>
  <c r="Q57" i="7"/>
  <c r="Y57" i="7"/>
  <c r="AG57" i="7"/>
  <c r="Q58" i="7"/>
  <c r="Y58" i="7"/>
  <c r="AG58" i="7"/>
  <c r="X59" i="7"/>
  <c r="AF59" i="7"/>
  <c r="X60" i="7"/>
  <c r="AF60" i="7"/>
  <c r="X61" i="7"/>
  <c r="AF61" i="7"/>
  <c r="W62" i="7"/>
  <c r="AE62" i="7"/>
  <c r="W64" i="7"/>
  <c r="AE64" i="7"/>
  <c r="V65" i="7"/>
  <c r="AD65" i="7"/>
  <c r="V66" i="7"/>
  <c r="AD66" i="7"/>
  <c r="V67" i="7"/>
  <c r="AD67" i="7"/>
  <c r="U68" i="7"/>
  <c r="AC68" i="7"/>
  <c r="V45" i="7"/>
  <c r="AD45" i="7"/>
  <c r="V46" i="7"/>
  <c r="AD46" i="7"/>
  <c r="U47" i="7"/>
  <c r="AC47" i="7"/>
  <c r="U48" i="7"/>
  <c r="AC48" i="7"/>
  <c r="AK48" i="7"/>
  <c r="U49" i="7"/>
  <c r="AC49" i="7"/>
  <c r="T50" i="7"/>
  <c r="AB50" i="7"/>
  <c r="R57" i="7"/>
  <c r="Z57" i="7"/>
  <c r="AH57" i="7"/>
  <c r="AL57" i="7" s="1"/>
  <c r="R58" i="7"/>
  <c r="Z58" i="7"/>
  <c r="Q59" i="7"/>
  <c r="Y59" i="7"/>
  <c r="AG59" i="7"/>
  <c r="Q60" i="7"/>
  <c r="Y60" i="7"/>
  <c r="AG60" i="7"/>
  <c r="Q61" i="7"/>
  <c r="Y61" i="7"/>
  <c r="AG61" i="7"/>
  <c r="X62" i="7"/>
  <c r="AF62" i="7"/>
  <c r="X63" i="7"/>
  <c r="AF63" i="7"/>
  <c r="X64" i="7"/>
  <c r="AF64" i="7"/>
  <c r="W65" i="7"/>
  <c r="AE65" i="7"/>
  <c r="W66" i="7"/>
  <c r="AE66" i="7"/>
  <c r="W67" i="7"/>
  <c r="AE67" i="7"/>
  <c r="V68" i="7"/>
  <c r="AD68" i="7"/>
  <c r="X66" i="7"/>
  <c r="AF66" i="7"/>
  <c r="X67" i="7"/>
  <c r="AF67" i="7"/>
  <c r="W68" i="7"/>
  <c r="AE68" i="7"/>
  <c r="X45" i="7"/>
  <c r="AF45" i="7"/>
  <c r="X46" i="7"/>
  <c r="AF46" i="7"/>
  <c r="W47" i="7"/>
  <c r="W48" i="7"/>
  <c r="AE48" i="7"/>
  <c r="W49" i="7"/>
  <c r="AE49" i="7"/>
  <c r="V50"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A27" i="6" l="1"/>
  <c r="AB27" i="6" s="1"/>
  <c r="AH27" i="7" s="1"/>
  <c r="AL27" i="7" s="1"/>
  <c r="Y27" i="6"/>
  <c r="AI9" i="7"/>
  <c r="AH9" i="7" s="1"/>
  <c r="AL9" i="7" s="1"/>
  <c r="N27" i="7"/>
  <c r="P27" i="2"/>
  <c r="P27" i="7" s="1"/>
  <c r="O27" i="2"/>
  <c r="O27" i="7" s="1"/>
  <c r="AL21" i="7"/>
  <c r="AL15" i="7"/>
  <c r="AA24" i="6"/>
  <c r="Y24" i="6"/>
  <c r="AA42" i="6"/>
  <c r="Y42" i="6"/>
  <c r="AL12" i="7"/>
  <c r="AA60" i="6"/>
  <c r="Y60" i="6"/>
  <c r="Y57" i="6"/>
  <c r="AA57" i="6"/>
  <c r="AA12" i="6"/>
  <c r="Y12" i="6"/>
  <c r="AA30" i="6"/>
  <c r="Y3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ID#AAAAvx_2VHU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ID#AAAAvx_2VH0
Carlos Ivan Rueda Blanco    (2023-05-04 21:47:42)
Impacto: las consecuencias que puede ocasionar a la organización la materialización del riesgo.</t>
        </r>
      </text>
    </comment>
    <comment ref="E7" authorId="0" shapeId="0">
      <text>
        <r>
          <rPr>
            <sz val="11"/>
            <color theme="1"/>
            <rFont val="Calibri"/>
            <scheme val="minor"/>
          </rPr>
          <t>======
ID#AAAAvx_2VIQ
Carlos Ivan Rueda Blanco    (2023-05-04 21:47:42)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ID#AAAAvx_2VII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ID#AAAAvx_2VHY
Carlos Ivan Rueda Blanco    (2023-05-04 21:47:42)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ID#AAAAvx_2VIE
Carlos Ivan Rueda Blanco    (2023-05-04 21:47:42)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ID#AAAAvx_2VHs
Carlos Ivan Rueda Blanco    (2023-05-04 21:47:42)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ID#AAAAvx_2VHQ
Carlos Ivan Rueda Blanco    (2023-05-04 21:47:42)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ID#AAAAvx_2VHc
Carlos Ivan Rueda Blanco    (2023-05-04 21:47:42)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m07u01I1oVkbkA90qEXUt39/1r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ID#AAAAvx_2VHw
Carlos Ivan Rueda Blanco    (2023-05-04 21:47:42)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ID#AAAAvx_2VIU
Carlos Ivan Rueda Blanco    (2023-05-04 21:47:42)
Acción: se determina mediante verbos que indican la acción que deben realizar como parte del control.</t>
        </r>
      </text>
    </comment>
    <comment ref="G7" authorId="0" shapeId="0">
      <text>
        <r>
          <rPr>
            <sz val="11"/>
            <color theme="1"/>
            <rFont val="Calibri"/>
            <scheme val="minor"/>
          </rPr>
          <t>======
ID#AAAAvx_2VIM
Carlos Ivan Rueda Blanco    (2023-05-04 21:47:42)
Complemento: corresponde a los detalles que permiten identificar claramente el objeto del control.</t>
        </r>
      </text>
    </comment>
    <comment ref="H7" authorId="0" shapeId="0">
      <text>
        <r>
          <rPr>
            <sz val="11"/>
            <color theme="1"/>
            <rFont val="Calibri"/>
            <scheme val="minor"/>
          </rPr>
          <t>======
ID#AAAAvx_2VIY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ID#AAAAvx_2VHk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ID#AAAAvx_2VHI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ztC+qGJqKhytrGDHa1N5Hj6YG6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ID#AAAAvx_2VIA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ID#AAAAvx_2VHo
Carlos Ivan Rueda Blanco    (2023-05-04 21:47:42)
Impacto: las consecuencias que puede ocasionar a la organización la materialización del riesgo.</t>
        </r>
      </text>
    </comment>
    <comment ref="E7" authorId="0" shapeId="0">
      <text>
        <r>
          <rPr>
            <sz val="11"/>
            <color theme="1"/>
            <rFont val="Calibri"/>
            <scheme val="minor"/>
          </rPr>
          <t>======
ID#AAAAvx_2VHM
Carlos Ivan Rueda Blanco    (2023-05-04 21:47:42)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ID#AAAAvx_2VH4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ID#AAAAvx_2VH8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ID#AAAAvx_2VHg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ID#AAAAvx_2VHE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hTmcvp2yDdJYiEc1Amp3lOspzvg=="/>
    </ext>
  </extLst>
</comments>
</file>

<file path=xl/sharedStrings.xml><?xml version="1.0" encoding="utf-8"?>
<sst xmlns="http://schemas.openxmlformats.org/spreadsheetml/2006/main" count="718" uniqueCount="462">
  <si>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</si>
  <si>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</si>
  <si>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</si>
  <si>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</si>
  <si>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</si>
  <si>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</si>
  <si>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del Talento Humano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</si>
  <si>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</si>
  <si>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</si>
  <si>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</si>
  <si>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</si>
  <si>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</si>
  <si>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</si>
  <si>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</si>
  <si>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</si>
  <si>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</si>
  <si>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</si>
  <si>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</si>
  <si>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</si>
  <si>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</si>
  <si>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</si>
  <si>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</si>
  <si>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</si>
  <si>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</si>
  <si>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</si>
  <si>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</si>
  <si>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</si>
  <si>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</si>
  <si>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</si>
  <si>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</si>
  <si>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</si>
  <si>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</si>
  <si>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</si>
  <si>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</si>
  <si>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</si>
  <si>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</si>
  <si>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</si>
  <si>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</si>
  <si>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</si>
  <si>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</si>
  <si>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</si>
  <si>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</si>
  <si>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</si>
  <si>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La información del proceso no esta compilada, es dispersa, sin criterios de almacenamiento, hay duplicidad, se encuentran borradores y no se conoce el documento definitivo.</t>
  </si>
  <si>
    <t>Se cuenta con cuatro (4) empleos los cuales estan provistos en su mayoria con serviodores con derechos de carrera administativa.</t>
  </si>
  <si>
    <t>Debilidad en la inducción y en el entrenamiento en el puesto de trabajo</t>
  </si>
  <si>
    <t>Se cuenta con recursos para la ejecucion de los planes</t>
  </si>
  <si>
    <t>Poca actualizacion de conocimientos del talento humano</t>
  </si>
  <si>
    <t>Se tienen procedimientos para ejecutar las actividades</t>
  </si>
  <si>
    <t>Aunque el proceso está catalogado como estrategico funciona operativamente</t>
  </si>
  <si>
    <t xml:space="preserve">Ausencia de herramientas tecnologicas para la administracion del talento humano. </t>
  </si>
  <si>
    <t>Insuficientes e inadrecuados puestos de trabajo</t>
  </si>
  <si>
    <t>Factores Externos (Análisis DOFA)</t>
  </si>
  <si>
    <t>Amenazas</t>
  </si>
  <si>
    <t>Oportunidades</t>
  </si>
  <si>
    <t>Rotacion de personal por concursos de meritos en otras entidades</t>
  </si>
  <si>
    <t>Acceder a informacion a través del aplicativo SIDEAP</t>
  </si>
  <si>
    <t>Contar con e banco de hojas de vida Talento No Palanca para la contratacion de personal</t>
  </si>
  <si>
    <t>Auditorias de entes de control</t>
  </si>
  <si>
    <t>Factores Externos (Análisis PESTEL)</t>
  </si>
  <si>
    <t>Factores Políticos</t>
  </si>
  <si>
    <t>Factores Económicos</t>
  </si>
  <si>
    <t>Control de tutela por parte de la Secretaria de Ambiente</t>
  </si>
  <si>
    <t>Transferencia de recursos por parte de la secretaria distrital de hacienda</t>
  </si>
  <si>
    <t>Control politico por parte del Concejo de Bogotá</t>
  </si>
  <si>
    <t>Recursos FONDIGER</t>
  </si>
  <si>
    <t>Factores Sociales</t>
  </si>
  <si>
    <t>Factores Tecnológicos</t>
  </si>
  <si>
    <t>Factores Ecológicos</t>
  </si>
  <si>
    <t>Factores Legales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</si>
  <si>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</si>
  <si>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</si>
  <si>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</si>
  <si>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</si>
  <si>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</si>
  <si>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</si>
  <si>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</si>
  <si>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</si>
  <si>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</si>
  <si>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</si>
  <si>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</si>
  <si>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</si>
  <si>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</si>
  <si>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</si>
  <si>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</si>
  <si>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</si>
  <si>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</si>
  <si>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</si>
  <si>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</si>
  <si>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</si>
  <si>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</si>
  <si>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</si>
  <si>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</si>
  <si>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</si>
  <si>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</si>
  <si>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</si>
  <si>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</si>
  <si>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</si>
  <si>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Vinculación y Desvinculación</t>
  </si>
  <si>
    <t>Afectación Económica o Presupuestal</t>
  </si>
  <si>
    <t>Falta de control en las actividades del procedimiento</t>
  </si>
  <si>
    <t>Desconocimiento del procedimiento.</t>
  </si>
  <si>
    <t>Posibilidad de Afectación Económica o Presupuestal por Vinculacion o retiro de servidor publico de manera inadecuado debido a desconocimiento del procedimiento.</t>
  </si>
  <si>
    <t>Gestión</t>
  </si>
  <si>
    <t>Ejecución y Administración de procesos</t>
  </si>
  <si>
    <t>Baja: La actividad que conlleva el riesgo se ejecuta de 3 a 24 veces por año</t>
  </si>
  <si>
    <t>Económico: Entre 100 y 500 SMLMV</t>
  </si>
  <si>
    <t>Nomina</t>
  </si>
  <si>
    <t>Personal no capacitado.</t>
  </si>
  <si>
    <t>Desconocimiento del procedimiento y normatividad vigente.</t>
  </si>
  <si>
    <t>Posibilidad de Afectación Económica o Presupuestal por la Inadecuada liquidacion de la nomina debido al Desconocimiento del procedimiento y normatividad vigente.</t>
  </si>
  <si>
    <t>Sst</t>
  </si>
  <si>
    <t>Falta de aprobación en las actividades del plan.</t>
  </si>
  <si>
    <t>Falta de planeación de las actividades enmarcadas en plan de trabajo de sst.</t>
  </si>
  <si>
    <t>Posibilidad de Afectación Económica o Presupuestal por incumplimienhto del Plan Anual de SST debido a Falta de planeación de las actividades enmarcadas en plan de trabajo de SST.</t>
  </si>
  <si>
    <t>Media: La actividad que conlleva el riesgo se ejecuta de 24 a 500 veces por año</t>
  </si>
  <si>
    <t>Situaciones administrativas</t>
  </si>
  <si>
    <t>Elaboración inequivoca del acto administrativo.</t>
  </si>
  <si>
    <t>Desconocimiento de la normatividad vigente.</t>
  </si>
  <si>
    <t>Posibilidad de Afectación Económica o Presupuestal por errores en la elaboracion de los actos administrativos debido al Desconocimiento de la normatividad vigente.</t>
  </si>
  <si>
    <t>Historia laboral del servidor público incompleta y desactualizada.</t>
  </si>
  <si>
    <t>Desconocimiento del procedimiento historia laboral.</t>
  </si>
  <si>
    <t>Posibilidad de Afectación Económica o Presupuestal por la perdida de informacion de las historias laborales debido al Desconocimiento del procedimiento de historia laboral.</t>
  </si>
  <si>
    <t>Muy Baja: La actividad que conlleva el riesgo se ejecuta como máximo 2 veces por año</t>
  </si>
  <si>
    <t>No presentar los informes del decreto 612 del 2018.</t>
  </si>
  <si>
    <t>no adecuada planeación en la ejecución del plan estratégico del talento humano.</t>
  </si>
  <si>
    <t>Posibilidad de Afectación Económica o Presupuestal por el Incumplimiento del Decreto 612 del 2018 debido a la no adecuada planeación en la ejecución del plan estratégico del talento humano.</t>
  </si>
  <si>
    <t>Alta: La actividad que conlleva el riesgo se ejecuta mínimo 500 veces al año y máximo 5000 veces por año</t>
  </si>
  <si>
    <t>Diligenciamiento periodico del formulario de declaración  de conflicto de interés en la plataforma SIDEAP por los funcionarios de la Entidad.</t>
  </si>
  <si>
    <t>El funcionario presenta un conflicto de intereses pero no se declara impedido para desempeñar sus funciones, ante una situación en la que puede tener un interes particular o directo que afecte su regulación, gestión, control o decisiones.</t>
  </si>
  <si>
    <t>Falta de seguimiento a los casos declarados por los funcionarios de la Entidad en la plataforma del SIDEAP.</t>
  </si>
  <si>
    <t>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t>
  </si>
  <si>
    <t>Corrupción</t>
  </si>
  <si>
    <t>Usuarios, productos y practicas, organizacionales</t>
  </si>
  <si>
    <t>Improbable: Al menos una vez en los últimos 5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</si>
  <si>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</si>
  <si>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</si>
  <si>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</si>
  <si>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</si>
  <si>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</si>
  <si>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</si>
  <si>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</si>
  <si>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</si>
  <si>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</si>
  <si>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</si>
  <si>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</si>
  <si>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</si>
  <si>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</si>
  <si>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</si>
  <si>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</si>
  <si>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</si>
  <si>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</si>
  <si>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</si>
  <si>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</si>
  <si>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</si>
  <si>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</si>
  <si>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</si>
  <si>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</si>
  <si>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</si>
  <si>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</si>
  <si>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</si>
  <si>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</si>
  <si>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</si>
  <si>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</si>
  <si>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</si>
  <si>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</si>
  <si>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</si>
  <si>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</si>
  <si>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</si>
  <si>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</si>
  <si>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</si>
  <si>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</si>
  <si>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</si>
  <si>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</si>
  <si>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</si>
  <si>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</si>
  <si>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</si>
  <si>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</si>
  <si>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</si>
  <si>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</si>
  <si>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</si>
  <si>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</si>
  <si>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</si>
  <si>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</si>
  <si>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</si>
  <si>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</si>
  <si>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</si>
  <si>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</si>
  <si>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</si>
  <si>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</si>
  <si>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</si>
  <si>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</si>
  <si>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</si>
  <si>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</si>
  <si>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</si>
  <si>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</si>
  <si>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</si>
  <si>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</si>
  <si>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</si>
  <si>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</si>
  <si>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</si>
  <si>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</si>
  <si>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</si>
  <si>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</si>
  <si>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</si>
  <si>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</si>
  <si>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</si>
  <si>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</si>
  <si>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</si>
  <si>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</si>
  <si>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</si>
  <si>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</si>
  <si>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</si>
  <si>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</si>
  <si>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</si>
  <si>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</si>
  <si>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</si>
  <si>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</si>
  <si>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</si>
  <si>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</si>
  <si>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</si>
  <si>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</si>
  <si>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</si>
  <si>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</si>
  <si>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</si>
  <si>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</si>
  <si>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profesional de gestión de talento humano</t>
  </si>
  <si>
    <t>Anual</t>
  </si>
  <si>
    <t>Identificar declaraciones de conflicto de intereses para evitar cualquier afectación a la entidad por intereses particulares o directos, además para llevar un control de los casos susceptibles de estudio.</t>
  </si>
  <si>
    <t>1) Solicitar la actualización del la declaración de conflicto de intereses a funcionarios y contratistas, atendiendo los lineamientos expedidos por el Servicio Civil.</t>
  </si>
  <si>
    <t>1) En caso de identificarse un conflicto de intereses, se analiza y se remite el caso a la oficina de control disciplinario interno, a traves de comunicación interna y/o correo electrónico para su respectivo tratamiento.</t>
  </si>
  <si>
    <t>1) Comunicación interna de solicitud de actualización de la declaración de conflicto de intereses a todas las dependencias de la Entidad.
2) Comunicaciones internas o correos electrónicos con la remisión de casos a la Oficina de Control Disciplinario Interno.</t>
  </si>
  <si>
    <t>Asignado</t>
  </si>
  <si>
    <t>Adecuado</t>
  </si>
  <si>
    <t>Oportuna</t>
  </si>
  <si>
    <t>Prevenir</t>
  </si>
  <si>
    <t>Confiable</t>
  </si>
  <si>
    <t>Se investigan y resuelven oportunamente</t>
  </si>
  <si>
    <t>Completa</t>
  </si>
  <si>
    <t>Débil = El control no se ejecuta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</si>
  <si>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</si>
  <si>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</si>
  <si>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</si>
  <si>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</si>
  <si>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</si>
  <si>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</si>
  <si>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</si>
  <si>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</si>
  <si>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</si>
  <si>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</si>
  <si>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</si>
  <si>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</si>
  <si>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</si>
  <si>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</si>
  <si>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</si>
  <si>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</si>
  <si>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</si>
  <si>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</si>
  <si>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</si>
  <si>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</si>
  <si>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Sensibilizar a los funcionarios de la Entidad en materia de conflicto de interes (fundamento legal, buenas practicas, concpetos, etc). (100%)</t>
  </si>
  <si>
    <t>1) 31/12/2023</t>
  </si>
  <si>
    <t>Subdirección Corporativa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</si>
  <si>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</si>
  <si>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</si>
  <si>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</si>
  <si>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</si>
  <si>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</si>
  <si>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</si>
  <si>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</si>
  <si>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</si>
  <si>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</si>
  <si>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</si>
  <si>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</si>
  <si>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</si>
  <si>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</si>
  <si>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</si>
  <si>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</si>
  <si>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</si>
  <si>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</si>
  <si>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</si>
  <si>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El proceso no realiza reporte ni cargue de evidencias, por lo que no se evidencia avances en el primer cuatrimestre del 2023, se recomienda realizar lac acciones pertinentes para evitar el incumplimiento de las acciones y controles del riesgo.</t>
  </si>
  <si>
    <t>CONTROLES PENDIENTES DE CAMBIO  CONFORME A LA ACTUALIZACIÓN DOCUMENTAL DE TODO EL PROCESO</t>
  </si>
  <si>
    <t>Esta actividad esta programada para ejecutarse a partir del segundo cuatrimestre (fecha programada también en el PAAC )</t>
  </si>
  <si>
    <t xml:space="preserve">A la fecha de corte del presente reporte, no se ha recibido por parte del El Departamento Administrativo del Servicio Civil – DASCD, los lineamientos para realizar la declaración de conflicto de interés anual obligatoria por parte de servidores y contratistas. 
En ese orden de ideas, la ejecución de este control se hará una vez se reciba el oficio del ente </t>
  </si>
  <si>
    <t>No aplica conforme al reporte registrado</t>
  </si>
  <si>
    <t>No se evidencian avances en la acción para el primer periodo, en la ejecución de los controles establecidos, no se ha realizado debido a que a la fecha de corte, no se ha recibido los lineamientos del Departamento Administrativo del Servicio Civil – DASCD, para realizar la declaración de conflicto de interés.</t>
  </si>
  <si>
    <t xml:space="preserve">Acción: No se evidencia ejecucion de la accion
Control: No se evidencia la ejecución del control, se recomienda revisar de manera general la idoneidad de los controles propuestos y si son adecuados para prevenir o mitigar el riesgo de corrupción así como las evidencias propuestas para el control, teniendo en cuenta que estas por si solas no podrían demostrar de manera adecuada  su ejecución lo cual podría generar una posible materialización del riesgo  sin ser detectado por el proceso. ademas de revisar la periodocidad de la ejecucion de los controles la cual deberia poder ejecutarse de manera constante con el fin de mitigar el riesgo de materializacion 
</t>
  </si>
  <si>
    <t>Las evidencias de la ejecución de los controles se encuentran documentadas y demuestran su cumplimiento</t>
  </si>
  <si>
    <t>A1: Se adalantaron 2 capacitaciones internas lideradas por la Secretaria General de la Alcaldía Mayor de Bogotá con tema principal "Conflicto de interés"
Así mismo a través de las carteletas digitales se divulgó un video relacionado con esta temática</t>
  </si>
  <si>
    <t xml:space="preserve">C1: A través de comunicación interna 2023IE2913 fueron impartidos los lineamientos para la actualización de conflicto de intereses, dando cumplimiento a la circula externa No.11 del DASCD
</t>
  </si>
  <si>
    <t>A1: Listado de asistencia capacitaciones junio 20 y agosto 15 y registro fotográfico de las carteleras
C1: Comunicación interna</t>
  </si>
  <si>
    <t>Se evidencia el cumplimiento de la acción y el control con la campaña de sensibilización de conflicto de intereses, la comunicación interna 2023IE2913, y los listados de asistencia a las capacitaciones de conflicto de interés del 20 de junio y el 15 de agosto.</t>
  </si>
  <si>
    <t>El  control etabalecido para gestionar el riesgo de corrupcion no cumle con el objeto de mitigar de manera adecuada el riesgo por cuanto su periodocidad   debe ser consistente y oportuna para la mitigación del riesgo teneidno en cunta que un control que se raliza de manera anual no previene o detecta de manera
oportuna el riesgo.
La mera  solicitud  de actualización de la declaración de conflicto de intereses a funcionarios y contratistas, por si sola   no permite identificar si un funcionario presenta un conflicto de intereses pero no se declara impedido para desempeñar sus funciones, ante una situación en la que puede tener un interes particular o directo
se evidencia monitoreo de la segunda linea, no obstante el monitoreo no asegura la efectiviad en el  diseño y operacion de los controles y las acciones que gestionan el riesgo por parte de la primera linea.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</si>
  <si>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</si>
  <si>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</si>
  <si>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</si>
  <si>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</si>
  <si>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</si>
  <si>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</si>
  <si>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</si>
  <si>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</si>
  <si>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</si>
  <si>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</si>
  <si>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</si>
  <si>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</si>
  <si>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</si>
  <si>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</si>
  <si>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</si>
  <si>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</si>
  <si>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</si>
  <si>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</si>
  <si>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</si>
  <si>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</si>
  <si>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</si>
  <si>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</si>
  <si>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</si>
  <si>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</si>
  <si>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</si>
  <si>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</si>
  <si>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</si>
  <si>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</si>
  <si>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</si>
  <si>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</si>
  <si>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</si>
  <si>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</si>
  <si>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</si>
  <si>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</si>
  <si>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</si>
  <si>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</si>
  <si>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</si>
  <si>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</si>
  <si>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</si>
  <si>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</si>
  <si>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Preventivo</t>
  </si>
  <si>
    <t>Manual</t>
  </si>
  <si>
    <t>Continua</t>
  </si>
  <si>
    <t>Con registro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</si>
  <si>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</si>
  <si>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</si>
  <si>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</si>
  <si>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</si>
  <si>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</si>
  <si>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</si>
  <si>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</si>
  <si>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</si>
  <si>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</si>
  <si>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</si>
  <si>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</si>
  <si>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</si>
  <si>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</si>
  <si>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</si>
  <si>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</si>
  <si>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</si>
  <si>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</si>
  <si>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</si>
  <si>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</si>
  <si>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</si>
  <si>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</si>
  <si>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</si>
  <si>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</si>
  <si>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</si>
  <si>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</si>
  <si>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</si>
  <si>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</si>
  <si>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</si>
  <si>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</si>
  <si>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</si>
  <si>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</si>
  <si>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</si>
  <si>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</si>
  <si>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</si>
  <si>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</si>
  <si>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</si>
  <si>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</si>
  <si>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</si>
  <si>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</si>
  <si>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</si>
  <si>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</si>
  <si>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</si>
  <si>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</si>
  <si>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</si>
  <si>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</si>
  <si>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</si>
  <si>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</si>
  <si>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</si>
  <si>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</si>
  <si>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</si>
  <si>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</si>
  <si>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</si>
  <si>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</si>
  <si>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</si>
  <si>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</si>
  <si>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</si>
  <si>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</si>
  <si>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</si>
  <si>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</si>
  <si>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</si>
  <si>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</si>
  <si>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</si>
  <si>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</si>
  <si>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</si>
  <si>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</si>
  <si>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</si>
  <si>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</si>
  <si>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</si>
  <si>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</si>
  <si>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</si>
  <si>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</si>
  <si>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</si>
  <si>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</si>
  <si>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</si>
  <si>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</si>
  <si>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</si>
  <si>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</si>
  <si>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</si>
  <si>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</si>
  <si>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</si>
  <si>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</si>
  <si>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</si>
  <si>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</si>
  <si>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</si>
  <si>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</si>
  <si>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</si>
  <si>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</si>
  <si>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</si>
  <si>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</si>
  <si>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</si>
  <si>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</si>
  <si>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</si>
  <si>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</si>
  <si>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</si>
  <si>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</si>
  <si>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</si>
  <si>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</si>
  <si>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</si>
  <si>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</si>
  <si>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</si>
  <si>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</si>
  <si>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</si>
  <si>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</si>
  <si>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</si>
  <si>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</si>
  <si>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</si>
  <si>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</si>
  <si>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</si>
  <si>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</si>
  <si>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</si>
  <si>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</si>
  <si>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</si>
  <si>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</si>
  <si>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</si>
  <si>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</si>
  <si>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</si>
  <si>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</si>
  <si>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</si>
  <si>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</si>
  <si>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</si>
  <si>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</si>
  <si>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</si>
  <si>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</si>
  <si>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No se presentan avances y evidencias, debido a lo reportado por el proceso.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</si>
</sst>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5">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sz val="9"/>
      <color rgb="FF000000"/>
      <name val="Arial Narrow"/>
    </font>
    <font>
      <sz val="9"/>
      <color rgb="FF000000"/>
      <name val="&quot;docs-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4">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1" fillId="4" borderId="4" xfId="0" applyNumberFormat="1" applyFont="1" applyFill="1" applyBorder="1" applyAlignment="1">
      <alignment horizontal="center" vertical="center"/>
    </xf>
    <xf numFmtId="10" fontId="31" fillId="4" borderId="4" xfId="0" applyNumberFormat="1" applyFont="1" applyFill="1" applyBorder="1" applyAlignment="1">
      <alignment horizontal="center" vertical="center"/>
    </xf>
    <xf numFmtId="0" fontId="31" fillId="4" borderId="4" xfId="0" applyFont="1" applyFill="1" applyBorder="1" applyAlignment="1">
      <alignment horizontal="center" vertical="center" wrapText="1"/>
    </xf>
    <xf numFmtId="0" fontId="31"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2" fillId="4" borderId="4" xfId="0" applyFont="1" applyFill="1" applyBorder="1" applyAlignment="1">
      <alignment horizontal="center" vertical="center" wrapText="1"/>
    </xf>
    <xf numFmtId="0" fontId="32" fillId="4" borderId="4" xfId="0" applyFont="1" applyFill="1" applyBorder="1" applyAlignment="1">
      <alignment horizontal="center" vertical="center"/>
    </xf>
    <xf numFmtId="0" fontId="33" fillId="0" borderId="0" xfId="0" applyFont="1"/>
    <xf numFmtId="0" fontId="34" fillId="4" borderId="4" xfId="0" applyFont="1" applyFill="1" applyBorder="1" applyAlignment="1">
      <alignment horizontal="left" vertical="center" wrapText="1"/>
    </xf>
    <xf numFmtId="0" fontId="34" fillId="0" borderId="4" xfId="0" applyFont="1" applyBorder="1" applyAlignment="1">
      <alignment horizontal="left" vertical="center" wrapText="1"/>
    </xf>
    <xf numFmtId="0" fontId="33" fillId="0" borderId="0" xfId="0" applyFont="1" applyAlignment="1">
      <alignment horizontal="left"/>
    </xf>
    <xf numFmtId="0" fontId="34" fillId="0" borderId="4" xfId="0" applyFont="1" applyBorder="1" applyAlignment="1">
      <alignment horizontal="left" vertical="center"/>
    </xf>
    <xf numFmtId="0" fontId="33"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8" fillId="0" borderId="27" xfId="0" applyFont="1" applyBorder="1" applyAlignment="1">
      <alignment horizontal="left" vertical="center" wrapText="1"/>
    </xf>
    <xf numFmtId="0" fontId="2" fillId="0" borderId="28" xfId="0" applyFont="1" applyBorder="1"/>
    <xf numFmtId="0" fontId="2" fillId="0" borderId="29" xfId="0" applyFont="1" applyBorder="1"/>
    <xf numFmtId="0" fontId="29" fillId="7" borderId="17"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17" fillId="0" borderId="18"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30" fillId="4" borderId="17"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27614992"/>
        <c:axId val="-627626960"/>
      </c:barChart>
      <c:catAx>
        <c:axId val="-6276149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27626960"/>
        <c:crosses val="autoZero"/>
        <c:auto val="1"/>
        <c:lblAlgn val="ctr"/>
        <c:lblOffset val="100"/>
        <c:noMultiLvlLbl val="1"/>
      </c:catAx>
      <c:valAx>
        <c:axId val="-6276269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276149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1</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1</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27614448"/>
        <c:axId val="-627625328"/>
      </c:barChart>
      <c:catAx>
        <c:axId val="-6276144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27625328"/>
        <c:crosses val="autoZero"/>
        <c:auto val="1"/>
        <c:lblAlgn val="ctr"/>
        <c:lblOffset val="100"/>
        <c:noMultiLvlLbl val="1"/>
      </c:catAx>
      <c:valAx>
        <c:axId val="-62762532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62761444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627616624"/>
        <c:axId val="-627619888"/>
      </c:barChart>
      <c:catAx>
        <c:axId val="-6276166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27619888"/>
        <c:crosses val="autoZero"/>
        <c:auto val="1"/>
        <c:lblAlgn val="ctr"/>
        <c:lblOffset val="100"/>
        <c:noMultiLvlLbl val="1"/>
      </c:catAx>
      <c:valAx>
        <c:axId val="-627619888"/>
        <c:scaling>
          <c:orientation val="minMax"/>
        </c:scaling>
        <c:delete val="0"/>
        <c:axPos val="l"/>
        <c:numFmt formatCode="0%" sourceLinked="1"/>
        <c:majorTickMark val="cross"/>
        <c:minorTickMark val="cross"/>
        <c:tickLblPos val="nextTo"/>
        <c:spPr>
          <a:ln>
            <a:noFill/>
          </a:ln>
        </c:spPr>
        <c:crossAx val="-62761662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891394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2526570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7964702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1" t="s">
        <v>8</v>
      </c>
      <c r="B8" s="68"/>
      <c r="C8" s="80" t="str">
        <f>IFERROR(VLOOKUP(C6,'Datos Hoja 1'!$A$1:$D$17,2,FALSE),"")</f>
        <v>Desarrollar acciones de la administración del talento humano, mediante la implementación y seguimiento de instrumentos para el cumplimiento de los objetivos institucionales relacionados.</v>
      </c>
      <c r="D8" s="139"/>
      <c r="E8" s="139"/>
      <c r="F8" s="139"/>
      <c r="G8" s="139"/>
      <c r="H8" s="140"/>
      <c r="I8" s="80" t="str">
        <f>IFERROR(VLOOKUP(C6,'Datos Hoja 1'!$A$1:$D$17,3,FALSE),"")</f>
        <v>Inicia con la formulación e implementación de actividades orientadas a la Gestión del Talento Humano hasta la implementación de acciones de mejora.</v>
      </c>
      <c r="J8" s="74"/>
      <c r="K8" s="74"/>
      <c r="L8" s="68"/>
      <c r="M8" s="2"/>
      <c r="N8" s="2"/>
      <c r="O8" s="4"/>
      <c r="P8" s="4"/>
      <c r="Q8" s="4"/>
      <c r="R8" s="4"/>
      <c r="S8" s="4"/>
      <c r="T8" s="4"/>
      <c r="U8" s="4"/>
      <c r="V8" s="4"/>
      <c r="W8" s="4"/>
      <c r="X8" s="4"/>
      <c r="Y8" s="4"/>
      <c r="Z8" s="4"/>
    </row>
    <row r="9" spans="1:26" ht="42.75" customHeight="1">
      <c r="A9" s="71"/>
      <c r="B9" s="72"/>
      <c r="C9" s="141"/>
      <c r="D9" s="142"/>
      <c r="E9" s="142"/>
      <c r="F9" s="142"/>
      <c r="G9" s="142"/>
      <c r="H9" s="143"/>
      <c r="I9" s="69"/>
      <c r="J9" s="75"/>
      <c r="K9" s="75"/>
      <c r="L9" s="70"/>
      <c r="M9" s="2"/>
      <c r="N9" s="2"/>
      <c r="O9" s="4"/>
      <c r="P9" s="4"/>
      <c r="Q9" s="4"/>
      <c r="R9" s="4"/>
      <c r="S9" s="4"/>
      <c r="T9" s="4"/>
      <c r="U9" s="4"/>
      <c r="V9" s="4"/>
      <c r="W9" s="4"/>
      <c r="X9" s="4"/>
      <c r="Y9" s="4"/>
      <c r="Z9" s="4"/>
    </row>
    <row r="10" spans="1:26" ht="27.75" customHeight="1">
      <c r="A10" s="81" t="s">
        <v>9</v>
      </c>
      <c r="B10" s="68"/>
      <c r="C10" s="80"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39"/>
      <c r="E10" s="139"/>
      <c r="F10" s="139"/>
      <c r="G10" s="139"/>
      <c r="H10" s="140"/>
      <c r="I10" s="69"/>
      <c r="J10" s="75"/>
      <c r="K10" s="75"/>
      <c r="L10" s="70"/>
      <c r="M10" s="2"/>
      <c r="N10" s="2"/>
      <c r="O10" s="4"/>
      <c r="P10" s="4"/>
      <c r="Q10" s="4"/>
      <c r="R10" s="4"/>
      <c r="S10" s="4"/>
      <c r="T10" s="4"/>
      <c r="U10" s="4"/>
      <c r="V10" s="4"/>
      <c r="W10" s="4"/>
      <c r="X10" s="4"/>
      <c r="Y10" s="4"/>
      <c r="Z10" s="4"/>
    </row>
    <row r="11" spans="1:26" ht="27.75" customHeight="1">
      <c r="A11" s="69"/>
      <c r="B11" s="70"/>
      <c r="C11" s="141"/>
      <c r="D11" s="142"/>
      <c r="E11" s="142"/>
      <c r="F11" s="142"/>
      <c r="G11" s="142"/>
      <c r="H11" s="143"/>
      <c r="I11" s="71"/>
      <c r="J11" s="76"/>
      <c r="K11" s="76"/>
      <c r="L11" s="72"/>
      <c r="M11" s="2"/>
      <c r="N11" s="2"/>
      <c r="O11" s="4"/>
      <c r="P11" s="4"/>
      <c r="Q11" s="4"/>
      <c r="R11" s="4"/>
      <c r="S11" s="4"/>
      <c r="T11" s="4"/>
      <c r="U11" s="4"/>
      <c r="V11" s="4"/>
      <c r="W11" s="4"/>
      <c r="X11" s="4"/>
      <c r="Y11" s="4"/>
      <c r="Z11" s="4"/>
    </row>
    <row r="12" spans="1:26" ht="21" customHeight="1">
      <c r="A12" s="61"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c r="A13" s="9"/>
      <c r="B13" s="65" t="s">
        <v>11</v>
      </c>
      <c r="C13" s="60"/>
      <c r="D13" s="10"/>
      <c r="E13" s="65" t="s">
        <v>12</v>
      </c>
      <c r="F13" s="60"/>
      <c r="G13" s="9"/>
      <c r="H13" s="65" t="s">
        <v>13</v>
      </c>
      <c r="I13" s="60"/>
      <c r="J13" s="10" t="s">
        <v>14</v>
      </c>
      <c r="K13" s="65" t="s">
        <v>15</v>
      </c>
      <c r="L13" s="60"/>
      <c r="M13" s="2"/>
      <c r="N13" s="2"/>
      <c r="O13" s="4"/>
      <c r="P13" s="4"/>
      <c r="Q13" s="4"/>
      <c r="R13" s="4"/>
      <c r="S13" s="4"/>
      <c r="T13" s="4"/>
      <c r="U13" s="4"/>
      <c r="V13" s="4"/>
      <c r="W13" s="4"/>
      <c r="X13" s="4"/>
      <c r="Y13" s="4"/>
      <c r="Z13" s="4"/>
    </row>
    <row r="14" spans="1:26" ht="16.5" customHeight="1">
      <c r="A14" s="9"/>
      <c r="B14" s="65" t="s">
        <v>16</v>
      </c>
      <c r="C14" s="60"/>
      <c r="D14" s="10" t="s">
        <v>14</v>
      </c>
      <c r="E14" s="65" t="s">
        <v>17</v>
      </c>
      <c r="F14" s="60"/>
      <c r="G14" s="9" t="s">
        <v>14</v>
      </c>
      <c r="H14" s="65" t="s">
        <v>18</v>
      </c>
      <c r="I14" s="60"/>
      <c r="J14" s="10"/>
      <c r="K14" s="65" t="s">
        <v>19</v>
      </c>
      <c r="L14" s="60"/>
      <c r="M14" s="2"/>
      <c r="N14" s="2"/>
      <c r="O14" s="4"/>
      <c r="P14" s="4"/>
      <c r="Q14" s="4"/>
      <c r="R14" s="4"/>
      <c r="S14" s="4"/>
      <c r="T14" s="4"/>
      <c r="U14" s="4"/>
      <c r="V14" s="4"/>
      <c r="W14" s="4"/>
      <c r="X14" s="4"/>
      <c r="Y14" s="4"/>
      <c r="Z14" s="4"/>
    </row>
    <row r="15" spans="1:26" ht="25.5" customHeight="1">
      <c r="A15" s="9"/>
      <c r="B15" s="65" t="s">
        <v>20</v>
      </c>
      <c r="C15" s="60"/>
      <c r="D15" s="10" t="s">
        <v>14</v>
      </c>
      <c r="E15" s="66" t="s">
        <v>21</v>
      </c>
      <c r="F15" s="60"/>
      <c r="G15" s="9" t="s">
        <v>14</v>
      </c>
      <c r="H15" s="65" t="s">
        <v>22</v>
      </c>
      <c r="I15" s="60"/>
      <c r="J15" s="10" t="s">
        <v>14</v>
      </c>
      <c r="K15" s="66" t="s">
        <v>23</v>
      </c>
      <c r="L15" s="60"/>
      <c r="M15" s="2"/>
      <c r="N15" s="2"/>
      <c r="O15" s="4"/>
      <c r="P15" s="4"/>
      <c r="Q15" s="4"/>
      <c r="R15" s="4"/>
      <c r="S15" s="4"/>
      <c r="T15" s="4"/>
      <c r="U15" s="4"/>
      <c r="V15" s="4"/>
      <c r="W15" s="4"/>
      <c r="X15" s="4"/>
      <c r="Y15" s="4"/>
      <c r="Z15" s="4"/>
    </row>
    <row r="16" spans="1:26" ht="16.5" customHeight="1">
      <c r="A16" s="9"/>
      <c r="B16" s="65" t="s">
        <v>24</v>
      </c>
      <c r="C16" s="60"/>
      <c r="D16" s="10" t="s">
        <v>14</v>
      </c>
      <c r="E16" s="65" t="s">
        <v>25</v>
      </c>
      <c r="F16" s="60"/>
      <c r="G16" s="9" t="s">
        <v>14</v>
      </c>
      <c r="H16" s="65" t="s">
        <v>26</v>
      </c>
      <c r="I16" s="60"/>
      <c r="J16" s="10" t="s">
        <v>14</v>
      </c>
      <c r="K16" s="65" t="s">
        <v>27</v>
      </c>
      <c r="L16" s="60"/>
      <c r="M16" s="2"/>
      <c r="N16" s="2"/>
      <c r="O16" s="4"/>
      <c r="P16" s="4"/>
      <c r="Q16" s="4"/>
      <c r="R16" s="4"/>
      <c r="S16" s="4"/>
      <c r="T16" s="4"/>
      <c r="U16" s="4"/>
      <c r="V16" s="4"/>
      <c r="W16" s="4"/>
      <c r="X16" s="4"/>
      <c r="Y16" s="4"/>
      <c r="Z16" s="4"/>
    </row>
    <row r="17" spans="1:26" ht="16.5" customHeight="1">
      <c r="A17" s="9"/>
      <c r="B17" s="65" t="s">
        <v>28</v>
      </c>
      <c r="C17" s="60"/>
      <c r="D17" s="10"/>
      <c r="E17" s="65" t="s">
        <v>29</v>
      </c>
      <c r="F17" s="60"/>
      <c r="G17" s="9"/>
      <c r="H17" s="65" t="s">
        <v>30</v>
      </c>
      <c r="I17" s="60"/>
      <c r="J17" s="10"/>
      <c r="K17" s="65" t="s">
        <v>31</v>
      </c>
      <c r="L17" s="60"/>
      <c r="M17" s="2"/>
      <c r="N17" s="2"/>
      <c r="O17" s="4"/>
      <c r="P17" s="4"/>
      <c r="Q17" s="4"/>
      <c r="R17" s="4"/>
      <c r="S17" s="4"/>
      <c r="T17" s="4"/>
      <c r="U17" s="4"/>
      <c r="V17" s="4"/>
      <c r="W17" s="4"/>
      <c r="X17" s="4"/>
      <c r="Y17" s="4"/>
      <c r="Z17" s="4"/>
    </row>
    <row r="18" spans="1:26" ht="25.5" customHeight="1">
      <c r="A18" s="9"/>
      <c r="B18" s="65" t="s">
        <v>32</v>
      </c>
      <c r="C18" s="60"/>
      <c r="D18" s="10"/>
      <c r="E18" s="66" t="s">
        <v>33</v>
      </c>
      <c r="F18" s="60"/>
      <c r="G18" s="9"/>
      <c r="H18" s="66" t="s">
        <v>34</v>
      </c>
      <c r="I18" s="60"/>
      <c r="J18" s="10" t="s">
        <v>14</v>
      </c>
      <c r="K18" s="65" t="s">
        <v>35</v>
      </c>
      <c r="L18" s="60"/>
      <c r="M18" s="2"/>
      <c r="N18" s="2"/>
      <c r="O18" s="4"/>
      <c r="P18" s="4"/>
      <c r="Q18" s="4"/>
      <c r="R18" s="4"/>
      <c r="S18" s="4"/>
      <c r="T18" s="4"/>
      <c r="U18" s="4"/>
      <c r="V18" s="4"/>
      <c r="W18" s="4"/>
      <c r="X18" s="4"/>
      <c r="Y18" s="4"/>
      <c r="Z18" s="4"/>
    </row>
    <row r="19" spans="1:26" ht="16.5" customHeight="1">
      <c r="A19" s="9"/>
      <c r="B19" s="65" t="s">
        <v>36</v>
      </c>
      <c r="C19" s="60"/>
      <c r="D19" s="10"/>
      <c r="E19" s="66" t="s">
        <v>37</v>
      </c>
      <c r="F19" s="60"/>
      <c r="G19" s="9"/>
      <c r="H19" s="58" t="s">
        <v>38</v>
      </c>
      <c r="I19" s="60"/>
      <c r="J19" s="10"/>
      <c r="K19" s="58" t="s">
        <v>38</v>
      </c>
      <c r="L19" s="60"/>
      <c r="M19" s="2"/>
      <c r="N19" s="2"/>
      <c r="O19" s="4"/>
      <c r="P19" s="4"/>
      <c r="Q19" s="4"/>
      <c r="R19" s="4"/>
      <c r="S19" s="4"/>
      <c r="T19" s="4"/>
      <c r="U19" s="4"/>
      <c r="V19" s="4"/>
      <c r="W19" s="4"/>
      <c r="X19" s="4"/>
      <c r="Y19" s="4"/>
      <c r="Z19" s="4"/>
    </row>
    <row r="20" spans="1:26" ht="16.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1"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2" t="s">
        <v>41</v>
      </c>
      <c r="B22" s="63"/>
      <c r="C22" s="63"/>
      <c r="D22" s="63"/>
      <c r="E22" s="63"/>
      <c r="F22" s="64"/>
      <c r="G22" s="61" t="s">
        <v>42</v>
      </c>
      <c r="H22" s="59"/>
      <c r="I22" s="59"/>
      <c r="J22" s="59"/>
      <c r="K22" s="59"/>
      <c r="L22" s="60"/>
      <c r="M22" s="2"/>
      <c r="N22" s="2"/>
      <c r="O22" s="4"/>
      <c r="P22" s="4"/>
      <c r="Q22" s="4"/>
      <c r="R22" s="4"/>
      <c r="S22" s="4"/>
      <c r="T22" s="4"/>
      <c r="U22" s="4"/>
      <c r="V22" s="4"/>
      <c r="W22" s="4"/>
      <c r="X22" s="4"/>
      <c r="Y22" s="4"/>
      <c r="Z22" s="4"/>
    </row>
    <row r="23" spans="1:26" ht="16.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c r="A26" s="11">
        <v>4</v>
      </c>
      <c r="B26" s="58" t="s">
        <v>49</v>
      </c>
      <c r="C26" s="59"/>
      <c r="D26" s="59"/>
      <c r="E26" s="59"/>
      <c r="F26" s="60"/>
      <c r="G26" s="11">
        <v>4</v>
      </c>
      <c r="H26" s="58"/>
      <c r="I26" s="59"/>
      <c r="J26" s="59"/>
      <c r="K26" s="59"/>
      <c r="L26" s="60"/>
      <c r="M26" s="2"/>
      <c r="N26" s="2"/>
      <c r="O26" s="4"/>
      <c r="P26" s="4"/>
      <c r="Q26" s="4"/>
      <c r="R26" s="4"/>
      <c r="S26" s="4"/>
      <c r="T26" s="4"/>
      <c r="U26" s="4"/>
      <c r="V26" s="4"/>
      <c r="W26" s="4"/>
      <c r="X26" s="4"/>
      <c r="Y26" s="4"/>
      <c r="Z26" s="4"/>
    </row>
    <row r="27" spans="1:26" ht="16.5" customHeight="1">
      <c r="A27" s="11">
        <v>5</v>
      </c>
      <c r="B27" s="58" t="s">
        <v>50</v>
      </c>
      <c r="C27" s="59"/>
      <c r="D27" s="59"/>
      <c r="E27" s="59"/>
      <c r="F27" s="60"/>
      <c r="G27" s="11">
        <v>5</v>
      </c>
      <c r="H27" s="58"/>
      <c r="I27" s="59"/>
      <c r="J27" s="59"/>
      <c r="K27" s="59"/>
      <c r="L27" s="60"/>
      <c r="M27" s="2"/>
      <c r="N27" s="2"/>
      <c r="O27" s="4"/>
      <c r="P27" s="4"/>
      <c r="Q27" s="4"/>
      <c r="R27" s="4"/>
      <c r="S27" s="4"/>
      <c r="T27" s="4"/>
      <c r="U27" s="4"/>
      <c r="V27" s="4"/>
      <c r="W27" s="4"/>
      <c r="X27" s="4"/>
      <c r="Y27" s="4"/>
      <c r="Z27" s="4"/>
    </row>
    <row r="28" spans="1:26" ht="16.5" customHeight="1">
      <c r="A28" s="11">
        <v>6</v>
      </c>
      <c r="B28" s="58" t="s">
        <v>51</v>
      </c>
      <c r="C28" s="59"/>
      <c r="D28" s="59"/>
      <c r="E28" s="59"/>
      <c r="F28" s="60"/>
      <c r="G28" s="11">
        <v>6</v>
      </c>
      <c r="H28" s="58"/>
      <c r="I28" s="59"/>
      <c r="J28" s="59"/>
      <c r="K28" s="59"/>
      <c r="L28" s="60"/>
      <c r="M28" s="2"/>
      <c r="N28" s="2"/>
      <c r="O28" s="4"/>
      <c r="P28" s="4"/>
      <c r="Q28" s="4"/>
      <c r="R28" s="4"/>
      <c r="S28" s="4"/>
      <c r="T28" s="4"/>
      <c r="U28" s="4"/>
      <c r="V28" s="4"/>
      <c r="W28" s="4"/>
      <c r="X28" s="4"/>
      <c r="Y28" s="4"/>
      <c r="Z28" s="4"/>
    </row>
    <row r="29" spans="1:26" ht="16.5" customHeight="1">
      <c r="A29" s="11">
        <v>7</v>
      </c>
      <c r="B29" s="58"/>
      <c r="C29" s="59"/>
      <c r="D29" s="59"/>
      <c r="E29" s="59"/>
      <c r="F29" s="60"/>
      <c r="G29" s="11">
        <v>7</v>
      </c>
      <c r="H29" s="58"/>
      <c r="I29" s="59"/>
      <c r="J29" s="59"/>
      <c r="K29" s="59"/>
      <c r="L29" s="60"/>
      <c r="M29" s="2"/>
      <c r="N29" s="2"/>
      <c r="O29" s="4"/>
      <c r="P29" s="4"/>
      <c r="Q29" s="4"/>
      <c r="R29" s="4"/>
      <c r="S29" s="4"/>
      <c r="T29" s="4"/>
      <c r="U29" s="4"/>
      <c r="V29" s="4"/>
      <c r="W29" s="4"/>
      <c r="X29" s="4"/>
      <c r="Y29" s="4"/>
      <c r="Z29" s="4"/>
    </row>
    <row r="30" spans="1:26" ht="16.5" customHeight="1">
      <c r="A30" s="11">
        <v>8</v>
      </c>
      <c r="B30" s="58"/>
      <c r="C30" s="59"/>
      <c r="D30" s="59"/>
      <c r="E30" s="59"/>
      <c r="F30" s="60"/>
      <c r="G30" s="11">
        <v>8</v>
      </c>
      <c r="H30" s="58"/>
      <c r="I30" s="59"/>
      <c r="J30" s="59"/>
      <c r="K30" s="59"/>
      <c r="L30" s="60"/>
      <c r="M30" s="2"/>
      <c r="N30" s="2"/>
      <c r="O30" s="4"/>
      <c r="P30" s="4"/>
      <c r="Q30" s="4"/>
      <c r="R30" s="4"/>
      <c r="S30" s="4"/>
      <c r="T30" s="4"/>
      <c r="U30" s="4"/>
      <c r="V30" s="4"/>
      <c r="W30" s="4"/>
      <c r="X30" s="4"/>
      <c r="Y30" s="4"/>
      <c r="Z30" s="4"/>
    </row>
    <row r="31" spans="1:26" ht="16.5" customHeight="1">
      <c r="A31" s="11">
        <v>9</v>
      </c>
      <c r="B31" s="58"/>
      <c r="C31" s="59"/>
      <c r="D31" s="59"/>
      <c r="E31" s="59"/>
      <c r="F31" s="60"/>
      <c r="G31" s="11">
        <v>9</v>
      </c>
      <c r="H31" s="58"/>
      <c r="I31" s="59"/>
      <c r="J31" s="59"/>
      <c r="K31" s="59"/>
      <c r="L31" s="60"/>
      <c r="M31" s="2"/>
      <c r="N31" s="2"/>
      <c r="O31" s="4"/>
      <c r="P31" s="4"/>
      <c r="Q31" s="4"/>
      <c r="R31" s="4"/>
      <c r="S31" s="4"/>
      <c r="T31" s="4"/>
      <c r="U31" s="4"/>
      <c r="V31" s="4"/>
      <c r="W31" s="4"/>
      <c r="X31" s="4"/>
      <c r="Y31" s="4"/>
      <c r="Z31" s="4"/>
    </row>
    <row r="32" spans="1:26" ht="16.5" customHeight="1">
      <c r="A32" s="11">
        <v>10</v>
      </c>
      <c r="B32" s="58"/>
      <c r="C32" s="59"/>
      <c r="D32" s="59"/>
      <c r="E32" s="59"/>
      <c r="F32" s="60"/>
      <c r="G32" s="11">
        <v>10</v>
      </c>
      <c r="H32" s="58"/>
      <c r="I32" s="59"/>
      <c r="J32" s="59"/>
      <c r="K32" s="59"/>
      <c r="L32" s="60"/>
      <c r="M32" s="2"/>
      <c r="N32" s="2"/>
      <c r="O32" s="4"/>
      <c r="P32" s="4"/>
      <c r="Q32" s="4"/>
      <c r="R32" s="4"/>
      <c r="S32" s="4"/>
      <c r="T32" s="4"/>
      <c r="U32" s="4"/>
      <c r="V32" s="4"/>
      <c r="W32" s="4"/>
      <c r="X32" s="4"/>
      <c r="Y32" s="4"/>
      <c r="Z32" s="4"/>
    </row>
    <row r="33" spans="1:26" ht="16.5" customHeight="1">
      <c r="A33" s="11">
        <v>11</v>
      </c>
      <c r="B33" s="58"/>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6.5" customHeight="1">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1" t="s">
        <v>52</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2" t="s">
        <v>53</v>
      </c>
      <c r="B39" s="63"/>
      <c r="C39" s="63"/>
      <c r="D39" s="63"/>
      <c r="E39" s="63"/>
      <c r="F39" s="64"/>
      <c r="G39" s="61" t="s">
        <v>54</v>
      </c>
      <c r="H39" s="59"/>
      <c r="I39" s="59"/>
      <c r="J39" s="59"/>
      <c r="K39" s="59"/>
      <c r="L39" s="60"/>
      <c r="M39" s="2"/>
      <c r="N39" s="2"/>
      <c r="O39" s="4"/>
      <c r="P39" s="4"/>
      <c r="Q39" s="4"/>
      <c r="R39" s="4"/>
      <c r="S39" s="4"/>
      <c r="T39" s="4"/>
      <c r="U39" s="4"/>
      <c r="V39" s="4"/>
      <c r="W39" s="4"/>
      <c r="X39" s="4"/>
      <c r="Y39" s="4"/>
      <c r="Z39" s="4"/>
    </row>
    <row r="40" spans="1:26" ht="16.5" customHeight="1">
      <c r="A40" s="11">
        <v>1</v>
      </c>
      <c r="B40" s="58" t="s">
        <v>55</v>
      </c>
      <c r="C40" s="59"/>
      <c r="D40" s="59"/>
      <c r="E40" s="59"/>
      <c r="F40" s="60"/>
      <c r="G40" s="11">
        <v>1</v>
      </c>
      <c r="H40" s="58" t="s">
        <v>56</v>
      </c>
      <c r="I40" s="59"/>
      <c r="J40" s="59"/>
      <c r="K40" s="59"/>
      <c r="L40" s="60"/>
      <c r="M40" s="2"/>
      <c r="N40" s="2"/>
      <c r="O40" s="4"/>
      <c r="P40" s="4"/>
      <c r="Q40" s="4"/>
      <c r="R40" s="4"/>
      <c r="S40" s="4"/>
      <c r="T40" s="4"/>
      <c r="U40" s="4"/>
      <c r="V40" s="4"/>
      <c r="W40" s="4"/>
      <c r="X40" s="4"/>
      <c r="Y40" s="4"/>
      <c r="Z40" s="4"/>
    </row>
    <row r="41" spans="1:26" ht="16.5" customHeight="1">
      <c r="A41" s="11">
        <v>2</v>
      </c>
      <c r="B41" s="58"/>
      <c r="C41" s="59"/>
      <c r="D41" s="59"/>
      <c r="E41" s="59"/>
      <c r="F41" s="60"/>
      <c r="G41" s="11">
        <v>2</v>
      </c>
      <c r="H41" s="58" t="s">
        <v>57</v>
      </c>
      <c r="I41" s="59"/>
      <c r="J41" s="59"/>
      <c r="K41" s="59"/>
      <c r="L41" s="60"/>
      <c r="M41" s="2"/>
      <c r="N41" s="2"/>
      <c r="O41" s="4"/>
      <c r="P41" s="4"/>
      <c r="Q41" s="4"/>
      <c r="R41" s="4"/>
      <c r="S41" s="4"/>
      <c r="T41" s="4"/>
      <c r="U41" s="4"/>
      <c r="V41" s="4"/>
      <c r="W41" s="4"/>
      <c r="X41" s="4"/>
      <c r="Y41" s="4"/>
      <c r="Z41" s="4"/>
    </row>
    <row r="42" spans="1:26" ht="16.5" customHeight="1">
      <c r="A42" s="11">
        <v>3</v>
      </c>
      <c r="B42" s="58"/>
      <c r="C42" s="59"/>
      <c r="D42" s="59"/>
      <c r="E42" s="59"/>
      <c r="F42" s="60"/>
      <c r="G42" s="11">
        <v>3</v>
      </c>
      <c r="H42" s="58" t="s">
        <v>58</v>
      </c>
      <c r="I42" s="59"/>
      <c r="J42" s="59"/>
      <c r="K42" s="59"/>
      <c r="L42" s="60"/>
      <c r="M42" s="2"/>
      <c r="N42" s="2"/>
      <c r="O42" s="4"/>
      <c r="P42" s="4"/>
      <c r="Q42" s="4"/>
      <c r="R42" s="4"/>
      <c r="S42" s="4"/>
      <c r="T42" s="4"/>
      <c r="U42" s="4"/>
      <c r="V42" s="4"/>
      <c r="W42" s="4"/>
      <c r="X42" s="4"/>
      <c r="Y42" s="4"/>
      <c r="Z42" s="4"/>
    </row>
    <row r="43" spans="1:26" ht="16.5" customHeight="1">
      <c r="A43" s="11">
        <v>4</v>
      </c>
      <c r="B43" s="58"/>
      <c r="C43" s="59"/>
      <c r="D43" s="59"/>
      <c r="E43" s="59"/>
      <c r="F43" s="60"/>
      <c r="G43" s="11">
        <v>4</v>
      </c>
      <c r="H43" s="58"/>
      <c r="I43" s="59"/>
      <c r="J43" s="59"/>
      <c r="K43" s="59"/>
      <c r="L43" s="60"/>
      <c r="M43" s="2"/>
      <c r="N43" s="2"/>
      <c r="O43" s="4"/>
      <c r="P43" s="4"/>
      <c r="Q43" s="4"/>
      <c r="R43" s="4"/>
      <c r="S43" s="4"/>
      <c r="T43" s="4"/>
      <c r="U43" s="4"/>
      <c r="V43" s="4"/>
      <c r="W43" s="4"/>
      <c r="X43" s="4"/>
      <c r="Y43" s="4"/>
      <c r="Z43" s="4"/>
    </row>
    <row r="44" spans="1:26" ht="16.5" customHeight="1">
      <c r="A44" s="11">
        <v>5</v>
      </c>
      <c r="B44" s="58"/>
      <c r="C44" s="59"/>
      <c r="D44" s="59"/>
      <c r="E44" s="59"/>
      <c r="F44" s="60"/>
      <c r="G44" s="11">
        <v>5</v>
      </c>
      <c r="H44" s="58"/>
      <c r="I44" s="59"/>
      <c r="J44" s="59"/>
      <c r="K44" s="59"/>
      <c r="L44" s="60"/>
      <c r="M44" s="2"/>
      <c r="N44" s="2"/>
      <c r="O44" s="4"/>
      <c r="P44" s="4"/>
      <c r="Q44" s="4"/>
      <c r="R44" s="4"/>
      <c r="S44" s="4"/>
      <c r="T44" s="4"/>
      <c r="U44" s="4"/>
      <c r="V44" s="4"/>
      <c r="W44" s="4"/>
      <c r="X44" s="4"/>
      <c r="Y44" s="4"/>
      <c r="Z44" s="4"/>
    </row>
    <row r="45" spans="1:26" ht="16.5" customHeight="1">
      <c r="A45" s="11">
        <v>6</v>
      </c>
      <c r="B45" s="58"/>
      <c r="C45" s="59"/>
      <c r="D45" s="59"/>
      <c r="E45" s="59"/>
      <c r="F45" s="60"/>
      <c r="G45" s="11">
        <v>6</v>
      </c>
      <c r="H45" s="58"/>
      <c r="I45" s="59"/>
      <c r="J45" s="59"/>
      <c r="K45" s="59"/>
      <c r="L45" s="60"/>
      <c r="M45" s="2"/>
      <c r="N45" s="2"/>
      <c r="O45" s="4"/>
      <c r="P45" s="4"/>
      <c r="Q45" s="4"/>
      <c r="R45" s="4"/>
      <c r="S45" s="4"/>
      <c r="T45" s="4"/>
      <c r="U45" s="4"/>
      <c r="V45" s="4"/>
      <c r="W45" s="4"/>
      <c r="X45" s="4"/>
      <c r="Y45" s="4"/>
      <c r="Z45" s="4"/>
    </row>
    <row r="46" spans="1:26" ht="16.5" customHeight="1">
      <c r="A46" s="11">
        <v>7</v>
      </c>
      <c r="B46" s="58"/>
      <c r="C46" s="59"/>
      <c r="D46" s="59"/>
      <c r="E46" s="59"/>
      <c r="F46" s="60"/>
      <c r="G46" s="11">
        <v>7</v>
      </c>
      <c r="H46" s="58"/>
      <c r="I46" s="59"/>
      <c r="J46" s="59"/>
      <c r="K46" s="59"/>
      <c r="L46" s="60"/>
      <c r="M46" s="2"/>
      <c r="N46" s="2"/>
      <c r="O46" s="4"/>
      <c r="P46" s="4"/>
      <c r="Q46" s="4"/>
      <c r="R46" s="4"/>
      <c r="S46" s="4"/>
      <c r="T46" s="4"/>
      <c r="U46" s="4"/>
      <c r="V46" s="4"/>
      <c r="W46" s="4"/>
      <c r="X46" s="4"/>
      <c r="Y46" s="4"/>
      <c r="Z46" s="4"/>
    </row>
    <row r="47" spans="1:26" ht="16.5" customHeight="1">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c r="A55" s="61" t="s">
        <v>59</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2" t="s">
        <v>60</v>
      </c>
      <c r="B56" s="63"/>
      <c r="C56" s="63"/>
      <c r="D56" s="63"/>
      <c r="E56" s="63"/>
      <c r="F56" s="64"/>
      <c r="G56" s="61" t="s">
        <v>61</v>
      </c>
      <c r="H56" s="59"/>
      <c r="I56" s="59"/>
      <c r="J56" s="59"/>
      <c r="K56" s="59"/>
      <c r="L56" s="60"/>
      <c r="M56" s="2"/>
      <c r="N56" s="2"/>
      <c r="O56" s="4"/>
      <c r="P56" s="4"/>
      <c r="Q56" s="4"/>
      <c r="R56" s="4"/>
      <c r="S56" s="4"/>
      <c r="T56" s="4"/>
      <c r="U56" s="4"/>
      <c r="V56" s="4"/>
      <c r="W56" s="4"/>
      <c r="X56" s="4"/>
      <c r="Y56" s="4"/>
      <c r="Z56" s="4"/>
    </row>
    <row r="57" spans="1:26" ht="16.5" customHeight="1">
      <c r="A57" s="11">
        <v>1</v>
      </c>
      <c r="B57" s="58" t="s">
        <v>62</v>
      </c>
      <c r="C57" s="59"/>
      <c r="D57" s="59"/>
      <c r="E57" s="59"/>
      <c r="F57" s="60"/>
      <c r="G57" s="11">
        <v>1</v>
      </c>
      <c r="H57" s="58" t="s">
        <v>63</v>
      </c>
      <c r="I57" s="59"/>
      <c r="J57" s="59"/>
      <c r="K57" s="59"/>
      <c r="L57" s="60"/>
      <c r="M57" s="2"/>
      <c r="N57" s="2"/>
      <c r="O57" s="4"/>
      <c r="P57" s="4"/>
      <c r="Q57" s="4"/>
      <c r="R57" s="4"/>
      <c r="S57" s="4"/>
      <c r="T57" s="4"/>
      <c r="U57" s="4"/>
      <c r="V57" s="4"/>
      <c r="W57" s="4"/>
      <c r="X57" s="4"/>
      <c r="Y57" s="4"/>
      <c r="Z57" s="4"/>
    </row>
    <row r="58" spans="1:26" ht="16.5" customHeight="1">
      <c r="A58" s="11">
        <v>2</v>
      </c>
      <c r="B58" s="58" t="s">
        <v>64</v>
      </c>
      <c r="C58" s="59"/>
      <c r="D58" s="59"/>
      <c r="E58" s="59"/>
      <c r="F58" s="60"/>
      <c r="G58" s="11">
        <v>2</v>
      </c>
      <c r="H58" s="58" t="s">
        <v>65</v>
      </c>
      <c r="I58" s="59"/>
      <c r="J58" s="59"/>
      <c r="K58" s="59"/>
      <c r="L58" s="60"/>
      <c r="M58" s="2"/>
      <c r="N58" s="2"/>
      <c r="O58" s="4"/>
      <c r="P58" s="4"/>
      <c r="Q58" s="4"/>
      <c r="R58" s="4"/>
      <c r="S58" s="4"/>
      <c r="T58" s="4"/>
      <c r="U58" s="4"/>
      <c r="V58" s="4"/>
      <c r="W58" s="4"/>
      <c r="X58" s="4"/>
      <c r="Y58" s="4"/>
      <c r="Z58" s="4"/>
    </row>
    <row r="59" spans="1:26" ht="16.5" customHeight="1">
      <c r="A59" s="11">
        <v>3</v>
      </c>
      <c r="B59" s="58"/>
      <c r="C59" s="59"/>
      <c r="D59" s="59"/>
      <c r="E59" s="59"/>
      <c r="F59" s="60"/>
      <c r="G59" s="11">
        <v>3</v>
      </c>
      <c r="H59" s="58"/>
      <c r="I59" s="59"/>
      <c r="J59" s="59"/>
      <c r="K59" s="59"/>
      <c r="L59" s="60"/>
      <c r="M59" s="2"/>
      <c r="N59" s="2"/>
      <c r="O59" s="4"/>
      <c r="P59" s="4"/>
      <c r="Q59" s="4"/>
      <c r="R59" s="4"/>
      <c r="S59" s="4"/>
      <c r="T59" s="4"/>
      <c r="U59" s="4"/>
      <c r="V59" s="4"/>
      <c r="W59" s="4"/>
      <c r="X59" s="4"/>
      <c r="Y59" s="4"/>
      <c r="Z59" s="4"/>
    </row>
    <row r="60" spans="1:26" ht="16.5" customHeight="1">
      <c r="A60" s="11">
        <v>4</v>
      </c>
      <c r="B60" s="58"/>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2" t="s">
        <v>66</v>
      </c>
      <c r="B67" s="63"/>
      <c r="C67" s="63"/>
      <c r="D67" s="63"/>
      <c r="E67" s="63"/>
      <c r="F67" s="64"/>
      <c r="G67" s="61" t="s">
        <v>67</v>
      </c>
      <c r="H67" s="59"/>
      <c r="I67" s="59"/>
      <c r="J67" s="59"/>
      <c r="K67" s="59"/>
      <c r="L67" s="60"/>
      <c r="M67" s="2"/>
      <c r="N67" s="2"/>
      <c r="O67" s="4"/>
      <c r="P67" s="4"/>
      <c r="Q67" s="4"/>
      <c r="R67" s="4"/>
      <c r="S67" s="4"/>
      <c r="T67" s="4"/>
      <c r="U67" s="4"/>
      <c r="V67" s="4"/>
      <c r="W67" s="4"/>
      <c r="X67" s="4"/>
      <c r="Y67" s="4"/>
      <c r="Z67" s="4"/>
    </row>
    <row r="68" spans="1:26" ht="16.5" customHeight="1">
      <c r="A68" s="11">
        <v>1</v>
      </c>
      <c r="B68" s="58"/>
      <c r="C68" s="59"/>
      <c r="D68" s="59"/>
      <c r="E68" s="59"/>
      <c r="F68" s="60"/>
      <c r="G68" s="11">
        <v>1</v>
      </c>
      <c r="H68" s="58"/>
      <c r="I68" s="59"/>
      <c r="J68" s="59"/>
      <c r="K68" s="59"/>
      <c r="L68" s="60"/>
      <c r="M68" s="2"/>
      <c r="N68" s="2"/>
      <c r="O68" s="4"/>
      <c r="P68" s="4"/>
      <c r="Q68" s="4"/>
      <c r="R68" s="4"/>
      <c r="S68" s="4"/>
      <c r="T68" s="4"/>
      <c r="U68" s="4"/>
      <c r="V68" s="4"/>
      <c r="W68" s="4"/>
      <c r="X68" s="4"/>
      <c r="Y68" s="4"/>
      <c r="Z68" s="4"/>
    </row>
    <row r="69" spans="1:26" ht="16.5" customHeight="1">
      <c r="A69" s="11">
        <v>2</v>
      </c>
      <c r="B69" s="58"/>
      <c r="C69" s="59"/>
      <c r="D69" s="59"/>
      <c r="E69" s="59"/>
      <c r="F69" s="60"/>
      <c r="G69" s="11">
        <v>2</v>
      </c>
      <c r="H69" s="58"/>
      <c r="I69" s="59"/>
      <c r="J69" s="59"/>
      <c r="K69" s="59"/>
      <c r="L69" s="60"/>
      <c r="M69" s="2"/>
      <c r="N69" s="2"/>
      <c r="O69" s="4"/>
      <c r="P69" s="4"/>
      <c r="Q69" s="4"/>
      <c r="R69" s="4"/>
      <c r="S69" s="4"/>
      <c r="T69" s="4"/>
      <c r="U69" s="4"/>
      <c r="V69" s="4"/>
      <c r="W69" s="4"/>
      <c r="X69" s="4"/>
      <c r="Y69" s="4"/>
      <c r="Z69" s="4"/>
    </row>
    <row r="70" spans="1:26" ht="16.5" customHeight="1">
      <c r="A70" s="11">
        <v>3</v>
      </c>
      <c r="B70" s="58"/>
      <c r="C70" s="59"/>
      <c r="D70" s="59"/>
      <c r="E70" s="59"/>
      <c r="F70" s="60"/>
      <c r="G70" s="11">
        <v>3</v>
      </c>
      <c r="H70" s="58"/>
      <c r="I70" s="59"/>
      <c r="J70" s="59"/>
      <c r="K70" s="59"/>
      <c r="L70" s="60"/>
      <c r="M70" s="2"/>
      <c r="N70" s="2"/>
      <c r="O70" s="4"/>
      <c r="P70" s="4"/>
      <c r="Q70" s="4"/>
      <c r="R70" s="4"/>
      <c r="S70" s="4"/>
      <c r="T70" s="4"/>
      <c r="U70" s="4"/>
      <c r="V70" s="4"/>
      <c r="W70" s="4"/>
      <c r="X70" s="4"/>
      <c r="Y70" s="4"/>
      <c r="Z70" s="4"/>
    </row>
    <row r="71" spans="1:26" ht="16.5" customHeight="1">
      <c r="A71" s="11">
        <v>4</v>
      </c>
      <c r="B71" s="58"/>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6.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2" t="s">
        <v>68</v>
      </c>
      <c r="B78" s="63"/>
      <c r="C78" s="63"/>
      <c r="D78" s="63"/>
      <c r="E78" s="63"/>
      <c r="F78" s="64"/>
      <c r="G78" s="61" t="s">
        <v>69</v>
      </c>
      <c r="H78" s="59"/>
      <c r="I78" s="59"/>
      <c r="J78" s="59"/>
      <c r="K78" s="59"/>
      <c r="L78" s="60"/>
      <c r="M78" s="2"/>
      <c r="N78" s="2"/>
      <c r="O78" s="4"/>
      <c r="P78" s="4"/>
      <c r="Q78" s="4"/>
      <c r="R78" s="4"/>
      <c r="S78" s="4"/>
      <c r="T78" s="4"/>
      <c r="U78" s="4"/>
      <c r="V78" s="4"/>
      <c r="W78" s="4"/>
      <c r="X78" s="4"/>
      <c r="Y78" s="4"/>
      <c r="Z78" s="4"/>
    </row>
    <row r="79" spans="1:26" ht="16.5" customHeight="1">
      <c r="A79" s="11">
        <v>1</v>
      </c>
      <c r="B79" s="58"/>
      <c r="C79" s="59"/>
      <c r="D79" s="59"/>
      <c r="E79" s="59"/>
      <c r="F79" s="60"/>
      <c r="G79" s="11">
        <v>1</v>
      </c>
      <c r="H79" s="58"/>
      <c r="I79" s="59"/>
      <c r="J79" s="59"/>
      <c r="K79" s="59"/>
      <c r="L79" s="60"/>
      <c r="M79" s="2"/>
      <c r="N79" s="2"/>
      <c r="O79" s="4"/>
      <c r="P79" s="4"/>
      <c r="Q79" s="4"/>
      <c r="R79" s="4"/>
      <c r="S79" s="4"/>
      <c r="T79" s="4"/>
      <c r="U79" s="4"/>
      <c r="V79" s="4"/>
      <c r="W79" s="4"/>
      <c r="X79" s="4"/>
      <c r="Y79" s="4"/>
      <c r="Z79" s="4"/>
    </row>
    <row r="80" spans="1:26" ht="16.5" customHeight="1">
      <c r="A80" s="11">
        <v>2</v>
      </c>
      <c r="B80" s="58"/>
      <c r="C80" s="59"/>
      <c r="D80" s="59"/>
      <c r="E80" s="59"/>
      <c r="F80" s="60"/>
      <c r="G80" s="11">
        <v>2</v>
      </c>
      <c r="H80" s="58"/>
      <c r="I80" s="59"/>
      <c r="J80" s="59"/>
      <c r="K80" s="59"/>
      <c r="L80" s="60"/>
      <c r="M80" s="2"/>
      <c r="N80" s="2"/>
      <c r="O80" s="4"/>
      <c r="P80" s="4"/>
      <c r="Q80" s="4"/>
      <c r="R80" s="4"/>
      <c r="S80" s="4"/>
      <c r="T80" s="4"/>
      <c r="U80" s="4"/>
      <c r="V80" s="4"/>
      <c r="W80" s="4"/>
      <c r="X80" s="4"/>
      <c r="Y80" s="4"/>
      <c r="Z80" s="4"/>
    </row>
    <row r="81" spans="1:26" ht="16.5" customHeight="1">
      <c r="A81" s="11">
        <v>3</v>
      </c>
      <c r="B81" s="58"/>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6.5" customHeight="1">
      <c r="A82" s="11">
        <v>4</v>
      </c>
      <c r="B82" s="58"/>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6.5" customHeight="1">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306</v>
      </c>
      <c r="B1" s="41" t="s">
        <v>84</v>
      </c>
      <c r="C1" s="41" t="s">
        <v>85</v>
      </c>
      <c r="D1" s="41" t="s">
        <v>307</v>
      </c>
      <c r="E1" s="41" t="s">
        <v>308</v>
      </c>
      <c r="F1" s="41" t="s">
        <v>75</v>
      </c>
      <c r="G1" s="41" t="s">
        <v>309</v>
      </c>
      <c r="H1" s="41" t="s">
        <v>310</v>
      </c>
      <c r="I1" s="41" t="s">
        <v>187</v>
      </c>
      <c r="J1" s="41" t="s">
        <v>311</v>
      </c>
      <c r="K1" s="41" t="s">
        <v>312</v>
      </c>
      <c r="L1" s="41" t="s">
        <v>313</v>
      </c>
      <c r="M1" s="41" t="s">
        <v>314</v>
      </c>
      <c r="N1" s="41" t="s">
        <v>315</v>
      </c>
      <c r="O1" s="41" t="s">
        <v>316</v>
      </c>
      <c r="P1" s="41" t="s">
        <v>317</v>
      </c>
      <c r="Q1" s="42" t="s">
        <v>132</v>
      </c>
      <c r="R1" s="41" t="s">
        <v>318</v>
      </c>
      <c r="S1" s="41" t="s">
        <v>319</v>
      </c>
      <c r="T1" s="41" t="s">
        <v>320</v>
      </c>
      <c r="U1" s="41" t="s">
        <v>321</v>
      </c>
      <c r="V1" s="41" t="s">
        <v>322</v>
      </c>
      <c r="W1" s="41" t="s">
        <v>323</v>
      </c>
      <c r="X1" s="41" t="s">
        <v>324</v>
      </c>
      <c r="Y1" s="41" t="s">
        <v>314</v>
      </c>
      <c r="Z1" s="41" t="s">
        <v>325</v>
      </c>
      <c r="AA1" s="41" t="s">
        <v>326</v>
      </c>
      <c r="AB1" s="41" t="s">
        <v>327</v>
      </c>
      <c r="AC1" s="41" t="s">
        <v>328</v>
      </c>
      <c r="AD1" s="41" t="s">
        <v>315</v>
      </c>
      <c r="AE1" s="41" t="s">
        <v>329</v>
      </c>
    </row>
    <row r="2" spans="1:31" ht="45">
      <c r="A2" s="43" t="s">
        <v>99</v>
      </c>
      <c r="B2" s="44" t="s">
        <v>103</v>
      </c>
      <c r="C2" s="43" t="s">
        <v>330</v>
      </c>
      <c r="D2" s="44" t="s">
        <v>331</v>
      </c>
      <c r="E2" s="44" t="s">
        <v>332</v>
      </c>
      <c r="F2" s="44" t="s">
        <v>333</v>
      </c>
      <c r="G2" s="45"/>
      <c r="H2" s="45"/>
      <c r="I2" s="45" t="s">
        <v>334</v>
      </c>
      <c r="J2" s="45" t="s">
        <v>335</v>
      </c>
      <c r="K2" s="45" t="s">
        <v>312</v>
      </c>
      <c r="L2" s="45" t="s">
        <v>336</v>
      </c>
      <c r="M2" s="46" t="s">
        <v>337</v>
      </c>
      <c r="N2" s="45" t="s">
        <v>338</v>
      </c>
      <c r="O2" s="45" t="s">
        <v>160</v>
      </c>
      <c r="P2" s="44" t="s">
        <v>339</v>
      </c>
      <c r="Q2" s="44" t="s">
        <v>340</v>
      </c>
      <c r="R2" s="44" t="s">
        <v>341</v>
      </c>
      <c r="S2" s="44" t="s">
        <v>232</v>
      </c>
      <c r="T2" s="44" t="s">
        <v>233</v>
      </c>
      <c r="U2" s="45" t="s">
        <v>234</v>
      </c>
      <c r="V2" s="45" t="s">
        <v>235</v>
      </c>
      <c r="W2" s="45" t="s">
        <v>236</v>
      </c>
      <c r="X2" s="44" t="s">
        <v>237</v>
      </c>
      <c r="Y2" s="44" t="s">
        <v>238</v>
      </c>
      <c r="Z2" s="45" t="s">
        <v>232</v>
      </c>
      <c r="AA2" s="45">
        <v>15</v>
      </c>
      <c r="AB2" s="47" t="s">
        <v>342</v>
      </c>
      <c r="AC2" s="47" t="s">
        <v>343</v>
      </c>
      <c r="AD2" s="45" t="s">
        <v>344</v>
      </c>
      <c r="AE2" s="45" t="str">
        <f>""</f>
        <v/>
      </c>
    </row>
    <row r="3" spans="1:31" ht="45">
      <c r="A3" s="43" t="s">
        <v>345</v>
      </c>
      <c r="B3" s="43" t="s">
        <v>346</v>
      </c>
      <c r="C3" s="43" t="s">
        <v>104</v>
      </c>
      <c r="D3" s="44" t="s">
        <v>347</v>
      </c>
      <c r="E3" s="44" t="s">
        <v>348</v>
      </c>
      <c r="F3" s="44" t="s">
        <v>349</v>
      </c>
      <c r="G3" s="45"/>
      <c r="H3" s="45"/>
      <c r="I3" s="45" t="s">
        <v>350</v>
      </c>
      <c r="J3" s="45" t="s">
        <v>351</v>
      </c>
      <c r="K3" s="45" t="s">
        <v>352</v>
      </c>
      <c r="L3" s="45" t="s">
        <v>353</v>
      </c>
      <c r="M3" s="46" t="s">
        <v>354</v>
      </c>
      <c r="N3" s="45" t="s">
        <v>344</v>
      </c>
      <c r="O3" s="45" t="s">
        <v>161</v>
      </c>
      <c r="P3" s="44" t="s">
        <v>355</v>
      </c>
      <c r="Q3" s="44" t="s">
        <v>356</v>
      </c>
      <c r="R3" s="44" t="s">
        <v>357</v>
      </c>
      <c r="S3" s="44" t="s">
        <v>358</v>
      </c>
      <c r="T3" s="44" t="s">
        <v>359</v>
      </c>
      <c r="U3" s="45" t="s">
        <v>360</v>
      </c>
      <c r="V3" s="45" t="s">
        <v>361</v>
      </c>
      <c r="W3" s="45" t="s">
        <v>362</v>
      </c>
      <c r="X3" s="44" t="s">
        <v>363</v>
      </c>
      <c r="Y3" s="44" t="s">
        <v>364</v>
      </c>
      <c r="Z3" s="45" t="s">
        <v>358</v>
      </c>
      <c r="AA3" s="45">
        <v>0</v>
      </c>
      <c r="AB3" s="47" t="s">
        <v>365</v>
      </c>
      <c r="AC3" s="47" t="s">
        <v>366</v>
      </c>
      <c r="AD3" s="45" t="s">
        <v>259</v>
      </c>
      <c r="AE3" s="44"/>
    </row>
    <row r="4" spans="1:31" ht="60">
      <c r="A4" s="43" t="s">
        <v>367</v>
      </c>
      <c r="B4" s="43" t="s">
        <v>368</v>
      </c>
      <c r="C4" s="44" t="s">
        <v>369</v>
      </c>
      <c r="D4" s="44" t="s">
        <v>370</v>
      </c>
      <c r="E4" s="44" t="s">
        <v>371</v>
      </c>
      <c r="F4" s="44" t="s">
        <v>372</v>
      </c>
      <c r="G4" s="45"/>
      <c r="H4" s="45"/>
      <c r="I4" s="45" t="s">
        <v>373</v>
      </c>
      <c r="J4" s="45" t="s">
        <v>374</v>
      </c>
      <c r="K4" s="45" t="s">
        <v>374</v>
      </c>
      <c r="L4" s="45" t="s">
        <v>374</v>
      </c>
      <c r="M4" s="45" t="s">
        <v>374</v>
      </c>
      <c r="N4" s="46" t="s">
        <v>375</v>
      </c>
      <c r="O4" s="44"/>
      <c r="P4" s="44" t="s">
        <v>376</v>
      </c>
      <c r="Q4" s="44" t="s">
        <v>377</v>
      </c>
      <c r="R4" s="44"/>
      <c r="S4" s="44"/>
      <c r="T4" s="44"/>
      <c r="U4" s="44"/>
      <c r="V4" s="44" t="s">
        <v>378</v>
      </c>
      <c r="W4" s="44"/>
      <c r="X4" s="44"/>
      <c r="Y4" s="44" t="s">
        <v>379</v>
      </c>
      <c r="Z4" s="45" t="s">
        <v>233</v>
      </c>
      <c r="AA4" s="45">
        <v>15</v>
      </c>
      <c r="AB4" s="47" t="s">
        <v>380</v>
      </c>
      <c r="AC4" s="47" t="s">
        <v>240</v>
      </c>
      <c r="AD4" s="46" t="s">
        <v>381</v>
      </c>
      <c r="AE4" s="44"/>
    </row>
    <row r="5" spans="1:31" ht="45">
      <c r="A5" s="4"/>
      <c r="B5" s="43" t="s">
        <v>382</v>
      </c>
      <c r="C5" s="43" t="s">
        <v>383</v>
      </c>
      <c r="D5" s="4" t="s">
        <v>384</v>
      </c>
      <c r="E5" s="4" t="s">
        <v>385</v>
      </c>
      <c r="F5" s="48" t="s">
        <v>386</v>
      </c>
      <c r="G5" s="49"/>
      <c r="H5" s="49"/>
      <c r="I5" s="45" t="s">
        <v>374</v>
      </c>
      <c r="J5" s="45"/>
      <c r="K5" s="45"/>
      <c r="L5" s="45"/>
      <c r="M5" s="45"/>
      <c r="N5" s="45" t="s">
        <v>387</v>
      </c>
      <c r="O5" s="4"/>
      <c r="P5" s="44" t="s">
        <v>388</v>
      </c>
      <c r="Q5" s="44" t="s">
        <v>389</v>
      </c>
      <c r="R5" s="4"/>
      <c r="S5" s="4"/>
      <c r="T5" s="4"/>
      <c r="U5" s="4"/>
      <c r="V5" s="4"/>
      <c r="W5" s="4"/>
      <c r="X5" s="4"/>
      <c r="Y5" s="4"/>
      <c r="Z5" s="45" t="s">
        <v>359</v>
      </c>
      <c r="AA5" s="45">
        <v>0</v>
      </c>
      <c r="AB5" s="4"/>
      <c r="AC5" s="47" t="s">
        <v>390</v>
      </c>
      <c r="AD5" s="45"/>
      <c r="AE5" s="4"/>
    </row>
    <row r="6" spans="1:31" ht="30">
      <c r="A6" s="4"/>
      <c r="B6" s="44" t="s">
        <v>391</v>
      </c>
      <c r="C6" s="48" t="s">
        <v>133</v>
      </c>
      <c r="D6" s="4" t="s">
        <v>392</v>
      </c>
      <c r="E6" s="4" t="s">
        <v>393</v>
      </c>
      <c r="F6" s="48" t="s">
        <v>394</v>
      </c>
      <c r="G6" s="49"/>
      <c r="H6" s="49"/>
      <c r="I6" s="45"/>
      <c r="J6" s="45"/>
      <c r="K6" s="45"/>
      <c r="L6" s="45"/>
      <c r="M6" s="45"/>
      <c r="N6" s="45"/>
      <c r="O6" s="4"/>
      <c r="P6" s="44" t="s">
        <v>395</v>
      </c>
      <c r="Q6" s="44" t="s">
        <v>396</v>
      </c>
      <c r="R6" s="4"/>
      <c r="S6" s="4"/>
      <c r="T6" s="4"/>
      <c r="U6" s="4"/>
      <c r="V6" s="4"/>
      <c r="W6" s="4"/>
      <c r="X6" s="4"/>
      <c r="Y6" s="4"/>
      <c r="Z6" s="45" t="s">
        <v>234</v>
      </c>
      <c r="AA6" s="45">
        <v>15</v>
      </c>
      <c r="AB6" s="4"/>
      <c r="AC6" s="4"/>
      <c r="AD6" s="4"/>
      <c r="AE6" s="4"/>
    </row>
    <row r="7" spans="1:31" ht="60">
      <c r="A7" s="4"/>
      <c r="B7" s="48" t="s">
        <v>397</v>
      </c>
      <c r="C7" s="4" t="s">
        <v>398</v>
      </c>
      <c r="D7" s="4"/>
      <c r="E7" s="4" t="s">
        <v>399</v>
      </c>
      <c r="F7" s="4" t="s">
        <v>6</v>
      </c>
      <c r="G7" s="49"/>
      <c r="H7" s="49"/>
      <c r="I7" s="45"/>
      <c r="J7" s="45"/>
      <c r="K7" s="45"/>
      <c r="L7" s="45"/>
      <c r="M7" s="45"/>
      <c r="N7" s="45"/>
      <c r="O7" s="4"/>
      <c r="P7" s="44" t="s">
        <v>400</v>
      </c>
      <c r="Q7" s="4"/>
      <c r="R7" s="4"/>
      <c r="S7" s="4"/>
      <c r="T7" s="4"/>
      <c r="U7" s="4"/>
      <c r="V7" s="4"/>
      <c r="W7" s="4"/>
      <c r="X7" s="4"/>
      <c r="Y7" s="4"/>
      <c r="Z7" s="45" t="s">
        <v>360</v>
      </c>
      <c r="AA7" s="45">
        <v>0</v>
      </c>
      <c r="AB7" s="4"/>
      <c r="AC7" s="4"/>
      <c r="AD7" s="4"/>
      <c r="AE7" s="4"/>
    </row>
    <row r="8" spans="1:31">
      <c r="A8" s="4"/>
      <c r="B8" s="4" t="s">
        <v>132</v>
      </c>
      <c r="C8" s="4" t="s">
        <v>401</v>
      </c>
      <c r="D8" s="4"/>
      <c r="E8" s="4" t="s">
        <v>402</v>
      </c>
      <c r="F8" s="4" t="s">
        <v>403</v>
      </c>
      <c r="G8" s="49"/>
      <c r="H8" s="49"/>
      <c r="I8" s="45"/>
      <c r="J8" s="45"/>
      <c r="K8" s="45"/>
      <c r="L8" s="45"/>
      <c r="M8" s="45"/>
      <c r="N8" s="45"/>
      <c r="O8" s="4"/>
      <c r="P8" s="44" t="s">
        <v>404</v>
      </c>
      <c r="Q8" s="4"/>
      <c r="R8" s="4"/>
      <c r="S8" s="4"/>
      <c r="T8" s="4"/>
      <c r="U8" s="4"/>
      <c r="V8" s="4"/>
      <c r="W8" s="4"/>
      <c r="X8" s="4"/>
      <c r="Y8" s="4"/>
      <c r="Z8" s="45" t="s">
        <v>235</v>
      </c>
      <c r="AA8" s="45">
        <v>15</v>
      </c>
      <c r="AB8" s="4"/>
      <c r="AC8" s="4"/>
      <c r="AD8" s="4"/>
      <c r="AE8" s="4"/>
    </row>
    <row r="9" spans="1:31">
      <c r="A9" s="4"/>
      <c r="B9" s="4" t="s">
        <v>405</v>
      </c>
      <c r="C9" s="4"/>
      <c r="D9" s="4"/>
      <c r="E9" s="4" t="s">
        <v>406</v>
      </c>
      <c r="F9" s="4" t="s">
        <v>407</v>
      </c>
      <c r="G9" s="49"/>
      <c r="H9" s="49"/>
      <c r="I9" s="45"/>
      <c r="J9" s="45"/>
      <c r="K9" s="45"/>
      <c r="L9" s="45"/>
      <c r="M9" s="45"/>
      <c r="N9" s="45"/>
      <c r="O9" s="4"/>
      <c r="P9" s="44" t="s">
        <v>408</v>
      </c>
      <c r="Q9" s="4"/>
      <c r="R9" s="4"/>
      <c r="S9" s="4"/>
      <c r="T9" s="4"/>
      <c r="U9" s="4"/>
      <c r="V9" s="4"/>
      <c r="W9" s="4"/>
      <c r="X9" s="4"/>
      <c r="Y9" s="4"/>
      <c r="Z9" s="45" t="s">
        <v>361</v>
      </c>
      <c r="AA9" s="45">
        <v>10</v>
      </c>
      <c r="AB9" s="4"/>
      <c r="AC9" s="4"/>
      <c r="AD9" s="4"/>
      <c r="AE9" s="4"/>
    </row>
    <row r="10" spans="1:31">
      <c r="A10" s="4"/>
      <c r="B10" s="4" t="s">
        <v>409</v>
      </c>
      <c r="C10" s="4"/>
      <c r="D10" s="4"/>
      <c r="E10" s="4" t="s">
        <v>410</v>
      </c>
      <c r="F10" s="4" t="s">
        <v>411</v>
      </c>
      <c r="G10" s="49"/>
      <c r="H10" s="49"/>
      <c r="I10" s="45"/>
      <c r="J10" s="45"/>
      <c r="K10" s="45"/>
      <c r="L10" s="45"/>
      <c r="M10" s="45"/>
      <c r="N10" s="45"/>
      <c r="O10" s="4"/>
      <c r="P10" s="4"/>
      <c r="Q10" s="4"/>
      <c r="R10" s="4"/>
      <c r="S10" s="4"/>
      <c r="T10" s="4"/>
      <c r="U10" s="4"/>
      <c r="V10" s="4"/>
      <c r="W10" s="4"/>
      <c r="X10" s="4"/>
      <c r="Y10" s="4"/>
      <c r="Z10" s="45" t="s">
        <v>378</v>
      </c>
      <c r="AA10" s="45">
        <v>0</v>
      </c>
      <c r="AB10" s="4"/>
      <c r="AC10" s="4"/>
      <c r="AD10" s="4"/>
      <c r="AE10" s="4"/>
    </row>
    <row r="11" spans="1:31">
      <c r="A11" s="4"/>
      <c r="B11" s="4" t="s">
        <v>412</v>
      </c>
      <c r="C11" s="4"/>
      <c r="D11" s="4"/>
      <c r="E11" s="4" t="s">
        <v>413</v>
      </c>
      <c r="F11" s="4" t="s">
        <v>414</v>
      </c>
      <c r="G11" s="49"/>
      <c r="H11" s="49"/>
      <c r="I11" s="45"/>
      <c r="J11" s="45"/>
      <c r="K11" s="45"/>
      <c r="L11" s="45"/>
      <c r="M11" s="45"/>
      <c r="N11" s="45"/>
      <c r="O11" s="4"/>
      <c r="P11" s="4"/>
      <c r="Q11" s="4"/>
      <c r="R11" s="4"/>
      <c r="S11" s="4"/>
      <c r="T11" s="4"/>
      <c r="U11" s="4"/>
      <c r="V11" s="4"/>
      <c r="W11" s="4"/>
      <c r="X11" s="4"/>
      <c r="Y11" s="4"/>
      <c r="Z11" s="45" t="s">
        <v>236</v>
      </c>
      <c r="AA11" s="45">
        <v>15</v>
      </c>
      <c r="AB11" s="4"/>
      <c r="AC11" s="4"/>
      <c r="AD11" s="4"/>
      <c r="AE11" s="4"/>
    </row>
    <row r="12" spans="1:31">
      <c r="A12" s="4"/>
      <c r="B12" s="4"/>
      <c r="C12" s="4"/>
      <c r="D12" s="4"/>
      <c r="E12" s="4"/>
      <c r="F12" s="4" t="s">
        <v>415</v>
      </c>
      <c r="G12" s="49"/>
      <c r="H12" s="49"/>
      <c r="I12" s="45"/>
      <c r="J12" s="45"/>
      <c r="K12" s="45"/>
      <c r="L12" s="45"/>
      <c r="M12" s="45"/>
      <c r="N12" s="45"/>
      <c r="O12" s="4"/>
      <c r="P12" s="4"/>
      <c r="Q12" s="4"/>
      <c r="R12" s="4"/>
      <c r="S12" s="4"/>
      <c r="T12" s="4"/>
      <c r="U12" s="4"/>
      <c r="V12" s="4"/>
      <c r="W12" s="4"/>
      <c r="X12" s="4"/>
      <c r="Y12" s="4"/>
      <c r="Z12" s="45" t="s">
        <v>362</v>
      </c>
      <c r="AA12" s="45">
        <v>0</v>
      </c>
      <c r="AB12" s="4"/>
      <c r="AC12" s="4"/>
      <c r="AD12" s="4"/>
      <c r="AE12" s="4"/>
    </row>
    <row r="13" spans="1:31">
      <c r="A13" s="4"/>
      <c r="B13" s="4"/>
      <c r="C13" s="4"/>
      <c r="D13" s="4"/>
      <c r="E13" s="4"/>
      <c r="F13" s="4" t="s">
        <v>416</v>
      </c>
      <c r="G13" s="49"/>
      <c r="H13" s="49"/>
      <c r="I13" s="45"/>
      <c r="J13" s="45"/>
      <c r="K13" s="45"/>
      <c r="L13" s="45"/>
      <c r="M13" s="45"/>
      <c r="N13" s="45"/>
      <c r="O13" s="4"/>
      <c r="P13" s="4"/>
      <c r="Q13" s="4"/>
      <c r="R13" s="4"/>
      <c r="S13" s="4"/>
      <c r="T13" s="4"/>
      <c r="U13" s="4"/>
      <c r="V13" s="4"/>
      <c r="W13" s="4"/>
      <c r="X13" s="4"/>
      <c r="Y13" s="4"/>
      <c r="Z13" s="45" t="s">
        <v>237</v>
      </c>
      <c r="AA13" s="45">
        <v>15</v>
      </c>
      <c r="AB13" s="4"/>
      <c r="AC13" s="4"/>
      <c r="AD13" s="4"/>
      <c r="AE13" s="4"/>
    </row>
    <row r="14" spans="1:31">
      <c r="A14" s="4"/>
      <c r="B14" s="4"/>
      <c r="C14" s="4"/>
      <c r="D14" s="4"/>
      <c r="E14" s="4"/>
      <c r="F14" s="4" t="s">
        <v>417</v>
      </c>
      <c r="G14" s="49"/>
      <c r="H14" s="49"/>
      <c r="I14" s="45"/>
      <c r="J14" s="45"/>
      <c r="K14" s="45"/>
      <c r="L14" s="45"/>
      <c r="M14" s="45"/>
      <c r="N14" s="45"/>
      <c r="O14" s="4"/>
      <c r="P14" s="4"/>
      <c r="Q14" s="4"/>
      <c r="R14" s="4"/>
      <c r="S14" s="4"/>
      <c r="T14" s="4"/>
      <c r="U14" s="4"/>
      <c r="V14" s="4"/>
      <c r="W14" s="4"/>
      <c r="X14" s="4"/>
      <c r="Y14" s="4"/>
      <c r="Z14" s="45" t="s">
        <v>363</v>
      </c>
      <c r="AA14" s="45">
        <v>0</v>
      </c>
      <c r="AB14" s="4"/>
      <c r="AC14" s="4"/>
      <c r="AD14" s="4"/>
      <c r="AE14" s="4"/>
    </row>
    <row r="15" spans="1:31">
      <c r="A15" s="4"/>
      <c r="B15" s="4"/>
      <c r="C15" s="4"/>
      <c r="D15" s="4"/>
      <c r="E15" s="4"/>
      <c r="F15" s="4" t="s">
        <v>418</v>
      </c>
      <c r="G15" s="49"/>
      <c r="H15" s="49"/>
      <c r="I15" s="45"/>
      <c r="J15" s="45"/>
      <c r="K15" s="45"/>
      <c r="L15" s="45"/>
      <c r="M15" s="45"/>
      <c r="N15" s="45"/>
      <c r="O15" s="4"/>
      <c r="P15" s="4"/>
      <c r="Q15" s="4"/>
      <c r="R15" s="4"/>
      <c r="S15" s="4"/>
      <c r="T15" s="4"/>
      <c r="U15" s="4"/>
      <c r="V15" s="4"/>
      <c r="W15" s="4"/>
      <c r="X15" s="4"/>
      <c r="Y15" s="4"/>
      <c r="Z15" s="45" t="s">
        <v>238</v>
      </c>
      <c r="AA15" s="45">
        <v>10</v>
      </c>
      <c r="AB15" s="4"/>
      <c r="AC15" s="4"/>
      <c r="AD15" s="4"/>
      <c r="AE15" s="4"/>
    </row>
    <row r="16" spans="1:31">
      <c r="A16" s="4"/>
      <c r="B16" s="4"/>
      <c r="C16" s="4"/>
      <c r="D16" s="4"/>
      <c r="E16" s="4"/>
      <c r="F16" s="4" t="s">
        <v>419</v>
      </c>
      <c r="G16" s="49"/>
      <c r="H16" s="49"/>
      <c r="I16" s="45"/>
      <c r="J16" s="45"/>
      <c r="K16" s="45"/>
      <c r="L16" s="45"/>
      <c r="M16" s="45"/>
      <c r="N16" s="45"/>
      <c r="O16" s="4"/>
      <c r="P16" s="4"/>
      <c r="Q16" s="4"/>
      <c r="R16" s="4"/>
      <c r="S16" s="4"/>
      <c r="T16" s="4"/>
      <c r="U16" s="4"/>
      <c r="V16" s="4"/>
      <c r="W16" s="4"/>
      <c r="X16" s="4"/>
      <c r="Y16" s="4"/>
      <c r="Z16" s="45" t="s">
        <v>364</v>
      </c>
      <c r="AA16" s="45">
        <v>5</v>
      </c>
      <c r="AB16" s="4"/>
      <c r="AC16" s="4"/>
      <c r="AD16" s="4"/>
      <c r="AE16" s="4"/>
    </row>
    <row r="17" spans="1:31">
      <c r="A17" s="4"/>
      <c r="B17" s="4"/>
      <c r="C17" s="4"/>
      <c r="D17" s="4"/>
      <c r="E17" s="4"/>
      <c r="F17" s="4" t="s">
        <v>420</v>
      </c>
      <c r="G17" s="49"/>
      <c r="H17" s="49"/>
      <c r="I17" s="45"/>
      <c r="J17" s="45"/>
      <c r="K17" s="45"/>
      <c r="L17" s="45"/>
      <c r="M17" s="45"/>
      <c r="N17" s="45"/>
      <c r="O17" s="4"/>
      <c r="P17" s="4"/>
      <c r="Q17" s="4"/>
      <c r="R17" s="4"/>
      <c r="S17" s="4"/>
      <c r="T17" s="4"/>
      <c r="U17" s="4"/>
      <c r="V17" s="4"/>
      <c r="W17" s="4"/>
      <c r="X17" s="4"/>
      <c r="Y17" s="4"/>
      <c r="Z17" s="45" t="s">
        <v>379</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421</v>
      </c>
      <c r="B1" s="51" t="s">
        <v>309</v>
      </c>
      <c r="C1" s="51" t="s">
        <v>422</v>
      </c>
      <c r="D1" s="51" t="s">
        <v>423</v>
      </c>
      <c r="E1" s="52"/>
      <c r="F1" s="52"/>
      <c r="G1" s="52"/>
      <c r="H1" s="52"/>
      <c r="I1" s="52"/>
      <c r="J1" s="52"/>
      <c r="K1" s="52"/>
      <c r="L1" s="52"/>
      <c r="M1" s="52"/>
      <c r="N1" s="52"/>
      <c r="O1" s="52"/>
      <c r="P1" s="52"/>
      <c r="Q1" s="52"/>
      <c r="R1" s="52"/>
      <c r="S1" s="52"/>
      <c r="T1" s="52"/>
      <c r="U1" s="52"/>
      <c r="V1" s="52"/>
      <c r="W1" s="52"/>
      <c r="X1" s="52"/>
      <c r="Y1" s="52"/>
      <c r="Z1" s="52"/>
    </row>
    <row r="2" spans="1:26" ht="99">
      <c r="A2" s="53" t="s">
        <v>333</v>
      </c>
      <c r="B2" s="54" t="s">
        <v>424</v>
      </c>
      <c r="C2" s="54" t="s">
        <v>425</v>
      </c>
      <c r="D2" s="54" t="s">
        <v>426</v>
      </c>
      <c r="E2" s="55"/>
      <c r="F2" s="55"/>
      <c r="G2" s="55"/>
      <c r="H2" s="55"/>
      <c r="I2" s="55"/>
      <c r="J2" s="55"/>
      <c r="K2" s="55"/>
      <c r="L2" s="55"/>
      <c r="M2" s="55"/>
      <c r="N2" s="55"/>
      <c r="O2" s="55"/>
      <c r="P2" s="55"/>
      <c r="Q2" s="55"/>
      <c r="R2" s="55"/>
      <c r="S2" s="55"/>
      <c r="T2" s="55"/>
      <c r="U2" s="55"/>
      <c r="V2" s="55"/>
      <c r="W2" s="55"/>
      <c r="X2" s="55"/>
      <c r="Y2" s="55"/>
      <c r="Z2" s="55"/>
    </row>
    <row r="3" spans="1:26" ht="117">
      <c r="A3" s="53" t="s">
        <v>349</v>
      </c>
      <c r="B3" s="54" t="s">
        <v>427</v>
      </c>
      <c r="C3" s="54" t="s">
        <v>428</v>
      </c>
      <c r="D3" s="54" t="s">
        <v>429</v>
      </c>
      <c r="E3" s="55"/>
      <c r="F3" s="55"/>
      <c r="G3" s="55"/>
      <c r="H3" s="55"/>
      <c r="I3" s="55"/>
      <c r="J3" s="55"/>
      <c r="K3" s="55"/>
      <c r="L3" s="55"/>
      <c r="M3" s="55"/>
      <c r="N3" s="55"/>
      <c r="O3" s="55"/>
      <c r="P3" s="55"/>
      <c r="Q3" s="55"/>
      <c r="R3" s="55"/>
      <c r="S3" s="55"/>
      <c r="T3" s="55"/>
      <c r="U3" s="55"/>
      <c r="V3" s="55"/>
      <c r="W3" s="55"/>
      <c r="X3" s="55"/>
      <c r="Y3" s="55"/>
      <c r="Z3" s="55"/>
    </row>
    <row r="4" spans="1:26" ht="63">
      <c r="A4" s="53" t="s">
        <v>6</v>
      </c>
      <c r="B4" s="54" t="s">
        <v>430</v>
      </c>
      <c r="C4" s="54" t="s">
        <v>431</v>
      </c>
      <c r="D4" s="54" t="s">
        <v>432</v>
      </c>
      <c r="E4" s="55"/>
      <c r="F4" s="55"/>
      <c r="G4" s="55"/>
      <c r="H4" s="55"/>
      <c r="I4" s="55"/>
      <c r="J4" s="55"/>
      <c r="K4" s="55"/>
      <c r="L4" s="55"/>
      <c r="M4" s="55"/>
      <c r="N4" s="55"/>
      <c r="O4" s="55"/>
      <c r="P4" s="55"/>
      <c r="Q4" s="55"/>
      <c r="R4" s="55"/>
      <c r="S4" s="55"/>
      <c r="T4" s="55"/>
      <c r="U4" s="55"/>
      <c r="V4" s="55"/>
      <c r="W4" s="55"/>
      <c r="X4" s="55"/>
      <c r="Y4" s="55"/>
      <c r="Z4" s="55"/>
    </row>
    <row r="5" spans="1:26" ht="45">
      <c r="A5" s="53" t="s">
        <v>403</v>
      </c>
      <c r="B5" s="54" t="s">
        <v>433</v>
      </c>
      <c r="C5" s="54" t="s">
        <v>434</v>
      </c>
      <c r="D5" s="54" t="s">
        <v>435</v>
      </c>
      <c r="E5" s="55"/>
      <c r="F5" s="55"/>
      <c r="G5" s="55"/>
      <c r="H5" s="55"/>
      <c r="I5" s="55"/>
      <c r="J5" s="55"/>
      <c r="K5" s="55"/>
      <c r="L5" s="55"/>
      <c r="M5" s="55"/>
      <c r="N5" s="55"/>
      <c r="O5" s="55"/>
      <c r="P5" s="55"/>
      <c r="Q5" s="55"/>
      <c r="R5" s="55"/>
      <c r="S5" s="55"/>
      <c r="T5" s="55"/>
      <c r="U5" s="55"/>
      <c r="V5" s="55"/>
      <c r="W5" s="55"/>
      <c r="X5" s="55"/>
      <c r="Y5" s="55"/>
      <c r="Z5" s="55"/>
    </row>
    <row r="6" spans="1:26" ht="63">
      <c r="A6" s="53" t="s">
        <v>407</v>
      </c>
      <c r="B6" s="54" t="s">
        <v>436</v>
      </c>
      <c r="C6" s="54" t="s">
        <v>437</v>
      </c>
      <c r="D6" s="54" t="s">
        <v>432</v>
      </c>
      <c r="E6" s="55"/>
      <c r="F6" s="55"/>
      <c r="G6" s="55"/>
      <c r="H6" s="55"/>
      <c r="I6" s="55"/>
      <c r="J6" s="55"/>
      <c r="K6" s="55"/>
      <c r="L6" s="55"/>
      <c r="M6" s="55"/>
      <c r="N6" s="55"/>
      <c r="O6" s="55"/>
      <c r="P6" s="55"/>
      <c r="Q6" s="55"/>
      <c r="R6" s="55"/>
      <c r="S6" s="55"/>
      <c r="T6" s="55"/>
      <c r="U6" s="55"/>
      <c r="V6" s="55"/>
      <c r="W6" s="55"/>
      <c r="X6" s="55"/>
      <c r="Y6" s="55"/>
      <c r="Z6" s="55"/>
    </row>
    <row r="7" spans="1:26" ht="120" customHeight="1">
      <c r="A7" s="53" t="s">
        <v>386</v>
      </c>
      <c r="B7" s="54" t="s">
        <v>438</v>
      </c>
      <c r="C7" s="54" t="s">
        <v>439</v>
      </c>
      <c r="D7" s="54" t="s">
        <v>440</v>
      </c>
      <c r="E7" s="55"/>
      <c r="F7" s="55"/>
      <c r="G7" s="55"/>
      <c r="H7" s="55"/>
      <c r="I7" s="55"/>
      <c r="J7" s="55"/>
      <c r="K7" s="55"/>
      <c r="L7" s="55"/>
      <c r="M7" s="55"/>
      <c r="N7" s="55"/>
      <c r="O7" s="55"/>
      <c r="P7" s="55"/>
      <c r="Q7" s="55"/>
      <c r="R7" s="55"/>
      <c r="S7" s="55"/>
      <c r="T7" s="55"/>
      <c r="U7" s="55"/>
      <c r="V7" s="55"/>
      <c r="W7" s="55"/>
      <c r="X7" s="55"/>
      <c r="Y7" s="55"/>
      <c r="Z7" s="55"/>
    </row>
    <row r="8" spans="1:26" ht="54">
      <c r="A8" s="53" t="s">
        <v>372</v>
      </c>
      <c r="B8" s="54" t="s">
        <v>441</v>
      </c>
      <c r="C8" s="54" t="s">
        <v>442</v>
      </c>
      <c r="D8" s="54" t="s">
        <v>429</v>
      </c>
      <c r="E8" s="55"/>
      <c r="F8" s="55"/>
      <c r="G8" s="55"/>
      <c r="H8" s="55"/>
      <c r="I8" s="55"/>
      <c r="J8" s="55"/>
      <c r="K8" s="55"/>
      <c r="L8" s="55"/>
      <c r="M8" s="55"/>
      <c r="N8" s="55"/>
      <c r="O8" s="55"/>
      <c r="P8" s="55"/>
      <c r="Q8" s="55"/>
      <c r="R8" s="55"/>
      <c r="S8" s="55"/>
      <c r="T8" s="55"/>
      <c r="U8" s="55"/>
      <c r="V8" s="55"/>
      <c r="W8" s="55"/>
      <c r="X8" s="55"/>
      <c r="Y8" s="55"/>
      <c r="Z8" s="55"/>
    </row>
    <row r="9" spans="1:26" ht="63">
      <c r="A9" s="53" t="s">
        <v>394</v>
      </c>
      <c r="B9" s="54" t="s">
        <v>443</v>
      </c>
      <c r="C9" s="54" t="s">
        <v>444</v>
      </c>
      <c r="D9" s="54" t="s">
        <v>445</v>
      </c>
      <c r="E9" s="55"/>
      <c r="F9" s="55"/>
      <c r="G9" s="55"/>
      <c r="H9" s="55"/>
      <c r="I9" s="55"/>
      <c r="J9" s="55"/>
      <c r="K9" s="55"/>
      <c r="L9" s="55"/>
      <c r="M9" s="55"/>
      <c r="N9" s="55"/>
      <c r="O9" s="55"/>
      <c r="P9" s="55"/>
      <c r="Q9" s="55"/>
      <c r="R9" s="55"/>
      <c r="S9" s="55"/>
      <c r="T9" s="55"/>
      <c r="U9" s="55"/>
      <c r="V9" s="55"/>
      <c r="W9" s="55"/>
      <c r="X9" s="55"/>
      <c r="Y9" s="55"/>
      <c r="Z9" s="55"/>
    </row>
    <row r="10" spans="1:26" ht="63">
      <c r="A10" s="53" t="s">
        <v>411</v>
      </c>
      <c r="B10" s="54" t="s">
        <v>446</v>
      </c>
      <c r="C10" s="54" t="s">
        <v>447</v>
      </c>
      <c r="D10" s="54" t="s">
        <v>432</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414</v>
      </c>
      <c r="B11" s="54" t="s">
        <v>448</v>
      </c>
      <c r="C11" s="54" t="s">
        <v>449</v>
      </c>
      <c r="D11" s="54" t="s">
        <v>432</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415</v>
      </c>
      <c r="B12" s="54" t="s">
        <v>450</v>
      </c>
      <c r="C12" s="54" t="s">
        <v>451</v>
      </c>
      <c r="D12" s="54" t="s">
        <v>432</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416</v>
      </c>
      <c r="B13" s="54" t="s">
        <v>452</v>
      </c>
      <c r="C13" s="54" t="s">
        <v>453</v>
      </c>
      <c r="D13" s="54" t="s">
        <v>432</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417</v>
      </c>
      <c r="B14" s="54" t="s">
        <v>454</v>
      </c>
      <c r="C14" s="54" t="s">
        <v>455</v>
      </c>
      <c r="D14" s="54" t="s">
        <v>432</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418</v>
      </c>
      <c r="B15" s="54" t="s">
        <v>456</v>
      </c>
      <c r="C15" s="54" t="s">
        <v>457</v>
      </c>
      <c r="D15" s="54" t="s">
        <v>458</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420</v>
      </c>
      <c r="B16" s="56"/>
      <c r="C16" s="56"/>
      <c r="D16" s="54" t="s">
        <v>440</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419</v>
      </c>
      <c r="B17" s="54" t="s">
        <v>459</v>
      </c>
      <c r="C17" s="54" t="s">
        <v>460</v>
      </c>
      <c r="D17" s="54" t="s">
        <v>432</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4"/>
      <c r="B1" s="68"/>
      <c r="C1" s="95" t="s">
        <v>0</v>
      </c>
      <c r="D1" s="74"/>
      <c r="E1" s="74"/>
      <c r="F1" s="74"/>
      <c r="G1" s="74"/>
      <c r="H1" s="74"/>
      <c r="I1" s="74"/>
      <c r="J1" s="74"/>
      <c r="K1" s="74"/>
      <c r="L1" s="74"/>
      <c r="M1" s="74"/>
      <c r="N1" s="74"/>
      <c r="O1" s="74"/>
      <c r="P1" s="74"/>
      <c r="Q1" s="74"/>
      <c r="R1" s="74"/>
      <c r="S1" s="74"/>
      <c r="T1" s="74"/>
      <c r="U1" s="68"/>
      <c r="V1" s="12" t="s">
        <v>70</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71</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72</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73</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6" t="s">
        <v>74</v>
      </c>
      <c r="B6" s="92" t="s">
        <v>75</v>
      </c>
      <c r="C6" s="97" t="s">
        <v>76</v>
      </c>
      <c r="D6" s="59"/>
      <c r="E6" s="59"/>
      <c r="F6" s="59"/>
      <c r="G6" s="59"/>
      <c r="H6" s="59"/>
      <c r="I6" s="59"/>
      <c r="J6" s="60"/>
      <c r="K6" s="97" t="s">
        <v>77</v>
      </c>
      <c r="L6" s="59"/>
      <c r="M6" s="59"/>
      <c r="N6" s="59"/>
      <c r="O6" s="59"/>
      <c r="P6" s="60"/>
      <c r="Q6" s="97" t="s">
        <v>78</v>
      </c>
      <c r="R6" s="59"/>
      <c r="S6" s="59"/>
      <c r="T6" s="59"/>
      <c r="U6" s="59"/>
      <c r="V6" s="60"/>
      <c r="W6" s="4"/>
      <c r="X6" s="4"/>
      <c r="Y6" s="4"/>
      <c r="Z6" s="4"/>
    </row>
    <row r="7" spans="1:26" ht="18" customHeight="1">
      <c r="A7" s="83"/>
      <c r="B7" s="83"/>
      <c r="C7" s="91" t="s">
        <v>79</v>
      </c>
      <c r="D7" s="91" t="s">
        <v>80</v>
      </c>
      <c r="E7" s="91" t="s">
        <v>81</v>
      </c>
      <c r="F7" s="91" t="s">
        <v>82</v>
      </c>
      <c r="G7" s="98" t="s">
        <v>83</v>
      </c>
      <c r="H7" s="91" t="s">
        <v>84</v>
      </c>
      <c r="I7" s="91" t="s">
        <v>85</v>
      </c>
      <c r="J7" s="91" t="s">
        <v>86</v>
      </c>
      <c r="K7" s="93" t="s">
        <v>87</v>
      </c>
      <c r="L7" s="92" t="s">
        <v>88</v>
      </c>
      <c r="M7" s="99" t="s">
        <v>89</v>
      </c>
      <c r="N7" s="93" t="s">
        <v>90</v>
      </c>
      <c r="O7" s="92" t="s">
        <v>88</v>
      </c>
      <c r="P7" s="93" t="s">
        <v>91</v>
      </c>
      <c r="Q7" s="91" t="s">
        <v>92</v>
      </c>
      <c r="R7" s="91" t="s">
        <v>93</v>
      </c>
      <c r="S7" s="91" t="s">
        <v>94</v>
      </c>
      <c r="T7" s="91" t="s">
        <v>95</v>
      </c>
      <c r="U7" s="93" t="s">
        <v>96</v>
      </c>
      <c r="V7" s="91" t="s">
        <v>97</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0">
        <v>1</v>
      </c>
      <c r="B9" s="85" t="str">
        <f>IF(C9="","",
IF('1. Punto de Partida'!$C$6="","",'1. Punto de Partida'!$C$6))</f>
        <v>Gestión del Talento Humano</v>
      </c>
      <c r="C9" s="85" t="s">
        <v>98</v>
      </c>
      <c r="D9" s="85" t="s">
        <v>99</v>
      </c>
      <c r="E9" s="85" t="s">
        <v>100</v>
      </c>
      <c r="F9" s="85" t="s">
        <v>101</v>
      </c>
      <c r="G9" s="85" t="s">
        <v>102</v>
      </c>
      <c r="H9" s="85" t="s">
        <v>103</v>
      </c>
      <c r="I9" s="85" t="s">
        <v>104</v>
      </c>
      <c r="J9" s="85" t="s">
        <v>105</v>
      </c>
      <c r="K9" s="86" t="str">
        <f>IFERROR(MID(J9,1,SEARCH(":",J9,1)-1),"")</f>
        <v>Baja</v>
      </c>
      <c r="L9" s="87">
        <f>IF(OR(K9="Rara vez",K9="Muy Baja"),0.2,
IF(OR(K9="Improbable",K9="Baja"),0.4,
IF(OR(K9="Posible",K9="Media"),0.6,
IF(OR(K9="Probable",K9="Alta"),0.8,
IF(OR(K9="Casi seguro",K9="Muy Alta"),1,"")))))</f>
        <v>0.4</v>
      </c>
      <c r="M9" s="88" t="s">
        <v>106</v>
      </c>
      <c r="N9" s="8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7">
        <f>IF(N9="Leve",0.2,
IF(N9="Menor",0.4,
IF(N9="Moderado",0.6,
IF(N9="Mayor",0.8,
IF(N9="Catastrófico",1,"")))))</f>
        <v>0.8</v>
      </c>
      <c r="P9" s="8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9"/>
      <c r="R9" s="89"/>
      <c r="S9" s="89"/>
      <c r="T9" s="89"/>
      <c r="U9" s="85" t="str">
        <f>IF(S9="","","Cuatrimestral")</f>
        <v/>
      </c>
      <c r="V9" s="85"/>
      <c r="W9" s="4"/>
      <c r="X9" s="4"/>
      <c r="Y9" s="4"/>
      <c r="Z9" s="4"/>
    </row>
    <row r="10" spans="1:26" ht="16.5" customHeight="1">
      <c r="A10" s="83"/>
      <c r="B10" s="83"/>
      <c r="C10" s="83"/>
      <c r="D10" s="83"/>
      <c r="E10" s="83"/>
      <c r="F10" s="83"/>
      <c r="G10" s="83"/>
      <c r="H10" s="83"/>
      <c r="I10" s="83"/>
      <c r="J10" s="83"/>
      <c r="K10" s="83"/>
      <c r="L10" s="83"/>
      <c r="M10" s="83"/>
      <c r="N10" s="83"/>
      <c r="O10" s="83"/>
      <c r="P10" s="83"/>
      <c r="Q10" s="83"/>
      <c r="R10" s="83"/>
      <c r="S10" s="83"/>
      <c r="T10" s="83"/>
      <c r="U10" s="83"/>
      <c r="V10" s="83"/>
      <c r="W10" s="4"/>
      <c r="X10" s="4"/>
      <c r="Y10" s="4"/>
      <c r="Z10" s="4"/>
    </row>
    <row r="11" spans="1:26" ht="16.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0">
        <v>2</v>
      </c>
      <c r="B12" s="85" t="str">
        <f>IF(C12="","",
IF('1. Punto de Partida'!$C$6="","",'1. Punto de Partida'!$C$6))</f>
        <v>Gestión del Talento Humano</v>
      </c>
      <c r="C12" s="85" t="s">
        <v>107</v>
      </c>
      <c r="D12" s="85" t="s">
        <v>99</v>
      </c>
      <c r="E12" s="85" t="s">
        <v>108</v>
      </c>
      <c r="F12" s="85" t="s">
        <v>109</v>
      </c>
      <c r="G12" s="85" t="s">
        <v>110</v>
      </c>
      <c r="H12" s="85" t="s">
        <v>103</v>
      </c>
      <c r="I12" s="85" t="s">
        <v>104</v>
      </c>
      <c r="J12" s="85" t="s">
        <v>105</v>
      </c>
      <c r="K12" s="86" t="str">
        <f>IFERROR(MID(J12,1,SEARCH(":",J12,1)-1),"")</f>
        <v>Baja</v>
      </c>
      <c r="L12" s="87">
        <f>IF(OR(K12="Rara vez",K12="Muy Baja"),0.2,
IF(OR(K12="Improbable",K12="Baja"),0.4,
IF(OR(K12="Posible",K12="Media"),0.6,
IF(OR(K12="Probable",K12="Alta"),0.8,
IF(OR(K12="Casi seguro",K12="Muy Alta"),1,"")))))</f>
        <v>0.4</v>
      </c>
      <c r="M12" s="88" t="s">
        <v>106</v>
      </c>
      <c r="N12" s="8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7">
        <f>IF(N12="Leve",0.2,
IF(N12="Menor",0.4,
IF(N12="Moderado",0.6,
IF(N12="Mayor",0.8,
IF(N12="Catastrófico",1,"")))))</f>
        <v>0.8</v>
      </c>
      <c r="P12" s="8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9"/>
      <c r="R12" s="89"/>
      <c r="S12" s="89"/>
      <c r="T12" s="89"/>
      <c r="U12" s="85" t="str">
        <f>IF(S12="","","Cuatrimestral")</f>
        <v/>
      </c>
      <c r="V12" s="85"/>
      <c r="W12" s="4"/>
      <c r="X12" s="4"/>
      <c r="Y12" s="4"/>
      <c r="Z12" s="4"/>
    </row>
    <row r="13" spans="1:26" ht="16.5" customHeight="1">
      <c r="A13" s="83"/>
      <c r="B13" s="83"/>
      <c r="C13" s="83"/>
      <c r="D13" s="83"/>
      <c r="E13" s="83"/>
      <c r="F13" s="83"/>
      <c r="G13" s="83"/>
      <c r="H13" s="83"/>
      <c r="I13" s="83"/>
      <c r="J13" s="83"/>
      <c r="K13" s="83"/>
      <c r="L13" s="83"/>
      <c r="M13" s="83"/>
      <c r="N13" s="83"/>
      <c r="O13" s="83"/>
      <c r="P13" s="83"/>
      <c r="Q13" s="83"/>
      <c r="R13" s="83"/>
      <c r="S13" s="83"/>
      <c r="T13" s="83"/>
      <c r="U13" s="83"/>
      <c r="V13" s="83"/>
      <c r="W13" s="4"/>
      <c r="X13" s="4"/>
      <c r="Y13" s="4"/>
      <c r="Z13" s="4"/>
    </row>
    <row r="14" spans="1:26" ht="16.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0">
        <v>3</v>
      </c>
      <c r="B15" s="85" t="str">
        <f>IF(C15="","",
IF('1. Punto de Partida'!$C$6="","",'1. Punto de Partida'!$C$6))</f>
        <v>Gestión del Talento Humano</v>
      </c>
      <c r="C15" s="85" t="s">
        <v>111</v>
      </c>
      <c r="D15" s="85" t="s">
        <v>99</v>
      </c>
      <c r="E15" s="85" t="s">
        <v>112</v>
      </c>
      <c r="F15" s="85" t="s">
        <v>113</v>
      </c>
      <c r="G15" s="85" t="s">
        <v>114</v>
      </c>
      <c r="H15" s="85" t="s">
        <v>103</v>
      </c>
      <c r="I15" s="85" t="s">
        <v>104</v>
      </c>
      <c r="J15" s="85" t="s">
        <v>115</v>
      </c>
      <c r="K15" s="86" t="str">
        <f>IFERROR(MID(J15,1,SEARCH(":",J15,1)-1),"")</f>
        <v>Media</v>
      </c>
      <c r="L15" s="87">
        <f>IF(OR(K15="Rara vez",K15="Muy Baja"),0.2,
IF(OR(K15="Improbable",K15="Baja"),0.4,
IF(OR(K15="Posible",K15="Media"),0.6,
IF(OR(K15="Probable",K15="Alta"),0.8,
IF(OR(K15="Casi seguro",K15="Muy Alta"),1,"")))))</f>
        <v>0.6</v>
      </c>
      <c r="M15" s="88" t="s">
        <v>106</v>
      </c>
      <c r="N15" s="8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87">
        <f>IF(N15="Leve",0.2,
IF(N15="Menor",0.4,
IF(N15="Moderado",0.6,
IF(N15="Mayor",0.8,
IF(N15="Catastrófico",1,"")))))</f>
        <v>0.8</v>
      </c>
      <c r="P15" s="8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89"/>
      <c r="R15" s="89"/>
      <c r="S15" s="89"/>
      <c r="T15" s="89"/>
      <c r="U15" s="85" t="str">
        <f>IF(S15="","","Cuatrimestral")</f>
        <v/>
      </c>
      <c r="V15" s="85"/>
      <c r="W15" s="4"/>
      <c r="X15" s="4"/>
      <c r="Y15" s="4"/>
      <c r="Z15" s="4"/>
    </row>
    <row r="16" spans="1:26" ht="16.5" customHeight="1">
      <c r="A16" s="83"/>
      <c r="B16" s="83"/>
      <c r="C16" s="83"/>
      <c r="D16" s="83"/>
      <c r="E16" s="83"/>
      <c r="F16" s="83"/>
      <c r="G16" s="83"/>
      <c r="H16" s="83"/>
      <c r="I16" s="83"/>
      <c r="J16" s="83"/>
      <c r="K16" s="83"/>
      <c r="L16" s="83"/>
      <c r="M16" s="83"/>
      <c r="N16" s="83"/>
      <c r="O16" s="83"/>
      <c r="P16" s="83"/>
      <c r="Q16" s="83"/>
      <c r="R16" s="83"/>
      <c r="S16" s="83"/>
      <c r="T16" s="83"/>
      <c r="U16" s="83"/>
      <c r="V16" s="83"/>
      <c r="W16" s="4"/>
      <c r="X16" s="4"/>
      <c r="Y16" s="4"/>
      <c r="Z16" s="4"/>
    </row>
    <row r="17" spans="1:26" ht="16.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0">
        <v>4</v>
      </c>
      <c r="B18" s="85" t="str">
        <f>IF(C18="","",
IF('1. Punto de Partida'!$C$6="","",'1. Punto de Partida'!$C$6))</f>
        <v>Gestión del Talento Humano</v>
      </c>
      <c r="C18" s="85" t="s">
        <v>116</v>
      </c>
      <c r="D18" s="85" t="s">
        <v>99</v>
      </c>
      <c r="E18" s="85" t="s">
        <v>117</v>
      </c>
      <c r="F18" s="85" t="s">
        <v>118</v>
      </c>
      <c r="G18" s="85" t="s">
        <v>119</v>
      </c>
      <c r="H18" s="85" t="s">
        <v>103</v>
      </c>
      <c r="I18" s="85" t="s">
        <v>104</v>
      </c>
      <c r="J18" s="85" t="s">
        <v>115</v>
      </c>
      <c r="K18" s="86" t="str">
        <f>IFERROR(MID(J18,1,SEARCH(":",J18,1)-1),"")</f>
        <v>Media</v>
      </c>
      <c r="L18" s="87">
        <f>IF(OR(K18="Rara vez",K18="Muy Baja"),0.2,
IF(OR(K18="Improbable",K18="Baja"),0.4,
IF(OR(K18="Posible",K18="Media"),0.6,
IF(OR(K18="Probable",K18="Alta"),0.8,
IF(OR(K18="Casi seguro",K18="Muy Alta"),1,"")))))</f>
        <v>0.6</v>
      </c>
      <c r="M18" s="88" t="s">
        <v>106</v>
      </c>
      <c r="N18" s="8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87">
        <f>IF(N18="Leve",0.2,
IF(N18="Menor",0.4,
IF(N18="Moderado",0.6,
IF(N18="Mayor",0.8,
IF(N18="Catastrófico",1,"")))))</f>
        <v>0.8</v>
      </c>
      <c r="P18" s="8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89"/>
      <c r="R18" s="89"/>
      <c r="S18" s="89"/>
      <c r="T18" s="89"/>
      <c r="U18" s="85" t="str">
        <f>IF(S18="","","Cuatrimestral")</f>
        <v/>
      </c>
      <c r="V18" s="85"/>
      <c r="W18" s="4"/>
      <c r="X18" s="4"/>
      <c r="Y18" s="4"/>
      <c r="Z18" s="4"/>
    </row>
    <row r="19" spans="1:26" ht="15" customHeight="1">
      <c r="A19" s="83"/>
      <c r="B19" s="83"/>
      <c r="C19" s="83"/>
      <c r="D19" s="83"/>
      <c r="E19" s="83"/>
      <c r="F19" s="83"/>
      <c r="G19" s="83"/>
      <c r="H19" s="83"/>
      <c r="I19" s="83"/>
      <c r="J19" s="83"/>
      <c r="K19" s="83"/>
      <c r="L19" s="83"/>
      <c r="M19" s="83"/>
      <c r="N19" s="83"/>
      <c r="O19" s="83"/>
      <c r="P19" s="83"/>
      <c r="Q19" s="83"/>
      <c r="R19" s="83"/>
      <c r="S19" s="83"/>
      <c r="T19" s="83"/>
      <c r="U19" s="83"/>
      <c r="V19" s="83"/>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0">
        <v>5</v>
      </c>
      <c r="B21" s="85" t="str">
        <f>IF(C21="","",
IF('1. Punto de Partida'!$C$6="","",'1. Punto de Partida'!$C$6))</f>
        <v>Gestión del Talento Humano</v>
      </c>
      <c r="C21" s="85" t="s">
        <v>116</v>
      </c>
      <c r="D21" s="85" t="s">
        <v>99</v>
      </c>
      <c r="E21" s="85" t="s">
        <v>120</v>
      </c>
      <c r="F21" s="85" t="s">
        <v>121</v>
      </c>
      <c r="G21" s="85" t="s">
        <v>122</v>
      </c>
      <c r="H21" s="85" t="s">
        <v>103</v>
      </c>
      <c r="I21" s="85" t="s">
        <v>104</v>
      </c>
      <c r="J21" s="85" t="s">
        <v>123</v>
      </c>
      <c r="K21" s="86" t="str">
        <f>IFERROR(MID(J21,1,SEARCH(":",J21,1)-1),"")</f>
        <v>Muy Baja</v>
      </c>
      <c r="L21" s="87">
        <f>IF(OR(K21="Rara vez",K21="Muy Baja"),0.2,
IF(OR(K21="Improbable",K21="Baja"),0.4,
IF(OR(K21="Posible",K21="Media"),0.6,
IF(OR(K21="Probable",K21="Alta"),0.8,
IF(OR(K21="Casi seguro",K21="Muy Alta"),1,"")))))</f>
        <v>0.2</v>
      </c>
      <c r="M21" s="88" t="s">
        <v>106</v>
      </c>
      <c r="N21" s="8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87">
        <f>IF(N21="Leve",0.2,
IF(N21="Menor",0.4,
IF(N21="Moderado",0.6,
IF(N21="Mayor",0.8,
IF(N21="Catastrófico",1,"")))))</f>
        <v>0.8</v>
      </c>
      <c r="P21" s="8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89"/>
      <c r="R21" s="89"/>
      <c r="S21" s="89"/>
      <c r="T21" s="89"/>
      <c r="U21" s="85" t="str">
        <f>IF(S21="","","Cuatrimestral")</f>
        <v/>
      </c>
      <c r="V21" s="85"/>
      <c r="W21" s="4"/>
      <c r="X21" s="4"/>
      <c r="Y21" s="4"/>
      <c r="Z21" s="4"/>
    </row>
    <row r="22" spans="1:26" ht="15" customHeight="1">
      <c r="A22" s="83"/>
      <c r="B22" s="83"/>
      <c r="C22" s="83"/>
      <c r="D22" s="83"/>
      <c r="E22" s="83"/>
      <c r="F22" s="83"/>
      <c r="G22" s="83"/>
      <c r="H22" s="83"/>
      <c r="I22" s="83"/>
      <c r="J22" s="83"/>
      <c r="K22" s="83"/>
      <c r="L22" s="83"/>
      <c r="M22" s="83"/>
      <c r="N22" s="83"/>
      <c r="O22" s="83"/>
      <c r="P22" s="83"/>
      <c r="Q22" s="83"/>
      <c r="R22" s="83"/>
      <c r="S22" s="83"/>
      <c r="T22" s="83"/>
      <c r="U22" s="83"/>
      <c r="V22" s="83"/>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0">
        <v>6</v>
      </c>
      <c r="B24" s="85" t="str">
        <f>IF(C24="","",
IF('1. Punto de Partida'!$C$6="","",'1. Punto de Partida'!$C$6))</f>
        <v>Gestión del Talento Humano</v>
      </c>
      <c r="C24" s="85" t="s">
        <v>116</v>
      </c>
      <c r="D24" s="85" t="s">
        <v>99</v>
      </c>
      <c r="E24" s="85" t="s">
        <v>124</v>
      </c>
      <c r="F24" s="85" t="s">
        <v>125</v>
      </c>
      <c r="G24" s="85" t="s">
        <v>126</v>
      </c>
      <c r="H24" s="85" t="s">
        <v>103</v>
      </c>
      <c r="I24" s="85" t="s">
        <v>104</v>
      </c>
      <c r="J24" s="85" t="s">
        <v>127</v>
      </c>
      <c r="K24" s="86" t="str">
        <f>IFERROR(MID(J24,1,SEARCH(":",J24,1)-1),"")</f>
        <v>Alta</v>
      </c>
      <c r="L24" s="87">
        <f>IF(OR(K24="Rara vez",K24="Muy Baja"),0.2,
IF(OR(K24="Improbable",K24="Baja"),0.4,
IF(OR(K24="Posible",K24="Media"),0.6,
IF(OR(K24="Probable",K24="Alta"),0.8,
IF(OR(K24="Casi seguro",K24="Muy Alta"),1,"")))))</f>
        <v>0.8</v>
      </c>
      <c r="M24" s="88" t="s">
        <v>106</v>
      </c>
      <c r="N24" s="8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87">
        <f>IF(N24="Leve",0.2,
IF(N24="Menor",0.4,
IF(N24="Moderado",0.6,
IF(N24="Mayor",0.8,
IF(N24="Catastrófico",1,"")))))</f>
        <v>0.8</v>
      </c>
      <c r="P24" s="8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89"/>
      <c r="R24" s="89"/>
      <c r="S24" s="89"/>
      <c r="T24" s="89"/>
      <c r="U24" s="85" t="str">
        <f>IF(S24="","","Cuatrimestral")</f>
        <v/>
      </c>
      <c r="V24" s="85"/>
      <c r="W24" s="4"/>
      <c r="X24" s="4"/>
      <c r="Y24" s="4"/>
      <c r="Z24" s="4"/>
    </row>
    <row r="25" spans="1:26" ht="15" customHeight="1">
      <c r="A25" s="83"/>
      <c r="B25" s="83"/>
      <c r="C25" s="83"/>
      <c r="D25" s="83"/>
      <c r="E25" s="83"/>
      <c r="F25" s="83"/>
      <c r="G25" s="83"/>
      <c r="H25" s="83"/>
      <c r="I25" s="83"/>
      <c r="J25" s="83"/>
      <c r="K25" s="83"/>
      <c r="L25" s="83"/>
      <c r="M25" s="83"/>
      <c r="N25" s="83"/>
      <c r="O25" s="83"/>
      <c r="P25" s="83"/>
      <c r="Q25" s="83"/>
      <c r="R25" s="83"/>
      <c r="S25" s="83"/>
      <c r="T25" s="83"/>
      <c r="U25" s="83"/>
      <c r="V25" s="83"/>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0">
        <v>7</v>
      </c>
      <c r="B27" s="85" t="str">
        <f>IF(C27="","",
IF('1. Punto de Partida'!$C$6="","",'1. Punto de Partida'!$C$6))</f>
        <v>Gestión del Talento Humano</v>
      </c>
      <c r="C27" s="85" t="s">
        <v>128</v>
      </c>
      <c r="D27" s="85" t="s">
        <v>99</v>
      </c>
      <c r="E27" s="85" t="s">
        <v>129</v>
      </c>
      <c r="F27" s="85" t="s">
        <v>130</v>
      </c>
      <c r="G27" s="85" t="s">
        <v>131</v>
      </c>
      <c r="H27" s="85" t="s">
        <v>132</v>
      </c>
      <c r="I27" s="85" t="s">
        <v>133</v>
      </c>
      <c r="J27" s="85" t="s">
        <v>134</v>
      </c>
      <c r="K27" s="86" t="str">
        <f>IFERROR(MID(J27,1,SEARCH(":",J27,1)-1),"")</f>
        <v>Improbable</v>
      </c>
      <c r="L27" s="87">
        <f>IF(OR(K27="Rara vez",K27="Muy Baja"),0.2,
IF(OR(K27="Improbable",K27="Baja"),0.4,
IF(OR(K27="Posible",K27="Media"),0.6,
IF(OR(K27="Probable",K27="Alta"),0.8,
IF(OR(K27="Casi seguro",K27="Muy Alta"),1,"")))))</f>
        <v>0.4</v>
      </c>
      <c r="M27" s="88"/>
      <c r="N27" s="8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87">
        <f>IF(N27="Leve",0.2,
IF(N27="Menor",0.4,
IF(N27="Moderado",0.6,
IF(N27="Mayor",0.8,
IF(N27="Catastrófico",1,"")))))</f>
        <v>1</v>
      </c>
      <c r="P27" s="8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89"/>
      <c r="R27" s="89"/>
      <c r="S27" s="89"/>
      <c r="T27" s="89"/>
      <c r="U27" s="85" t="str">
        <f>IF(S27="","","Cuatrimestral")</f>
        <v/>
      </c>
      <c r="V27" s="85"/>
      <c r="W27" s="4"/>
      <c r="X27" s="4"/>
      <c r="Y27" s="4"/>
      <c r="Z27" s="4"/>
    </row>
    <row r="28" spans="1:26" ht="15" customHeight="1">
      <c r="A28" s="83"/>
      <c r="B28" s="83"/>
      <c r="C28" s="83"/>
      <c r="D28" s="83"/>
      <c r="E28" s="83"/>
      <c r="F28" s="83"/>
      <c r="G28" s="83"/>
      <c r="H28" s="83"/>
      <c r="I28" s="83"/>
      <c r="J28" s="83"/>
      <c r="K28" s="83"/>
      <c r="L28" s="83"/>
      <c r="M28" s="83"/>
      <c r="N28" s="83"/>
      <c r="O28" s="83"/>
      <c r="P28" s="83"/>
      <c r="Q28" s="83"/>
      <c r="R28" s="83"/>
      <c r="S28" s="83"/>
      <c r="T28" s="83"/>
      <c r="U28" s="83"/>
      <c r="V28" s="83"/>
      <c r="W28" s="4"/>
      <c r="X28" s="4"/>
      <c r="Y28" s="4"/>
      <c r="Z28" s="4"/>
    </row>
    <row r="29" spans="1:26" ht="65.2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0">
        <v>8</v>
      </c>
      <c r="B30" s="85" t="str">
        <f>IF(C30="","",
IF('1. Punto de Partida'!$C$6="","",'1. Punto de Partida'!$C$6))</f>
        <v/>
      </c>
      <c r="C30" s="85"/>
      <c r="D30" s="85"/>
      <c r="E30" s="85"/>
      <c r="F30" s="85"/>
      <c r="G30" s="85"/>
      <c r="H30" s="85"/>
      <c r="I30" s="85"/>
      <c r="J30" s="85"/>
      <c r="K30" s="86" t="str">
        <f>IFERROR(MID(J30,1,SEARCH(":",J30,1)-1),"")</f>
        <v/>
      </c>
      <c r="L30" s="87" t="str">
        <f>IF(OR(K30="Rara vez",K30="Muy Baja"),0.2,
IF(OR(K30="Improbable",K30="Baja"),0.4,
IF(OR(K30="Posible",K30="Media"),0.6,
IF(OR(K30="Probable",K30="Alta"),0.8,
IF(OR(K30="Casi seguro",K30="Muy Alta"),1,"")))))</f>
        <v/>
      </c>
      <c r="M30" s="88"/>
      <c r="N30" s="8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7" t="str">
        <f>IF(N30="Leve",0.2,
IF(N30="Menor",0.4,
IF(N30="Moderado",0.6,
IF(N30="Mayor",0.8,
IF(N30="Catastrófico",1,"")))))</f>
        <v/>
      </c>
      <c r="P30" s="8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9"/>
      <c r="R30" s="89"/>
      <c r="S30" s="89"/>
      <c r="T30" s="89"/>
      <c r="U30" s="85" t="str">
        <f>IF(S30="","","Cuatrimestral")</f>
        <v/>
      </c>
      <c r="V30" s="85"/>
      <c r="W30" s="4"/>
      <c r="X30" s="4"/>
      <c r="Y30" s="4"/>
      <c r="Z30" s="4"/>
    </row>
    <row r="31" spans="1:26" ht="15" customHeight="1">
      <c r="A31" s="83"/>
      <c r="B31" s="83"/>
      <c r="C31" s="83"/>
      <c r="D31" s="83"/>
      <c r="E31" s="83"/>
      <c r="F31" s="83"/>
      <c r="G31" s="83"/>
      <c r="H31" s="83"/>
      <c r="I31" s="83"/>
      <c r="J31" s="83"/>
      <c r="K31" s="83"/>
      <c r="L31" s="83"/>
      <c r="M31" s="83"/>
      <c r="N31" s="83"/>
      <c r="O31" s="83"/>
      <c r="P31" s="83"/>
      <c r="Q31" s="83"/>
      <c r="R31" s="83"/>
      <c r="S31" s="83"/>
      <c r="T31" s="83"/>
      <c r="U31" s="83"/>
      <c r="V31" s="83"/>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0">
        <v>9</v>
      </c>
      <c r="B33" s="85" t="str">
        <f>IF(C33="","",
IF('1. Punto de Partida'!$C$6="","",'1. Punto de Partida'!$C$6))</f>
        <v/>
      </c>
      <c r="C33" s="85"/>
      <c r="D33" s="85"/>
      <c r="E33" s="85"/>
      <c r="F33" s="85"/>
      <c r="G33" s="85"/>
      <c r="H33" s="85"/>
      <c r="I33" s="85"/>
      <c r="J33" s="85"/>
      <c r="K33" s="86" t="str">
        <f>IFERROR(MID(J33,1,SEARCH(":",J33,1)-1),"")</f>
        <v/>
      </c>
      <c r="L33" s="87" t="str">
        <f>IF(OR(K33="Rara vez",K33="Muy Baja"),0.2,
IF(OR(K33="Improbable",K33="Baja"),0.4,
IF(OR(K33="Posible",K33="Media"),0.6,
IF(OR(K33="Probable",K33="Alta"),0.8,
IF(OR(K33="Casi seguro",K33="Muy Alta"),1,"")))))</f>
        <v/>
      </c>
      <c r="M33" s="88"/>
      <c r="N33" s="8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7" t="str">
        <f>IF(N33="Leve",0.2,
IF(N33="Menor",0.4,
IF(N33="Moderado",0.6,
IF(N33="Mayor",0.8,
IF(N33="Catastrófico",1,"")))))</f>
        <v/>
      </c>
      <c r="P33" s="8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9"/>
      <c r="R33" s="89"/>
      <c r="S33" s="89"/>
      <c r="T33" s="89"/>
      <c r="U33" s="85" t="str">
        <f>IF(S33="","","Cuatrimestral")</f>
        <v/>
      </c>
      <c r="V33" s="85"/>
      <c r="W33" s="4"/>
      <c r="X33" s="4"/>
      <c r="Y33" s="4"/>
      <c r="Z33" s="4"/>
    </row>
    <row r="34" spans="1:26" ht="15" customHeight="1">
      <c r="A34" s="83"/>
      <c r="B34" s="83"/>
      <c r="C34" s="83"/>
      <c r="D34" s="83"/>
      <c r="E34" s="83"/>
      <c r="F34" s="83"/>
      <c r="G34" s="83"/>
      <c r="H34" s="83"/>
      <c r="I34" s="83"/>
      <c r="J34" s="83"/>
      <c r="K34" s="83"/>
      <c r="L34" s="83"/>
      <c r="M34" s="83"/>
      <c r="N34" s="83"/>
      <c r="O34" s="83"/>
      <c r="P34" s="83"/>
      <c r="Q34" s="83"/>
      <c r="R34" s="83"/>
      <c r="S34" s="83"/>
      <c r="T34" s="83"/>
      <c r="U34" s="83"/>
      <c r="V34" s="83"/>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0">
        <v>10</v>
      </c>
      <c r="B36" s="85" t="str">
        <f>IF(C36="","",
IF('1. Punto de Partida'!$C$6="","",'1. Punto de Partida'!$C$6))</f>
        <v/>
      </c>
      <c r="C36" s="85"/>
      <c r="D36" s="85"/>
      <c r="E36" s="85"/>
      <c r="F36" s="85"/>
      <c r="G36" s="85"/>
      <c r="H36" s="85"/>
      <c r="I36" s="85"/>
      <c r="J36" s="85"/>
      <c r="K36" s="86" t="str">
        <f>IFERROR(MID(J36,1,SEARCH(":",J36,1)-1),"")</f>
        <v/>
      </c>
      <c r="L36" s="87" t="str">
        <f>IF(OR(K36="Rara vez",K36="Muy Baja"),0.2,
IF(OR(K36="Improbable",K36="Baja"),0.4,
IF(OR(K36="Posible",K36="Media"),0.6,
IF(OR(K36="Probable",K36="Alta"),0.8,
IF(OR(K36="Casi seguro",K36="Muy Alta"),1,"")))))</f>
        <v/>
      </c>
      <c r="M36" s="88"/>
      <c r="N36" s="8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7" t="str">
        <f>IF(N36="Leve",0.2,
IF(N36="Menor",0.4,
IF(N36="Moderado",0.6,
IF(N36="Mayor",0.8,
IF(N36="Catastrófico",1,"")))))</f>
        <v/>
      </c>
      <c r="P36" s="8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9"/>
      <c r="R36" s="89"/>
      <c r="S36" s="89"/>
      <c r="T36" s="89"/>
      <c r="U36" s="85" t="str">
        <f>IF(S36="","","Cuatrimestral")</f>
        <v/>
      </c>
      <c r="V36" s="85"/>
      <c r="W36" s="4"/>
      <c r="X36" s="4"/>
      <c r="Y36" s="4"/>
      <c r="Z36" s="4"/>
    </row>
    <row r="37" spans="1:26" ht="15" customHeight="1">
      <c r="A37" s="83"/>
      <c r="B37" s="83"/>
      <c r="C37" s="83"/>
      <c r="D37" s="83"/>
      <c r="E37" s="83"/>
      <c r="F37" s="83"/>
      <c r="G37" s="83"/>
      <c r="H37" s="83"/>
      <c r="I37" s="83"/>
      <c r="J37" s="83"/>
      <c r="K37" s="83"/>
      <c r="L37" s="83"/>
      <c r="M37" s="83"/>
      <c r="N37" s="83"/>
      <c r="O37" s="83"/>
      <c r="P37" s="83"/>
      <c r="Q37" s="83"/>
      <c r="R37" s="83"/>
      <c r="S37" s="83"/>
      <c r="T37" s="83"/>
      <c r="U37" s="83"/>
      <c r="V37" s="83"/>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0">
        <v>11</v>
      </c>
      <c r="B39" s="85" t="str">
        <f>IF(C39="","",
IF('1. Punto de Partida'!$C$6="","",'1. Punto de Partida'!$C$6))</f>
        <v/>
      </c>
      <c r="C39" s="85"/>
      <c r="D39" s="85"/>
      <c r="E39" s="85"/>
      <c r="F39" s="85"/>
      <c r="G39" s="85"/>
      <c r="H39" s="85"/>
      <c r="I39" s="85"/>
      <c r="J39" s="85"/>
      <c r="K39" s="86" t="str">
        <f>IFERROR(MID(J39,1,SEARCH(":",J39,1)-1),"")</f>
        <v/>
      </c>
      <c r="L39" s="87" t="str">
        <f>IF(OR(K39="Rara vez",K39="Muy Baja"),0.2,
IF(OR(K39="Improbable",K39="Baja"),0.4,
IF(OR(K39="Posible",K39="Media"),0.6,
IF(OR(K39="Probable",K39="Alta"),0.8,
IF(OR(K39="Casi seguro",K39="Muy Alta"),1,"")))))</f>
        <v/>
      </c>
      <c r="M39" s="88"/>
      <c r="N39" s="8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7" t="str">
        <f>IF(N39="Leve",0.2,
IF(N39="Menor",0.4,
IF(N39="Moderado",0.6,
IF(N39="Mayor",0.8,
IF(N39="Catastrófico",1,"")))))</f>
        <v/>
      </c>
      <c r="P39" s="8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9"/>
      <c r="R39" s="89"/>
      <c r="S39" s="89"/>
      <c r="T39" s="89"/>
      <c r="U39" s="85" t="str">
        <f>IF(S39="","","Cuatrimestral")</f>
        <v/>
      </c>
      <c r="V39" s="85"/>
      <c r="W39" s="4"/>
      <c r="X39" s="4"/>
      <c r="Y39" s="4"/>
      <c r="Z39" s="4"/>
    </row>
    <row r="40" spans="1:26" ht="15" customHeight="1">
      <c r="A40" s="83"/>
      <c r="B40" s="83"/>
      <c r="C40" s="83"/>
      <c r="D40" s="83"/>
      <c r="E40" s="83"/>
      <c r="F40" s="83"/>
      <c r="G40" s="83"/>
      <c r="H40" s="83"/>
      <c r="I40" s="83"/>
      <c r="J40" s="83"/>
      <c r="K40" s="83"/>
      <c r="L40" s="83"/>
      <c r="M40" s="83"/>
      <c r="N40" s="83"/>
      <c r="O40" s="83"/>
      <c r="P40" s="83"/>
      <c r="Q40" s="83"/>
      <c r="R40" s="83"/>
      <c r="S40" s="83"/>
      <c r="T40" s="83"/>
      <c r="U40" s="83"/>
      <c r="V40" s="83"/>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0">
        <v>12</v>
      </c>
      <c r="B42" s="85" t="str">
        <f>IF(C42="","",
IF('1. Punto de Partida'!$C$6="","",'1. Punto de Partida'!$C$6))</f>
        <v/>
      </c>
      <c r="C42" s="85"/>
      <c r="D42" s="85"/>
      <c r="E42" s="85"/>
      <c r="F42" s="85"/>
      <c r="G42" s="85"/>
      <c r="H42" s="85"/>
      <c r="I42" s="85"/>
      <c r="J42" s="85"/>
      <c r="K42" s="86" t="str">
        <f>IFERROR(MID(J42,1,SEARCH(":",J42,1)-1),"")</f>
        <v/>
      </c>
      <c r="L42" s="87" t="str">
        <f>IF(OR(K42="Rara vez",K42="Muy Baja"),0.2,
IF(OR(K42="Improbable",K42="Baja"),0.4,
IF(OR(K42="Posible",K42="Media"),0.6,
IF(OR(K42="Probable",K42="Alta"),0.8,
IF(OR(K42="Casi seguro",K42="Muy Alta"),1,"")))))</f>
        <v/>
      </c>
      <c r="M42" s="88"/>
      <c r="N42" s="8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7" t="str">
        <f>IF(N42="Leve",0.2,
IF(N42="Menor",0.4,
IF(N42="Moderado",0.6,
IF(N42="Mayor",0.8,
IF(N42="Catastrófico",1,"")))))</f>
        <v/>
      </c>
      <c r="P42" s="8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9"/>
      <c r="R42" s="89"/>
      <c r="S42" s="89"/>
      <c r="T42" s="89"/>
      <c r="U42" s="85" t="str">
        <f>IF(S42="","","Cuatrimestral")</f>
        <v/>
      </c>
      <c r="V42" s="85"/>
      <c r="W42" s="4"/>
      <c r="X42" s="4"/>
      <c r="Y42" s="4"/>
      <c r="Z42" s="4"/>
    </row>
    <row r="43" spans="1:26" ht="15" customHeight="1">
      <c r="A43" s="83"/>
      <c r="B43" s="83"/>
      <c r="C43" s="83"/>
      <c r="D43" s="83"/>
      <c r="E43" s="83"/>
      <c r="F43" s="83"/>
      <c r="G43" s="83"/>
      <c r="H43" s="83"/>
      <c r="I43" s="83"/>
      <c r="J43" s="83"/>
      <c r="K43" s="83"/>
      <c r="L43" s="83"/>
      <c r="M43" s="83"/>
      <c r="N43" s="83"/>
      <c r="O43" s="83"/>
      <c r="P43" s="83"/>
      <c r="Q43" s="83"/>
      <c r="R43" s="83"/>
      <c r="S43" s="83"/>
      <c r="T43" s="83"/>
      <c r="U43" s="83"/>
      <c r="V43" s="83"/>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0">
        <v>13</v>
      </c>
      <c r="B45" s="85" t="str">
        <f>IF(C45="","",
IF('1. Punto de Partida'!$C$6="","",'1. Punto de Partida'!$C$6))</f>
        <v/>
      </c>
      <c r="C45" s="85"/>
      <c r="D45" s="85"/>
      <c r="E45" s="85"/>
      <c r="F45" s="85"/>
      <c r="G45" s="85"/>
      <c r="H45" s="85"/>
      <c r="I45" s="85"/>
      <c r="J45" s="85"/>
      <c r="K45" s="86" t="str">
        <f>IFERROR(MID(J45,1,SEARCH(":",J45,1)-1),"")</f>
        <v/>
      </c>
      <c r="L45" s="87" t="str">
        <f>IF(OR(K45="Rara vez",K45="Muy Baja"),0.2,
IF(OR(K45="Improbable",K45="Baja"),0.4,
IF(OR(K45="Posible",K45="Media"),0.6,
IF(OR(K45="Probable",K45="Alta"),0.8,
IF(OR(K45="Casi seguro",K45="Muy Alta"),1,"")))))</f>
        <v/>
      </c>
      <c r="M45" s="88"/>
      <c r="N45" s="8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7" t="str">
        <f>IF(N45="Leve",0.2,
IF(N45="Menor",0.4,
IF(N45="Moderado",0.6,
IF(N45="Mayor",0.8,
IF(N45="Catastrófico",1,"")))))</f>
        <v/>
      </c>
      <c r="P45" s="8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9"/>
      <c r="R45" s="89"/>
      <c r="S45" s="89"/>
      <c r="T45" s="89"/>
      <c r="U45" s="85" t="str">
        <f>IF(S45="","","Cuatrimestral")</f>
        <v/>
      </c>
      <c r="V45" s="85"/>
      <c r="W45" s="4"/>
      <c r="X45" s="4"/>
      <c r="Y45" s="4"/>
      <c r="Z45" s="4"/>
    </row>
    <row r="46" spans="1:26" ht="15" customHeight="1">
      <c r="A46" s="83"/>
      <c r="B46" s="83"/>
      <c r="C46" s="83"/>
      <c r="D46" s="83"/>
      <c r="E46" s="83"/>
      <c r="F46" s="83"/>
      <c r="G46" s="83"/>
      <c r="H46" s="83"/>
      <c r="I46" s="83"/>
      <c r="J46" s="83"/>
      <c r="K46" s="83"/>
      <c r="L46" s="83"/>
      <c r="M46" s="83"/>
      <c r="N46" s="83"/>
      <c r="O46" s="83"/>
      <c r="P46" s="83"/>
      <c r="Q46" s="83"/>
      <c r="R46" s="83"/>
      <c r="S46" s="83"/>
      <c r="T46" s="83"/>
      <c r="U46" s="83"/>
      <c r="V46" s="83"/>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0">
        <v>14</v>
      </c>
      <c r="B48" s="85" t="str">
        <f>IF(C48="","",
IF('1. Punto de Partida'!$C$6="","",'1. Punto de Partida'!$C$6))</f>
        <v/>
      </c>
      <c r="C48" s="85"/>
      <c r="D48" s="85"/>
      <c r="E48" s="85"/>
      <c r="F48" s="85"/>
      <c r="G48" s="85"/>
      <c r="H48" s="85"/>
      <c r="I48" s="85"/>
      <c r="J48" s="85"/>
      <c r="K48" s="86" t="str">
        <f>IFERROR(MID(J48,1,SEARCH(":",J48,1)-1),"")</f>
        <v/>
      </c>
      <c r="L48" s="87" t="str">
        <f>IF(OR(K48="Rara vez",K48="Muy Baja"),0.2,
IF(OR(K48="Improbable",K48="Baja"),0.4,
IF(OR(K48="Posible",K48="Media"),0.6,
IF(OR(K48="Probable",K48="Alta"),0.8,
IF(OR(K48="Casi seguro",K48="Muy Alta"),1,"")))))</f>
        <v/>
      </c>
      <c r="M48" s="88"/>
      <c r="N48" s="8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7" t="str">
        <f>IF(N48="Leve",0.2,
IF(N48="Menor",0.4,
IF(N48="Moderado",0.6,
IF(N48="Mayor",0.8,
IF(N48="Catastrófico",1,"")))))</f>
        <v/>
      </c>
      <c r="P48" s="8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9"/>
      <c r="R48" s="89"/>
      <c r="S48" s="89"/>
      <c r="T48" s="89"/>
      <c r="U48" s="85" t="str">
        <f>IF(S48="","","Cuatrimestral")</f>
        <v/>
      </c>
      <c r="V48" s="85"/>
      <c r="W48" s="4"/>
      <c r="X48" s="4"/>
      <c r="Y48" s="4"/>
      <c r="Z48" s="4"/>
    </row>
    <row r="49" spans="1:26" ht="15" customHeight="1">
      <c r="A49" s="83"/>
      <c r="B49" s="83"/>
      <c r="C49" s="83"/>
      <c r="D49" s="83"/>
      <c r="E49" s="83"/>
      <c r="F49" s="83"/>
      <c r="G49" s="83"/>
      <c r="H49" s="83"/>
      <c r="I49" s="83"/>
      <c r="J49" s="83"/>
      <c r="K49" s="83"/>
      <c r="L49" s="83"/>
      <c r="M49" s="83"/>
      <c r="N49" s="83"/>
      <c r="O49" s="83"/>
      <c r="P49" s="83"/>
      <c r="Q49" s="83"/>
      <c r="R49" s="83"/>
      <c r="S49" s="83"/>
      <c r="T49" s="83"/>
      <c r="U49" s="83"/>
      <c r="V49" s="83"/>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0">
        <v>15</v>
      </c>
      <c r="B51" s="85" t="str">
        <f>IF(C51="","",
IF('1. Punto de Partida'!$C$6="","",'1. Punto de Partida'!$C$6))</f>
        <v/>
      </c>
      <c r="C51" s="85"/>
      <c r="D51" s="85"/>
      <c r="E51" s="85"/>
      <c r="F51" s="85"/>
      <c r="G51" s="85"/>
      <c r="H51" s="85"/>
      <c r="I51" s="85"/>
      <c r="J51" s="85"/>
      <c r="K51" s="86" t="str">
        <f>IFERROR(MID(J51,1,SEARCH(":",J51,1)-1),"")</f>
        <v/>
      </c>
      <c r="L51" s="87" t="str">
        <f>IF(OR(K51="Rara vez",K51="Muy Baja"),0.2,
IF(OR(K51="Improbable",K51="Baja"),0.4,
IF(OR(K51="Posible",K51="Media"),0.6,
IF(OR(K51="Probable",K51="Alta"),0.8,
IF(OR(K51="Casi seguro",K51="Muy Alta"),1,"")))))</f>
        <v/>
      </c>
      <c r="M51" s="88"/>
      <c r="N51" s="8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7" t="str">
        <f>IF(N51="Leve",0.2,
IF(N51="Menor",0.4,
IF(N51="Moderado",0.6,
IF(N51="Mayor",0.8,
IF(N51="Catastrófico",1,"")))))</f>
        <v/>
      </c>
      <c r="P51" s="8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9"/>
      <c r="R51" s="89"/>
      <c r="S51" s="89"/>
      <c r="T51" s="89"/>
      <c r="U51" s="85" t="str">
        <f>IF(S51="","","Cuatrimestral")</f>
        <v/>
      </c>
      <c r="V51" s="85"/>
      <c r="W51" s="4"/>
      <c r="X51" s="4"/>
      <c r="Y51" s="4"/>
      <c r="Z51" s="4"/>
    </row>
    <row r="52" spans="1:26" ht="15" customHeight="1">
      <c r="A52" s="83"/>
      <c r="B52" s="83"/>
      <c r="C52" s="83"/>
      <c r="D52" s="83"/>
      <c r="E52" s="83"/>
      <c r="F52" s="83"/>
      <c r="G52" s="83"/>
      <c r="H52" s="83"/>
      <c r="I52" s="83"/>
      <c r="J52" s="83"/>
      <c r="K52" s="83"/>
      <c r="L52" s="83"/>
      <c r="M52" s="83"/>
      <c r="N52" s="83"/>
      <c r="O52" s="83"/>
      <c r="P52" s="83"/>
      <c r="Q52" s="83"/>
      <c r="R52" s="83"/>
      <c r="S52" s="83"/>
      <c r="T52" s="83"/>
      <c r="U52" s="83"/>
      <c r="V52" s="83"/>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0">
        <v>16</v>
      </c>
      <c r="B54" s="85" t="str">
        <f>IF(C54="","",
IF('1. Punto de Partida'!$C$6="","",'1. Punto de Partida'!$C$6))</f>
        <v/>
      </c>
      <c r="C54" s="85"/>
      <c r="D54" s="85"/>
      <c r="E54" s="85"/>
      <c r="F54" s="85"/>
      <c r="G54" s="85"/>
      <c r="H54" s="85"/>
      <c r="I54" s="85"/>
      <c r="J54" s="85"/>
      <c r="K54" s="86" t="str">
        <f>IFERROR(MID(J54,1,SEARCH(":",J54,1)-1),"")</f>
        <v/>
      </c>
      <c r="L54" s="87" t="str">
        <f>IF(OR(K54="Rara vez",K54="Muy Baja"),0.2,
IF(OR(K54="Improbable",K54="Baja"),0.4,
IF(OR(K54="Posible",K54="Media"),0.6,
IF(OR(K54="Probable",K54="Alta"),0.8,
IF(OR(K54="Casi seguro",K54="Muy Alta"),1,"")))))</f>
        <v/>
      </c>
      <c r="M54" s="88"/>
      <c r="N54" s="8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7" t="str">
        <f>IF(N54="Leve",0.2,
IF(N54="Menor",0.4,
IF(N54="Moderado",0.6,
IF(N54="Mayor",0.8,
IF(N54="Catastrófico",1,"")))))</f>
        <v/>
      </c>
      <c r="P54" s="8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9"/>
      <c r="R54" s="89"/>
      <c r="S54" s="89"/>
      <c r="T54" s="89"/>
      <c r="U54" s="85" t="str">
        <f>IF(S54="","","Cuatrimestral")</f>
        <v/>
      </c>
      <c r="V54" s="85"/>
      <c r="W54" s="4"/>
      <c r="X54" s="4"/>
      <c r="Y54" s="4"/>
      <c r="Z54" s="4"/>
    </row>
    <row r="55" spans="1:26" ht="15" customHeight="1">
      <c r="A55" s="83"/>
      <c r="B55" s="83"/>
      <c r="C55" s="83"/>
      <c r="D55" s="83"/>
      <c r="E55" s="83"/>
      <c r="F55" s="83"/>
      <c r="G55" s="83"/>
      <c r="H55" s="83"/>
      <c r="I55" s="83"/>
      <c r="J55" s="83"/>
      <c r="K55" s="83"/>
      <c r="L55" s="83"/>
      <c r="M55" s="83"/>
      <c r="N55" s="83"/>
      <c r="O55" s="83"/>
      <c r="P55" s="83"/>
      <c r="Q55" s="83"/>
      <c r="R55" s="83"/>
      <c r="S55" s="83"/>
      <c r="T55" s="83"/>
      <c r="U55" s="83"/>
      <c r="V55" s="83"/>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0">
        <v>17</v>
      </c>
      <c r="B57" s="85" t="str">
        <f>IF(C57="","",
IF('1. Punto de Partida'!$C$6="","",'1. Punto de Partida'!$C$6))</f>
        <v/>
      </c>
      <c r="C57" s="85"/>
      <c r="D57" s="85"/>
      <c r="E57" s="85"/>
      <c r="F57" s="85"/>
      <c r="G57" s="85"/>
      <c r="H57" s="85"/>
      <c r="I57" s="85"/>
      <c r="J57" s="85"/>
      <c r="K57" s="86" t="str">
        <f>IFERROR(MID(J57,1,SEARCH(":",J57,1)-1),"")</f>
        <v/>
      </c>
      <c r="L57" s="87" t="str">
        <f>IF(OR(K57="Rara vez",K57="Muy Baja"),0.2,
IF(OR(K57="Improbable",K57="Baja"),0.4,
IF(OR(K57="Posible",K57="Media"),0.6,
IF(OR(K57="Probable",K57="Alta"),0.8,
IF(OR(K57="Casi seguro",K57="Muy Alta"),1,"")))))</f>
        <v/>
      </c>
      <c r="M57" s="88"/>
      <c r="N57" s="8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7" t="str">
        <f>IF(N57="Leve",0.2,
IF(N57="Menor",0.4,
IF(N57="Moderado",0.6,
IF(N57="Mayor",0.8,
IF(N57="Catastrófico",1,"")))))</f>
        <v/>
      </c>
      <c r="P57" s="8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9"/>
      <c r="R57" s="89"/>
      <c r="S57" s="89"/>
      <c r="T57" s="89"/>
      <c r="U57" s="85" t="str">
        <f>IF(S57="","","Cuatrimestral")</f>
        <v/>
      </c>
      <c r="V57" s="85"/>
      <c r="W57" s="4"/>
      <c r="X57" s="4"/>
      <c r="Y57" s="4"/>
      <c r="Z57" s="4"/>
    </row>
    <row r="58" spans="1:26" ht="15" customHeight="1">
      <c r="A58" s="83"/>
      <c r="B58" s="83"/>
      <c r="C58" s="83"/>
      <c r="D58" s="83"/>
      <c r="E58" s="83"/>
      <c r="F58" s="83"/>
      <c r="G58" s="83"/>
      <c r="H58" s="83"/>
      <c r="I58" s="83"/>
      <c r="J58" s="83"/>
      <c r="K58" s="83"/>
      <c r="L58" s="83"/>
      <c r="M58" s="83"/>
      <c r="N58" s="83"/>
      <c r="O58" s="83"/>
      <c r="P58" s="83"/>
      <c r="Q58" s="83"/>
      <c r="R58" s="83"/>
      <c r="S58" s="83"/>
      <c r="T58" s="83"/>
      <c r="U58" s="83"/>
      <c r="V58" s="83"/>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0">
        <v>18</v>
      </c>
      <c r="B60" s="85" t="str">
        <f>IF(C60="","",
IF('1. Punto de Partida'!$C$6="","",'1. Punto de Partida'!$C$6))</f>
        <v/>
      </c>
      <c r="C60" s="85"/>
      <c r="D60" s="85"/>
      <c r="E60" s="85"/>
      <c r="F60" s="85"/>
      <c r="G60" s="85"/>
      <c r="H60" s="85"/>
      <c r="I60" s="85"/>
      <c r="J60" s="85"/>
      <c r="K60" s="86" t="str">
        <f>IFERROR(MID(J60,1,SEARCH(":",J60,1)-1),"")</f>
        <v/>
      </c>
      <c r="L60" s="87" t="str">
        <f>IF(OR(K60="Rara vez",K60="Muy Baja"),0.2,
IF(OR(K60="Improbable",K60="Baja"),0.4,
IF(OR(K60="Posible",K60="Media"),0.6,
IF(OR(K60="Probable",K60="Alta"),0.8,
IF(OR(K60="Casi seguro",K60="Muy Alta"),1,"")))))</f>
        <v/>
      </c>
      <c r="M60" s="88"/>
      <c r="N60" s="8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7" t="str">
        <f>IF(N60="Leve",0.2,
IF(N60="Menor",0.4,
IF(N60="Moderado",0.6,
IF(N60="Mayor",0.8,
IF(N60="Catastrófico",1,"")))))</f>
        <v/>
      </c>
      <c r="P60" s="8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9"/>
      <c r="R60" s="89"/>
      <c r="S60" s="89"/>
      <c r="T60" s="89"/>
      <c r="U60" s="85" t="str">
        <f>IF(S60="","","Cuatrimestral")</f>
        <v/>
      </c>
      <c r="V60" s="85"/>
      <c r="W60" s="4"/>
      <c r="X60" s="4"/>
      <c r="Y60" s="4"/>
      <c r="Z60" s="4"/>
    </row>
    <row r="61" spans="1:26" ht="15" customHeight="1">
      <c r="A61" s="83"/>
      <c r="B61" s="83"/>
      <c r="C61" s="83"/>
      <c r="D61" s="83"/>
      <c r="E61" s="83"/>
      <c r="F61" s="83"/>
      <c r="G61" s="83"/>
      <c r="H61" s="83"/>
      <c r="I61" s="83"/>
      <c r="J61" s="83"/>
      <c r="K61" s="83"/>
      <c r="L61" s="83"/>
      <c r="M61" s="83"/>
      <c r="N61" s="83"/>
      <c r="O61" s="83"/>
      <c r="P61" s="83"/>
      <c r="Q61" s="83"/>
      <c r="R61" s="83"/>
      <c r="S61" s="83"/>
      <c r="T61" s="83"/>
      <c r="U61" s="83"/>
      <c r="V61" s="83"/>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0">
        <v>19</v>
      </c>
      <c r="B63" s="85" t="str">
        <f>IF(C63="","",
IF('1. Punto de Partida'!$C$6="","",'1. Punto de Partida'!$C$6))</f>
        <v/>
      </c>
      <c r="C63" s="85"/>
      <c r="D63" s="85"/>
      <c r="E63" s="85"/>
      <c r="F63" s="85"/>
      <c r="G63" s="85"/>
      <c r="H63" s="85"/>
      <c r="I63" s="85"/>
      <c r="J63" s="85"/>
      <c r="K63" s="86" t="str">
        <f>IFERROR(MID(J63,1,SEARCH(":",J63,1)-1),"")</f>
        <v/>
      </c>
      <c r="L63" s="87" t="str">
        <f>IF(OR(K63="Rara vez",K63="Muy Baja"),0.2,
IF(OR(K63="Improbable",K63="Baja"),0.4,
IF(OR(K63="Posible",K63="Media"),0.6,
IF(OR(K63="Probable",K63="Alta"),0.8,
IF(OR(K63="Casi seguro",K63="Muy Alta"),1,"")))))</f>
        <v/>
      </c>
      <c r="M63" s="88"/>
      <c r="N63" s="8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7" t="str">
        <f>IF(N63="Leve",0.2,
IF(N63="Menor",0.4,
IF(N63="Moderado",0.6,
IF(N63="Mayor",0.8,
IF(N63="Catastrófico",1,"")))))</f>
        <v/>
      </c>
      <c r="P63" s="8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9"/>
      <c r="R63" s="89"/>
      <c r="S63" s="89"/>
      <c r="T63" s="89"/>
      <c r="U63" s="85" t="str">
        <f>IF(S63="","","Cuatrimestral")</f>
        <v/>
      </c>
      <c r="V63" s="85"/>
      <c r="W63" s="4"/>
      <c r="X63" s="4"/>
      <c r="Y63" s="4"/>
      <c r="Z63" s="4"/>
    </row>
    <row r="64" spans="1:26" ht="15" customHeight="1">
      <c r="A64" s="83"/>
      <c r="B64" s="83"/>
      <c r="C64" s="83"/>
      <c r="D64" s="83"/>
      <c r="E64" s="83"/>
      <c r="F64" s="83"/>
      <c r="G64" s="83"/>
      <c r="H64" s="83"/>
      <c r="I64" s="83"/>
      <c r="J64" s="83"/>
      <c r="K64" s="83"/>
      <c r="L64" s="83"/>
      <c r="M64" s="83"/>
      <c r="N64" s="83"/>
      <c r="O64" s="83"/>
      <c r="P64" s="83"/>
      <c r="Q64" s="83"/>
      <c r="R64" s="83"/>
      <c r="S64" s="83"/>
      <c r="T64" s="83"/>
      <c r="U64" s="83"/>
      <c r="V64" s="83"/>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0">
        <v>20</v>
      </c>
      <c r="B66" s="85" t="str">
        <f>IF(C66="","",
IF('1. Punto de Partida'!$C$6="","",'1. Punto de Partida'!$C$6))</f>
        <v/>
      </c>
      <c r="C66" s="85"/>
      <c r="D66" s="85"/>
      <c r="E66" s="85"/>
      <c r="F66" s="85"/>
      <c r="G66" s="85"/>
      <c r="H66" s="85"/>
      <c r="I66" s="85"/>
      <c r="J66" s="85"/>
      <c r="K66" s="86" t="str">
        <f>IFERROR(MID(J66,1,SEARCH(":",J66,1)-1),"")</f>
        <v/>
      </c>
      <c r="L66" s="87" t="str">
        <f>IF(OR(K66="Rara vez",K66="Muy Baja"),0.2,
IF(OR(K66="Improbable",K66="Baja"),0.4,
IF(OR(K66="Posible",K66="Media"),0.6,
IF(OR(K66="Probable",K66="Alta"),0.8,
IF(OR(K66="Casi seguro",K66="Muy Alta"),1,"")))))</f>
        <v/>
      </c>
      <c r="M66" s="88"/>
      <c r="N66" s="8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7" t="str">
        <f>IF(N66="Leve",0.2,
IF(N66="Menor",0.4,
IF(N66="Moderado",0.6,
IF(N66="Mayor",0.8,
IF(N66="Catastrófico",1,"")))))</f>
        <v/>
      </c>
      <c r="P66" s="8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9"/>
      <c r="R66" s="89"/>
      <c r="S66" s="89"/>
      <c r="T66" s="89"/>
      <c r="U66" s="85" t="str">
        <f>IF(S66="","","Cuatrimestral")</f>
        <v/>
      </c>
      <c r="V66" s="85"/>
      <c r="W66" s="4"/>
      <c r="X66" s="4"/>
      <c r="Y66" s="4"/>
      <c r="Z66" s="4"/>
    </row>
    <row r="67" spans="1:26" ht="15" customHeight="1">
      <c r="A67" s="83"/>
      <c r="B67" s="83"/>
      <c r="C67" s="83"/>
      <c r="D67" s="83"/>
      <c r="E67" s="83"/>
      <c r="F67" s="83"/>
      <c r="G67" s="83"/>
      <c r="H67" s="83"/>
      <c r="I67" s="83"/>
      <c r="J67" s="83"/>
      <c r="K67" s="83"/>
      <c r="L67" s="83"/>
      <c r="M67" s="83"/>
      <c r="N67" s="83"/>
      <c r="O67" s="83"/>
      <c r="P67" s="83"/>
      <c r="Q67" s="83"/>
      <c r="R67" s="83"/>
      <c r="S67" s="83"/>
      <c r="T67" s="83"/>
      <c r="U67" s="83"/>
      <c r="V67" s="83"/>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8"/>
      <c r="C1" s="73" t="s">
        <v>0</v>
      </c>
      <c r="D1" s="74"/>
      <c r="E1" s="74"/>
      <c r="F1" s="74"/>
      <c r="G1" s="74"/>
      <c r="H1" s="74"/>
      <c r="I1" s="74"/>
      <c r="J1" s="74"/>
      <c r="K1" s="74"/>
      <c r="L1" s="74"/>
      <c r="M1" s="74"/>
      <c r="N1" s="74"/>
      <c r="O1" s="74"/>
      <c r="P1" s="74"/>
      <c r="Q1" s="74"/>
      <c r="R1" s="74"/>
      <c r="S1" s="74"/>
      <c r="T1" s="74"/>
      <c r="U1" s="74"/>
      <c r="V1" s="74"/>
      <c r="W1" s="68"/>
      <c r="X1" s="101" t="s">
        <v>135</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1" t="s">
        <v>136</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1" t="s">
        <v>137</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1" t="s">
        <v>138</v>
      </c>
      <c r="Y4" s="59"/>
      <c r="Z4" s="6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7" t="s">
        <v>76</v>
      </c>
      <c r="B6" s="59"/>
      <c r="C6" s="59"/>
      <c r="D6" s="59"/>
      <c r="E6" s="60"/>
      <c r="F6" s="97" t="s">
        <v>139</v>
      </c>
      <c r="G6" s="59"/>
      <c r="H6" s="59"/>
      <c r="I6" s="59"/>
      <c r="J6" s="59"/>
      <c r="K6" s="59"/>
      <c r="L6" s="59"/>
      <c r="M6" s="59"/>
      <c r="N6" s="59"/>
      <c r="O6" s="59"/>
      <c r="P6" s="59"/>
      <c r="Q6" s="59"/>
      <c r="R6" s="59"/>
      <c r="S6" s="59"/>
      <c r="T6" s="59"/>
      <c r="U6" s="59"/>
      <c r="V6" s="59"/>
      <c r="W6" s="59"/>
      <c r="X6" s="60"/>
      <c r="Y6" s="93" t="s">
        <v>140</v>
      </c>
      <c r="Z6" s="93" t="s">
        <v>90</v>
      </c>
      <c r="AA6" s="3"/>
      <c r="AB6" s="3"/>
      <c r="AC6" s="3"/>
      <c r="AD6" s="3"/>
      <c r="AE6" s="3"/>
      <c r="AF6" s="3"/>
      <c r="AG6" s="3"/>
      <c r="AH6" s="3"/>
      <c r="AI6" s="3"/>
      <c r="AJ6" s="3"/>
      <c r="AK6" s="3"/>
    </row>
    <row r="7" spans="1:37" ht="18" customHeight="1">
      <c r="A7" s="96" t="s">
        <v>74</v>
      </c>
      <c r="B7" s="92" t="s">
        <v>75</v>
      </c>
      <c r="C7" s="92" t="s">
        <v>79</v>
      </c>
      <c r="D7" s="92" t="s">
        <v>83</v>
      </c>
      <c r="E7" s="92" t="s">
        <v>84</v>
      </c>
      <c r="F7" s="100" t="s">
        <v>141</v>
      </c>
      <c r="G7" s="100" t="s">
        <v>142</v>
      </c>
      <c r="H7" s="100" t="s">
        <v>143</v>
      </c>
      <c r="I7" s="100" t="s">
        <v>144</v>
      </c>
      <c r="J7" s="100" t="s">
        <v>145</v>
      </c>
      <c r="K7" s="100" t="s">
        <v>146</v>
      </c>
      <c r="L7" s="100" t="s">
        <v>147</v>
      </c>
      <c r="M7" s="100" t="s">
        <v>148</v>
      </c>
      <c r="N7" s="100" t="s">
        <v>149</v>
      </c>
      <c r="O7" s="100" t="s">
        <v>150</v>
      </c>
      <c r="P7" s="100" t="s">
        <v>151</v>
      </c>
      <c r="Q7" s="100" t="s">
        <v>152</v>
      </c>
      <c r="R7" s="100" t="s">
        <v>153</v>
      </c>
      <c r="S7" s="100" t="s">
        <v>154</v>
      </c>
      <c r="T7" s="100" t="s">
        <v>155</v>
      </c>
      <c r="U7" s="100" t="s">
        <v>156</v>
      </c>
      <c r="V7" s="100" t="s">
        <v>157</v>
      </c>
      <c r="W7" s="100" t="s">
        <v>158</v>
      </c>
      <c r="X7" s="100" t="s">
        <v>159</v>
      </c>
      <c r="Y7" s="83"/>
      <c r="Z7" s="83"/>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c r="A9" s="90">
        <v>1</v>
      </c>
      <c r="B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5"/>
      <c r="G9" s="85"/>
      <c r="H9" s="85"/>
      <c r="I9" s="85"/>
      <c r="J9" s="85"/>
      <c r="K9" s="85"/>
      <c r="L9" s="85"/>
      <c r="M9" s="85"/>
      <c r="N9" s="85"/>
      <c r="O9" s="85"/>
      <c r="P9" s="85"/>
      <c r="Q9" s="85"/>
      <c r="R9" s="85"/>
      <c r="S9" s="85"/>
      <c r="T9" s="85"/>
      <c r="U9" s="85"/>
      <c r="V9" s="85"/>
      <c r="W9" s="85"/>
      <c r="X9" s="85"/>
      <c r="Y9" s="85" t="str">
        <f>IF(OR(E9="",E9="No Aplica"),"",COUNTIF(F9:X11,"SI"))</f>
        <v/>
      </c>
      <c r="Z9" s="8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3"/>
      <c r="AB10" s="3"/>
      <c r="AC10" s="3"/>
      <c r="AD10" s="3"/>
      <c r="AE10" s="3"/>
      <c r="AF10" s="3"/>
      <c r="AG10" s="3"/>
      <c r="AH10" s="3"/>
      <c r="AI10" s="3"/>
      <c r="AJ10" s="3"/>
      <c r="AK10" s="3"/>
    </row>
    <row r="11" spans="1:37"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0">
        <v>2</v>
      </c>
      <c r="B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5"/>
      <c r="G12" s="85"/>
      <c r="H12" s="85"/>
      <c r="I12" s="85"/>
      <c r="J12" s="85"/>
      <c r="K12" s="85"/>
      <c r="L12" s="85"/>
      <c r="M12" s="85"/>
      <c r="N12" s="85"/>
      <c r="O12" s="85"/>
      <c r="P12" s="85"/>
      <c r="Q12" s="85"/>
      <c r="R12" s="85"/>
      <c r="S12" s="85"/>
      <c r="T12" s="85"/>
      <c r="U12" s="85"/>
      <c r="V12" s="85"/>
      <c r="W12" s="85"/>
      <c r="X12" s="85"/>
      <c r="Y12" s="85" t="str">
        <f>IF(OR(E12="",E12="No Aplica"),"",COUNTIF(F12:X14,"SI"))</f>
        <v/>
      </c>
      <c r="Z12" s="8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3"/>
      <c r="AB13" s="3"/>
      <c r="AC13" s="3"/>
      <c r="AD13" s="3"/>
      <c r="AE13" s="3"/>
      <c r="AF13" s="3"/>
      <c r="AG13" s="3"/>
      <c r="AH13" s="3"/>
      <c r="AI13" s="3"/>
      <c r="AJ13" s="3"/>
      <c r="AK13" s="3"/>
    </row>
    <row r="14" spans="1:37"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0">
        <v>3</v>
      </c>
      <c r="B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5"/>
      <c r="G15" s="85"/>
      <c r="H15" s="85"/>
      <c r="I15" s="85"/>
      <c r="J15" s="85"/>
      <c r="K15" s="85"/>
      <c r="L15" s="85"/>
      <c r="M15" s="85"/>
      <c r="N15" s="85"/>
      <c r="O15" s="85"/>
      <c r="P15" s="85"/>
      <c r="Q15" s="85"/>
      <c r="R15" s="85"/>
      <c r="S15" s="85"/>
      <c r="T15" s="85"/>
      <c r="U15" s="85"/>
      <c r="V15" s="85"/>
      <c r="W15" s="85"/>
      <c r="X15" s="85"/>
      <c r="Y15" s="85" t="str">
        <f>IF(OR(E15="",E15="No Aplica"),"",COUNTIF(F15:X17,"SI"))</f>
        <v/>
      </c>
      <c r="Z15" s="8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3"/>
      <c r="AB16" s="3"/>
      <c r="AC16" s="3"/>
      <c r="AD16" s="3"/>
      <c r="AE16" s="3"/>
      <c r="AF16" s="3"/>
      <c r="AG16" s="3"/>
      <c r="AH16" s="3"/>
      <c r="AI16" s="3"/>
      <c r="AJ16" s="3"/>
      <c r="AK16" s="3"/>
    </row>
    <row r="17" spans="1:37"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0">
        <v>4</v>
      </c>
      <c r="B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5"/>
      <c r="G18" s="85"/>
      <c r="H18" s="85"/>
      <c r="I18" s="85"/>
      <c r="J18" s="85"/>
      <c r="K18" s="85"/>
      <c r="L18" s="85"/>
      <c r="M18" s="85"/>
      <c r="N18" s="85"/>
      <c r="O18" s="85"/>
      <c r="P18" s="85"/>
      <c r="Q18" s="85"/>
      <c r="R18" s="85"/>
      <c r="S18" s="85"/>
      <c r="T18" s="85"/>
      <c r="U18" s="85"/>
      <c r="V18" s="85"/>
      <c r="W18" s="85"/>
      <c r="X18" s="85"/>
      <c r="Y18" s="85" t="str">
        <f>IF(OR(E18="",E18="No Aplica"),"",COUNTIF(F18:X20,"SI"))</f>
        <v/>
      </c>
      <c r="Z18" s="8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3"/>
      <c r="AB19" s="3"/>
      <c r="AC19" s="3"/>
      <c r="AD19" s="3"/>
      <c r="AE19" s="3"/>
      <c r="AF19" s="3"/>
      <c r="AG19" s="3"/>
      <c r="AH19" s="3"/>
      <c r="AI19" s="3"/>
      <c r="AJ19" s="3"/>
      <c r="AK19" s="3"/>
    </row>
    <row r="20" spans="1:37"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0">
        <v>5</v>
      </c>
      <c r="B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5"/>
      <c r="G21" s="85"/>
      <c r="H21" s="85"/>
      <c r="I21" s="85"/>
      <c r="J21" s="85"/>
      <c r="K21" s="85"/>
      <c r="L21" s="85"/>
      <c r="M21" s="85"/>
      <c r="N21" s="85"/>
      <c r="O21" s="85"/>
      <c r="P21" s="85"/>
      <c r="Q21" s="85"/>
      <c r="R21" s="85"/>
      <c r="S21" s="85"/>
      <c r="T21" s="85"/>
      <c r="U21" s="85"/>
      <c r="V21" s="85"/>
      <c r="W21" s="85"/>
      <c r="X21" s="85"/>
      <c r="Y21" s="85" t="str">
        <f>IF(OR(E21="",E21="No Aplica"),"",COUNTIF(F21:X23,"SI"))</f>
        <v/>
      </c>
      <c r="Z21" s="8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3"/>
      <c r="AB22" s="3"/>
      <c r="AC22" s="3"/>
      <c r="AD22" s="3"/>
      <c r="AE22" s="3"/>
      <c r="AF22" s="3"/>
      <c r="AG22" s="3"/>
      <c r="AH22" s="3"/>
      <c r="AI22" s="3"/>
      <c r="AJ22" s="3"/>
      <c r="AK22" s="3"/>
    </row>
    <row r="23" spans="1:37"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0">
        <v>6</v>
      </c>
      <c r="B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5"/>
      <c r="G24" s="85"/>
      <c r="H24" s="85"/>
      <c r="I24" s="85"/>
      <c r="J24" s="85"/>
      <c r="K24" s="85"/>
      <c r="L24" s="85"/>
      <c r="M24" s="85"/>
      <c r="N24" s="85"/>
      <c r="O24" s="85"/>
      <c r="P24" s="85"/>
      <c r="Q24" s="85"/>
      <c r="R24" s="85"/>
      <c r="S24" s="85"/>
      <c r="T24" s="85"/>
      <c r="U24" s="85"/>
      <c r="V24" s="85"/>
      <c r="W24" s="85"/>
      <c r="X24" s="85"/>
      <c r="Y24" s="85" t="str">
        <f>IF(OR(E24="",E24="No Aplica"),"",COUNTIF(F24:X26,"SI"))</f>
        <v/>
      </c>
      <c r="Z24" s="8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3"/>
      <c r="AB25" s="3"/>
      <c r="AC25" s="3"/>
      <c r="AD25" s="3"/>
      <c r="AE25" s="3"/>
      <c r="AF25" s="3"/>
      <c r="AG25" s="3"/>
      <c r="AH25" s="3"/>
      <c r="AI25" s="3"/>
      <c r="AJ25" s="3"/>
      <c r="AK25" s="3"/>
    </row>
    <row r="26" spans="1:37"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0">
        <v>7</v>
      </c>
      <c r="B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Diligenciamiento periodico del formulario de declaración  de conflicto de interés en la plataforma SIDEAP por los funcionarios de la Entidad.</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E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85" t="s">
        <v>160</v>
      </c>
      <c r="G27" s="85" t="s">
        <v>160</v>
      </c>
      <c r="H27" s="85" t="s">
        <v>160</v>
      </c>
      <c r="I27" s="85" t="s">
        <v>161</v>
      </c>
      <c r="J27" s="85" t="s">
        <v>160</v>
      </c>
      <c r="K27" s="85" t="s">
        <v>160</v>
      </c>
      <c r="L27" s="85" t="s">
        <v>160</v>
      </c>
      <c r="M27" s="85" t="s">
        <v>160</v>
      </c>
      <c r="N27" s="85" t="s">
        <v>160</v>
      </c>
      <c r="O27" s="85" t="s">
        <v>160</v>
      </c>
      <c r="P27" s="85" t="s">
        <v>160</v>
      </c>
      <c r="Q27" s="85" t="s">
        <v>160</v>
      </c>
      <c r="R27" s="85" t="s">
        <v>160</v>
      </c>
      <c r="S27" s="85" t="s">
        <v>161</v>
      </c>
      <c r="T27" s="85" t="s">
        <v>161</v>
      </c>
      <c r="U27" s="85" t="s">
        <v>161</v>
      </c>
      <c r="V27" s="85" t="s">
        <v>161</v>
      </c>
      <c r="W27" s="85" t="s">
        <v>161</v>
      </c>
      <c r="X27" s="85" t="s">
        <v>161</v>
      </c>
      <c r="Y27" s="85">
        <f>IF(OR(E27="",E27="No Aplica"),"",COUNTIF(F27:X29,"SI"))</f>
        <v>12</v>
      </c>
      <c r="Z27" s="8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3"/>
      <c r="AB28" s="3"/>
      <c r="AC28" s="3"/>
      <c r="AD28" s="3"/>
      <c r="AE28" s="3"/>
      <c r="AF28" s="3"/>
      <c r="AG28" s="3"/>
      <c r="AH28" s="3"/>
      <c r="AI28" s="3"/>
      <c r="AJ28" s="3"/>
      <c r="AK28" s="3"/>
    </row>
    <row r="29" spans="1:37"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0">
        <v>8</v>
      </c>
      <c r="B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5"/>
      <c r="G30" s="85"/>
      <c r="H30" s="85"/>
      <c r="I30" s="85"/>
      <c r="J30" s="85"/>
      <c r="K30" s="85"/>
      <c r="L30" s="85"/>
      <c r="M30" s="85"/>
      <c r="N30" s="85"/>
      <c r="O30" s="85"/>
      <c r="P30" s="85"/>
      <c r="Q30" s="85"/>
      <c r="R30" s="85"/>
      <c r="S30" s="85"/>
      <c r="T30" s="85"/>
      <c r="U30" s="85"/>
      <c r="V30" s="85"/>
      <c r="W30" s="85"/>
      <c r="X30" s="85"/>
      <c r="Y30" s="85" t="str">
        <f>IF(OR(E30="",E30="No Aplica"),"",COUNTIF(F30:X32,"SI"))</f>
        <v/>
      </c>
      <c r="Z30" s="8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3"/>
      <c r="AB31" s="3"/>
      <c r="AC31" s="3"/>
      <c r="AD31" s="3"/>
      <c r="AE31" s="3"/>
      <c r="AF31" s="3"/>
      <c r="AG31" s="3"/>
      <c r="AH31" s="3"/>
      <c r="AI31" s="3"/>
      <c r="AJ31" s="3"/>
      <c r="AK31" s="3"/>
    </row>
    <row r="32" spans="1:37"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0">
        <v>9</v>
      </c>
      <c r="B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5"/>
      <c r="G33" s="85"/>
      <c r="H33" s="85"/>
      <c r="I33" s="85"/>
      <c r="J33" s="85"/>
      <c r="K33" s="85"/>
      <c r="L33" s="85"/>
      <c r="M33" s="85"/>
      <c r="N33" s="85"/>
      <c r="O33" s="85"/>
      <c r="P33" s="85"/>
      <c r="Q33" s="85"/>
      <c r="R33" s="85"/>
      <c r="S33" s="85"/>
      <c r="T33" s="85"/>
      <c r="U33" s="85"/>
      <c r="V33" s="85"/>
      <c r="W33" s="85"/>
      <c r="X33" s="85"/>
      <c r="Y33" s="85" t="str">
        <f>IF(OR(E33="",E33="No Aplica"),"",COUNTIF(F33:X35,"SI"))</f>
        <v/>
      </c>
      <c r="Z33" s="8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3"/>
      <c r="AB34" s="3"/>
      <c r="AC34" s="3"/>
      <c r="AD34" s="3"/>
      <c r="AE34" s="3"/>
      <c r="AF34" s="3"/>
      <c r="AG34" s="3"/>
      <c r="AH34" s="3"/>
      <c r="AI34" s="3"/>
      <c r="AJ34" s="3"/>
      <c r="AK34" s="3"/>
    </row>
    <row r="35" spans="1:37"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0">
        <v>10</v>
      </c>
      <c r="B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5"/>
      <c r="G36" s="85"/>
      <c r="H36" s="85"/>
      <c r="I36" s="85"/>
      <c r="J36" s="85"/>
      <c r="K36" s="85"/>
      <c r="L36" s="85"/>
      <c r="M36" s="85"/>
      <c r="N36" s="85"/>
      <c r="O36" s="85"/>
      <c r="P36" s="85"/>
      <c r="Q36" s="85"/>
      <c r="R36" s="85"/>
      <c r="S36" s="85"/>
      <c r="T36" s="85"/>
      <c r="U36" s="85"/>
      <c r="V36" s="85"/>
      <c r="W36" s="85"/>
      <c r="X36" s="85"/>
      <c r="Y36" s="85" t="str">
        <f>IF(OR(E36="",E36="No Aplica"),"",COUNTIF(F36:X38,"SI"))</f>
        <v/>
      </c>
      <c r="Z36" s="8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2"/>
      <c r="AB37" s="2"/>
      <c r="AC37" s="2"/>
      <c r="AD37" s="2"/>
      <c r="AE37" s="2"/>
      <c r="AF37" s="2"/>
      <c r="AG37" s="2"/>
      <c r="AH37" s="2"/>
      <c r="AI37" s="2"/>
      <c r="AJ37" s="2"/>
      <c r="AK37" s="2"/>
    </row>
    <row r="38" spans="1:37"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0">
        <v>11</v>
      </c>
      <c r="B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5"/>
      <c r="G39" s="85"/>
      <c r="H39" s="85"/>
      <c r="I39" s="85"/>
      <c r="J39" s="85"/>
      <c r="K39" s="85"/>
      <c r="L39" s="85"/>
      <c r="M39" s="85"/>
      <c r="N39" s="85"/>
      <c r="O39" s="85"/>
      <c r="P39" s="85"/>
      <c r="Q39" s="85"/>
      <c r="R39" s="85"/>
      <c r="S39" s="85"/>
      <c r="T39" s="85"/>
      <c r="U39" s="85"/>
      <c r="V39" s="85"/>
      <c r="W39" s="85"/>
      <c r="X39" s="85"/>
      <c r="Y39" s="85" t="str">
        <f>IF(OR(E39="",E39="No Aplica"),"",COUNTIF(F39:X41,"SI"))</f>
        <v/>
      </c>
      <c r="Z39" s="8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2"/>
      <c r="AB40" s="2"/>
      <c r="AC40" s="2"/>
      <c r="AD40" s="2"/>
      <c r="AE40" s="2"/>
      <c r="AF40" s="2"/>
      <c r="AG40" s="2"/>
      <c r="AH40" s="2"/>
      <c r="AI40" s="2"/>
      <c r="AJ40" s="2"/>
      <c r="AK40" s="2"/>
    </row>
    <row r="41" spans="1:37"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0">
        <v>12</v>
      </c>
      <c r="B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5"/>
      <c r="G42" s="85"/>
      <c r="H42" s="85"/>
      <c r="I42" s="85"/>
      <c r="J42" s="85"/>
      <c r="K42" s="85"/>
      <c r="L42" s="85"/>
      <c r="M42" s="85"/>
      <c r="N42" s="85"/>
      <c r="O42" s="85"/>
      <c r="P42" s="85"/>
      <c r="Q42" s="85"/>
      <c r="R42" s="85"/>
      <c r="S42" s="85"/>
      <c r="T42" s="85"/>
      <c r="U42" s="85"/>
      <c r="V42" s="85"/>
      <c r="W42" s="85"/>
      <c r="X42" s="85"/>
      <c r="Y42" s="85" t="str">
        <f>IF(OR(E42="",E42="No Aplica"),"",COUNTIF(F42:X44,"SI"))</f>
        <v/>
      </c>
      <c r="Z42" s="8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2"/>
      <c r="AB43" s="2"/>
      <c r="AC43" s="2"/>
      <c r="AD43" s="2"/>
      <c r="AE43" s="2"/>
      <c r="AF43" s="2"/>
      <c r="AG43" s="2"/>
      <c r="AH43" s="2"/>
      <c r="AI43" s="2"/>
      <c r="AJ43" s="2"/>
      <c r="AK43" s="2"/>
    </row>
    <row r="44" spans="1:37"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0">
        <v>13</v>
      </c>
      <c r="B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5"/>
      <c r="G45" s="85"/>
      <c r="H45" s="85"/>
      <c r="I45" s="85"/>
      <c r="J45" s="85"/>
      <c r="K45" s="85"/>
      <c r="L45" s="85"/>
      <c r="M45" s="85"/>
      <c r="N45" s="85"/>
      <c r="O45" s="85"/>
      <c r="P45" s="85"/>
      <c r="Q45" s="85"/>
      <c r="R45" s="85"/>
      <c r="S45" s="85"/>
      <c r="T45" s="85"/>
      <c r="U45" s="85"/>
      <c r="V45" s="85"/>
      <c r="W45" s="85"/>
      <c r="X45" s="85"/>
      <c r="Y45" s="85" t="str">
        <f>IF(OR(E45="",E45="No Aplica"),"",COUNTIF(F45:X47,"SI"))</f>
        <v/>
      </c>
      <c r="Z45" s="8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2"/>
      <c r="AB46" s="2"/>
      <c r="AC46" s="2"/>
      <c r="AD46" s="2"/>
      <c r="AE46" s="2"/>
      <c r="AF46" s="2"/>
      <c r="AG46" s="2"/>
      <c r="AH46" s="2"/>
      <c r="AI46" s="2"/>
      <c r="AJ46" s="2"/>
      <c r="AK46" s="2"/>
    </row>
    <row r="47" spans="1:37"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0">
        <v>14</v>
      </c>
      <c r="B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5"/>
      <c r="G48" s="85"/>
      <c r="H48" s="85"/>
      <c r="I48" s="85"/>
      <c r="J48" s="85"/>
      <c r="K48" s="85"/>
      <c r="L48" s="85"/>
      <c r="M48" s="85"/>
      <c r="N48" s="85"/>
      <c r="O48" s="85"/>
      <c r="P48" s="85"/>
      <c r="Q48" s="85"/>
      <c r="R48" s="85"/>
      <c r="S48" s="85"/>
      <c r="T48" s="85"/>
      <c r="U48" s="85"/>
      <c r="V48" s="85"/>
      <c r="W48" s="85"/>
      <c r="X48" s="85"/>
      <c r="Y48" s="85" t="str">
        <f>IF(OR(E48="",E48="No Aplica"),"",COUNTIF(F48:X50,"SI"))</f>
        <v/>
      </c>
      <c r="Z48" s="8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2"/>
      <c r="AB49" s="2"/>
      <c r="AC49" s="2"/>
      <c r="AD49" s="2"/>
      <c r="AE49" s="2"/>
      <c r="AF49" s="2"/>
      <c r="AG49" s="2"/>
      <c r="AH49" s="2"/>
      <c r="AI49" s="2"/>
      <c r="AJ49" s="2"/>
      <c r="AK49" s="2"/>
    </row>
    <row r="50" spans="1:37"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0">
        <v>15</v>
      </c>
      <c r="B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5"/>
      <c r="G51" s="85"/>
      <c r="H51" s="85"/>
      <c r="I51" s="85"/>
      <c r="J51" s="85"/>
      <c r="K51" s="85"/>
      <c r="L51" s="85"/>
      <c r="M51" s="85"/>
      <c r="N51" s="85"/>
      <c r="O51" s="85"/>
      <c r="P51" s="85"/>
      <c r="Q51" s="85"/>
      <c r="R51" s="85"/>
      <c r="S51" s="85"/>
      <c r="T51" s="85"/>
      <c r="U51" s="85"/>
      <c r="V51" s="85"/>
      <c r="W51" s="85"/>
      <c r="X51" s="85"/>
      <c r="Y51" s="85" t="str">
        <f>IF(OR(E51="",E51="No Aplica"),"",COUNTIF(F51:X53,"SI"))</f>
        <v/>
      </c>
      <c r="Z51" s="8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2"/>
      <c r="AB52" s="2"/>
      <c r="AC52" s="2"/>
      <c r="AD52" s="2"/>
      <c r="AE52" s="2"/>
      <c r="AF52" s="2"/>
      <c r="AG52" s="2"/>
      <c r="AH52" s="2"/>
      <c r="AI52" s="2"/>
      <c r="AJ52" s="2"/>
      <c r="AK52" s="2"/>
    </row>
    <row r="53" spans="1:37"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0">
        <v>16</v>
      </c>
      <c r="B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5"/>
      <c r="G54" s="85"/>
      <c r="H54" s="85"/>
      <c r="I54" s="85"/>
      <c r="J54" s="85"/>
      <c r="K54" s="85"/>
      <c r="L54" s="85"/>
      <c r="M54" s="85"/>
      <c r="N54" s="85"/>
      <c r="O54" s="85"/>
      <c r="P54" s="85"/>
      <c r="Q54" s="85"/>
      <c r="R54" s="85"/>
      <c r="S54" s="85"/>
      <c r="T54" s="85"/>
      <c r="U54" s="85"/>
      <c r="V54" s="85"/>
      <c r="W54" s="85"/>
      <c r="X54" s="85"/>
      <c r="Y54" s="85" t="str">
        <f>IF(OR(E54="",E54="No Aplica"),"",COUNTIF(F54:X56,"SI"))</f>
        <v/>
      </c>
      <c r="Z54" s="8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2"/>
      <c r="AB55" s="2"/>
      <c r="AC55" s="2"/>
      <c r="AD55" s="2"/>
      <c r="AE55" s="2"/>
      <c r="AF55" s="2"/>
      <c r="AG55" s="2"/>
      <c r="AH55" s="2"/>
      <c r="AI55" s="2"/>
      <c r="AJ55" s="2"/>
      <c r="AK55" s="2"/>
    </row>
    <row r="56" spans="1:37"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0">
        <v>17</v>
      </c>
      <c r="B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5"/>
      <c r="G57" s="85"/>
      <c r="H57" s="85"/>
      <c r="I57" s="85"/>
      <c r="J57" s="85"/>
      <c r="K57" s="85"/>
      <c r="L57" s="85"/>
      <c r="M57" s="85"/>
      <c r="N57" s="85"/>
      <c r="O57" s="85"/>
      <c r="P57" s="85"/>
      <c r="Q57" s="85"/>
      <c r="R57" s="85"/>
      <c r="S57" s="85"/>
      <c r="T57" s="85"/>
      <c r="U57" s="85"/>
      <c r="V57" s="85"/>
      <c r="W57" s="85"/>
      <c r="X57" s="85"/>
      <c r="Y57" s="85" t="str">
        <f>IF(OR(E57="",E57="No Aplica"),"",COUNTIF(F57:X59,"SI"))</f>
        <v/>
      </c>
      <c r="Z57" s="8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2"/>
      <c r="AB58" s="2"/>
      <c r="AC58" s="2"/>
      <c r="AD58" s="2"/>
      <c r="AE58" s="2"/>
      <c r="AF58" s="2"/>
      <c r="AG58" s="2"/>
      <c r="AH58" s="2"/>
      <c r="AI58" s="2"/>
      <c r="AJ58" s="2"/>
      <c r="AK58" s="2"/>
    </row>
    <row r="59" spans="1:37"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0">
        <v>18</v>
      </c>
      <c r="B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5"/>
      <c r="G60" s="85"/>
      <c r="H60" s="85"/>
      <c r="I60" s="85"/>
      <c r="J60" s="85"/>
      <c r="K60" s="85"/>
      <c r="L60" s="85"/>
      <c r="M60" s="85"/>
      <c r="N60" s="85"/>
      <c r="O60" s="85"/>
      <c r="P60" s="85"/>
      <c r="Q60" s="85"/>
      <c r="R60" s="85"/>
      <c r="S60" s="85"/>
      <c r="T60" s="85"/>
      <c r="U60" s="85"/>
      <c r="V60" s="85"/>
      <c r="W60" s="85"/>
      <c r="X60" s="85"/>
      <c r="Y60" s="85" t="str">
        <f>IF(OR(E60="",E60="No Aplica"),"",COUNTIF(F60:X62,"SI"))</f>
        <v/>
      </c>
      <c r="Z60" s="8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2"/>
      <c r="AB61" s="2"/>
      <c r="AC61" s="2"/>
      <c r="AD61" s="2"/>
      <c r="AE61" s="2"/>
      <c r="AF61" s="2"/>
      <c r="AG61" s="2"/>
      <c r="AH61" s="2"/>
      <c r="AI61" s="2"/>
      <c r="AJ61" s="2"/>
      <c r="AK61" s="2"/>
    </row>
    <row r="62" spans="1:37"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0">
        <v>19</v>
      </c>
      <c r="B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5"/>
      <c r="G63" s="85"/>
      <c r="H63" s="85"/>
      <c r="I63" s="85"/>
      <c r="J63" s="85"/>
      <c r="K63" s="85"/>
      <c r="L63" s="85"/>
      <c r="M63" s="85"/>
      <c r="N63" s="85"/>
      <c r="O63" s="85"/>
      <c r="P63" s="85"/>
      <c r="Q63" s="85"/>
      <c r="R63" s="85"/>
      <c r="S63" s="85"/>
      <c r="T63" s="85"/>
      <c r="U63" s="85"/>
      <c r="V63" s="85"/>
      <c r="W63" s="85"/>
      <c r="X63" s="85"/>
      <c r="Y63" s="85" t="str">
        <f>IF(OR(E63="",E63="No Aplica"),"",COUNTIF(F63:X65,"SI"))</f>
        <v/>
      </c>
      <c r="Z63" s="8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2"/>
      <c r="AB64" s="2"/>
      <c r="AC64" s="2"/>
      <c r="AD64" s="2"/>
      <c r="AE64" s="2"/>
      <c r="AF64" s="2"/>
      <c r="AG64" s="2"/>
      <c r="AH64" s="2"/>
      <c r="AI64" s="2"/>
      <c r="AJ64" s="2"/>
      <c r="AK64" s="2"/>
    </row>
    <row r="65" spans="1:37"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0">
        <v>20</v>
      </c>
      <c r="B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5"/>
      <c r="G66" s="85"/>
      <c r="H66" s="85"/>
      <c r="I66" s="85"/>
      <c r="J66" s="85"/>
      <c r="K66" s="85"/>
      <c r="L66" s="85"/>
      <c r="M66" s="85"/>
      <c r="N66" s="85"/>
      <c r="O66" s="85"/>
      <c r="P66" s="85"/>
      <c r="Q66" s="85"/>
      <c r="R66" s="85"/>
      <c r="S66" s="85"/>
      <c r="T66" s="85"/>
      <c r="U66" s="85"/>
      <c r="V66" s="85"/>
      <c r="W66" s="85"/>
      <c r="X66" s="85"/>
      <c r="Y66" s="85" t="str">
        <f>IF(OR(E66="",E66="No Aplica"),"",COUNTIF(F66:X68,"SI"))</f>
        <v/>
      </c>
      <c r="Z66" s="8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2"/>
      <c r="AB67" s="2"/>
      <c r="AC67" s="2"/>
      <c r="AD67" s="2"/>
      <c r="AE67" s="2"/>
      <c r="AF67" s="2"/>
      <c r="AG67" s="2"/>
      <c r="AH67" s="2"/>
      <c r="AI67" s="2"/>
      <c r="AJ67" s="2"/>
      <c r="AK67" s="2"/>
    </row>
    <row r="68" spans="1:37"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8"/>
      <c r="C1" s="73" t="s">
        <v>0</v>
      </c>
      <c r="D1" s="74"/>
      <c r="E1" s="74"/>
      <c r="F1" s="74"/>
      <c r="G1" s="74"/>
      <c r="H1" s="74"/>
      <c r="I1" s="74"/>
      <c r="J1" s="68"/>
      <c r="K1" s="101" t="s">
        <v>162</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1" t="s">
        <v>163</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1" t="s">
        <v>164</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1" t="s">
        <v>165</v>
      </c>
      <c r="L4" s="6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7" t="s">
        <v>76</v>
      </c>
      <c r="B6" s="59"/>
      <c r="C6" s="59"/>
      <c r="D6" s="59"/>
      <c r="E6" s="59"/>
      <c r="F6" s="59"/>
      <c r="G6" s="60"/>
      <c r="H6" s="97" t="s">
        <v>166</v>
      </c>
      <c r="I6" s="59"/>
      <c r="J6" s="59"/>
      <c r="K6" s="59"/>
      <c r="L6" s="60"/>
      <c r="M6" s="3"/>
      <c r="N6" s="3"/>
      <c r="O6" s="3"/>
      <c r="P6" s="3"/>
      <c r="Q6" s="4"/>
      <c r="R6" s="4"/>
      <c r="S6" s="4"/>
      <c r="T6" s="4"/>
      <c r="U6" s="4"/>
      <c r="V6" s="4"/>
      <c r="W6" s="4"/>
      <c r="X6" s="4"/>
      <c r="Y6" s="4"/>
      <c r="Z6" s="4"/>
    </row>
    <row r="7" spans="1:26" ht="18" customHeight="1">
      <c r="A7" s="96" t="s">
        <v>74</v>
      </c>
      <c r="B7" s="92" t="s">
        <v>75</v>
      </c>
      <c r="C7" s="92" t="s">
        <v>79</v>
      </c>
      <c r="D7" s="92" t="s">
        <v>83</v>
      </c>
      <c r="E7" s="92" t="s">
        <v>84</v>
      </c>
      <c r="F7" s="93" t="s">
        <v>85</v>
      </c>
      <c r="G7" s="93" t="s">
        <v>167</v>
      </c>
      <c r="H7" s="100" t="s">
        <v>168</v>
      </c>
      <c r="I7" s="100" t="s">
        <v>169</v>
      </c>
      <c r="J7" s="92" t="s">
        <v>170</v>
      </c>
      <c r="K7" s="100" t="s">
        <v>171</v>
      </c>
      <c r="L7" s="100" t="s">
        <v>172</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0">
        <v>1</v>
      </c>
      <c r="B9" s="85" t="str">
        <f>IF(MID('2. Identificación del Riesgo'!H9:H11,1,27)="Seguridad de la Información",'2. Identificación del Riesgo'!B9:B11,
IF('2. Identificación del Riesgo'!H9:H11="","",
IF(MID('2. Identificación del Riesgo'!H9:H11,1,27)&lt;&gt;"Seguridad de la Información","No aplica")))</f>
        <v>No aplica</v>
      </c>
      <c r="C9" s="85" t="str">
        <f>IF(MID('2. Identificación del Riesgo'!H9:H11,1,27)="Seguridad de la Información",'2. Identificación del Riesgo'!C9:C11,
IF('2. Identificación del Riesgo'!H9:H11="","",
IF(MID('2. Identificación del Riesgo'!H9:H11,1,27)&lt;&gt;"Seguridad de la Información","No aplica")))</f>
        <v>No aplica</v>
      </c>
      <c r="D9" s="85" t="str">
        <f>IF(MID('2. Identificación del Riesgo'!H9:H11,1,27)="Seguridad de la Información",'2. Identificación del Riesgo'!G9:G11,
IF('2. Identificación del Riesgo'!H9:H11="","",
IF(MID('2. Identificación del Riesgo'!H9:H11,1,27)&lt;&gt;"Seguridad de la Información","No aplica")))</f>
        <v>No aplica</v>
      </c>
      <c r="E9" s="85" t="str">
        <f>IF(MID('2. Identificación del Riesgo'!H9:H11,1,27)="Seguridad de la Información",'2. Identificación del Riesgo'!H9:H11,
IF('2. Identificación del Riesgo'!H9:H11="","",
IF(MID('2. Identificación del Riesgo'!H9:H11,1,27)&lt;&gt;"Seguridad de la Información","No aplica")))</f>
        <v>No aplica</v>
      </c>
      <c r="F9" s="85" t="str">
        <f>IF(MID('2. Identificación del Riesgo'!H9:H11,1,27)="Seguridad de la Información",'2. Identificación del Riesgo'!I9:I11,
IF('2. Identificación del Riesgo'!H9:H11="","",
IF(MID('2. Identificación del Riesgo'!H9:H11,1,27)&lt;&gt;"Seguridad de la Información","No aplica")))</f>
        <v>No aplica</v>
      </c>
      <c r="G9" s="8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5"/>
      <c r="I9" s="85"/>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5"/>
      <c r="L9" s="85"/>
      <c r="M9" s="17"/>
      <c r="N9" s="17"/>
      <c r="O9" s="17"/>
      <c r="P9" s="17"/>
      <c r="Q9" s="4"/>
      <c r="R9" s="4"/>
      <c r="S9" s="4"/>
      <c r="T9" s="4"/>
      <c r="U9" s="4"/>
      <c r="V9" s="4"/>
      <c r="W9" s="4"/>
      <c r="X9" s="4"/>
      <c r="Y9" s="4"/>
      <c r="Z9" s="4"/>
    </row>
    <row r="10" spans="1:26" ht="16.5" customHeight="1">
      <c r="A10" s="83"/>
      <c r="B10" s="83"/>
      <c r="C10" s="83"/>
      <c r="D10" s="83"/>
      <c r="E10" s="83"/>
      <c r="F10" s="83"/>
      <c r="G10" s="83"/>
      <c r="H10" s="83"/>
      <c r="I10" s="83"/>
      <c r="J10" s="83"/>
      <c r="K10" s="83"/>
      <c r="L10" s="83"/>
      <c r="M10" s="3"/>
      <c r="N10" s="3"/>
      <c r="O10" s="3"/>
      <c r="P10" s="3"/>
      <c r="Q10" s="4"/>
      <c r="R10" s="4"/>
      <c r="S10" s="4"/>
      <c r="T10" s="4"/>
      <c r="U10" s="4"/>
      <c r="V10" s="4"/>
      <c r="W10" s="4"/>
      <c r="X10" s="4"/>
      <c r="Y10" s="4"/>
      <c r="Z10" s="4"/>
    </row>
    <row r="11" spans="1:26" ht="16.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0">
        <v>2</v>
      </c>
      <c r="B12" s="85" t="str">
        <f>IF(MID('2. Identificación del Riesgo'!H12:H14,1,27)="Seguridad de la Información",'2. Identificación del Riesgo'!B12:B14,
IF('2. Identificación del Riesgo'!H12:H14="","",
IF(MID('2. Identificación del Riesgo'!H12:H14,1,27)&lt;&gt;"Seguridad de la Información","No aplica")))</f>
        <v>No aplica</v>
      </c>
      <c r="C12" s="85" t="str">
        <f>IF(MID('2. Identificación del Riesgo'!H12:H14,1,27)="Seguridad de la Información",'2. Identificación del Riesgo'!C12:C14,
IF('2. Identificación del Riesgo'!H12:H14="","",
IF(MID('2. Identificación del Riesgo'!H12:H14,1,27)&lt;&gt;"Seguridad de la Información","No aplica")))</f>
        <v>No aplica</v>
      </c>
      <c r="D12" s="85" t="str">
        <f>IF(MID('2. Identificación del Riesgo'!H12:H14,1,27)="Seguridad de la Información",'2. Identificación del Riesgo'!G12:G14,
IF('2. Identificación del Riesgo'!H12:H14="","",
IF(MID('2. Identificación del Riesgo'!H12:H14,1,27)&lt;&gt;"Seguridad de la Información","No aplica")))</f>
        <v>No aplica</v>
      </c>
      <c r="E12" s="85" t="str">
        <f>IF(MID('2. Identificación del Riesgo'!H12:H14,1,27)="Seguridad de la Información",'2. Identificación del Riesgo'!H12:H14,
IF('2. Identificación del Riesgo'!H12:H14="","",
IF(MID('2. Identificación del Riesgo'!H12:H14,1,27)&lt;&gt;"Seguridad de la Información","No aplica")))</f>
        <v>No aplica</v>
      </c>
      <c r="F12" s="85" t="str">
        <f>IF(MID('2. Identificación del Riesgo'!H12:H14,1,27)="Seguridad de la Información",'2. Identificación del Riesgo'!I12:I14,
IF('2. Identificación del Riesgo'!H12:H14="","",
IF(MID('2. Identificación del Riesgo'!H12:H14,1,27)&lt;&gt;"Seguridad de la Información","No aplica")))</f>
        <v>No aplica</v>
      </c>
      <c r="G12" s="8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5"/>
      <c r="I12" s="85"/>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5"/>
      <c r="L12" s="85"/>
      <c r="M12" s="3"/>
      <c r="N12" s="3"/>
      <c r="O12" s="3"/>
      <c r="P12" s="3"/>
      <c r="Q12" s="4"/>
      <c r="R12" s="4"/>
      <c r="S12" s="4"/>
      <c r="T12" s="4"/>
      <c r="U12" s="4"/>
      <c r="V12" s="4"/>
      <c r="W12" s="4"/>
      <c r="X12" s="4"/>
      <c r="Y12" s="4"/>
      <c r="Z12" s="4"/>
    </row>
    <row r="13" spans="1:26" ht="16.5" customHeight="1">
      <c r="A13" s="83"/>
      <c r="B13" s="83"/>
      <c r="C13" s="83"/>
      <c r="D13" s="83"/>
      <c r="E13" s="83"/>
      <c r="F13" s="83"/>
      <c r="G13" s="83"/>
      <c r="H13" s="83"/>
      <c r="I13" s="83"/>
      <c r="J13" s="83"/>
      <c r="K13" s="83"/>
      <c r="L13" s="83"/>
      <c r="M13" s="3"/>
      <c r="N13" s="3"/>
      <c r="O13" s="3"/>
      <c r="P13" s="3"/>
      <c r="Q13" s="4"/>
      <c r="R13" s="4"/>
      <c r="S13" s="4"/>
      <c r="T13" s="4"/>
      <c r="U13" s="4"/>
      <c r="V13" s="4"/>
      <c r="W13" s="4"/>
      <c r="X13" s="4"/>
      <c r="Y13" s="4"/>
      <c r="Z13" s="4"/>
    </row>
    <row r="14" spans="1:26" ht="16.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0">
        <v>3</v>
      </c>
      <c r="B15" s="85" t="str">
        <f>IF(MID('2. Identificación del Riesgo'!H15:H17,1,27)="Seguridad de la Información",'2. Identificación del Riesgo'!B15:B17,
IF('2. Identificación del Riesgo'!H15:H17="","",
IF(MID('2. Identificación del Riesgo'!H15:H17,1,27)&lt;&gt;"Seguridad de la Información","No aplica")))</f>
        <v>No aplica</v>
      </c>
      <c r="C15" s="85" t="str">
        <f>IF(MID('2. Identificación del Riesgo'!H15:H17,1,27)="Seguridad de la Información",'2. Identificación del Riesgo'!C15:C17,
IF('2. Identificación del Riesgo'!H15:H17="","",
IF(MID('2. Identificación del Riesgo'!H15:H17,1,27)&lt;&gt;"Seguridad de la Información","No aplica")))</f>
        <v>No aplica</v>
      </c>
      <c r="D15" s="85" t="str">
        <f>IF(MID('2. Identificación del Riesgo'!H15:H17,1,27)="Seguridad de la Información",'2. Identificación del Riesgo'!G15:G17,
IF('2. Identificación del Riesgo'!H15:H17="","",
IF(MID('2. Identificación del Riesgo'!H15:H17,1,27)&lt;&gt;"Seguridad de la Información","No aplica")))</f>
        <v>No aplica</v>
      </c>
      <c r="E15" s="85" t="str">
        <f>IF(MID('2. Identificación del Riesgo'!H15:H17,1,27)="Seguridad de la Información",'2. Identificación del Riesgo'!H15:H17,
IF('2. Identificación del Riesgo'!H15:H17="","",
IF(MID('2. Identificación del Riesgo'!H15:H17,1,27)&lt;&gt;"Seguridad de la Información","No aplica")))</f>
        <v>No aplica</v>
      </c>
      <c r="F15" s="85" t="str">
        <f>IF(MID('2. Identificación del Riesgo'!H15:H17,1,27)="Seguridad de la Información",'2. Identificación del Riesgo'!I15:I17,
IF('2. Identificación del Riesgo'!H15:H17="","",
IF(MID('2. Identificación del Riesgo'!H15:H17,1,27)&lt;&gt;"Seguridad de la Información","No aplica")))</f>
        <v>No aplica</v>
      </c>
      <c r="G15" s="8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5"/>
      <c r="I15" s="85"/>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5"/>
      <c r="L15" s="85"/>
      <c r="M15" s="3"/>
      <c r="N15" s="3"/>
      <c r="O15" s="3"/>
      <c r="P15" s="3"/>
      <c r="Q15" s="4"/>
      <c r="R15" s="4"/>
      <c r="S15" s="4"/>
      <c r="T15" s="4"/>
      <c r="U15" s="4"/>
      <c r="V15" s="4"/>
      <c r="W15" s="4"/>
      <c r="X15" s="4"/>
      <c r="Y15" s="4"/>
      <c r="Z15" s="4"/>
    </row>
    <row r="16" spans="1:26" ht="16.5" customHeight="1">
      <c r="A16" s="83"/>
      <c r="B16" s="83"/>
      <c r="C16" s="83"/>
      <c r="D16" s="83"/>
      <c r="E16" s="83"/>
      <c r="F16" s="83"/>
      <c r="G16" s="83"/>
      <c r="H16" s="83"/>
      <c r="I16" s="83"/>
      <c r="J16" s="83"/>
      <c r="K16" s="83"/>
      <c r="L16" s="83"/>
      <c r="M16" s="3"/>
      <c r="N16" s="3"/>
      <c r="O16" s="3"/>
      <c r="P16" s="3"/>
      <c r="Q16" s="4"/>
      <c r="R16" s="4"/>
      <c r="S16" s="4"/>
      <c r="T16" s="4"/>
      <c r="U16" s="4"/>
      <c r="V16" s="4"/>
      <c r="W16" s="4"/>
      <c r="X16" s="4"/>
      <c r="Y16" s="4"/>
      <c r="Z16" s="4"/>
    </row>
    <row r="17" spans="1:26" ht="16.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0">
        <v>4</v>
      </c>
      <c r="B18" s="85" t="str">
        <f>IF(MID('2. Identificación del Riesgo'!H18:H20,1,27)="Seguridad de la Información",'2. Identificación del Riesgo'!B18:B20,
IF('2. Identificación del Riesgo'!H18:H20="","",
IF(MID('2. Identificación del Riesgo'!H18:H20,1,27)&lt;&gt;"Seguridad de la Información","No aplica")))</f>
        <v>No aplica</v>
      </c>
      <c r="C18" s="85" t="str">
        <f>IF(MID('2. Identificación del Riesgo'!H18:H20,1,27)="Seguridad de la Información",'2. Identificación del Riesgo'!C18:C20,
IF('2. Identificación del Riesgo'!H18:H20="","",
IF(MID('2. Identificación del Riesgo'!H18:H20,1,27)&lt;&gt;"Seguridad de la Información","No aplica")))</f>
        <v>No aplica</v>
      </c>
      <c r="D18" s="85" t="str">
        <f>IF(MID('2. Identificación del Riesgo'!H18:H20,1,27)="Seguridad de la Información",'2. Identificación del Riesgo'!G18:G20,
IF('2. Identificación del Riesgo'!H18:H20="","",
IF(MID('2. Identificación del Riesgo'!H18:H20,1,27)&lt;&gt;"Seguridad de la Información","No aplica")))</f>
        <v>No aplica</v>
      </c>
      <c r="E18" s="85" t="str">
        <f>IF(MID('2. Identificación del Riesgo'!H18:H20,1,27)="Seguridad de la Información",'2. Identificación del Riesgo'!H18:H20,
IF('2. Identificación del Riesgo'!H18:H20="","",
IF(MID('2. Identificación del Riesgo'!H18:H20,1,27)&lt;&gt;"Seguridad de la Información","No aplica")))</f>
        <v>No aplica</v>
      </c>
      <c r="F18" s="85" t="str">
        <f>IF(MID('2. Identificación del Riesgo'!H18:H20,1,27)="Seguridad de la Información",'2. Identificación del Riesgo'!I18:I20,
IF('2. Identificación del Riesgo'!H18:H20="","",
IF(MID('2. Identificación del Riesgo'!H18:H20,1,27)&lt;&gt;"Seguridad de la Información","No aplica")))</f>
        <v>No aplica</v>
      </c>
      <c r="G18" s="8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5"/>
      <c r="I18" s="85"/>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5"/>
      <c r="L18" s="85"/>
      <c r="M18" s="3"/>
      <c r="N18" s="3"/>
      <c r="O18" s="3"/>
      <c r="P18" s="3"/>
      <c r="Q18" s="4"/>
      <c r="R18" s="4"/>
      <c r="S18" s="4"/>
      <c r="T18" s="4"/>
      <c r="U18" s="4"/>
      <c r="V18" s="4"/>
      <c r="W18" s="4"/>
      <c r="X18" s="4"/>
      <c r="Y18" s="4"/>
      <c r="Z18" s="4"/>
    </row>
    <row r="19" spans="1:26" ht="16.5" customHeight="1">
      <c r="A19" s="83"/>
      <c r="B19" s="83"/>
      <c r="C19" s="83"/>
      <c r="D19" s="83"/>
      <c r="E19" s="83"/>
      <c r="F19" s="83"/>
      <c r="G19" s="83"/>
      <c r="H19" s="83"/>
      <c r="I19" s="83"/>
      <c r="J19" s="83"/>
      <c r="K19" s="83"/>
      <c r="L19" s="83"/>
      <c r="M19" s="3"/>
      <c r="N19" s="3"/>
      <c r="O19" s="3"/>
      <c r="P19" s="3"/>
      <c r="Q19" s="4"/>
      <c r="R19" s="4"/>
      <c r="S19" s="4"/>
      <c r="T19" s="4"/>
      <c r="U19" s="4"/>
      <c r="V19" s="4"/>
      <c r="W19" s="4"/>
      <c r="X19" s="4"/>
      <c r="Y19" s="4"/>
      <c r="Z19" s="4"/>
    </row>
    <row r="20" spans="1:26" ht="16.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0">
        <v>5</v>
      </c>
      <c r="B21" s="85" t="str">
        <f>IF(MID('2. Identificación del Riesgo'!H21:H23,1,27)="Seguridad de la Información",'2. Identificación del Riesgo'!B21:B23,
IF('2. Identificación del Riesgo'!H21:H23="","",
IF(MID('2. Identificación del Riesgo'!H21:H23,1,27)&lt;&gt;"Seguridad de la Información","No aplica")))</f>
        <v>No aplica</v>
      </c>
      <c r="C21" s="85" t="str">
        <f>IF(MID('2. Identificación del Riesgo'!H21:H23,1,27)="Seguridad de la Información",'2. Identificación del Riesgo'!C21:C23,
IF('2. Identificación del Riesgo'!H21:H23="","",
IF(MID('2. Identificación del Riesgo'!H21:H23,1,27)&lt;&gt;"Seguridad de la Información","No aplica")))</f>
        <v>No aplica</v>
      </c>
      <c r="D21" s="85" t="str">
        <f>IF(MID('2. Identificación del Riesgo'!H21:H23,1,27)="Seguridad de la Información",'2. Identificación del Riesgo'!G21:G23,
IF('2. Identificación del Riesgo'!H21:H23="","",
IF(MID('2. Identificación del Riesgo'!H21:H23,1,27)&lt;&gt;"Seguridad de la Información","No aplica")))</f>
        <v>No aplica</v>
      </c>
      <c r="E21" s="85" t="str">
        <f>IF(MID('2. Identificación del Riesgo'!H21:H23,1,27)="Seguridad de la Información",'2. Identificación del Riesgo'!H21:H23,
IF('2. Identificación del Riesgo'!H21:H23="","",
IF(MID('2. Identificación del Riesgo'!H21:H23,1,27)&lt;&gt;"Seguridad de la Información","No aplica")))</f>
        <v>No aplica</v>
      </c>
      <c r="F21" s="85" t="str">
        <f>IF(MID('2. Identificación del Riesgo'!H21:H23,1,27)="Seguridad de la Información",'2. Identificación del Riesgo'!I21:I23,
IF('2. Identificación del Riesgo'!H21:H23="","",
IF(MID('2. Identificación del Riesgo'!H21:H23,1,27)&lt;&gt;"Seguridad de la Información","No aplica")))</f>
        <v>No aplica</v>
      </c>
      <c r="G21" s="8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5"/>
      <c r="I21" s="85"/>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5"/>
      <c r="L21" s="85"/>
      <c r="M21" s="3"/>
      <c r="N21" s="3"/>
      <c r="O21" s="3"/>
      <c r="P21" s="3"/>
      <c r="Q21" s="4"/>
      <c r="R21" s="4"/>
      <c r="S21" s="4"/>
      <c r="T21" s="4"/>
      <c r="U21" s="4"/>
      <c r="V21" s="4"/>
      <c r="W21" s="4"/>
      <c r="X21" s="4"/>
      <c r="Y21" s="4"/>
      <c r="Z21" s="4"/>
    </row>
    <row r="22" spans="1:26" ht="16.5" customHeight="1">
      <c r="A22" s="83"/>
      <c r="B22" s="83"/>
      <c r="C22" s="83"/>
      <c r="D22" s="83"/>
      <c r="E22" s="83"/>
      <c r="F22" s="83"/>
      <c r="G22" s="83"/>
      <c r="H22" s="83"/>
      <c r="I22" s="83"/>
      <c r="J22" s="83"/>
      <c r="K22" s="83"/>
      <c r="L22" s="83"/>
      <c r="M22" s="3"/>
      <c r="N22" s="3"/>
      <c r="O22" s="3"/>
      <c r="P22" s="3"/>
      <c r="Q22" s="4"/>
      <c r="R22" s="4"/>
      <c r="S22" s="4"/>
      <c r="T22" s="4"/>
      <c r="U22" s="4"/>
      <c r="V22" s="4"/>
      <c r="W22" s="4"/>
      <c r="X22" s="4"/>
      <c r="Y22" s="4"/>
      <c r="Z22" s="4"/>
    </row>
    <row r="23" spans="1:26" ht="16.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0">
        <v>6</v>
      </c>
      <c r="B24" s="85" t="str">
        <f>IF(MID('2. Identificación del Riesgo'!H24:H26,1,27)="Seguridad de la Información",'2. Identificación del Riesgo'!B24:B26,
IF('2. Identificación del Riesgo'!H24:H26="","",
IF(MID('2. Identificación del Riesgo'!H24:H26,1,27)&lt;&gt;"Seguridad de la Información","No aplica")))</f>
        <v>No aplica</v>
      </c>
      <c r="C24" s="85" t="str">
        <f>IF(MID('2. Identificación del Riesgo'!H24:H26,1,27)="Seguridad de la Información",'2. Identificación del Riesgo'!C24:C26,
IF('2. Identificación del Riesgo'!H24:H26="","",
IF(MID('2. Identificación del Riesgo'!H24:H26,1,27)&lt;&gt;"Seguridad de la Información","No aplica")))</f>
        <v>No aplica</v>
      </c>
      <c r="D24" s="85" t="str">
        <f>IF(MID('2. Identificación del Riesgo'!H24:H26,1,27)="Seguridad de la Información",'2. Identificación del Riesgo'!G24:G26,
IF('2. Identificación del Riesgo'!H24:H26="","",
IF(MID('2. Identificación del Riesgo'!H24:H26,1,27)&lt;&gt;"Seguridad de la Información","No aplica")))</f>
        <v>No aplica</v>
      </c>
      <c r="E24" s="85" t="str">
        <f>IF(MID('2. Identificación del Riesgo'!H24:H26,1,27)="Seguridad de la Información",'2. Identificación del Riesgo'!H24:H26,
IF('2. Identificación del Riesgo'!H24:H26="","",
IF(MID('2. Identificación del Riesgo'!H24:H26,1,27)&lt;&gt;"Seguridad de la Información","No aplica")))</f>
        <v>No aplica</v>
      </c>
      <c r="F24" s="85" t="str">
        <f>IF(MID('2. Identificación del Riesgo'!H24:H26,1,27)="Seguridad de la Información",'2. Identificación del Riesgo'!I24:I26,
IF('2. Identificación del Riesgo'!H24:H26="","",
IF(MID('2. Identificación del Riesgo'!H24:H26,1,27)&lt;&gt;"Seguridad de la Información","No aplica")))</f>
        <v>No aplica</v>
      </c>
      <c r="G24" s="8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5"/>
      <c r="I24" s="85"/>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5"/>
      <c r="L24" s="85"/>
      <c r="M24" s="3"/>
      <c r="N24" s="3"/>
      <c r="O24" s="3"/>
      <c r="P24" s="3"/>
      <c r="Q24" s="4"/>
      <c r="R24" s="4"/>
      <c r="S24" s="4"/>
      <c r="T24" s="4"/>
      <c r="U24" s="4"/>
      <c r="V24" s="4"/>
      <c r="W24" s="4"/>
      <c r="X24" s="4"/>
      <c r="Y24" s="4"/>
      <c r="Z24" s="4"/>
    </row>
    <row r="25" spans="1:26" ht="16.5" customHeight="1">
      <c r="A25" s="83"/>
      <c r="B25" s="83"/>
      <c r="C25" s="83"/>
      <c r="D25" s="83"/>
      <c r="E25" s="83"/>
      <c r="F25" s="83"/>
      <c r="G25" s="83"/>
      <c r="H25" s="83"/>
      <c r="I25" s="83"/>
      <c r="J25" s="83"/>
      <c r="K25" s="83"/>
      <c r="L25" s="83"/>
      <c r="M25" s="3"/>
      <c r="N25" s="3"/>
      <c r="O25" s="3"/>
      <c r="P25" s="3"/>
      <c r="Q25" s="4"/>
      <c r="R25" s="4"/>
      <c r="S25" s="4"/>
      <c r="T25" s="4"/>
      <c r="U25" s="4"/>
      <c r="V25" s="4"/>
      <c r="W25" s="4"/>
      <c r="X25" s="4"/>
      <c r="Y25" s="4"/>
      <c r="Z25" s="4"/>
    </row>
    <row r="26" spans="1:26" ht="16.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0">
        <v>7</v>
      </c>
      <c r="B27" s="85" t="str">
        <f>IF(MID('2. Identificación del Riesgo'!H27:H29,1,27)="Seguridad de la Información",'2. Identificación del Riesgo'!B27:B29,
IF('2. Identificación del Riesgo'!H27:H29="","",
IF(MID('2. Identificación del Riesgo'!H27:H29,1,27)&lt;&gt;"Seguridad de la Información","No aplica")))</f>
        <v>No aplica</v>
      </c>
      <c r="C27" s="85" t="str">
        <f>IF(MID('2. Identificación del Riesgo'!H27:H29,1,27)="Seguridad de la Información",'2. Identificación del Riesgo'!C27:C29,
IF('2. Identificación del Riesgo'!H27:H29="","",
IF(MID('2. Identificación del Riesgo'!H27:H29,1,27)&lt;&gt;"Seguridad de la Información","No aplica")))</f>
        <v>No aplica</v>
      </c>
      <c r="D27" s="85" t="str">
        <f>IF(MID('2. Identificación del Riesgo'!H27:H29,1,27)="Seguridad de la Información",'2. Identificación del Riesgo'!G27:G29,
IF('2. Identificación del Riesgo'!H27:H29="","",
IF(MID('2. Identificación del Riesgo'!H27:H29,1,27)&lt;&gt;"Seguridad de la Información","No aplica")))</f>
        <v>No aplica</v>
      </c>
      <c r="E27" s="85" t="str">
        <f>IF(MID('2. Identificación del Riesgo'!H27:H29,1,27)="Seguridad de la Información",'2. Identificación del Riesgo'!H27:H29,
IF('2. Identificación del Riesgo'!H27:H29="","",
IF(MID('2. Identificación del Riesgo'!H27:H29,1,27)&lt;&gt;"Seguridad de la Información","No aplica")))</f>
        <v>No aplica</v>
      </c>
      <c r="F27" s="85" t="str">
        <f>IF(MID('2. Identificación del Riesgo'!H27:H29,1,27)="Seguridad de la Información",'2. Identificación del Riesgo'!I27:I29,
IF('2. Identificación del Riesgo'!H27:H29="","",
IF(MID('2. Identificación del Riesgo'!H27:H29,1,27)&lt;&gt;"Seguridad de la Información","No aplica")))</f>
        <v>No aplica</v>
      </c>
      <c r="G27" s="8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5"/>
      <c r="I27" s="85"/>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5"/>
      <c r="L27" s="85"/>
      <c r="M27" s="3"/>
      <c r="N27" s="3"/>
      <c r="O27" s="3"/>
      <c r="P27" s="3"/>
      <c r="Q27" s="4"/>
      <c r="R27" s="4"/>
      <c r="S27" s="4"/>
      <c r="T27" s="4"/>
      <c r="U27" s="4"/>
      <c r="V27" s="4"/>
      <c r="W27" s="4"/>
      <c r="X27" s="4"/>
      <c r="Y27" s="4"/>
      <c r="Z27" s="4"/>
    </row>
    <row r="28" spans="1:26" ht="16.5" customHeight="1">
      <c r="A28" s="83"/>
      <c r="B28" s="83"/>
      <c r="C28" s="83"/>
      <c r="D28" s="83"/>
      <c r="E28" s="83"/>
      <c r="F28" s="83"/>
      <c r="G28" s="83"/>
      <c r="H28" s="83"/>
      <c r="I28" s="83"/>
      <c r="J28" s="83"/>
      <c r="K28" s="83"/>
      <c r="L28" s="83"/>
      <c r="M28" s="3"/>
      <c r="N28" s="3"/>
      <c r="O28" s="3"/>
      <c r="P28" s="3"/>
      <c r="Q28" s="4"/>
      <c r="R28" s="4"/>
      <c r="S28" s="4"/>
      <c r="T28" s="4"/>
      <c r="U28" s="4"/>
      <c r="V28" s="4"/>
      <c r="W28" s="4"/>
      <c r="X28" s="4"/>
      <c r="Y28" s="4"/>
      <c r="Z28" s="4"/>
    </row>
    <row r="29" spans="1:26" ht="16.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0">
        <v>8</v>
      </c>
      <c r="B30" s="85" t="str">
        <f>IF(MID('2. Identificación del Riesgo'!H30:H32,1,27)="Seguridad de la Información",'2. Identificación del Riesgo'!B30:B32,
IF('2. Identificación del Riesgo'!H30:H32="","",
IF(MID('2. Identificación del Riesgo'!H30:H32,1,27)&lt;&gt;"Seguridad de la Información","No aplica")))</f>
        <v/>
      </c>
      <c r="C30" s="85" t="str">
        <f>IF(MID('2. Identificación del Riesgo'!H30:H32,1,27)="Seguridad de la Información",'2. Identificación del Riesgo'!C30:C32,
IF('2. Identificación del Riesgo'!H30:H32="","",
IF(MID('2. Identificación del Riesgo'!H30:H32,1,27)&lt;&gt;"Seguridad de la Información","No aplica")))</f>
        <v/>
      </c>
      <c r="D30" s="85" t="str">
        <f>IF(MID('2. Identificación del Riesgo'!H30:H32,1,27)="Seguridad de la Información",'2. Identificación del Riesgo'!G30:G32,
IF('2. Identificación del Riesgo'!H30:H32="","",
IF(MID('2. Identificación del Riesgo'!H30:H32,1,27)&lt;&gt;"Seguridad de la Información","No aplica")))</f>
        <v/>
      </c>
      <c r="E30" s="85" t="str">
        <f>IF(MID('2. Identificación del Riesgo'!H30:H32,1,27)="Seguridad de la Información",'2. Identificación del Riesgo'!H30:H32,
IF('2. Identificación del Riesgo'!H30:H32="","",
IF(MID('2. Identificación del Riesgo'!H30:H32,1,27)&lt;&gt;"Seguridad de la Información","No aplica")))</f>
        <v/>
      </c>
      <c r="F30" s="85" t="str">
        <f>IF(MID('2. Identificación del Riesgo'!H30:H32,1,27)="Seguridad de la Información",'2. Identificación del Riesgo'!I30:I32,
IF('2. Identificación del Riesgo'!H30:H32="","",
IF(MID('2. Identificación del Riesgo'!H30:H32,1,27)&lt;&gt;"Seguridad de la Información","No aplica")))</f>
        <v/>
      </c>
      <c r="G30" s="8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5"/>
      <c r="I30" s="85"/>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5"/>
      <c r="L30" s="85"/>
      <c r="M30" s="3"/>
      <c r="N30" s="3"/>
      <c r="O30" s="3"/>
      <c r="P30" s="3"/>
      <c r="Q30" s="4"/>
      <c r="R30" s="4"/>
      <c r="S30" s="4"/>
      <c r="T30" s="4"/>
      <c r="U30" s="4"/>
      <c r="V30" s="4"/>
      <c r="W30" s="4"/>
      <c r="X30" s="4"/>
      <c r="Y30" s="4"/>
      <c r="Z30" s="4"/>
    </row>
    <row r="31" spans="1:26" ht="16.5" customHeight="1">
      <c r="A31" s="83"/>
      <c r="B31" s="83"/>
      <c r="C31" s="83"/>
      <c r="D31" s="83"/>
      <c r="E31" s="83"/>
      <c r="F31" s="83"/>
      <c r="G31" s="83"/>
      <c r="H31" s="83"/>
      <c r="I31" s="83"/>
      <c r="J31" s="83"/>
      <c r="K31" s="83"/>
      <c r="L31" s="83"/>
      <c r="M31" s="3"/>
      <c r="N31" s="3"/>
      <c r="O31" s="3"/>
      <c r="P31" s="3"/>
      <c r="Q31" s="4"/>
      <c r="R31" s="4"/>
      <c r="S31" s="4"/>
      <c r="T31" s="4"/>
      <c r="U31" s="4"/>
      <c r="V31" s="4"/>
      <c r="W31" s="4"/>
      <c r="X31" s="4"/>
      <c r="Y31" s="4"/>
      <c r="Z31" s="4"/>
    </row>
    <row r="32" spans="1:26" ht="16.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0">
        <v>9</v>
      </c>
      <c r="B33" s="85" t="str">
        <f>IF(MID('2. Identificación del Riesgo'!H33:H35,1,27)="Seguridad de la Información",'2. Identificación del Riesgo'!B33:B35,
IF('2. Identificación del Riesgo'!H33:H35="","",
IF(MID('2. Identificación del Riesgo'!H33:H35,1,27)&lt;&gt;"Seguridad de la Información","No aplica")))</f>
        <v/>
      </c>
      <c r="C33" s="85" t="str">
        <f>IF(MID('2. Identificación del Riesgo'!H33:H35,1,27)="Seguridad de la Información",'2. Identificación del Riesgo'!C33:C35,
IF('2. Identificación del Riesgo'!H33:H35="","",
IF(MID('2. Identificación del Riesgo'!H33:H35,1,27)&lt;&gt;"Seguridad de la Información","No aplica")))</f>
        <v/>
      </c>
      <c r="D33" s="85" t="str">
        <f>IF(MID('2. Identificación del Riesgo'!H33:H35,1,27)="Seguridad de la Información",'2. Identificación del Riesgo'!G33:G35,
IF('2. Identificación del Riesgo'!H33:H35="","",
IF(MID('2. Identificación del Riesgo'!H33:H35,1,27)&lt;&gt;"Seguridad de la Información","No aplica")))</f>
        <v/>
      </c>
      <c r="E33" s="85" t="str">
        <f>IF(MID('2. Identificación del Riesgo'!H33:H35,1,27)="Seguridad de la Información",'2. Identificación del Riesgo'!H33:H35,
IF('2. Identificación del Riesgo'!H33:H35="","",
IF(MID('2. Identificación del Riesgo'!H33:H35,1,27)&lt;&gt;"Seguridad de la Información","No aplica")))</f>
        <v/>
      </c>
      <c r="F33" s="85" t="str">
        <f>IF(MID('2. Identificación del Riesgo'!H33:H35,1,27)="Seguridad de la Información",'2. Identificación del Riesgo'!I33:I35,
IF('2. Identificación del Riesgo'!H33:H35="","",
IF(MID('2. Identificación del Riesgo'!H33:H35,1,27)&lt;&gt;"Seguridad de la Información","No aplica")))</f>
        <v/>
      </c>
      <c r="G33" s="8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5"/>
      <c r="I33" s="85"/>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5"/>
      <c r="L33" s="85"/>
      <c r="M33" s="3"/>
      <c r="N33" s="3"/>
      <c r="O33" s="3"/>
      <c r="P33" s="3"/>
      <c r="Q33" s="4"/>
      <c r="R33" s="4"/>
      <c r="S33" s="4"/>
      <c r="T33" s="4"/>
      <c r="U33" s="4"/>
      <c r="V33" s="4"/>
      <c r="W33" s="4"/>
      <c r="X33" s="4"/>
      <c r="Y33" s="4"/>
      <c r="Z33" s="4"/>
    </row>
    <row r="34" spans="1:26" ht="16.5" customHeight="1">
      <c r="A34" s="83"/>
      <c r="B34" s="83"/>
      <c r="C34" s="83"/>
      <c r="D34" s="83"/>
      <c r="E34" s="83"/>
      <c r="F34" s="83"/>
      <c r="G34" s="83"/>
      <c r="H34" s="83"/>
      <c r="I34" s="83"/>
      <c r="J34" s="83"/>
      <c r="K34" s="83"/>
      <c r="L34" s="83"/>
      <c r="M34" s="3"/>
      <c r="N34" s="3"/>
      <c r="O34" s="3"/>
      <c r="P34" s="3"/>
      <c r="Q34" s="4"/>
      <c r="R34" s="4"/>
      <c r="S34" s="4"/>
      <c r="T34" s="4"/>
      <c r="U34" s="4"/>
      <c r="V34" s="4"/>
      <c r="W34" s="4"/>
      <c r="X34" s="4"/>
      <c r="Y34" s="4"/>
      <c r="Z34" s="4"/>
    </row>
    <row r="35" spans="1:26" ht="16.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0">
        <v>10</v>
      </c>
      <c r="B36" s="85" t="str">
        <f>IF(MID('2. Identificación del Riesgo'!H36:H38,1,27)="Seguridad de la Información",'2. Identificación del Riesgo'!B36:B38,
IF('2. Identificación del Riesgo'!H36:H38="","",
IF(MID('2. Identificación del Riesgo'!H36:H38,1,27)&lt;&gt;"Seguridad de la Información","No aplica")))</f>
        <v/>
      </c>
      <c r="C36" s="85" t="str">
        <f>IF(MID('2. Identificación del Riesgo'!H36:H38,1,27)="Seguridad de la Información",'2. Identificación del Riesgo'!C36:C38,
IF('2. Identificación del Riesgo'!H36:H38="","",
IF(MID('2. Identificación del Riesgo'!H36:H38,1,27)&lt;&gt;"Seguridad de la Información","No aplica")))</f>
        <v/>
      </c>
      <c r="D36" s="85" t="str">
        <f>IF(MID('2. Identificación del Riesgo'!H36:H38,1,27)="Seguridad de la Información",'2. Identificación del Riesgo'!G36:G38,
IF('2. Identificación del Riesgo'!H36:H38="","",
IF(MID('2. Identificación del Riesgo'!H36:H38,1,27)&lt;&gt;"Seguridad de la Información","No aplica")))</f>
        <v/>
      </c>
      <c r="E36" s="85" t="str">
        <f>IF(MID('2. Identificación del Riesgo'!H36:H38,1,27)="Seguridad de la Información",'2. Identificación del Riesgo'!H36:H38,
IF('2. Identificación del Riesgo'!H36:H38="","",
IF(MID('2. Identificación del Riesgo'!H36:H38,1,27)&lt;&gt;"Seguridad de la Información","No aplica")))</f>
        <v/>
      </c>
      <c r="F36" s="85" t="str">
        <f>IF(MID('2. Identificación del Riesgo'!H36:H38,1,27)="Seguridad de la Información",'2. Identificación del Riesgo'!I36:I38,
IF('2. Identificación del Riesgo'!H36:H38="","",
IF(MID('2. Identificación del Riesgo'!H36:H38,1,27)&lt;&gt;"Seguridad de la Información","No aplica")))</f>
        <v/>
      </c>
      <c r="G36" s="8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5"/>
      <c r="I36" s="85"/>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5"/>
      <c r="L36" s="85"/>
      <c r="M36" s="3"/>
      <c r="N36" s="3"/>
      <c r="O36" s="3"/>
      <c r="P36" s="3"/>
      <c r="Q36" s="4"/>
      <c r="R36" s="4"/>
      <c r="S36" s="4"/>
      <c r="T36" s="4"/>
      <c r="U36" s="4"/>
      <c r="V36" s="4"/>
      <c r="W36" s="4"/>
      <c r="X36" s="4"/>
      <c r="Y36" s="4"/>
      <c r="Z36" s="4"/>
    </row>
    <row r="37" spans="1:26" ht="16.5" customHeight="1">
      <c r="A37" s="83"/>
      <c r="B37" s="83"/>
      <c r="C37" s="83"/>
      <c r="D37" s="83"/>
      <c r="E37" s="83"/>
      <c r="F37" s="83"/>
      <c r="G37" s="83"/>
      <c r="H37" s="83"/>
      <c r="I37" s="83"/>
      <c r="J37" s="83"/>
      <c r="K37" s="83"/>
      <c r="L37" s="83"/>
      <c r="M37" s="2"/>
      <c r="N37" s="2"/>
      <c r="O37" s="2"/>
      <c r="P37" s="2"/>
      <c r="Q37" s="4"/>
      <c r="R37" s="4"/>
      <c r="S37" s="4"/>
      <c r="T37" s="4"/>
      <c r="U37" s="4"/>
      <c r="V37" s="4"/>
      <c r="W37" s="4"/>
      <c r="X37" s="4"/>
      <c r="Y37" s="4"/>
      <c r="Z37" s="4"/>
    </row>
    <row r="38" spans="1:26" ht="16.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0">
        <v>11</v>
      </c>
      <c r="B39" s="85" t="str">
        <f>IF(MID('2. Identificación del Riesgo'!H39:H41,1,27)="Seguridad de la Información",'2. Identificación del Riesgo'!B39:B41,
IF('2. Identificación del Riesgo'!H39:H41="","",
IF(MID('2. Identificación del Riesgo'!H39:H41,1,27)&lt;&gt;"Seguridad de la Información","No aplica")))</f>
        <v/>
      </c>
      <c r="C39" s="85" t="str">
        <f>IF(MID('2. Identificación del Riesgo'!H39:H41,1,27)="Seguridad de la Información",'2. Identificación del Riesgo'!C39:C41,
IF('2. Identificación del Riesgo'!H39:H41="","",
IF(MID('2. Identificación del Riesgo'!H39:H41,1,27)&lt;&gt;"Seguridad de la Información","No aplica")))</f>
        <v/>
      </c>
      <c r="D39" s="85" t="str">
        <f>IF(MID('2. Identificación del Riesgo'!H39:H41,1,27)="Seguridad de la Información",'2. Identificación del Riesgo'!G39:G41,
IF('2. Identificación del Riesgo'!H39:H41="","",
IF(MID('2. Identificación del Riesgo'!H39:H41,1,27)&lt;&gt;"Seguridad de la Información","No aplica")))</f>
        <v/>
      </c>
      <c r="E39" s="85" t="str">
        <f>IF(MID('2. Identificación del Riesgo'!H39:H41,1,27)="Seguridad de la Información",'2. Identificación del Riesgo'!H39:H41,
IF('2. Identificación del Riesgo'!H39:H41="","",
IF(MID('2. Identificación del Riesgo'!H39:H41,1,27)&lt;&gt;"Seguridad de la Información","No aplica")))</f>
        <v/>
      </c>
      <c r="F39" s="85" t="str">
        <f>IF(MID('2. Identificación del Riesgo'!H39:H41,1,27)="Seguridad de la Información",'2. Identificación del Riesgo'!I39:I41,
IF('2. Identificación del Riesgo'!H39:H41="","",
IF(MID('2. Identificación del Riesgo'!H39:H41,1,27)&lt;&gt;"Seguridad de la Información","No aplica")))</f>
        <v/>
      </c>
      <c r="G39" s="8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5"/>
      <c r="I39" s="85"/>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5"/>
      <c r="L39" s="85"/>
      <c r="M39" s="3"/>
      <c r="N39" s="3"/>
      <c r="O39" s="3"/>
      <c r="P39" s="3"/>
      <c r="Q39" s="4"/>
      <c r="R39" s="4"/>
      <c r="S39" s="4"/>
      <c r="T39" s="4"/>
      <c r="U39" s="4"/>
      <c r="V39" s="4"/>
      <c r="W39" s="4"/>
      <c r="X39" s="4"/>
      <c r="Y39" s="4"/>
      <c r="Z39" s="4"/>
    </row>
    <row r="40" spans="1:26" ht="16.5" customHeight="1">
      <c r="A40" s="83"/>
      <c r="B40" s="83"/>
      <c r="C40" s="83"/>
      <c r="D40" s="83"/>
      <c r="E40" s="83"/>
      <c r="F40" s="83"/>
      <c r="G40" s="83"/>
      <c r="H40" s="83"/>
      <c r="I40" s="83"/>
      <c r="J40" s="83"/>
      <c r="K40" s="83"/>
      <c r="L40" s="83"/>
      <c r="M40" s="2"/>
      <c r="N40" s="2"/>
      <c r="O40" s="2"/>
      <c r="P40" s="2"/>
      <c r="Q40" s="4"/>
      <c r="R40" s="4"/>
      <c r="S40" s="4"/>
      <c r="T40" s="4"/>
      <c r="U40" s="4"/>
      <c r="V40" s="4"/>
      <c r="W40" s="4"/>
      <c r="X40" s="4"/>
      <c r="Y40" s="4"/>
      <c r="Z40" s="4"/>
    </row>
    <row r="41" spans="1:26" ht="16.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0">
        <v>12</v>
      </c>
      <c r="B42" s="85" t="str">
        <f>IF(MID('2. Identificación del Riesgo'!H42:H44,1,27)="Seguridad de la Información",'2. Identificación del Riesgo'!B42:B44,
IF('2. Identificación del Riesgo'!H42:H44="","",
IF(MID('2. Identificación del Riesgo'!H42:H44,1,27)&lt;&gt;"Seguridad de la Información","No aplica")))</f>
        <v/>
      </c>
      <c r="C42" s="85" t="str">
        <f>IF(MID('2. Identificación del Riesgo'!H42:H44,1,27)="Seguridad de la Información",'2. Identificación del Riesgo'!C42:C44,
IF('2. Identificación del Riesgo'!H42:H44="","",
IF(MID('2. Identificación del Riesgo'!H42:H44,1,27)&lt;&gt;"Seguridad de la Información","No aplica")))</f>
        <v/>
      </c>
      <c r="D42" s="85" t="str">
        <f>IF(MID('2. Identificación del Riesgo'!H42:H44,1,27)="Seguridad de la Información",'2. Identificación del Riesgo'!G42:G44,
IF('2. Identificación del Riesgo'!H42:H44="","",
IF(MID('2. Identificación del Riesgo'!H42:H44,1,27)&lt;&gt;"Seguridad de la Información","No aplica")))</f>
        <v/>
      </c>
      <c r="E42" s="85" t="str">
        <f>IF(MID('2. Identificación del Riesgo'!H42:H44,1,27)="Seguridad de la Información",'2. Identificación del Riesgo'!H42:H44,
IF('2. Identificación del Riesgo'!H42:H44="","",
IF(MID('2. Identificación del Riesgo'!H42:H44,1,27)&lt;&gt;"Seguridad de la Información","No aplica")))</f>
        <v/>
      </c>
      <c r="F42" s="85" t="str">
        <f>IF(MID('2. Identificación del Riesgo'!H42:H44,1,27)="Seguridad de la Información",'2. Identificación del Riesgo'!I42:I44,
IF('2. Identificación del Riesgo'!H42:H44="","",
IF(MID('2. Identificación del Riesgo'!H42:H44,1,27)&lt;&gt;"Seguridad de la Información","No aplica")))</f>
        <v/>
      </c>
      <c r="G42" s="8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5"/>
      <c r="I42" s="85"/>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5"/>
      <c r="L42" s="85"/>
      <c r="M42" s="3"/>
      <c r="N42" s="3"/>
      <c r="O42" s="3"/>
      <c r="P42" s="3"/>
      <c r="Q42" s="4"/>
      <c r="R42" s="4"/>
      <c r="S42" s="4"/>
      <c r="T42" s="4"/>
      <c r="U42" s="4"/>
      <c r="V42" s="4"/>
      <c r="W42" s="4"/>
      <c r="X42" s="4"/>
      <c r="Y42" s="4"/>
      <c r="Z42" s="4"/>
    </row>
    <row r="43" spans="1:26" ht="16.5" customHeight="1">
      <c r="A43" s="83"/>
      <c r="B43" s="83"/>
      <c r="C43" s="83"/>
      <c r="D43" s="83"/>
      <c r="E43" s="83"/>
      <c r="F43" s="83"/>
      <c r="G43" s="83"/>
      <c r="H43" s="83"/>
      <c r="I43" s="83"/>
      <c r="J43" s="83"/>
      <c r="K43" s="83"/>
      <c r="L43" s="83"/>
      <c r="M43" s="2"/>
      <c r="N43" s="2"/>
      <c r="O43" s="2"/>
      <c r="P43" s="2"/>
      <c r="Q43" s="4"/>
      <c r="R43" s="4"/>
      <c r="S43" s="4"/>
      <c r="T43" s="4"/>
      <c r="U43" s="4"/>
      <c r="V43" s="4"/>
      <c r="W43" s="4"/>
      <c r="X43" s="4"/>
      <c r="Y43" s="4"/>
      <c r="Z43" s="4"/>
    </row>
    <row r="44" spans="1:26" ht="16.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0">
        <v>13</v>
      </c>
      <c r="B45" s="85" t="str">
        <f>IF(MID('2. Identificación del Riesgo'!H45:H47,1,27)="Seguridad de la Información",'2. Identificación del Riesgo'!B45:B47,
IF('2. Identificación del Riesgo'!H45:H47="","",
IF(MID('2. Identificación del Riesgo'!H45:H47,1,27)&lt;&gt;"Seguridad de la Información","No aplica")))</f>
        <v/>
      </c>
      <c r="C45" s="85" t="str">
        <f>IF(MID('2. Identificación del Riesgo'!H45:H47,1,27)="Seguridad de la Información",'2. Identificación del Riesgo'!C45:C47,
IF('2. Identificación del Riesgo'!H45:H47="","",
IF(MID('2. Identificación del Riesgo'!H45:H47,1,27)&lt;&gt;"Seguridad de la Información","No aplica")))</f>
        <v/>
      </c>
      <c r="D45" s="85" t="str">
        <f>IF(MID('2. Identificación del Riesgo'!H45:H47,1,27)="Seguridad de la Información",'2. Identificación del Riesgo'!G45:G47,
IF('2. Identificación del Riesgo'!H45:H47="","",
IF(MID('2. Identificación del Riesgo'!H45:H47,1,27)&lt;&gt;"Seguridad de la Información","No aplica")))</f>
        <v/>
      </c>
      <c r="E45" s="85" t="str">
        <f>IF(MID('2. Identificación del Riesgo'!H45:H47,1,27)="Seguridad de la Información",'2. Identificación del Riesgo'!H45:H47,
IF('2. Identificación del Riesgo'!H45:H47="","",
IF(MID('2. Identificación del Riesgo'!H45:H47,1,27)&lt;&gt;"Seguridad de la Información","No aplica")))</f>
        <v/>
      </c>
      <c r="F45" s="85" t="str">
        <f>IF(MID('2. Identificación del Riesgo'!H45:H47,1,27)="Seguridad de la Información",'2. Identificación del Riesgo'!I45:I47,
IF('2. Identificación del Riesgo'!H45:H47="","",
IF(MID('2. Identificación del Riesgo'!H45:H47,1,27)&lt;&gt;"Seguridad de la Información","No aplica")))</f>
        <v/>
      </c>
      <c r="G45" s="8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5"/>
      <c r="I45" s="85"/>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5"/>
      <c r="L45" s="85"/>
      <c r="M45" s="3"/>
      <c r="N45" s="3"/>
      <c r="O45" s="3"/>
      <c r="P45" s="3"/>
      <c r="Q45" s="4"/>
      <c r="R45" s="4"/>
      <c r="S45" s="4"/>
      <c r="T45" s="4"/>
      <c r="U45" s="4"/>
      <c r="V45" s="4"/>
      <c r="W45" s="4"/>
      <c r="X45" s="4"/>
      <c r="Y45" s="4"/>
      <c r="Z45" s="4"/>
    </row>
    <row r="46" spans="1:26" ht="16.5" customHeight="1">
      <c r="A46" s="83"/>
      <c r="B46" s="83"/>
      <c r="C46" s="83"/>
      <c r="D46" s="83"/>
      <c r="E46" s="83"/>
      <c r="F46" s="83"/>
      <c r="G46" s="83"/>
      <c r="H46" s="83"/>
      <c r="I46" s="83"/>
      <c r="J46" s="83"/>
      <c r="K46" s="83"/>
      <c r="L46" s="83"/>
      <c r="M46" s="2"/>
      <c r="N46" s="2"/>
      <c r="O46" s="2"/>
      <c r="P46" s="2"/>
      <c r="Q46" s="4"/>
      <c r="R46" s="4"/>
      <c r="S46" s="4"/>
      <c r="T46" s="4"/>
      <c r="U46" s="4"/>
      <c r="V46" s="4"/>
      <c r="W46" s="4"/>
      <c r="X46" s="4"/>
      <c r="Y46" s="4"/>
      <c r="Z46" s="4"/>
    </row>
    <row r="47" spans="1:26" ht="16.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0">
        <v>14</v>
      </c>
      <c r="B48" s="85" t="str">
        <f>IF(MID('2. Identificación del Riesgo'!H48:H50,1,27)="Seguridad de la Información",'2. Identificación del Riesgo'!B48:B50,
IF('2. Identificación del Riesgo'!H48:H50="","",
IF(MID('2. Identificación del Riesgo'!H48:H50,1,27)&lt;&gt;"Seguridad de la Información","No aplica")))</f>
        <v/>
      </c>
      <c r="C48" s="85" t="str">
        <f>IF(MID('2. Identificación del Riesgo'!H48:H50,1,27)="Seguridad de la Información",'2. Identificación del Riesgo'!C48:C50,
IF('2. Identificación del Riesgo'!H48:H50="","",
IF(MID('2. Identificación del Riesgo'!H48:H50,1,27)&lt;&gt;"Seguridad de la Información","No aplica")))</f>
        <v/>
      </c>
      <c r="D48" s="85" t="str">
        <f>IF(MID('2. Identificación del Riesgo'!H48:H50,1,27)="Seguridad de la Información",'2. Identificación del Riesgo'!G48:G50,
IF('2. Identificación del Riesgo'!H48:H50="","",
IF(MID('2. Identificación del Riesgo'!H48:H50,1,27)&lt;&gt;"Seguridad de la Información","No aplica")))</f>
        <v/>
      </c>
      <c r="E48" s="85" t="str">
        <f>IF(MID('2. Identificación del Riesgo'!H48:H50,1,27)="Seguridad de la Información",'2. Identificación del Riesgo'!H48:H50,
IF('2. Identificación del Riesgo'!H48:H50="","",
IF(MID('2. Identificación del Riesgo'!H48:H50,1,27)&lt;&gt;"Seguridad de la Información","No aplica")))</f>
        <v/>
      </c>
      <c r="F48" s="85" t="str">
        <f>IF(MID('2. Identificación del Riesgo'!H48:H50,1,27)="Seguridad de la Información",'2. Identificación del Riesgo'!I48:I50,
IF('2. Identificación del Riesgo'!H48:H50="","",
IF(MID('2. Identificación del Riesgo'!H48:H50,1,27)&lt;&gt;"Seguridad de la Información","No aplica")))</f>
        <v/>
      </c>
      <c r="G48" s="8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5"/>
      <c r="I48" s="85"/>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5"/>
      <c r="L48" s="85"/>
      <c r="M48" s="3"/>
      <c r="N48" s="3"/>
      <c r="O48" s="3"/>
      <c r="P48" s="3"/>
      <c r="Q48" s="4"/>
      <c r="R48" s="4"/>
      <c r="S48" s="4"/>
      <c r="T48" s="4"/>
      <c r="U48" s="4"/>
      <c r="V48" s="4"/>
      <c r="W48" s="4"/>
      <c r="X48" s="4"/>
      <c r="Y48" s="4"/>
      <c r="Z48" s="4"/>
    </row>
    <row r="49" spans="1:26" ht="16.5" customHeight="1">
      <c r="A49" s="83"/>
      <c r="B49" s="83"/>
      <c r="C49" s="83"/>
      <c r="D49" s="83"/>
      <c r="E49" s="83"/>
      <c r="F49" s="83"/>
      <c r="G49" s="83"/>
      <c r="H49" s="83"/>
      <c r="I49" s="83"/>
      <c r="J49" s="83"/>
      <c r="K49" s="83"/>
      <c r="L49" s="83"/>
      <c r="M49" s="2"/>
      <c r="N49" s="2"/>
      <c r="O49" s="2"/>
      <c r="P49" s="2"/>
      <c r="Q49" s="4"/>
      <c r="R49" s="4"/>
      <c r="S49" s="4"/>
      <c r="T49" s="4"/>
      <c r="U49" s="4"/>
      <c r="V49" s="4"/>
      <c r="W49" s="4"/>
      <c r="X49" s="4"/>
      <c r="Y49" s="4"/>
      <c r="Z49" s="4"/>
    </row>
    <row r="50" spans="1:26" ht="16.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0">
        <v>15</v>
      </c>
      <c r="B51" s="85" t="str">
        <f>IF(MID('2. Identificación del Riesgo'!H51:H53,1,27)="Seguridad de la Información",'2. Identificación del Riesgo'!B51:B53,
IF('2. Identificación del Riesgo'!H51:H53="","",
IF(MID('2. Identificación del Riesgo'!H51:H53,1,27)&lt;&gt;"Seguridad de la Información","No aplica")))</f>
        <v/>
      </c>
      <c r="C51" s="85" t="str">
        <f>IF(MID('2. Identificación del Riesgo'!H51:H53,1,27)="Seguridad de la Información",'2. Identificación del Riesgo'!C51:C53,
IF('2. Identificación del Riesgo'!H51:H53="","",
IF(MID('2. Identificación del Riesgo'!H51:H53,1,27)&lt;&gt;"Seguridad de la Información","No aplica")))</f>
        <v/>
      </c>
      <c r="D51" s="85" t="str">
        <f>IF(MID('2. Identificación del Riesgo'!H51:H53,1,27)="Seguridad de la Información",'2. Identificación del Riesgo'!G51:G53,
IF('2. Identificación del Riesgo'!H51:H53="","",
IF(MID('2. Identificación del Riesgo'!H51:H53,1,27)&lt;&gt;"Seguridad de la Información","No aplica")))</f>
        <v/>
      </c>
      <c r="E51" s="85" t="str">
        <f>IF(MID('2. Identificación del Riesgo'!H51:H53,1,27)="Seguridad de la Información",'2. Identificación del Riesgo'!H51:H53,
IF('2. Identificación del Riesgo'!H51:H53="","",
IF(MID('2. Identificación del Riesgo'!H51:H53,1,27)&lt;&gt;"Seguridad de la Información","No aplica")))</f>
        <v/>
      </c>
      <c r="F51" s="85" t="str">
        <f>IF(MID('2. Identificación del Riesgo'!H51:H53,1,27)="Seguridad de la Información",'2. Identificación del Riesgo'!I51:I53,
IF('2. Identificación del Riesgo'!H51:H53="","",
IF(MID('2. Identificación del Riesgo'!H51:H53,1,27)&lt;&gt;"Seguridad de la Información","No aplica")))</f>
        <v/>
      </c>
      <c r="G51" s="8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5"/>
      <c r="I51" s="85"/>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5"/>
      <c r="L51" s="85"/>
      <c r="M51" s="3"/>
      <c r="N51" s="3"/>
      <c r="O51" s="3"/>
      <c r="P51" s="3"/>
      <c r="Q51" s="4"/>
      <c r="R51" s="4"/>
      <c r="S51" s="4"/>
      <c r="T51" s="4"/>
      <c r="U51" s="4"/>
      <c r="V51" s="4"/>
      <c r="W51" s="4"/>
      <c r="X51" s="4"/>
      <c r="Y51" s="4"/>
      <c r="Z51" s="4"/>
    </row>
    <row r="52" spans="1:26" ht="16.5" customHeight="1">
      <c r="A52" s="83"/>
      <c r="B52" s="83"/>
      <c r="C52" s="83"/>
      <c r="D52" s="83"/>
      <c r="E52" s="83"/>
      <c r="F52" s="83"/>
      <c r="G52" s="83"/>
      <c r="H52" s="83"/>
      <c r="I52" s="83"/>
      <c r="J52" s="83"/>
      <c r="K52" s="83"/>
      <c r="L52" s="83"/>
      <c r="M52" s="2"/>
      <c r="N52" s="2"/>
      <c r="O52" s="2"/>
      <c r="P52" s="2"/>
      <c r="Q52" s="4"/>
      <c r="R52" s="4"/>
      <c r="S52" s="4"/>
      <c r="T52" s="4"/>
      <c r="U52" s="4"/>
      <c r="V52" s="4"/>
      <c r="W52" s="4"/>
      <c r="X52" s="4"/>
      <c r="Y52" s="4"/>
      <c r="Z52" s="4"/>
    </row>
    <row r="53" spans="1:26" ht="16.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0">
        <v>16</v>
      </c>
      <c r="B54" s="85" t="str">
        <f>IF(MID('2. Identificación del Riesgo'!H54:H56,1,27)="Seguridad de la Información",'2. Identificación del Riesgo'!B54:B56,
IF('2. Identificación del Riesgo'!H54:H56="","",
IF(MID('2. Identificación del Riesgo'!H54:H56,1,27)&lt;&gt;"Seguridad de la Información","No aplica")))</f>
        <v/>
      </c>
      <c r="C54" s="85" t="str">
        <f>IF(MID('2. Identificación del Riesgo'!H54:H56,1,27)="Seguridad de la Información",'2. Identificación del Riesgo'!C54:C56,
IF('2. Identificación del Riesgo'!H54:H56="","",
IF(MID('2. Identificación del Riesgo'!H54:H56,1,27)&lt;&gt;"Seguridad de la Información","No aplica")))</f>
        <v/>
      </c>
      <c r="D54" s="85" t="str">
        <f>IF(MID('2. Identificación del Riesgo'!H54:H56,1,27)="Seguridad de la Información",'2. Identificación del Riesgo'!G54:G56,
IF('2. Identificación del Riesgo'!H54:H56="","",
IF(MID('2. Identificación del Riesgo'!H54:H56,1,27)&lt;&gt;"Seguridad de la Información","No aplica")))</f>
        <v/>
      </c>
      <c r="E54" s="85" t="str">
        <f>IF(MID('2. Identificación del Riesgo'!H54:H56,1,27)="Seguridad de la Información",'2. Identificación del Riesgo'!H54:H56,
IF('2. Identificación del Riesgo'!H54:H56="","",
IF(MID('2. Identificación del Riesgo'!H54:H56,1,27)&lt;&gt;"Seguridad de la Información","No aplica")))</f>
        <v/>
      </c>
      <c r="F54" s="85" t="str">
        <f>IF(MID('2. Identificación del Riesgo'!H54:H56,1,27)="Seguridad de la Información",'2. Identificación del Riesgo'!I54:I56,
IF('2. Identificación del Riesgo'!H54:H56="","",
IF(MID('2. Identificación del Riesgo'!H54:H56,1,27)&lt;&gt;"Seguridad de la Información","No aplica")))</f>
        <v/>
      </c>
      <c r="G54" s="8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5"/>
      <c r="I54" s="85"/>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5"/>
      <c r="L54" s="85"/>
      <c r="M54" s="3"/>
      <c r="N54" s="3"/>
      <c r="O54" s="3"/>
      <c r="P54" s="3"/>
      <c r="Q54" s="4"/>
      <c r="R54" s="4"/>
      <c r="S54" s="4"/>
      <c r="T54" s="4"/>
      <c r="U54" s="4"/>
      <c r="V54" s="4"/>
      <c r="W54" s="4"/>
      <c r="X54" s="4"/>
      <c r="Y54" s="4"/>
      <c r="Z54" s="4"/>
    </row>
    <row r="55" spans="1:26" ht="16.5" customHeight="1">
      <c r="A55" s="83"/>
      <c r="B55" s="83"/>
      <c r="C55" s="83"/>
      <c r="D55" s="83"/>
      <c r="E55" s="83"/>
      <c r="F55" s="83"/>
      <c r="G55" s="83"/>
      <c r="H55" s="83"/>
      <c r="I55" s="83"/>
      <c r="J55" s="83"/>
      <c r="K55" s="83"/>
      <c r="L55" s="83"/>
      <c r="M55" s="2"/>
      <c r="N55" s="2"/>
      <c r="O55" s="2"/>
      <c r="P55" s="2"/>
      <c r="Q55" s="4"/>
      <c r="R55" s="4"/>
      <c r="S55" s="4"/>
      <c r="T55" s="4"/>
      <c r="U55" s="4"/>
      <c r="V55" s="4"/>
      <c r="W55" s="4"/>
      <c r="X55" s="4"/>
      <c r="Y55" s="4"/>
      <c r="Z55" s="4"/>
    </row>
    <row r="56" spans="1:26" ht="16.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0">
        <v>17</v>
      </c>
      <c r="B57" s="85" t="str">
        <f>IF(MID('2. Identificación del Riesgo'!H57:H59,1,27)="Seguridad de la Información",'2. Identificación del Riesgo'!B57:B59,
IF('2. Identificación del Riesgo'!H57:H59="","",
IF(MID('2. Identificación del Riesgo'!H57:H59,1,27)&lt;&gt;"Seguridad de la Información","No aplica")))</f>
        <v/>
      </c>
      <c r="C57" s="85" t="str">
        <f>IF(MID('2. Identificación del Riesgo'!H57:H59,1,27)="Seguridad de la Información",'2. Identificación del Riesgo'!C57:C59,
IF('2. Identificación del Riesgo'!H57:H59="","",
IF(MID('2. Identificación del Riesgo'!H57:H59,1,27)&lt;&gt;"Seguridad de la Información","No aplica")))</f>
        <v/>
      </c>
      <c r="D57" s="85" t="str">
        <f>IF(MID('2. Identificación del Riesgo'!H57:H59,1,27)="Seguridad de la Información",'2. Identificación del Riesgo'!G57:G59,
IF('2. Identificación del Riesgo'!H57:H59="","",
IF(MID('2. Identificación del Riesgo'!H57:H59,1,27)&lt;&gt;"Seguridad de la Información","No aplica")))</f>
        <v/>
      </c>
      <c r="E57" s="85" t="str">
        <f>IF(MID('2. Identificación del Riesgo'!H57:H59,1,27)="Seguridad de la Información",'2. Identificación del Riesgo'!H57:H59,
IF('2. Identificación del Riesgo'!H57:H59="","",
IF(MID('2. Identificación del Riesgo'!H57:H59,1,27)&lt;&gt;"Seguridad de la Información","No aplica")))</f>
        <v/>
      </c>
      <c r="F57" s="85" t="str">
        <f>IF(MID('2. Identificación del Riesgo'!H57:H59,1,27)="Seguridad de la Información",'2. Identificación del Riesgo'!I57:I59,
IF('2. Identificación del Riesgo'!H57:H59="","",
IF(MID('2. Identificación del Riesgo'!H57:H59,1,27)&lt;&gt;"Seguridad de la Información","No aplica")))</f>
        <v/>
      </c>
      <c r="G57" s="8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5"/>
      <c r="I57" s="85"/>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5"/>
      <c r="L57" s="85"/>
      <c r="M57" s="3"/>
      <c r="N57" s="3"/>
      <c r="O57" s="3"/>
      <c r="P57" s="3"/>
      <c r="Q57" s="4"/>
      <c r="R57" s="4"/>
      <c r="S57" s="4"/>
      <c r="T57" s="4"/>
      <c r="U57" s="4"/>
      <c r="V57" s="4"/>
      <c r="W57" s="4"/>
      <c r="X57" s="4"/>
      <c r="Y57" s="4"/>
      <c r="Z57" s="4"/>
    </row>
    <row r="58" spans="1:26" ht="16.5" customHeight="1">
      <c r="A58" s="83"/>
      <c r="B58" s="83"/>
      <c r="C58" s="83"/>
      <c r="D58" s="83"/>
      <c r="E58" s="83"/>
      <c r="F58" s="83"/>
      <c r="G58" s="83"/>
      <c r="H58" s="83"/>
      <c r="I58" s="83"/>
      <c r="J58" s="83"/>
      <c r="K58" s="83"/>
      <c r="L58" s="83"/>
      <c r="M58" s="2"/>
      <c r="N58" s="2"/>
      <c r="O58" s="2"/>
      <c r="P58" s="2"/>
      <c r="Q58" s="4"/>
      <c r="R58" s="4"/>
      <c r="S58" s="4"/>
      <c r="T58" s="4"/>
      <c r="U58" s="4"/>
      <c r="V58" s="4"/>
      <c r="W58" s="4"/>
      <c r="X58" s="4"/>
      <c r="Y58" s="4"/>
      <c r="Z58" s="4"/>
    </row>
    <row r="59" spans="1:26" ht="16.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0">
        <v>18</v>
      </c>
      <c r="B60" s="85" t="str">
        <f>IF(MID('2. Identificación del Riesgo'!H60:H62,1,27)="Seguridad de la Información",'2. Identificación del Riesgo'!B60:B62,
IF('2. Identificación del Riesgo'!H60:H62="","",
IF(MID('2. Identificación del Riesgo'!H60:H62,1,27)&lt;&gt;"Seguridad de la Información","No aplica")))</f>
        <v/>
      </c>
      <c r="C60" s="85" t="str">
        <f>IF(MID('2. Identificación del Riesgo'!H60:H62,1,27)="Seguridad de la Información",'2. Identificación del Riesgo'!C60:C62,
IF('2. Identificación del Riesgo'!H60:H62="","",
IF(MID('2. Identificación del Riesgo'!H60:H62,1,27)&lt;&gt;"Seguridad de la Información","No aplica")))</f>
        <v/>
      </c>
      <c r="D60" s="85" t="str">
        <f>IF(MID('2. Identificación del Riesgo'!H60:H62,1,27)="Seguridad de la Información",'2. Identificación del Riesgo'!G60:G62,
IF('2. Identificación del Riesgo'!H60:H62="","",
IF(MID('2. Identificación del Riesgo'!H60:H62,1,27)&lt;&gt;"Seguridad de la Información","No aplica")))</f>
        <v/>
      </c>
      <c r="E60" s="85" t="str">
        <f>IF(MID('2. Identificación del Riesgo'!H60:H62,1,27)="Seguridad de la Información",'2. Identificación del Riesgo'!H60:H62,
IF('2. Identificación del Riesgo'!H60:H62="","",
IF(MID('2. Identificación del Riesgo'!H60:H62,1,27)&lt;&gt;"Seguridad de la Información","No aplica")))</f>
        <v/>
      </c>
      <c r="F60" s="85" t="str">
        <f>IF(MID('2. Identificación del Riesgo'!H60:H62,1,27)="Seguridad de la Información",'2. Identificación del Riesgo'!I60:I62,
IF('2. Identificación del Riesgo'!H60:H62="","",
IF(MID('2. Identificación del Riesgo'!H60:H62,1,27)&lt;&gt;"Seguridad de la Información","No aplica")))</f>
        <v/>
      </c>
      <c r="G60" s="8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5"/>
      <c r="I60" s="85"/>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5"/>
      <c r="L60" s="85"/>
      <c r="M60" s="3"/>
      <c r="N60" s="3"/>
      <c r="O60" s="3"/>
      <c r="P60" s="3"/>
      <c r="Q60" s="4"/>
      <c r="R60" s="4"/>
      <c r="S60" s="4"/>
      <c r="T60" s="4"/>
      <c r="U60" s="4"/>
      <c r="V60" s="4"/>
      <c r="W60" s="4"/>
      <c r="X60" s="4"/>
      <c r="Y60" s="4"/>
      <c r="Z60" s="4"/>
    </row>
    <row r="61" spans="1:26" ht="16.5" customHeight="1">
      <c r="A61" s="83"/>
      <c r="B61" s="83"/>
      <c r="C61" s="83"/>
      <c r="D61" s="83"/>
      <c r="E61" s="83"/>
      <c r="F61" s="83"/>
      <c r="G61" s="83"/>
      <c r="H61" s="83"/>
      <c r="I61" s="83"/>
      <c r="J61" s="83"/>
      <c r="K61" s="83"/>
      <c r="L61" s="83"/>
      <c r="M61" s="2"/>
      <c r="N61" s="2"/>
      <c r="O61" s="2"/>
      <c r="P61" s="2"/>
      <c r="Q61" s="4"/>
      <c r="R61" s="4"/>
      <c r="S61" s="4"/>
      <c r="T61" s="4"/>
      <c r="U61" s="4"/>
      <c r="V61" s="4"/>
      <c r="W61" s="4"/>
      <c r="X61" s="4"/>
      <c r="Y61" s="4"/>
      <c r="Z61" s="4"/>
    </row>
    <row r="62" spans="1:26" ht="16.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0">
        <v>19</v>
      </c>
      <c r="B63" s="85" t="str">
        <f>IF(MID('2. Identificación del Riesgo'!H63:H65,1,27)="Seguridad de la Información",'2. Identificación del Riesgo'!B63:B65,
IF('2. Identificación del Riesgo'!H63:H65="","",
IF(MID('2. Identificación del Riesgo'!H63:H65,1,27)&lt;&gt;"Seguridad de la Información","No aplica")))</f>
        <v/>
      </c>
      <c r="C63" s="85" t="str">
        <f>IF(MID('2. Identificación del Riesgo'!H63:H65,1,27)="Seguridad de la Información",'2. Identificación del Riesgo'!C63:C65,
IF('2. Identificación del Riesgo'!H63:H65="","",
IF(MID('2. Identificación del Riesgo'!H63:H65,1,27)&lt;&gt;"Seguridad de la Información","No aplica")))</f>
        <v/>
      </c>
      <c r="D63" s="85" t="str">
        <f>IF(MID('2. Identificación del Riesgo'!H63:H65,1,27)="Seguridad de la Información",'2. Identificación del Riesgo'!G63:G65,
IF('2. Identificación del Riesgo'!H63:H65="","",
IF(MID('2. Identificación del Riesgo'!H63:H65,1,27)&lt;&gt;"Seguridad de la Información","No aplica")))</f>
        <v/>
      </c>
      <c r="E63" s="85" t="str">
        <f>IF(MID('2. Identificación del Riesgo'!H63:H65,1,27)="Seguridad de la Información",'2. Identificación del Riesgo'!H63:H65,
IF('2. Identificación del Riesgo'!H63:H65="","",
IF(MID('2. Identificación del Riesgo'!H63:H65,1,27)&lt;&gt;"Seguridad de la Información","No aplica")))</f>
        <v/>
      </c>
      <c r="F63" s="85" t="str">
        <f>IF(MID('2. Identificación del Riesgo'!H63:H65,1,27)="Seguridad de la Información",'2. Identificación del Riesgo'!I63:I65,
IF('2. Identificación del Riesgo'!H63:H65="","",
IF(MID('2. Identificación del Riesgo'!H63:H65,1,27)&lt;&gt;"Seguridad de la Información","No aplica")))</f>
        <v/>
      </c>
      <c r="G63" s="8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5"/>
      <c r="I63" s="85"/>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5"/>
      <c r="L63" s="85"/>
      <c r="M63" s="3"/>
      <c r="N63" s="3"/>
      <c r="O63" s="3"/>
      <c r="P63" s="3"/>
      <c r="Q63" s="4"/>
      <c r="R63" s="4"/>
      <c r="S63" s="4"/>
      <c r="T63" s="4"/>
      <c r="U63" s="4"/>
      <c r="V63" s="4"/>
      <c r="W63" s="4"/>
      <c r="X63" s="4"/>
      <c r="Y63" s="4"/>
      <c r="Z63" s="4"/>
    </row>
    <row r="64" spans="1:26" ht="16.5" customHeight="1">
      <c r="A64" s="83"/>
      <c r="B64" s="83"/>
      <c r="C64" s="83"/>
      <c r="D64" s="83"/>
      <c r="E64" s="83"/>
      <c r="F64" s="83"/>
      <c r="G64" s="83"/>
      <c r="H64" s="83"/>
      <c r="I64" s="83"/>
      <c r="J64" s="83"/>
      <c r="K64" s="83"/>
      <c r="L64" s="83"/>
      <c r="M64" s="2"/>
      <c r="N64" s="2"/>
      <c r="O64" s="2"/>
      <c r="P64" s="2"/>
      <c r="Q64" s="4"/>
      <c r="R64" s="4"/>
      <c r="S64" s="4"/>
      <c r="T64" s="4"/>
      <c r="U64" s="4"/>
      <c r="V64" s="4"/>
      <c r="W64" s="4"/>
      <c r="X64" s="4"/>
      <c r="Y64" s="4"/>
      <c r="Z64" s="4"/>
    </row>
    <row r="65" spans="1:26" ht="16.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0">
        <v>20</v>
      </c>
      <c r="B66" s="85" t="str">
        <f>IF(MID('2. Identificación del Riesgo'!H66:H68,1,27)="Seguridad de la Información",'2. Identificación del Riesgo'!B66:B68,
IF('2. Identificación del Riesgo'!H66:H68="","",
IF(MID('2. Identificación del Riesgo'!H66:H68,1,27)&lt;&gt;"Seguridad de la Información","No aplica")))</f>
        <v/>
      </c>
      <c r="C66" s="85" t="str">
        <f>IF(MID('2. Identificación del Riesgo'!H66:H68,1,27)="Seguridad de la Información",'2. Identificación del Riesgo'!C66:C68,
IF('2. Identificación del Riesgo'!H66:H68="","",
IF(MID('2. Identificación del Riesgo'!H66:H68,1,27)&lt;&gt;"Seguridad de la Información","No aplica")))</f>
        <v/>
      </c>
      <c r="D66" s="85" t="str">
        <f>IF(MID('2. Identificación del Riesgo'!H66:H68,1,27)="Seguridad de la Información",'2. Identificación del Riesgo'!G66:G68,
IF('2. Identificación del Riesgo'!H66:H68="","",
IF(MID('2. Identificación del Riesgo'!H66:H68,1,27)&lt;&gt;"Seguridad de la Información","No aplica")))</f>
        <v/>
      </c>
      <c r="E66" s="85" t="str">
        <f>IF(MID('2. Identificación del Riesgo'!H66:H68,1,27)="Seguridad de la Información",'2. Identificación del Riesgo'!H66:H68,
IF('2. Identificación del Riesgo'!H66:H68="","",
IF(MID('2. Identificación del Riesgo'!H66:H68,1,27)&lt;&gt;"Seguridad de la Información","No aplica")))</f>
        <v/>
      </c>
      <c r="F66" s="85" t="str">
        <f>IF(MID('2. Identificación del Riesgo'!H66:H68,1,27)="Seguridad de la Información",'2. Identificación del Riesgo'!I66:I68,
IF('2. Identificación del Riesgo'!H66:H68="","",
IF(MID('2. Identificación del Riesgo'!H66:H68,1,27)&lt;&gt;"Seguridad de la Información","No aplica")))</f>
        <v/>
      </c>
      <c r="G66" s="8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5"/>
      <c r="I66" s="85"/>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5"/>
      <c r="L66" s="85"/>
      <c r="M66" s="3"/>
      <c r="N66" s="3"/>
      <c r="O66" s="3"/>
      <c r="P66" s="3"/>
      <c r="Q66" s="4"/>
      <c r="R66" s="4"/>
      <c r="S66" s="4"/>
      <c r="T66" s="4"/>
      <c r="U66" s="4"/>
      <c r="V66" s="4"/>
      <c r="W66" s="4"/>
      <c r="X66" s="4"/>
      <c r="Y66" s="4"/>
      <c r="Z66" s="4"/>
    </row>
    <row r="67" spans="1:26" ht="16.5" customHeight="1">
      <c r="A67" s="83"/>
      <c r="B67" s="83"/>
      <c r="C67" s="83"/>
      <c r="D67" s="83"/>
      <c r="E67" s="83"/>
      <c r="F67" s="83"/>
      <c r="G67" s="83"/>
      <c r="H67" s="83"/>
      <c r="I67" s="83"/>
      <c r="J67" s="83"/>
      <c r="K67" s="83"/>
      <c r="L67" s="83"/>
      <c r="M67" s="2"/>
      <c r="N67" s="2"/>
      <c r="O67" s="2"/>
      <c r="P67" s="2"/>
      <c r="Q67" s="4"/>
      <c r="R67" s="4"/>
      <c r="S67" s="4"/>
      <c r="T67" s="4"/>
      <c r="U67" s="4"/>
      <c r="V67" s="4"/>
      <c r="W67" s="4"/>
      <c r="X67" s="4"/>
      <c r="Y67" s="4"/>
      <c r="Z67" s="4"/>
    </row>
    <row r="68" spans="1:26" ht="16.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1" t="s">
        <v>173</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1" t="s">
        <v>174</v>
      </c>
      <c r="U2" s="59"/>
      <c r="V2" s="60"/>
      <c r="W2" s="3"/>
      <c r="X2" s="3"/>
      <c r="Y2" s="3"/>
      <c r="Z2" s="3"/>
      <c r="AA2" s="3"/>
      <c r="AB2" s="3"/>
      <c r="AC2" s="3"/>
      <c r="AD2" s="3"/>
      <c r="AE2" s="3"/>
      <c r="AF2" s="3"/>
      <c r="AG2" s="3"/>
      <c r="AH2" s="3"/>
      <c r="AI2" s="3"/>
      <c r="AJ2" s="3"/>
      <c r="AK2" s="3"/>
      <c r="AL2" s="3"/>
      <c r="AM2" s="3"/>
    </row>
    <row r="3" spans="1:39" ht="16.5" customHeight="1">
      <c r="A3" s="69"/>
      <c r="B3" s="70"/>
      <c r="C3" s="69"/>
      <c r="D3" s="75"/>
      <c r="E3" s="75"/>
      <c r="F3" s="75"/>
      <c r="G3" s="75"/>
      <c r="H3" s="75"/>
      <c r="I3" s="75"/>
      <c r="J3" s="75"/>
      <c r="K3" s="75"/>
      <c r="L3" s="75"/>
      <c r="M3" s="75"/>
      <c r="N3" s="75"/>
      <c r="O3" s="75"/>
      <c r="P3" s="75"/>
      <c r="Q3" s="75"/>
      <c r="R3" s="75"/>
      <c r="S3" s="70"/>
      <c r="T3" s="101" t="s">
        <v>175</v>
      </c>
      <c r="U3" s="59"/>
      <c r="V3" s="60"/>
      <c r="W3" s="3"/>
      <c r="X3" s="3"/>
      <c r="Y3" s="3"/>
      <c r="Z3" s="3"/>
      <c r="AA3" s="3"/>
      <c r="AB3" s="3"/>
      <c r="AC3" s="3"/>
      <c r="AD3" s="3"/>
      <c r="AE3" s="3"/>
      <c r="AF3" s="3"/>
      <c r="AG3" s="3"/>
      <c r="AH3" s="3"/>
      <c r="AI3" s="3"/>
      <c r="AJ3" s="3"/>
      <c r="AK3" s="3"/>
      <c r="AL3" s="3"/>
      <c r="AM3" s="3"/>
    </row>
    <row r="4" spans="1:39" ht="16.5" customHeight="1">
      <c r="A4" s="71"/>
      <c r="B4" s="72"/>
      <c r="C4" s="71"/>
      <c r="D4" s="76"/>
      <c r="E4" s="76"/>
      <c r="F4" s="76"/>
      <c r="G4" s="76"/>
      <c r="H4" s="76"/>
      <c r="I4" s="76"/>
      <c r="J4" s="76"/>
      <c r="K4" s="76"/>
      <c r="L4" s="76"/>
      <c r="M4" s="76"/>
      <c r="N4" s="76"/>
      <c r="O4" s="76"/>
      <c r="P4" s="76"/>
      <c r="Q4" s="76"/>
      <c r="R4" s="76"/>
      <c r="S4" s="72"/>
      <c r="T4" s="101" t="s">
        <v>176</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7" t="s">
        <v>76</v>
      </c>
      <c r="B6" s="59"/>
      <c r="C6" s="59"/>
      <c r="D6" s="60"/>
      <c r="E6" s="97" t="s">
        <v>177</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96" t="s">
        <v>74</v>
      </c>
      <c r="B7" s="92" t="s">
        <v>75</v>
      </c>
      <c r="C7" s="93" t="s">
        <v>83</v>
      </c>
      <c r="D7" s="93" t="s">
        <v>84</v>
      </c>
      <c r="E7" s="91" t="s">
        <v>178</v>
      </c>
      <c r="F7" s="91" t="s">
        <v>179</v>
      </c>
      <c r="G7" s="91" t="s">
        <v>180</v>
      </c>
      <c r="H7" s="93" t="s">
        <v>181</v>
      </c>
      <c r="I7" s="105" t="s">
        <v>182</v>
      </c>
      <c r="J7" s="106"/>
      <c r="K7" s="107"/>
      <c r="L7" s="108" t="s">
        <v>183</v>
      </c>
      <c r="M7" s="59"/>
      <c r="N7" s="59"/>
      <c r="O7" s="59"/>
      <c r="P7" s="59"/>
      <c r="Q7" s="59"/>
      <c r="R7" s="109" t="s">
        <v>184</v>
      </c>
      <c r="S7" s="108" t="s">
        <v>77</v>
      </c>
      <c r="T7" s="59"/>
      <c r="U7" s="109" t="s">
        <v>185</v>
      </c>
      <c r="V7" s="109" t="s">
        <v>186</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187</v>
      </c>
      <c r="J8" s="20" t="s">
        <v>188</v>
      </c>
      <c r="K8" s="19" t="s">
        <v>189</v>
      </c>
      <c r="L8" s="19" t="s">
        <v>190</v>
      </c>
      <c r="M8" s="19" t="s">
        <v>191</v>
      </c>
      <c r="N8" s="19" t="s">
        <v>192</v>
      </c>
      <c r="O8" s="19" t="s">
        <v>193</v>
      </c>
      <c r="P8" s="19" t="s">
        <v>194</v>
      </c>
      <c r="Q8" s="21" t="s">
        <v>195</v>
      </c>
      <c r="R8" s="84"/>
      <c r="S8" s="20" t="s">
        <v>196</v>
      </c>
      <c r="T8" s="20" t="s">
        <v>197</v>
      </c>
      <c r="U8" s="84"/>
      <c r="V8" s="84"/>
      <c r="W8" s="16"/>
      <c r="X8" s="16"/>
      <c r="Y8" s="16"/>
      <c r="Z8" s="16"/>
      <c r="AA8" s="16"/>
      <c r="AB8" s="16"/>
      <c r="AC8" s="16"/>
      <c r="AD8" s="16"/>
      <c r="AE8" s="16"/>
      <c r="AF8" s="16"/>
      <c r="AG8" s="16"/>
      <c r="AH8" s="16"/>
      <c r="AI8" s="16"/>
      <c r="AJ8" s="16"/>
      <c r="AK8" s="16"/>
      <c r="AL8" s="16"/>
      <c r="AM8" s="16"/>
    </row>
    <row r="9" spans="1:39" ht="30.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del Talento Humano</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Presupuestal por Vinculacion o retiro de servidor publico de manera inadecuado debido a desconocimiento del procedimiento.</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3"/>
      <c r="B10" s="83"/>
      <c r="C10" s="83"/>
      <c r="D10" s="83"/>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4"/>
      <c r="B11" s="84"/>
      <c r="C11" s="84"/>
      <c r="D11" s="84"/>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del Talento Humano</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Presupuestal por la Inadecuada liquidacion de la nomina debido al Desconocimiento del procedimiento y normatividad vigente.</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3"/>
      <c r="B13" s="83"/>
      <c r="C13" s="83"/>
      <c r="D13" s="83"/>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4"/>
      <c r="B14" s="84"/>
      <c r="C14" s="84"/>
      <c r="D14" s="84"/>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del Talento Humano</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por incumplimienhto del Plan Anual de SST debido a Falta de planeación de las actividades enmarcadas en plan de trabajo de SST.</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3"/>
      <c r="B16" s="83"/>
      <c r="C16" s="83"/>
      <c r="D16" s="83"/>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4"/>
      <c r="B17" s="84"/>
      <c r="C17" s="84"/>
      <c r="D17" s="84"/>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del Talento Humano</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Afectación Económica o Presupuestal por errores en la elaboracion de los actos administrativos debido al Desconocimiento de la normatividad vigente.</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3"/>
      <c r="B19" s="83"/>
      <c r="C19" s="83"/>
      <c r="D19" s="83"/>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del Talento Humano</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Afectación Económica o Presupuestal por la perdida de informacion de las historias laborales debido al Desconocimiento del procedimiento de historia laboral.</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3"/>
      <c r="B22" s="83"/>
      <c r="C22" s="83"/>
      <c r="D22" s="83"/>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del Talento Humano</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Económica o Presupuestal por el Incumplimiento del Decreto 612 del 2018 debido a la no adecuada planeación en la ejecución del plan estratégico del talento humano.</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3"/>
      <c r="B25" s="83"/>
      <c r="C25" s="83"/>
      <c r="D25" s="83"/>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3"/>
      <c r="B28" s="83"/>
      <c r="C28" s="83"/>
      <c r="D28" s="83"/>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3"/>
      <c r="B31" s="83"/>
      <c r="C31" s="83"/>
      <c r="D31" s="83"/>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3"/>
      <c r="B34" s="83"/>
      <c r="C34" s="83"/>
      <c r="D34" s="83"/>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3"/>
      <c r="B37" s="83"/>
      <c r="C37" s="83"/>
      <c r="D37" s="83"/>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3"/>
      <c r="B40" s="83"/>
      <c r="C40" s="83"/>
      <c r="D40" s="83"/>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3"/>
      <c r="B43" s="83"/>
      <c r="C43" s="83"/>
      <c r="D43" s="83"/>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3"/>
      <c r="B46" s="83"/>
      <c r="C46" s="83"/>
      <c r="D46" s="83"/>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3"/>
      <c r="B49" s="83"/>
      <c r="C49" s="83"/>
      <c r="D49" s="83"/>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3"/>
      <c r="B52" s="83"/>
      <c r="C52" s="83"/>
      <c r="D52" s="83"/>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3"/>
      <c r="B55" s="83"/>
      <c r="C55" s="83"/>
      <c r="D55" s="83"/>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3"/>
      <c r="B58" s="83"/>
      <c r="C58" s="83"/>
      <c r="D58" s="83"/>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3"/>
      <c r="B61" s="83"/>
      <c r="C61" s="83"/>
      <c r="D61" s="83"/>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3"/>
      <c r="B64" s="83"/>
      <c r="C64" s="83"/>
      <c r="D64" s="83"/>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3"/>
      <c r="B67" s="83"/>
      <c r="C67" s="83"/>
      <c r="D67" s="83"/>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1" t="s">
        <v>198</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1" t="s">
        <v>199</v>
      </c>
      <c r="AB2" s="60"/>
      <c r="AC2" s="3"/>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1" t="s">
        <v>200</v>
      </c>
      <c r="AB3" s="60"/>
      <c r="AC3" s="3"/>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1" t="s">
        <v>201</v>
      </c>
      <c r="AB4" s="6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7" t="s">
        <v>76</v>
      </c>
      <c r="B6" s="59"/>
      <c r="C6" s="59"/>
      <c r="D6" s="60"/>
      <c r="E6" s="97" t="s">
        <v>181</v>
      </c>
      <c r="F6" s="59"/>
      <c r="G6" s="59"/>
      <c r="H6" s="59"/>
      <c r="I6" s="59"/>
      <c r="J6" s="60"/>
      <c r="K6" s="97" t="s">
        <v>202</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96" t="s">
        <v>74</v>
      </c>
      <c r="B7" s="92" t="s">
        <v>75</v>
      </c>
      <c r="C7" s="93" t="s">
        <v>83</v>
      </c>
      <c r="D7" s="93" t="s">
        <v>84</v>
      </c>
      <c r="E7" s="99" t="s">
        <v>178</v>
      </c>
      <c r="F7" s="99" t="s">
        <v>203</v>
      </c>
      <c r="G7" s="99" t="s">
        <v>204</v>
      </c>
      <c r="H7" s="99" t="s">
        <v>205</v>
      </c>
      <c r="I7" s="99" t="s">
        <v>206</v>
      </c>
      <c r="J7" s="99" t="s">
        <v>207</v>
      </c>
      <c r="K7" s="111" t="s">
        <v>208</v>
      </c>
      <c r="L7" s="111" t="s">
        <v>209</v>
      </c>
      <c r="M7" s="111" t="s">
        <v>210</v>
      </c>
      <c r="N7" s="111" t="s">
        <v>211</v>
      </c>
      <c r="O7" s="111" t="s">
        <v>212</v>
      </c>
      <c r="P7" s="111" t="s">
        <v>213</v>
      </c>
      <c r="Q7" s="111" t="s">
        <v>214</v>
      </c>
      <c r="R7" s="93" t="s">
        <v>215</v>
      </c>
      <c r="S7" s="93" t="s">
        <v>216</v>
      </c>
      <c r="T7" s="93" t="s">
        <v>217</v>
      </c>
      <c r="U7" s="99" t="s">
        <v>218</v>
      </c>
      <c r="V7" s="93" t="s">
        <v>219</v>
      </c>
      <c r="W7" s="93" t="s">
        <v>220</v>
      </c>
      <c r="X7" s="93" t="s">
        <v>221</v>
      </c>
      <c r="Y7" s="93" t="s">
        <v>222</v>
      </c>
      <c r="Z7" s="99" t="s">
        <v>223</v>
      </c>
      <c r="AA7" s="93" t="s">
        <v>224</v>
      </c>
      <c r="AB7" s="93" t="s">
        <v>225</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45.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0" t="str">
        <f>IF(AND(S9="",S10="",S11=""),"",AVERAGE(S9:S11))</f>
        <v/>
      </c>
      <c r="X9" s="110" t="str">
        <f>IF(W9="","",
IF(W9=100,"Fuerte",
IF(W9&lt;50,"Débil",
IF(OR(W9&gt;=50,W9&lt;100),"Moderado",""))))</f>
        <v/>
      </c>
      <c r="Y9" s="85" t="str">
        <f>IF(X9="","",IF(X9="Fuerte","NO","SI"))</f>
        <v/>
      </c>
      <c r="Z9" s="85"/>
      <c r="AA9" s="85"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3"/>
      <c r="B10" s="83"/>
      <c r="C10" s="83"/>
      <c r="D10" s="83"/>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3"/>
      <c r="X10" s="83"/>
      <c r="Y10" s="83"/>
      <c r="Z10" s="83"/>
      <c r="AA10" s="83"/>
      <c r="AB10" s="83"/>
      <c r="AC10" s="3"/>
      <c r="AD10" s="3"/>
      <c r="AE10" s="3"/>
      <c r="AF10" s="3"/>
      <c r="AG10" s="3"/>
      <c r="AH10" s="3"/>
      <c r="AI10" s="3"/>
      <c r="AJ10" s="3"/>
      <c r="AK10" s="3"/>
      <c r="AL10" s="3"/>
      <c r="AM10" s="3"/>
      <c r="AN10" s="3"/>
      <c r="AO10" s="3"/>
      <c r="AP10" s="3"/>
      <c r="AQ10" s="3"/>
      <c r="AR10" s="3"/>
    </row>
    <row r="11" spans="1:44" ht="45.75" customHeight="1">
      <c r="A11" s="84"/>
      <c r="B11" s="84"/>
      <c r="C11" s="84"/>
      <c r="D11" s="84"/>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0" t="str">
        <f>IF(AND(S12="",S13="",S14=""),"",AVERAGE(S12:S14))</f>
        <v/>
      </c>
      <c r="X12" s="110" t="str">
        <f>IF(W12="","",
IF(W12=100,"Fuerte",
IF(W12&lt;50,"Débil",
IF(OR(W12&gt;=50,W12&lt;100),"Moderado",""))))</f>
        <v/>
      </c>
      <c r="Y12" s="85" t="str">
        <f>IF(X12="","",IF(X12="Fuerte","NO","SI"))</f>
        <v/>
      </c>
      <c r="Z12" s="85"/>
      <c r="AA12" s="8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3"/>
      <c r="B13" s="83"/>
      <c r="C13" s="83"/>
      <c r="D13" s="83"/>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3"/>
      <c r="X13" s="83"/>
      <c r="Y13" s="83"/>
      <c r="Z13" s="83"/>
      <c r="AA13" s="83"/>
      <c r="AB13" s="83"/>
      <c r="AC13" s="3"/>
      <c r="AD13" s="3"/>
      <c r="AE13" s="3"/>
      <c r="AF13" s="3"/>
      <c r="AG13" s="3"/>
      <c r="AH13" s="3"/>
      <c r="AI13" s="3"/>
      <c r="AJ13" s="3"/>
      <c r="AK13" s="3"/>
      <c r="AL13" s="3"/>
      <c r="AM13" s="3"/>
      <c r="AN13" s="3"/>
      <c r="AO13" s="3"/>
      <c r="AP13" s="3"/>
      <c r="AQ13" s="3"/>
      <c r="AR13" s="3"/>
    </row>
    <row r="14" spans="1:44" ht="45.75" customHeight="1">
      <c r="A14" s="84"/>
      <c r="B14" s="84"/>
      <c r="C14" s="84"/>
      <c r="D14" s="84"/>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45.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0" t="str">
        <f>IF(AND(S15="",S16="",S17=""),"",AVERAGE(S15:S17))</f>
        <v/>
      </c>
      <c r="X15" s="110" t="str">
        <f>IF(W15="","",
IF(W15=100,"Fuerte",
IF(W15&lt;50,"Débil",
IF(OR(W15&gt;=50,W15&lt;100),"Moderado",""))))</f>
        <v/>
      </c>
      <c r="Y15" s="85" t="str">
        <f>IF(X15="","",IF(X15="Fuerte","NO","SI"))</f>
        <v/>
      </c>
      <c r="Z15" s="85"/>
      <c r="AA15" s="8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3"/>
      <c r="B16" s="83"/>
      <c r="C16" s="83"/>
      <c r="D16" s="83"/>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3"/>
      <c r="X16" s="83"/>
      <c r="Y16" s="83"/>
      <c r="Z16" s="83"/>
      <c r="AA16" s="83"/>
      <c r="AB16" s="83"/>
      <c r="AC16" s="3"/>
      <c r="AD16" s="3"/>
      <c r="AE16" s="3"/>
      <c r="AF16" s="3"/>
      <c r="AG16" s="3"/>
      <c r="AH16" s="3"/>
      <c r="AI16" s="3"/>
      <c r="AJ16" s="3"/>
      <c r="AK16" s="3"/>
      <c r="AL16" s="3"/>
      <c r="AM16" s="3"/>
      <c r="AN16" s="3"/>
      <c r="AO16" s="3"/>
      <c r="AP16" s="3"/>
      <c r="AQ16" s="3"/>
      <c r="AR16" s="3"/>
    </row>
    <row r="17" spans="1:44" ht="45.75" customHeight="1">
      <c r="A17" s="84"/>
      <c r="B17" s="84"/>
      <c r="C17" s="84"/>
      <c r="D17" s="84"/>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45.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0" t="str">
        <f>IF(AND(S18="",S19="",S20=""),"",AVERAGE(S18:S20))</f>
        <v/>
      </c>
      <c r="X18" s="110" t="str">
        <f>IF(W18="","",
IF(W18=100,"Fuerte",
IF(W18&lt;50,"Débil",
IF(OR(W18&gt;=50,W18&lt;100),"Moderado",""))))</f>
        <v/>
      </c>
      <c r="Y18" s="85" t="str">
        <f>IF(X18="","",IF(X18="Fuerte","NO","SI"))</f>
        <v/>
      </c>
      <c r="Z18" s="85"/>
      <c r="AA18" s="8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3"/>
      <c r="B19" s="83"/>
      <c r="C19" s="83"/>
      <c r="D19" s="83"/>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3"/>
      <c r="X19" s="83"/>
      <c r="Y19" s="83"/>
      <c r="Z19" s="83"/>
      <c r="AA19" s="83"/>
      <c r="AB19" s="83"/>
      <c r="AC19" s="3"/>
      <c r="AD19" s="3"/>
      <c r="AE19" s="3"/>
      <c r="AF19" s="3"/>
      <c r="AG19" s="3"/>
      <c r="AH19" s="3"/>
      <c r="AI19" s="3"/>
      <c r="AJ19" s="3"/>
      <c r="AK19" s="3"/>
      <c r="AL19" s="3"/>
      <c r="AM19" s="3"/>
      <c r="AN19" s="3"/>
      <c r="AO19" s="3"/>
      <c r="AP19" s="3"/>
      <c r="AQ19" s="3"/>
      <c r="AR19" s="3"/>
    </row>
    <row r="20" spans="1:44" ht="45.75" customHeight="1">
      <c r="A20" s="84"/>
      <c r="B20" s="84"/>
      <c r="C20" s="84"/>
      <c r="D20" s="84"/>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0" t="str">
        <f>IF(AND(S21="",S22="",S23=""),"",AVERAGE(S21:S23))</f>
        <v/>
      </c>
      <c r="X21" s="110" t="str">
        <f>IF(W21="","",
IF(W21=100,"Fuerte",
IF(W21&lt;50,"Débil",
IF(OR(W21&gt;=50,W21&lt;100),"Moderado",""))))</f>
        <v/>
      </c>
      <c r="Y21" s="85" t="str">
        <f>IF(X21="","",IF(X21="Fuerte","NO","SI"))</f>
        <v/>
      </c>
      <c r="Z21" s="85"/>
      <c r="AA21" s="8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3"/>
      <c r="B22" s="83"/>
      <c r="C22" s="83"/>
      <c r="D22" s="83"/>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3"/>
      <c r="X22" s="83"/>
      <c r="Y22" s="83"/>
      <c r="Z22" s="83"/>
      <c r="AA22" s="83"/>
      <c r="AB22" s="83"/>
      <c r="AC22" s="3"/>
      <c r="AD22" s="3"/>
      <c r="AE22" s="3"/>
      <c r="AF22" s="3"/>
      <c r="AG22" s="3"/>
      <c r="AH22" s="3"/>
      <c r="AI22" s="3"/>
      <c r="AJ22" s="3"/>
      <c r="AK22" s="3"/>
      <c r="AL22" s="3"/>
      <c r="AM22" s="3"/>
      <c r="AN22" s="3"/>
      <c r="AO22" s="3"/>
      <c r="AP22" s="3"/>
      <c r="AQ22" s="3"/>
      <c r="AR22" s="3"/>
    </row>
    <row r="23" spans="1:44" ht="45.75" customHeight="1">
      <c r="A23" s="84"/>
      <c r="B23" s="84"/>
      <c r="C23" s="84"/>
      <c r="D23" s="84"/>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0" t="str">
        <f>IF(AND(S24="",S25="",S26=""),"",AVERAGE(S24:S26))</f>
        <v/>
      </c>
      <c r="X24" s="110" t="str">
        <f>IF(W24="","",
IF(W24=100,"Fuerte",
IF(W24&lt;50,"Débil",
IF(OR(W24&gt;=50,W24&lt;100),"Moderado",""))))</f>
        <v/>
      </c>
      <c r="Y24" s="85" t="str">
        <f>IF(X24="","",IF(X24="Fuerte","NO","SI"))</f>
        <v/>
      </c>
      <c r="Z24" s="85"/>
      <c r="AA24" s="8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3"/>
      <c r="B25" s="83"/>
      <c r="C25" s="83"/>
      <c r="D25" s="83"/>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3"/>
      <c r="X25" s="83"/>
      <c r="Y25" s="83"/>
      <c r="Z25" s="83"/>
      <c r="AA25" s="83"/>
      <c r="AB25" s="83"/>
      <c r="AC25" s="3"/>
      <c r="AD25" s="3"/>
      <c r="AE25" s="3"/>
      <c r="AF25" s="3"/>
      <c r="AG25" s="3"/>
      <c r="AH25" s="3"/>
      <c r="AI25" s="3"/>
      <c r="AJ25" s="3"/>
      <c r="AK25" s="3"/>
      <c r="AL25" s="3"/>
      <c r="AM25" s="3"/>
      <c r="AN25" s="3"/>
      <c r="AO25" s="3"/>
      <c r="AP25" s="3"/>
      <c r="AQ25" s="3"/>
      <c r="AR25" s="3"/>
    </row>
    <row r="26" spans="1:44" ht="45.75" customHeight="1">
      <c r="A26" s="84"/>
      <c r="B26" s="84"/>
      <c r="C26" s="84"/>
      <c r="D26" s="84"/>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96.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29" t="s">
        <v>226</v>
      </c>
      <c r="F27" s="29" t="s">
        <v>227</v>
      </c>
      <c r="G27" s="29" t="s">
        <v>228</v>
      </c>
      <c r="H27" s="30" t="s">
        <v>229</v>
      </c>
      <c r="I27" s="30" t="s">
        <v>230</v>
      </c>
      <c r="J27" s="30" t="s">
        <v>231</v>
      </c>
      <c r="K27" s="28" t="s">
        <v>232</v>
      </c>
      <c r="L27" s="28" t="s">
        <v>233</v>
      </c>
      <c r="M27" s="28" t="s">
        <v>234</v>
      </c>
      <c r="N27" s="28" t="s">
        <v>235</v>
      </c>
      <c r="O27" s="28" t="s">
        <v>236</v>
      </c>
      <c r="P27" s="28" t="s">
        <v>237</v>
      </c>
      <c r="Q27" s="28" t="s">
        <v>238</v>
      </c>
      <c r="R27" s="23" t="str">
        <f t="shared" si="0"/>
        <v>Fuerte</v>
      </c>
      <c r="S27" s="23">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3" t="str">
        <f t="shared" si="1"/>
        <v>No debe establecer un plan de acción para mejorar el diseño del control.</v>
      </c>
      <c r="U27" s="23" t="s">
        <v>239</v>
      </c>
      <c r="V27" s="23" t="str">
        <f t="shared" si="2"/>
        <v>Débil</v>
      </c>
      <c r="W27" s="110">
        <f>IF(AND(S27="",S28="",S29=""),"",AVERAGE(S27:S29))</f>
        <v>100</v>
      </c>
      <c r="X27" s="110" t="str">
        <f>IF(W27="","",
IF(W27=100,"Fuerte",
IF(W27&lt;50,"Débil",
IF(OR(W27&gt;=50,W27&lt;100),"Moderado",""))))</f>
        <v>Fuerte</v>
      </c>
      <c r="Y27" s="85" t="str">
        <f>IF(X27="","",IF(X27="Fuerte","NO","SI"))</f>
        <v>NO</v>
      </c>
      <c r="Z27" s="85" t="s">
        <v>240</v>
      </c>
      <c r="AA27" s="85">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8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45.75" customHeight="1">
      <c r="A28" s="83"/>
      <c r="B28" s="83"/>
      <c r="C28" s="83"/>
      <c r="D28" s="83"/>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3"/>
      <c r="X28" s="83"/>
      <c r="Y28" s="83"/>
      <c r="Z28" s="83"/>
      <c r="AA28" s="83"/>
      <c r="AB28" s="83"/>
      <c r="AC28" s="3"/>
      <c r="AD28" s="3"/>
      <c r="AE28" s="3"/>
      <c r="AF28" s="3"/>
      <c r="AG28" s="3"/>
      <c r="AH28" s="3"/>
      <c r="AI28" s="3"/>
      <c r="AJ28" s="3"/>
      <c r="AK28" s="3"/>
      <c r="AL28" s="3"/>
      <c r="AM28" s="3"/>
      <c r="AN28" s="3"/>
      <c r="AO28" s="3"/>
      <c r="AP28" s="3"/>
      <c r="AQ28" s="3"/>
      <c r="AR28" s="3"/>
    </row>
    <row r="29" spans="1:44" ht="114" customHeight="1">
      <c r="A29" s="84"/>
      <c r="B29" s="84"/>
      <c r="C29" s="84"/>
      <c r="D29" s="84"/>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0" t="str">
        <f>IF(AND(S30="",S31="",S32=""),"",AVERAGE(S30:S32))</f>
        <v/>
      </c>
      <c r="X30" s="110" t="str">
        <f>IF(W30="","",
IF(W30=100,"Fuerte",
IF(W30&lt;50,"Débil",
IF(OR(W30&gt;=50,W30&lt;100),"Moderado",""))))</f>
        <v/>
      </c>
      <c r="Y30" s="85" t="str">
        <f>IF(X30="","",IF(X30="Fuerte","NO","SI"))</f>
        <v/>
      </c>
      <c r="Z30" s="85"/>
      <c r="AA30" s="8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3"/>
      <c r="B31" s="83"/>
      <c r="C31" s="83"/>
      <c r="D31" s="83"/>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3"/>
      <c r="X31" s="83"/>
      <c r="Y31" s="83"/>
      <c r="Z31" s="83"/>
      <c r="AA31" s="83"/>
      <c r="AB31" s="83"/>
      <c r="AC31" s="3"/>
      <c r="AD31" s="3"/>
      <c r="AE31" s="3"/>
      <c r="AF31" s="3"/>
      <c r="AG31" s="3"/>
      <c r="AH31" s="3"/>
      <c r="AI31" s="3"/>
      <c r="AJ31" s="3"/>
      <c r="AK31" s="3"/>
      <c r="AL31" s="3"/>
      <c r="AM31" s="3"/>
      <c r="AN31" s="3"/>
      <c r="AO31" s="3"/>
      <c r="AP31" s="3"/>
      <c r="AQ31" s="3"/>
      <c r="AR31" s="3"/>
    </row>
    <row r="32" spans="1:44" ht="45.75" customHeight="1">
      <c r="A32" s="84"/>
      <c r="B32" s="84"/>
      <c r="C32" s="84"/>
      <c r="D32" s="84"/>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0" t="str">
        <f>IF(AND(S33="",S34="",S35=""),"",AVERAGE(S33:S35))</f>
        <v/>
      </c>
      <c r="X33" s="110" t="str">
        <f>IF(W33="","",
IF(W33=100,"Fuerte",
IF(W33&lt;50,"Débil",
IF(OR(W33&gt;=50,W33&lt;100),"Moderado",""))))</f>
        <v/>
      </c>
      <c r="Y33" s="85" t="str">
        <f>IF(X33="","",IF(X33="Fuerte","NO","SI"))</f>
        <v/>
      </c>
      <c r="Z33" s="85"/>
      <c r="AA33" s="8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3"/>
      <c r="B34" s="83"/>
      <c r="C34" s="83"/>
      <c r="D34" s="83"/>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3"/>
      <c r="X34" s="83"/>
      <c r="Y34" s="83"/>
      <c r="Z34" s="83"/>
      <c r="AA34" s="83"/>
      <c r="AB34" s="83"/>
      <c r="AC34" s="3"/>
      <c r="AD34" s="3"/>
      <c r="AE34" s="3"/>
      <c r="AF34" s="3"/>
      <c r="AG34" s="3"/>
      <c r="AH34" s="3"/>
      <c r="AI34" s="3"/>
      <c r="AJ34" s="3"/>
      <c r="AK34" s="3"/>
      <c r="AL34" s="3"/>
      <c r="AM34" s="3"/>
      <c r="AN34" s="3"/>
      <c r="AO34" s="3"/>
      <c r="AP34" s="3"/>
      <c r="AQ34" s="3"/>
      <c r="AR34" s="3"/>
    </row>
    <row r="35" spans="1:44" ht="45.75" customHeight="1">
      <c r="A35" s="84"/>
      <c r="B35" s="84"/>
      <c r="C35" s="84"/>
      <c r="D35" s="84"/>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0" t="str">
        <f>IF(AND(S36="",S37="",S38=""),"",AVERAGE(S36:S38))</f>
        <v/>
      </c>
      <c r="X36" s="110" t="str">
        <f>IF(W36="","",
IF(W36=100,"Fuerte",
IF(W36&lt;50,"Débil",
IF(OR(W36&gt;=50,W36&lt;100),"Moderado",""))))</f>
        <v/>
      </c>
      <c r="Y36" s="85" t="str">
        <f>IF(X36="","",IF(X36="Fuerte","NO","SI"))</f>
        <v/>
      </c>
      <c r="Z36" s="85"/>
      <c r="AA36" s="8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3"/>
      <c r="B37" s="83"/>
      <c r="C37" s="83"/>
      <c r="D37" s="83"/>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3"/>
      <c r="X37" s="83"/>
      <c r="Y37" s="83"/>
      <c r="Z37" s="83"/>
      <c r="AA37" s="83"/>
      <c r="AB37" s="83"/>
      <c r="AC37" s="2"/>
      <c r="AD37" s="2"/>
      <c r="AE37" s="2"/>
      <c r="AF37" s="2"/>
      <c r="AG37" s="2"/>
      <c r="AH37" s="2"/>
      <c r="AI37" s="2"/>
      <c r="AJ37" s="2"/>
      <c r="AK37" s="2"/>
      <c r="AL37" s="2"/>
      <c r="AM37" s="2"/>
      <c r="AN37" s="2"/>
      <c r="AO37" s="2"/>
      <c r="AP37" s="2"/>
      <c r="AQ37" s="2"/>
      <c r="AR37" s="2"/>
    </row>
    <row r="38" spans="1:44" ht="45.75" customHeight="1">
      <c r="A38" s="84"/>
      <c r="B38" s="84"/>
      <c r="C38" s="84"/>
      <c r="D38" s="84"/>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0" t="str">
        <f>IF(AND(S39="",S40="",S41=""),"",AVERAGE(S39:S41))</f>
        <v/>
      </c>
      <c r="X39" s="110" t="str">
        <f>IF(W39="","",
IF(W39=100,"Fuerte",
IF(W39&lt;50,"Débil",
IF(OR(W39&gt;=50,W39&lt;100),"Moderado",""))))</f>
        <v/>
      </c>
      <c r="Y39" s="85" t="str">
        <f>IF(X39="","",IF(X39="Fuerte","NO","SI"))</f>
        <v/>
      </c>
      <c r="Z39" s="85"/>
      <c r="AA39" s="8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3"/>
      <c r="B40" s="83"/>
      <c r="C40" s="83"/>
      <c r="D40" s="83"/>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3"/>
      <c r="X40" s="83"/>
      <c r="Y40" s="83"/>
      <c r="Z40" s="83"/>
      <c r="AA40" s="83"/>
      <c r="AB40" s="83"/>
      <c r="AC40" s="2"/>
      <c r="AD40" s="2"/>
      <c r="AE40" s="2"/>
      <c r="AF40" s="2"/>
      <c r="AG40" s="2"/>
      <c r="AH40" s="2"/>
      <c r="AI40" s="2"/>
      <c r="AJ40" s="2"/>
      <c r="AK40" s="2"/>
      <c r="AL40" s="2"/>
      <c r="AM40" s="2"/>
      <c r="AN40" s="2"/>
      <c r="AO40" s="2"/>
      <c r="AP40" s="2"/>
      <c r="AQ40" s="2"/>
      <c r="AR40" s="2"/>
    </row>
    <row r="41" spans="1:44" ht="45.75" customHeight="1">
      <c r="A41" s="84"/>
      <c r="B41" s="84"/>
      <c r="C41" s="84"/>
      <c r="D41" s="84"/>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0" t="str">
        <f>IF(AND(S42="",S43="",S44=""),"",AVERAGE(S42:S44))</f>
        <v/>
      </c>
      <c r="X42" s="110" t="str">
        <f>IF(W42="","",
IF(W42=100,"Fuerte",
IF(W42&lt;50,"Débil",
IF(OR(W42&gt;=50,W42&lt;100),"Moderado",""))))</f>
        <v/>
      </c>
      <c r="Y42" s="85" t="str">
        <f>IF(X42="","",IF(X42="Fuerte","NO","SI"))</f>
        <v/>
      </c>
      <c r="Z42" s="85"/>
      <c r="AA42" s="8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3"/>
      <c r="B43" s="83"/>
      <c r="C43" s="83"/>
      <c r="D43" s="83"/>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3"/>
      <c r="X43" s="83"/>
      <c r="Y43" s="83"/>
      <c r="Z43" s="83"/>
      <c r="AA43" s="83"/>
      <c r="AB43" s="83"/>
      <c r="AC43" s="2"/>
      <c r="AD43" s="2"/>
      <c r="AE43" s="2"/>
      <c r="AF43" s="2"/>
      <c r="AG43" s="2"/>
      <c r="AH43" s="2"/>
      <c r="AI43" s="2"/>
      <c r="AJ43" s="2"/>
      <c r="AK43" s="2"/>
      <c r="AL43" s="2"/>
      <c r="AM43" s="2"/>
      <c r="AN43" s="2"/>
      <c r="AO43" s="2"/>
      <c r="AP43" s="2"/>
      <c r="AQ43" s="2"/>
      <c r="AR43" s="2"/>
    </row>
    <row r="44" spans="1:44" ht="45.75" customHeight="1">
      <c r="A44" s="84"/>
      <c r="B44" s="84"/>
      <c r="C44" s="84"/>
      <c r="D44" s="84"/>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0" t="str">
        <f>IF(AND(S45="",S46="",S47=""),"",AVERAGE(S45:S47))</f>
        <v/>
      </c>
      <c r="X45" s="110" t="str">
        <f>IF(W45="","",
IF(W45=100,"Fuerte",
IF(W45&lt;50,"Débil",
IF(OR(W45&gt;=50,W45&lt;100),"Moderado",""))))</f>
        <v/>
      </c>
      <c r="Y45" s="85" t="str">
        <f>IF(X45="","",IF(X45="Fuerte","NO","SI"))</f>
        <v/>
      </c>
      <c r="Z45" s="85"/>
      <c r="AA45" s="8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3"/>
      <c r="B46" s="83"/>
      <c r="C46" s="83"/>
      <c r="D46" s="83"/>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3"/>
      <c r="X46" s="83"/>
      <c r="Y46" s="83"/>
      <c r="Z46" s="83"/>
      <c r="AA46" s="83"/>
      <c r="AB46" s="83"/>
      <c r="AC46" s="2"/>
      <c r="AD46" s="2"/>
      <c r="AE46" s="2"/>
      <c r="AF46" s="2"/>
      <c r="AG46" s="2"/>
      <c r="AH46" s="2"/>
      <c r="AI46" s="2"/>
      <c r="AJ46" s="2"/>
      <c r="AK46" s="2"/>
      <c r="AL46" s="2"/>
      <c r="AM46" s="2"/>
      <c r="AN46" s="2"/>
      <c r="AO46" s="2"/>
      <c r="AP46" s="2"/>
      <c r="AQ46" s="2"/>
      <c r="AR46" s="2"/>
    </row>
    <row r="47" spans="1:44" ht="45.75" customHeight="1">
      <c r="A47" s="84"/>
      <c r="B47" s="84"/>
      <c r="C47" s="84"/>
      <c r="D47" s="84"/>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0" t="str">
        <f>IF(AND(S48="",S49="",S50=""),"",AVERAGE(S48:S50))</f>
        <v/>
      </c>
      <c r="X48" s="110" t="str">
        <f>IF(W48="","",
IF(W48=100,"Fuerte",
IF(W48&lt;50,"Débil",
IF(OR(W48&gt;=50,W48&lt;100),"Moderado",""))))</f>
        <v/>
      </c>
      <c r="Y48" s="85" t="str">
        <f>IF(X48="","",IF(X48="Fuerte","NO","SI"))</f>
        <v/>
      </c>
      <c r="Z48" s="85"/>
      <c r="AA48" s="8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3"/>
      <c r="B49" s="83"/>
      <c r="C49" s="83"/>
      <c r="D49" s="83"/>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3"/>
      <c r="X49" s="83"/>
      <c r="Y49" s="83"/>
      <c r="Z49" s="83"/>
      <c r="AA49" s="83"/>
      <c r="AB49" s="83"/>
      <c r="AC49" s="2"/>
      <c r="AD49" s="2"/>
      <c r="AE49" s="2"/>
      <c r="AF49" s="2"/>
      <c r="AG49" s="2"/>
      <c r="AH49" s="2"/>
      <c r="AI49" s="2"/>
      <c r="AJ49" s="2"/>
      <c r="AK49" s="2"/>
      <c r="AL49" s="2"/>
      <c r="AM49" s="2"/>
      <c r="AN49" s="2"/>
      <c r="AO49" s="2"/>
      <c r="AP49" s="2"/>
      <c r="AQ49" s="2"/>
      <c r="AR49" s="2"/>
    </row>
    <row r="50" spans="1:44" ht="45.75" customHeight="1">
      <c r="A50" s="84"/>
      <c r="B50" s="84"/>
      <c r="C50" s="84"/>
      <c r="D50" s="84"/>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0" t="str">
        <f>IF(AND(S51="",S52="",S53=""),"",AVERAGE(S51:S53))</f>
        <v/>
      </c>
      <c r="X51" s="110" t="str">
        <f>IF(W51="","",
IF(W51=100,"Fuerte",
IF(W51&lt;50,"Débil",
IF(OR(W51&gt;=50,W51&lt;100),"Moderado",""))))</f>
        <v/>
      </c>
      <c r="Y51" s="85" t="str">
        <f>IF(X51="","",IF(X51="Fuerte","NO","SI"))</f>
        <v/>
      </c>
      <c r="Z51" s="85"/>
      <c r="AA51" s="8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3"/>
      <c r="B52" s="83"/>
      <c r="C52" s="83"/>
      <c r="D52" s="83"/>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3"/>
      <c r="X52" s="83"/>
      <c r="Y52" s="83"/>
      <c r="Z52" s="83"/>
      <c r="AA52" s="83"/>
      <c r="AB52" s="83"/>
      <c r="AC52" s="2"/>
      <c r="AD52" s="2"/>
      <c r="AE52" s="2"/>
      <c r="AF52" s="2"/>
      <c r="AG52" s="2"/>
      <c r="AH52" s="2"/>
      <c r="AI52" s="2"/>
      <c r="AJ52" s="2"/>
      <c r="AK52" s="2"/>
      <c r="AL52" s="2"/>
      <c r="AM52" s="2"/>
      <c r="AN52" s="2"/>
      <c r="AO52" s="2"/>
      <c r="AP52" s="2"/>
      <c r="AQ52" s="2"/>
      <c r="AR52" s="2"/>
    </row>
    <row r="53" spans="1:44" ht="45.75" customHeight="1">
      <c r="A53" s="84"/>
      <c r="B53" s="84"/>
      <c r="C53" s="84"/>
      <c r="D53" s="84"/>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0" t="str">
        <f>IF(AND(S54="",S55="",S56=""),"",AVERAGE(S54:S56))</f>
        <v/>
      </c>
      <c r="X54" s="110" t="str">
        <f>IF(W54="","",
IF(W54=100,"Fuerte",
IF(W54&lt;50,"Débil",
IF(OR(W54&gt;=50,W54&lt;100),"Moderado",""))))</f>
        <v/>
      </c>
      <c r="Y54" s="85" t="str">
        <f>IF(X54="","",IF(X54="Fuerte","NO","SI"))</f>
        <v/>
      </c>
      <c r="Z54" s="85"/>
      <c r="AA54" s="8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3"/>
      <c r="B55" s="83"/>
      <c r="C55" s="83"/>
      <c r="D55" s="83"/>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3"/>
      <c r="X55" s="83"/>
      <c r="Y55" s="83"/>
      <c r="Z55" s="83"/>
      <c r="AA55" s="83"/>
      <c r="AB55" s="83"/>
      <c r="AC55" s="2"/>
      <c r="AD55" s="2"/>
      <c r="AE55" s="2"/>
      <c r="AF55" s="2"/>
      <c r="AG55" s="2"/>
      <c r="AH55" s="2"/>
      <c r="AI55" s="2"/>
      <c r="AJ55" s="2"/>
      <c r="AK55" s="2"/>
      <c r="AL55" s="2"/>
      <c r="AM55" s="2"/>
      <c r="AN55" s="2"/>
      <c r="AO55" s="2"/>
      <c r="AP55" s="2"/>
      <c r="AQ55" s="2"/>
      <c r="AR55" s="2"/>
    </row>
    <row r="56" spans="1:44" ht="45.75" customHeight="1">
      <c r="A56" s="84"/>
      <c r="B56" s="84"/>
      <c r="C56" s="84"/>
      <c r="D56" s="84"/>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0" t="str">
        <f>IF(AND(S57="",S58="",S59=""),"",AVERAGE(S57:S59))</f>
        <v/>
      </c>
      <c r="X57" s="110" t="str">
        <f>IF(W57="","",
IF(W57=100,"Fuerte",
IF(W57&lt;50,"Débil",
IF(OR(W57&gt;=50,W57&lt;100),"Moderado",""))))</f>
        <v/>
      </c>
      <c r="Y57" s="85" t="str">
        <f>IF(X57="","",IF(X57="Fuerte","NO","SI"))</f>
        <v/>
      </c>
      <c r="Z57" s="85"/>
      <c r="AA57" s="8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3"/>
      <c r="B58" s="83"/>
      <c r="C58" s="83"/>
      <c r="D58" s="83"/>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3"/>
      <c r="X58" s="83"/>
      <c r="Y58" s="83"/>
      <c r="Z58" s="83"/>
      <c r="AA58" s="83"/>
      <c r="AB58" s="83"/>
      <c r="AC58" s="2"/>
      <c r="AD58" s="2"/>
      <c r="AE58" s="2"/>
      <c r="AF58" s="2"/>
      <c r="AG58" s="2"/>
      <c r="AH58" s="2"/>
      <c r="AI58" s="2"/>
      <c r="AJ58" s="2"/>
      <c r="AK58" s="2"/>
      <c r="AL58" s="2"/>
      <c r="AM58" s="2"/>
      <c r="AN58" s="2"/>
      <c r="AO58" s="2"/>
      <c r="AP58" s="2"/>
      <c r="AQ58" s="2"/>
      <c r="AR58" s="2"/>
    </row>
    <row r="59" spans="1:44" ht="45.75" customHeight="1">
      <c r="A59" s="84"/>
      <c r="B59" s="84"/>
      <c r="C59" s="84"/>
      <c r="D59" s="84"/>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0" t="str">
        <f>IF(AND(S60="",S61="",S62=""),"",AVERAGE(S60:S62))</f>
        <v/>
      </c>
      <c r="X60" s="110" t="str">
        <f>IF(W60="","",
IF(W60=100,"Fuerte",
IF(W60&lt;50,"Débil",
IF(OR(W60&gt;=50,W60&lt;100),"Moderado",""))))</f>
        <v/>
      </c>
      <c r="Y60" s="85" t="str">
        <f>IF(X60="","",IF(X60="Fuerte","NO","SI"))</f>
        <v/>
      </c>
      <c r="Z60" s="85"/>
      <c r="AA60" s="8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3"/>
      <c r="B61" s="83"/>
      <c r="C61" s="83"/>
      <c r="D61" s="83"/>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3"/>
      <c r="X61" s="83"/>
      <c r="Y61" s="83"/>
      <c r="Z61" s="83"/>
      <c r="AA61" s="83"/>
      <c r="AB61" s="83"/>
      <c r="AC61" s="2"/>
      <c r="AD61" s="2"/>
      <c r="AE61" s="2"/>
      <c r="AF61" s="2"/>
      <c r="AG61" s="2"/>
      <c r="AH61" s="2"/>
      <c r="AI61" s="2"/>
      <c r="AJ61" s="2"/>
      <c r="AK61" s="2"/>
      <c r="AL61" s="2"/>
      <c r="AM61" s="2"/>
      <c r="AN61" s="2"/>
      <c r="AO61" s="2"/>
      <c r="AP61" s="2"/>
      <c r="AQ61" s="2"/>
      <c r="AR61" s="2"/>
    </row>
    <row r="62" spans="1:44" ht="45.75" customHeight="1">
      <c r="A62" s="84"/>
      <c r="B62" s="84"/>
      <c r="C62" s="84"/>
      <c r="D62" s="84"/>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0" t="str">
        <f>IF(AND(S63="",S64="",S65=""),"",AVERAGE(S63:S65))</f>
        <v/>
      </c>
      <c r="X63" s="110" t="str">
        <f>IF(W63="","",
IF(W63=100,"Fuerte",
IF(W63&lt;50,"Débil",
IF(OR(W63&gt;=50,W63&lt;100),"Moderado",""))))</f>
        <v/>
      </c>
      <c r="Y63" s="85" t="str">
        <f>IF(X63="","",IF(X63="Fuerte","NO","SI"))</f>
        <v/>
      </c>
      <c r="Z63" s="85"/>
      <c r="AA63" s="8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3"/>
      <c r="B64" s="83"/>
      <c r="C64" s="83"/>
      <c r="D64" s="83"/>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3"/>
      <c r="X64" s="83"/>
      <c r="Y64" s="83"/>
      <c r="Z64" s="83"/>
      <c r="AA64" s="83"/>
      <c r="AB64" s="83"/>
      <c r="AC64" s="2"/>
      <c r="AD64" s="2"/>
      <c r="AE64" s="2"/>
      <c r="AF64" s="2"/>
      <c r="AG64" s="2"/>
      <c r="AH64" s="2"/>
      <c r="AI64" s="2"/>
      <c r="AJ64" s="2"/>
      <c r="AK64" s="2"/>
      <c r="AL64" s="2"/>
      <c r="AM64" s="2"/>
      <c r="AN64" s="2"/>
      <c r="AO64" s="2"/>
      <c r="AP64" s="2"/>
      <c r="AQ64" s="2"/>
      <c r="AR64" s="2"/>
    </row>
    <row r="65" spans="1:44" ht="45.75" customHeight="1">
      <c r="A65" s="84"/>
      <c r="B65" s="84"/>
      <c r="C65" s="84"/>
      <c r="D65" s="84"/>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0" t="str">
        <f>IF(AND(S66="",S67="",S68=""),"",AVERAGE(S66:S68))</f>
        <v/>
      </c>
      <c r="X66" s="110" t="str">
        <f>IF(W66="","",
IF(W66=100,"Fuerte",
IF(W66&lt;50,"Débil",
IF(OR(W66&gt;=50,W66&lt;100),"Moderado",""))))</f>
        <v/>
      </c>
      <c r="Y66" s="85" t="str">
        <f>IF(X66="","",IF(X66="Fuerte","NO","SI"))</f>
        <v/>
      </c>
      <c r="Z66" s="85"/>
      <c r="AA66" s="8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3"/>
      <c r="B67" s="83"/>
      <c r="C67" s="83"/>
      <c r="D67" s="83"/>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3"/>
      <c r="X67" s="83"/>
      <c r="Y67" s="83"/>
      <c r="Z67" s="83"/>
      <c r="AA67" s="83"/>
      <c r="AB67" s="83"/>
      <c r="AC67" s="2"/>
      <c r="AD67" s="2"/>
      <c r="AE67" s="2"/>
      <c r="AF67" s="2"/>
      <c r="AG67" s="2"/>
      <c r="AH67" s="2"/>
      <c r="AI67" s="2"/>
      <c r="AJ67" s="2"/>
      <c r="AK67" s="2"/>
      <c r="AL67" s="2"/>
      <c r="AM67" s="2"/>
      <c r="AN67" s="2"/>
      <c r="AO67" s="2"/>
      <c r="AP67" s="2"/>
      <c r="AQ67" s="2"/>
      <c r="AR67" s="2"/>
    </row>
    <row r="68" spans="1:44" ht="45.75" customHeight="1">
      <c r="A68" s="84"/>
      <c r="B68" s="84"/>
      <c r="C68" s="84"/>
      <c r="D68" s="84"/>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IF($E9="",Listas!$R$3,Listas!$U$2:$U$3)</xm:f>
          </x14:formula1>
          <xm:sqref>M9:M68</xm:sqref>
        </x14:dataValidation>
        <x14:dataValidation type="list" allowBlank="1" showErrorMessage="1">
          <x14:formula1>
            <xm:f>IF($E9="",Listas!$R$3,Listas!$S$2:$S$3)</xm:f>
          </x14:formula1>
          <xm:sqref>K9:K68</xm:sqref>
        </x14:dataValidation>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IF($E9="",Listas!$R$3,Listas!$V$2:$V$4)</xm:f>
          </x14:formula1>
          <xm:sqref>N9:N68</xm:sqref>
        </x14:dataValidation>
        <x14:dataValidation type="list" allowBlank="1" showErrorMessage="1">
          <x14:formula1>
            <xm:f>IF($E9="",Listas!$R$3,Listas!$T$2:$T$3)</xm:f>
          </x14:formula1>
          <xm:sqref>L9:L68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4" t="s">
        <v>241</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1" t="s">
        <v>242</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1" t="s">
        <v>243</v>
      </c>
      <c r="AR2" s="60"/>
      <c r="AS2" s="3"/>
      <c r="AT2" s="3"/>
      <c r="AU2" s="3"/>
      <c r="AV2" s="3"/>
      <c r="AW2" s="3"/>
      <c r="AX2" s="3"/>
      <c r="AY2" s="3"/>
      <c r="AZ2" s="3"/>
      <c r="BA2" s="3"/>
      <c r="BB2" s="3"/>
      <c r="BC2" s="3"/>
      <c r="BD2" s="3"/>
      <c r="BE2" s="3"/>
      <c r="BF2" s="3"/>
      <c r="BG2" s="3"/>
      <c r="BH2" s="3"/>
      <c r="BI2" s="3"/>
      <c r="BJ2" s="3"/>
      <c r="BK2" s="3"/>
      <c r="BL2" s="3"/>
    </row>
    <row r="3" spans="1:64" ht="16.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1" t="s">
        <v>244</v>
      </c>
      <c r="AR3" s="60"/>
      <c r="AS3" s="3"/>
      <c r="AT3" s="3"/>
      <c r="AU3" s="3"/>
      <c r="AV3" s="3"/>
      <c r="AW3" s="3"/>
      <c r="AX3" s="3"/>
      <c r="AY3" s="3"/>
      <c r="AZ3" s="3"/>
      <c r="BA3" s="3"/>
      <c r="BB3" s="3"/>
      <c r="BC3" s="3"/>
      <c r="BD3" s="3"/>
      <c r="BE3" s="3"/>
      <c r="BF3" s="3"/>
      <c r="BG3" s="3"/>
      <c r="BH3" s="3"/>
      <c r="BI3" s="3"/>
      <c r="BJ3" s="3"/>
      <c r="BK3" s="3"/>
      <c r="BL3" s="3"/>
    </row>
    <row r="4" spans="1:64" ht="16.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1" t="s">
        <v>245</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7" t="s">
        <v>76</v>
      </c>
      <c r="B6" s="59"/>
      <c r="C6" s="59"/>
      <c r="D6" s="59"/>
      <c r="E6" s="59"/>
      <c r="F6" s="59"/>
      <c r="G6" s="59"/>
      <c r="H6" s="59"/>
      <c r="I6" s="59"/>
      <c r="J6" s="60"/>
      <c r="K6" s="97" t="s">
        <v>77</v>
      </c>
      <c r="L6" s="59"/>
      <c r="M6" s="59"/>
      <c r="N6" s="59"/>
      <c r="O6" s="59"/>
      <c r="P6" s="60"/>
      <c r="Q6" s="97" t="s">
        <v>177</v>
      </c>
      <c r="R6" s="59"/>
      <c r="S6" s="59"/>
      <c r="T6" s="59"/>
      <c r="U6" s="59"/>
      <c r="V6" s="59"/>
      <c r="W6" s="59"/>
      <c r="X6" s="59"/>
      <c r="Y6" s="59"/>
      <c r="Z6" s="59"/>
      <c r="AA6" s="59"/>
      <c r="AB6" s="59"/>
      <c r="AC6" s="59"/>
      <c r="AD6" s="59"/>
      <c r="AE6" s="59"/>
      <c r="AF6" s="59"/>
      <c r="AG6" s="60"/>
      <c r="AH6" s="97" t="s">
        <v>246</v>
      </c>
      <c r="AI6" s="59"/>
      <c r="AJ6" s="59"/>
      <c r="AK6" s="59"/>
      <c r="AL6" s="59"/>
      <c r="AM6" s="59"/>
      <c r="AN6" s="60"/>
      <c r="AO6" s="115" t="s">
        <v>247</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96" t="s">
        <v>74</v>
      </c>
      <c r="B7" s="92" t="s">
        <v>75</v>
      </c>
      <c r="C7" s="93" t="s">
        <v>79</v>
      </c>
      <c r="D7" s="93" t="s">
        <v>80</v>
      </c>
      <c r="E7" s="93" t="s">
        <v>81</v>
      </c>
      <c r="F7" s="93" t="s">
        <v>82</v>
      </c>
      <c r="G7" s="92" t="s">
        <v>83</v>
      </c>
      <c r="H7" s="93" t="s">
        <v>84</v>
      </c>
      <c r="I7" s="93" t="s">
        <v>85</v>
      </c>
      <c r="J7" s="93" t="s">
        <v>86</v>
      </c>
      <c r="K7" s="93" t="s">
        <v>87</v>
      </c>
      <c r="L7" s="92" t="s">
        <v>88</v>
      </c>
      <c r="M7" s="93" t="s">
        <v>248</v>
      </c>
      <c r="N7" s="93" t="s">
        <v>90</v>
      </c>
      <c r="O7" s="92" t="s">
        <v>88</v>
      </c>
      <c r="P7" s="93" t="s">
        <v>91</v>
      </c>
      <c r="Q7" s="93" t="s">
        <v>249</v>
      </c>
      <c r="R7" s="108" t="s">
        <v>250</v>
      </c>
      <c r="S7" s="59"/>
      <c r="T7" s="59"/>
      <c r="U7" s="59"/>
      <c r="V7" s="59"/>
      <c r="W7" s="60"/>
      <c r="X7" s="108" t="s">
        <v>182</v>
      </c>
      <c r="Y7" s="59"/>
      <c r="Z7" s="60"/>
      <c r="AA7" s="108" t="s">
        <v>183</v>
      </c>
      <c r="AB7" s="59"/>
      <c r="AC7" s="59"/>
      <c r="AD7" s="59"/>
      <c r="AE7" s="59"/>
      <c r="AF7" s="60"/>
      <c r="AG7" s="93" t="s">
        <v>184</v>
      </c>
      <c r="AH7" s="93" t="s">
        <v>225</v>
      </c>
      <c r="AI7" s="93" t="s">
        <v>88</v>
      </c>
      <c r="AJ7" s="93" t="s">
        <v>251</v>
      </c>
      <c r="AK7" s="93" t="s">
        <v>88</v>
      </c>
      <c r="AL7" s="93" t="s">
        <v>252</v>
      </c>
      <c r="AM7" s="99" t="s">
        <v>253</v>
      </c>
      <c r="AN7" s="93" t="s">
        <v>254</v>
      </c>
      <c r="AO7" s="99" t="s">
        <v>255</v>
      </c>
      <c r="AP7" s="99" t="s">
        <v>256</v>
      </c>
      <c r="AQ7" s="93" t="s">
        <v>257</v>
      </c>
      <c r="AR7" s="99" t="s">
        <v>258</v>
      </c>
      <c r="AS7" s="3"/>
      <c r="AT7" s="3"/>
      <c r="AU7" s="3"/>
      <c r="AV7" s="3"/>
      <c r="AW7" s="3"/>
      <c r="AX7" s="3"/>
      <c r="AY7" s="3"/>
      <c r="AZ7" s="3"/>
      <c r="BA7" s="3"/>
      <c r="BB7" s="3"/>
      <c r="BC7" s="3"/>
      <c r="BD7" s="3"/>
      <c r="BE7" s="3"/>
      <c r="BF7" s="3"/>
      <c r="BG7" s="3"/>
      <c r="BH7" s="3"/>
      <c r="BI7" s="3"/>
      <c r="BJ7" s="3"/>
      <c r="BK7" s="3"/>
      <c r="BL7" s="3"/>
    </row>
    <row r="8" spans="1:64" ht="47.25" customHeight="1">
      <c r="A8" s="84"/>
      <c r="B8" s="84"/>
      <c r="C8" s="84"/>
      <c r="D8" s="84"/>
      <c r="E8" s="84"/>
      <c r="F8" s="84"/>
      <c r="G8" s="84"/>
      <c r="H8" s="84"/>
      <c r="I8" s="84"/>
      <c r="J8" s="84"/>
      <c r="K8" s="84"/>
      <c r="L8" s="84"/>
      <c r="M8" s="84"/>
      <c r="N8" s="84"/>
      <c r="O8" s="84"/>
      <c r="P8" s="84"/>
      <c r="Q8" s="84"/>
      <c r="R8" s="20" t="s">
        <v>178</v>
      </c>
      <c r="S8" s="20" t="s">
        <v>203</v>
      </c>
      <c r="T8" s="20" t="s">
        <v>204</v>
      </c>
      <c r="U8" s="20" t="s">
        <v>205</v>
      </c>
      <c r="V8" s="20" t="s">
        <v>206</v>
      </c>
      <c r="W8" s="20" t="s">
        <v>207</v>
      </c>
      <c r="X8" s="20" t="s">
        <v>187</v>
      </c>
      <c r="Y8" s="20" t="s">
        <v>188</v>
      </c>
      <c r="Z8" s="20" t="s">
        <v>189</v>
      </c>
      <c r="AA8" s="20" t="s">
        <v>190</v>
      </c>
      <c r="AB8" s="20" t="s">
        <v>191</v>
      </c>
      <c r="AC8" s="20" t="s">
        <v>192</v>
      </c>
      <c r="AD8" s="20" t="s">
        <v>193</v>
      </c>
      <c r="AE8" s="20" t="s">
        <v>194</v>
      </c>
      <c r="AF8" s="20" t="s">
        <v>195</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32.25" customHeight="1">
      <c r="A9" s="90">
        <v>1</v>
      </c>
      <c r="B9" s="85" t="str">
        <f>'2. Identificación del Riesgo'!B9:B11</f>
        <v>Gestión del Talento Humano</v>
      </c>
      <c r="C9" s="85" t="str">
        <f>IF('2. Identificación del Riesgo'!C9:C11="","",'2. Identificación del Riesgo'!C9:C11)</f>
        <v>Vinculación y Desvinculación</v>
      </c>
      <c r="D9" s="85" t="str">
        <f>IF('2. Identificación del Riesgo'!D9:D11="","",'2. Identificación del Riesgo'!D9:D11)</f>
        <v>Afectación Económica o Presupuestal</v>
      </c>
      <c r="E9" s="85" t="str">
        <f>IF('2. Identificación del Riesgo'!E9:E11="","",'2. Identificación del Riesgo'!E9:E11)</f>
        <v>Falta de control en las actividades del procedimiento</v>
      </c>
      <c r="F9" s="85" t="str">
        <f>IF('2. Identificación del Riesgo'!F9:F11="","",'2. Identificación del Riesgo'!F9:F11)</f>
        <v>Desconocimiento del procedimiento.</v>
      </c>
      <c r="G9" s="85" t="str">
        <f>IF('2. Identificación del Riesgo'!G9:G11="","",'2. Identificación del Riesgo'!G9:G11)</f>
        <v>Posibilidad de Afectación Económica o Presupuestal por Vinculacion o retiro de servidor publico de manera inadecuado debido a desconocimiento del procedimiento.</v>
      </c>
      <c r="H9" s="85" t="str">
        <f>IF('2. Identificación del Riesgo'!H9:H11="","",'2. Identificación del Riesgo'!H9:H11)</f>
        <v>Gestión</v>
      </c>
      <c r="I9" s="85" t="str">
        <f>IF('2. Identificación del Riesgo'!I9:I11="","",'2. Identificación del Riesgo'!I9:I11)</f>
        <v>Ejecución y Administración de procesos</v>
      </c>
      <c r="J9" s="85" t="str">
        <f>IF('2. Identificación del Riesgo'!J9:J11="","",'2. Identificación del Riesgo'!J9:J11)</f>
        <v>Baja: La actividad que conlleva el riesgo se ejecuta de 3 a 24 veces por año</v>
      </c>
      <c r="K9" s="86" t="str">
        <f>'2. Identificación del Riesgo'!K9:K11</f>
        <v>Baja</v>
      </c>
      <c r="L9" s="87">
        <f>'2. Identificación del Riesgo'!L9:L11</f>
        <v>0.4</v>
      </c>
      <c r="M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Económico: Entre 100 y 500 SMLMV</v>
      </c>
      <c r="N9" s="86" t="str">
        <f>'2. Identificación del Riesgo'!N9:N11</f>
        <v>Mayor</v>
      </c>
      <c r="O9" s="87">
        <f>'2. Identificación del Riesgo'!O9:O11</f>
        <v>0.8</v>
      </c>
      <c r="P9" s="82" t="str">
        <f>'2. Identificación del Riesgo'!P9:P11</f>
        <v>Alto</v>
      </c>
      <c r="Q9" s="30" t="str">
        <f>IF($H$9="","",
IF(OR($H$9="Corrupción",$H$9="Lavado de Activos",$H$9="Financiación del Terrorismo",$H$9="Corrupción en Trámites, OPAs y Consultas de Acceso a la Información Pública"),"No Aplica",'5. Valoración de Controles'!H9))</f>
        <v xml:space="preserve">  </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f>IF($H$9="","",
IF(OR($H$9="Corrupción",$H$9="Lavado de Activos",$H$9="Financiación del Terrorismo",$H$9="Corrupción en Trámites, OPAs y Consultas de Acceso a la Información Pública"),"No Aplica",'5. Valoración de Controles'!I9))</f>
        <v>0</v>
      </c>
      <c r="Y9" s="23" t="str">
        <f>IF($H$9="","",
IF(OR($H$9="Corrupción",$H$9="Lavado de Activos",$H$9="Financiación del Terrorismo",$H$9="Corrupción en Trámites, OPAs y Consultas de Acceso a la Información Pública"),"No Aplica",'5. Valoración de Controles'!J9))</f>
        <v/>
      </c>
      <c r="Z9" s="23">
        <f>IF($H$9="","",
IF(OR($H$9="Corrupción",$H$9="Lavado de Activos",$H$9="Financiación del Terrorismo",$H$9="Corrupción en Trámites, OPAs y Consultas de Acceso a la Información Pública"),"No Aplica",'5. Valoración de Controles'!K9))</f>
        <v>0</v>
      </c>
      <c r="AA9" s="23">
        <f>IF($H$9="","",
IF(OR($H$9="Corrupción",$H$9="Lavado de Activos",$H$9="Financiación del Terrorismo",$H$9="Corrupción en Trámites, OPAs y Consultas de Acceso a la Información Pública"),"No Aplica",'5. Valoración de Controles'!L9))</f>
        <v>0</v>
      </c>
      <c r="AB9" s="23">
        <f>IF($H$9="","",
IF(OR($H$9="Corrupción",$H$9="Lavado de Activos",$H$9="Financiación del Terrorismo",$H$9="Corrupción en Trámites, OPAs y Consultas de Acceso a la Información Pública"),"No Aplica",'5. Valoración de Controles'!M9))</f>
        <v>0</v>
      </c>
      <c r="AC9" s="23">
        <f>IF($H$9="","",
IF(OR($H$9="Corrupción",$H$9="Lavado de Activos",$H$9="Financiación del Terrorismo",$H$9="Corrupción en Trámites, OPAs y Consultas de Acceso a la Información Pública"),"No Aplica",'5. Valoración de Controles'!N9))</f>
        <v>0</v>
      </c>
      <c r="AD9" s="23">
        <f>IF($H$9="","",
IF(OR($H$9="Corrupción",$H$9="Lavado de Activos",$H$9="Financiación del Terrorismo",$H$9="Corrupción en Trámites, OPAs y Consultas de Acceso a la Información Pública"),"No Aplica",'5. Valoración de Controles'!O9))</f>
        <v>0</v>
      </c>
      <c r="AE9" s="23">
        <f>IF($H$9="","",
IF(OR($H$9="Corrupción",$H$9="Lavado de Activos",$H$9="Financiación del Terrorismo",$H$9="Corrupción en Trámites, OPAs y Consultas de Acceso a la Información Pública"),"No Aplica",'5. Valoración de Controles'!P9))</f>
        <v>0</v>
      </c>
      <c r="AF9" s="23">
        <f>IF($H$9="","",
IF(OR($H$9="Corrupción",$H$9="Lavado de Activos",$H$9="Financiación del Terrorismo",$H$9="Corrupción en Trámites, OPAs y Consultas de Acceso a la Información Pública"),"No Aplica",'5. Valoración de Controles'!Q9))</f>
        <v>0</v>
      </c>
      <c r="AG9" s="24" t="str">
        <f>IF($H$9="","",
IF(OR($H$9="Corrupción",$H$9="Lavado de Activos",$H$9="Financiación del Terrorismo",$H$9="Corrupción en Trámites, OPAs y Consultas de Acceso a la Información Pública"),"No Aplica",'5. Valoración de Controles'!R9))</f>
        <v/>
      </c>
      <c r="AH9" s="8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Baja</v>
      </c>
      <c r="AI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0.4</v>
      </c>
      <c r="AJ9" s="8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8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8"/>
      <c r="AN9" s="10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
      </c>
      <c r="AO9" s="103"/>
      <c r="AP9" s="112"/>
      <c r="AQ9" s="112" t="str">
        <f>IF(AO9="","","∑ Peso porcentual de cada acción definida")</f>
        <v/>
      </c>
      <c r="AR9" s="85"/>
      <c r="AS9" s="17"/>
      <c r="AT9" s="17"/>
      <c r="AU9" s="17"/>
      <c r="AV9" s="17"/>
      <c r="AW9" s="17"/>
      <c r="AX9" s="17"/>
      <c r="AY9" s="17"/>
      <c r="AZ9" s="17"/>
      <c r="BA9" s="17"/>
      <c r="BB9" s="17"/>
      <c r="BC9" s="17"/>
      <c r="BD9" s="17"/>
      <c r="BE9" s="17"/>
      <c r="BF9" s="17"/>
      <c r="BG9" s="17"/>
      <c r="BH9" s="17"/>
      <c r="BI9" s="17"/>
      <c r="BJ9" s="17"/>
      <c r="BK9" s="17"/>
      <c r="BL9" s="17"/>
    </row>
    <row r="10" spans="1:64" ht="31.5" customHeight="1">
      <c r="A10" s="83"/>
      <c r="B10" s="83"/>
      <c r="C10" s="83"/>
      <c r="D10" s="83"/>
      <c r="E10" s="83"/>
      <c r="F10" s="83"/>
      <c r="G10" s="83"/>
      <c r="H10" s="83"/>
      <c r="I10" s="83"/>
      <c r="J10" s="83"/>
      <c r="K10" s="83"/>
      <c r="L10" s="83"/>
      <c r="M10" s="83"/>
      <c r="N10" s="83"/>
      <c r="O10" s="83"/>
      <c r="P10" s="83"/>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3"/>
      <c r="AI10" s="83"/>
      <c r="AJ10" s="83"/>
      <c r="AK10" s="83"/>
      <c r="AL10" s="83"/>
      <c r="AM10" s="83"/>
      <c r="AN10" s="83"/>
      <c r="AO10" s="83"/>
      <c r="AP10" s="83"/>
      <c r="AQ10" s="83"/>
      <c r="AR10" s="83"/>
      <c r="AS10" s="3"/>
      <c r="AT10" s="3"/>
      <c r="AU10" s="3"/>
      <c r="AV10" s="3"/>
      <c r="AW10" s="3"/>
      <c r="AX10" s="3"/>
      <c r="AY10" s="3"/>
      <c r="AZ10" s="3"/>
      <c r="BA10" s="3"/>
      <c r="BB10" s="3"/>
      <c r="BC10" s="3"/>
      <c r="BD10" s="3"/>
      <c r="BE10" s="3"/>
      <c r="BF10" s="3"/>
      <c r="BG10" s="3"/>
      <c r="BH10" s="3"/>
      <c r="BI10" s="3"/>
      <c r="BJ10" s="3"/>
      <c r="BK10" s="3"/>
      <c r="BL10" s="3"/>
    </row>
    <row r="11" spans="1:64" ht="31.5" customHeight="1">
      <c r="A11" s="84"/>
      <c r="B11" s="84"/>
      <c r="C11" s="84"/>
      <c r="D11" s="84"/>
      <c r="E11" s="84"/>
      <c r="F11" s="84"/>
      <c r="G11" s="84"/>
      <c r="H11" s="84"/>
      <c r="I11" s="84"/>
      <c r="J11" s="84"/>
      <c r="K11" s="84"/>
      <c r="L11" s="84"/>
      <c r="M11" s="84"/>
      <c r="N11" s="84"/>
      <c r="O11" s="84"/>
      <c r="P11" s="84"/>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31.5" customHeight="1">
      <c r="A12" s="90">
        <v>2</v>
      </c>
      <c r="B12" s="85" t="str">
        <f>'2. Identificación del Riesgo'!B12:B14</f>
        <v>Gestión del Talento Humano</v>
      </c>
      <c r="C12" s="85" t="str">
        <f>IF('2. Identificación del Riesgo'!C12:C14="","",'2. Identificación del Riesgo'!C12:C14)</f>
        <v>Nomina</v>
      </c>
      <c r="D12" s="85" t="str">
        <f>IF('2. Identificación del Riesgo'!D12:D14="","",'2. Identificación del Riesgo'!D12:D14)</f>
        <v>Afectación Económica o Presupuestal</v>
      </c>
      <c r="E12" s="85" t="str">
        <f>IF('2. Identificación del Riesgo'!E12:E14="","",'2. Identificación del Riesgo'!E12:E14)</f>
        <v>Personal no capacitado.</v>
      </c>
      <c r="F12" s="85" t="str">
        <f>IF('2. Identificación del Riesgo'!F12:F14="","",'2. Identificación del Riesgo'!F12:F14)</f>
        <v>Desconocimiento del procedimiento y normatividad vigente.</v>
      </c>
      <c r="G12" s="85" t="str">
        <f>IF('2. Identificación del Riesgo'!G12:G14="","",'2. Identificación del Riesgo'!G12:G14)</f>
        <v>Posibilidad de Afectación Económica o Presupuestal por la Inadecuada liquidacion de la nomina debido al Desconocimiento del procedimiento y normatividad vigente.</v>
      </c>
      <c r="H12" s="85" t="str">
        <f>IF('2. Identificación del Riesgo'!H12:H14="","",'2. Identificación del Riesgo'!H12:H14)</f>
        <v>Gestión</v>
      </c>
      <c r="I12" s="85" t="str">
        <f>IF('2. Identificación del Riesgo'!I12:I14="","",'2. Identificación del Riesgo'!I12:I14)</f>
        <v>Ejecución y Administración de procesos</v>
      </c>
      <c r="J12" s="85" t="str">
        <f>IF('2. Identificación del Riesgo'!J12:J14="","",'2. Identificación del Riesgo'!J12:J14)</f>
        <v>Baja: La actividad que conlleva el riesgo se ejecuta de 3 a 24 veces por año</v>
      </c>
      <c r="K12" s="86" t="str">
        <f>'2. Identificación del Riesgo'!K12:K14</f>
        <v>Baja</v>
      </c>
      <c r="L12" s="87">
        <f>'2. Identificación del Riesgo'!L12:L14</f>
        <v>0.4</v>
      </c>
      <c r="M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100 y 500 SMLMV</v>
      </c>
      <c r="N12" s="86" t="str">
        <f>'2. Identificación del Riesgo'!N12:N14</f>
        <v>Mayor</v>
      </c>
      <c r="O12" s="87">
        <f>'2. Identificación del Riesgo'!O12:O14</f>
        <v>0.8</v>
      </c>
      <c r="P12" s="82" t="str">
        <f>'2. Identificación del Riesgo'!P12:P14</f>
        <v>Alto</v>
      </c>
      <c r="Q12" s="30" t="str">
        <f>IF($H$12="","",
IF(OR($H$12="Corrupción",$H$12="Lavado de Activos",$H$12="Financiación del Terrorismo",$H$12="Corrupción en Trámites, OPAs y Consultas de Acceso a la Información Pública"),"No Aplica",'5. Valoración de Controles'!H12))</f>
        <v xml:space="preserve">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f>IF($H$12="","",
IF(OR($H$12="Corrupción",$H$12="Lavado de Activos",$H$12="Financiación del Terrorismo",$H$12="Trámites, OPAs y Consultas de Acceso a la Información Pública"),"No Aplica",'5. Valoración de Controles'!I12))</f>
        <v>0</v>
      </c>
      <c r="Y12" s="23" t="str">
        <f>IF($H$12="","",
IF(OR($H$12="Corrupción",$H$12="Lavado de Activos",$H$12="Financiación del Terrorismo",$H$12="Trámites, OPAs y Consultas de Acceso a la Información Pública"),"No Aplica",'5. Valoración de Controles'!J12))</f>
        <v/>
      </c>
      <c r="Z12" s="23">
        <f>IF($H$12="","",
IF(OR($H$12="Corrupción",$H$12="Lavado de Activos",$H$12="Financiación del Terrorismo",$H$12="Trámites, OPAs y Consultas de Acceso a la Información Pública"),"No Aplica",'5. Valoración de Controles'!K12))</f>
        <v>0</v>
      </c>
      <c r="AA12" s="23">
        <f>IF($H$12="","",
IF(OR($H$12="Corrupción",$H$12="Lavado de Activos",$H$12="Financiación del Terrorismo",$H$12="Trámites, OPAs y Consultas de Acceso a la Información Pública"),"No Aplica",'5. Valoración de Controles'!L12))</f>
        <v>0</v>
      </c>
      <c r="AB12" s="23">
        <f>IF($H$12="","",
IF(OR($H$12="Corrupción",$H$12="Lavado de Activos",$H$12="Financiación del Terrorismo",$H$12="Trámites, OPAs y Consultas de Acceso a la Información Pública"),"No Aplica",'5. Valoración de Controles'!M12))</f>
        <v>0</v>
      </c>
      <c r="AC12" s="23">
        <f>IF($H$12="","",
IF(OR($H$12="Corrupción",$H$12="Lavado de Activos",$H$12="Financiación del Terrorismo",$H$12="Trámites, OPAs y Consultas de Acceso a la Información Pública"),"No Aplica",'5. Valoración de Controles'!N12))</f>
        <v>0</v>
      </c>
      <c r="AD12" s="23">
        <f>IF($H$12="","",
IF(OR($H$12="Corrupción",$H$12="Lavado de Activos",$H$12="Financiación del Terrorismo",$H$12="Trámites, OPAs y Consultas de Acceso a la Información Pública"),"No Aplica",'5. Valoración de Controles'!O12))</f>
        <v>0</v>
      </c>
      <c r="AE12" s="23">
        <f>IF($H$12="","",
IF(OR($H$12="Corrupción",$H$12="Lavado de Activos",$H$12="Financiación del Terrorismo",$H$12="Trámites, OPAs y Consultas de Acceso a la Información Pública"),"No Aplica",'5. Valoración de Controles'!P12))</f>
        <v>0</v>
      </c>
      <c r="AF12" s="23">
        <f>IF($H$12="","",
IF(OR($H$12="Corrupción",$H$12="Lavado de Activos",$H$12="Financiación del Terrorismo",$H$12="Trámites, OPAs y Consultas de Acceso a la Información Pública"),"No Aplica",'5. Valoración de Controles'!Q12))</f>
        <v>0</v>
      </c>
      <c r="AG12" s="24" t="str">
        <f>IF($H$12="","",
IF(OR($H$12="Corrupción",$H$12="Lavado de Activos",$H$12="Financiación del Terrorismo",$H$12="Corrupción en Trámites, OPAs y Consultas de Acceso a la Información Pública"),"No Aplica",'5. Valoración de Controles'!R12))</f>
        <v/>
      </c>
      <c r="AH12" s="8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0.4</v>
      </c>
      <c r="AJ12" s="8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8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8"/>
      <c r="AN12" s="10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
      </c>
      <c r="AO12" s="103"/>
      <c r="AP12" s="112"/>
      <c r="AQ12" s="112" t="str">
        <f>IF(AO12="","","∑ Peso porcentual de cada acción definida")</f>
        <v/>
      </c>
      <c r="AR12" s="85"/>
      <c r="AS12" s="3"/>
      <c r="AT12" s="3"/>
      <c r="AU12" s="3"/>
      <c r="AV12" s="3"/>
      <c r="AW12" s="3"/>
      <c r="AX12" s="3"/>
      <c r="AY12" s="3"/>
      <c r="AZ12" s="3"/>
      <c r="BA12" s="3"/>
      <c r="BB12" s="3"/>
      <c r="BC12" s="3"/>
      <c r="BD12" s="3"/>
      <c r="BE12" s="3"/>
      <c r="BF12" s="3"/>
      <c r="BG12" s="3"/>
      <c r="BH12" s="3"/>
      <c r="BI12" s="3"/>
      <c r="BJ12" s="3"/>
      <c r="BK12" s="3"/>
      <c r="BL12" s="3"/>
    </row>
    <row r="13" spans="1:64" ht="31.5" customHeight="1">
      <c r="A13" s="83"/>
      <c r="B13" s="83"/>
      <c r="C13" s="83"/>
      <c r="D13" s="83"/>
      <c r="E13" s="83"/>
      <c r="F13" s="83"/>
      <c r="G13" s="83"/>
      <c r="H13" s="83"/>
      <c r="I13" s="83"/>
      <c r="J13" s="83"/>
      <c r="K13" s="83"/>
      <c r="L13" s="83"/>
      <c r="M13" s="83"/>
      <c r="N13" s="83"/>
      <c r="O13" s="83"/>
      <c r="P13" s="83"/>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3"/>
      <c r="AI13" s="83"/>
      <c r="AJ13" s="83"/>
      <c r="AK13" s="83"/>
      <c r="AL13" s="83"/>
      <c r="AM13" s="83"/>
      <c r="AN13" s="83"/>
      <c r="AO13" s="83"/>
      <c r="AP13" s="83"/>
      <c r="AQ13" s="83"/>
      <c r="AR13" s="83"/>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c r="A15" s="90">
        <v>3</v>
      </c>
      <c r="B15" s="85" t="str">
        <f>'2. Identificación del Riesgo'!B15:B17</f>
        <v>Gestión del Talento Humano</v>
      </c>
      <c r="C15" s="85" t="str">
        <f>IF('2. Identificación del Riesgo'!C15:C17="","",'2. Identificación del Riesgo'!C15:C17)</f>
        <v>Sst</v>
      </c>
      <c r="D15" s="85" t="str">
        <f>IF('2. Identificación del Riesgo'!D15:D17="","",'2. Identificación del Riesgo'!D15:D17)</f>
        <v>Afectación Económica o Presupuestal</v>
      </c>
      <c r="E15" s="85" t="str">
        <f>IF('2. Identificación del Riesgo'!E15:E17="","",'2. Identificación del Riesgo'!E15:E17)</f>
        <v>Falta de aprobación en las actividades del plan.</v>
      </c>
      <c r="F15" s="85" t="str">
        <f>IF('2. Identificación del Riesgo'!F15:F17="","",'2. Identificación del Riesgo'!F15:F17)</f>
        <v>Falta de planeación de las actividades enmarcadas en plan de trabajo de sst.</v>
      </c>
      <c r="G15" s="85" t="str">
        <f>IF('2. Identificación del Riesgo'!G15:G17="","",'2. Identificación del Riesgo'!G15:G17)</f>
        <v>Posibilidad de Afectación Económica o Presupuestal por incumplimienhto del Plan Anual de SST debido a Falta de planeación de las actividades enmarcadas en plan de trabajo de SST.</v>
      </c>
      <c r="H15" s="85" t="str">
        <f>IF('2. Identificación del Riesgo'!H15:H17="","",'2. Identificación del Riesgo'!H15:H17)</f>
        <v>Gestión</v>
      </c>
      <c r="I15" s="85" t="str">
        <f>IF('2. Identificación del Riesgo'!I15:I17="","",'2. Identificación del Riesgo'!I15:I17)</f>
        <v>Ejecución y Administración de procesos</v>
      </c>
      <c r="J15" s="85" t="str">
        <f>IF('2. Identificación del Riesgo'!J15:J17="","",'2. Identificación del Riesgo'!J15:J17)</f>
        <v>Media: La actividad que conlleva el riesgo se ejecuta de 24 a 500 veces por año</v>
      </c>
      <c r="K15" s="86" t="str">
        <f>'2. Identificación del Riesgo'!K15:K17</f>
        <v>Media</v>
      </c>
      <c r="L15" s="87">
        <f>'2. Identificación del Riesgo'!L15:L17</f>
        <v>0.6</v>
      </c>
      <c r="M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100 y 500 SMLMV</v>
      </c>
      <c r="N15" s="86" t="str">
        <f>'2. Identificación del Riesgo'!N15:N17</f>
        <v>Mayor</v>
      </c>
      <c r="O15" s="87">
        <f>'2. Identificación del Riesgo'!O15:O17</f>
        <v>0.8</v>
      </c>
      <c r="P15" s="82" t="str">
        <f>'2. Identificación del Riesgo'!P15:P17</f>
        <v>Alto</v>
      </c>
      <c r="Q15" s="30" t="str">
        <f>IF($H$15="","",
IF(OR($H$15="Corrupción",$H$15="Lavado de Activos",$H$15="Financiación del Terrorismo",$H$15="Corrupción en Trámites, OPAs y Consultas de Acceso a la Información Pública"),"No Aplica",'5. Valoración de Controles'!H15))</f>
        <v xml:space="preserve">  </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f>IF($H$15="","",
IF(OR($H$15="Corrupción",$H$15="Lavado de Activos",$H$15="Financiación del Terrorismo",$H$15="Trámites, OPAs y Consultas de Acceso a la Información Pública"),"No Aplica",'5. Valoración de Controles'!I15))</f>
        <v>0</v>
      </c>
      <c r="Y15" s="23" t="str">
        <f>IF($H$15="","",
IF(OR($H$15="Corrupción",$H$15="Lavado de Activos",$H$15="Financiación del Terrorismo",$H$15="Trámites, OPAs y Consultas de Acceso a la Información Pública"),"No Aplica",'5. Valoración de Controles'!J15))</f>
        <v/>
      </c>
      <c r="Z15" s="23">
        <f>IF($H$15="","",
IF(OR($H$15="Corrupción",$H$15="Lavado de Activos",$H$15="Financiación del Terrorismo",$H$15="Trámites, OPAs y Consultas de Acceso a la Información Pública"),"No Aplica",'5. Valoración de Controles'!K15))</f>
        <v>0</v>
      </c>
      <c r="AA15" s="23">
        <f>IF($H$15="","",
IF(OR($H$15="Corrupción",$H$15="Lavado de Activos",$H$15="Financiación del Terrorismo",$H$15="Trámites, OPAs y Consultas de Acceso a la Información Pública"),"No Aplica",'5. Valoración de Controles'!L15))</f>
        <v>0</v>
      </c>
      <c r="AB15" s="23">
        <f>IF($H$15="","",
IF(OR($H$15="Corrupción",$H$15="Lavado de Activos",$H$15="Financiación del Terrorismo",$H$15="Trámites, OPAs y Consultas de Acceso a la Información Pública"),"No Aplica",'5. Valoración de Controles'!M15))</f>
        <v>0</v>
      </c>
      <c r="AC15" s="23">
        <f>IF($H$15="","",
IF(OR($H$15="Corrupción",$H$15="Lavado de Activos",$H$15="Financiación del Terrorismo",$H$15="Trámites, OPAs y Consultas de Acceso a la Información Pública"),"No Aplica",'5. Valoración de Controles'!N15))</f>
        <v>0</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t="str">
        <f>IF($H$15="","",
IF(OR($H$15="Corrupción",$H$15="Lavado de Activos",$H$15="Financiación del Terrorismo",$H$15="Corrupción en Trámites, OPAs y Consultas de Acceso a la Información Pública"),"No Aplica",'5. Valoración de Controles'!R15))</f>
        <v/>
      </c>
      <c r="AH15" s="8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Media</v>
      </c>
      <c r="AI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0.6</v>
      </c>
      <c r="AJ15" s="8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Mayor</v>
      </c>
      <c r="AK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0.8</v>
      </c>
      <c r="AL15" s="8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88"/>
      <c r="AN15" s="10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3"/>
      <c r="AP15" s="112"/>
      <c r="AQ15" s="112" t="str">
        <f>IF(AO15="","","∑ Peso porcentual de cada acción definida")</f>
        <v/>
      </c>
      <c r="AR15" s="85"/>
      <c r="AS15" s="3"/>
      <c r="AT15" s="3"/>
      <c r="AU15" s="3"/>
      <c r="AV15" s="3"/>
      <c r="AW15" s="3"/>
      <c r="AX15" s="3"/>
      <c r="AY15" s="3"/>
      <c r="AZ15" s="3"/>
      <c r="BA15" s="3"/>
      <c r="BB15" s="3"/>
      <c r="BC15" s="3"/>
      <c r="BD15" s="3"/>
      <c r="BE15" s="3"/>
      <c r="BF15" s="3"/>
      <c r="BG15" s="3"/>
      <c r="BH15" s="3"/>
      <c r="BI15" s="3"/>
      <c r="BJ15" s="3"/>
      <c r="BK15" s="3"/>
      <c r="BL15" s="3"/>
    </row>
    <row r="16" spans="1:64" ht="31.5" customHeight="1">
      <c r="A16" s="83"/>
      <c r="B16" s="83"/>
      <c r="C16" s="83"/>
      <c r="D16" s="83"/>
      <c r="E16" s="83"/>
      <c r="F16" s="83"/>
      <c r="G16" s="83"/>
      <c r="H16" s="83"/>
      <c r="I16" s="83"/>
      <c r="J16" s="83"/>
      <c r="K16" s="83"/>
      <c r="L16" s="83"/>
      <c r="M16" s="83"/>
      <c r="N16" s="83"/>
      <c r="O16" s="83"/>
      <c r="P16" s="83"/>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3"/>
      <c r="AI16" s="83"/>
      <c r="AJ16" s="83"/>
      <c r="AK16" s="83"/>
      <c r="AL16" s="83"/>
      <c r="AM16" s="83"/>
      <c r="AN16" s="83"/>
      <c r="AO16" s="83"/>
      <c r="AP16" s="83"/>
      <c r="AQ16" s="83"/>
      <c r="AR16" s="83"/>
      <c r="AS16" s="3"/>
      <c r="AT16" s="3"/>
      <c r="AU16" s="3"/>
      <c r="AV16" s="3"/>
      <c r="AW16" s="3"/>
      <c r="AX16" s="3"/>
      <c r="AY16" s="3"/>
      <c r="AZ16" s="3"/>
      <c r="BA16" s="3"/>
      <c r="BB16" s="3"/>
      <c r="BC16" s="3"/>
      <c r="BD16" s="3"/>
      <c r="BE16" s="3"/>
      <c r="BF16" s="3"/>
      <c r="BG16" s="3"/>
      <c r="BH16" s="3"/>
      <c r="BI16" s="3"/>
      <c r="BJ16" s="3"/>
      <c r="BK16" s="3"/>
      <c r="BL16" s="3"/>
    </row>
    <row r="17" spans="1:64" ht="31.5" customHeight="1">
      <c r="A17" s="84"/>
      <c r="B17" s="84"/>
      <c r="C17" s="84"/>
      <c r="D17" s="84"/>
      <c r="E17" s="84"/>
      <c r="F17" s="84"/>
      <c r="G17" s="84"/>
      <c r="H17" s="84"/>
      <c r="I17" s="84"/>
      <c r="J17" s="84"/>
      <c r="K17" s="84"/>
      <c r="L17" s="84"/>
      <c r="M17" s="84"/>
      <c r="N17" s="84"/>
      <c r="O17" s="84"/>
      <c r="P17" s="84"/>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c r="A18" s="90">
        <v>4</v>
      </c>
      <c r="B18" s="85" t="str">
        <f>'2. Identificación del Riesgo'!B18:B20</f>
        <v>Gestión del Talento Humano</v>
      </c>
      <c r="C18" s="85" t="str">
        <f>IF('2. Identificación del Riesgo'!C18:C20="","",'2. Identificación del Riesgo'!C18:C20)</f>
        <v>Situaciones administrativas</v>
      </c>
      <c r="D18" s="85" t="str">
        <f>IF('2. Identificación del Riesgo'!D18:D20="","",'2. Identificación del Riesgo'!D18:D20)</f>
        <v>Afectación Económica o Presupuestal</v>
      </c>
      <c r="E18" s="85" t="str">
        <f>IF('2. Identificación del Riesgo'!E18:E20="","",'2. Identificación del Riesgo'!E18:E20)</f>
        <v>Elaboración inequivoca del acto administrativo.</v>
      </c>
      <c r="F18" s="85" t="str">
        <f>IF('2. Identificación del Riesgo'!F18:F20="","",'2. Identificación del Riesgo'!F18:F20)</f>
        <v>Desconocimiento de la normatividad vigente.</v>
      </c>
      <c r="G18" s="85" t="str">
        <f>IF('2. Identificación del Riesgo'!G18:G20="","",'2. Identificación del Riesgo'!G18:G20)</f>
        <v>Posibilidad de Afectación Económica o Presupuestal por errores en la elaboracion de los actos administrativos debido al Desconocimiento de la normatividad vigente.</v>
      </c>
      <c r="H18" s="85" t="str">
        <f>IF('2. Identificación del Riesgo'!H18:H20="","",'2. Identificación del Riesgo'!H18:H20)</f>
        <v>Gestión</v>
      </c>
      <c r="I18" s="85" t="str">
        <f>IF('2. Identificación del Riesgo'!I18:I20="","",'2. Identificación del Riesgo'!I18:I20)</f>
        <v>Ejecución y Administración de procesos</v>
      </c>
      <c r="J18" s="85" t="str">
        <f>IF('2. Identificación del Riesgo'!J18:J20="","",'2. Identificación del Riesgo'!J18:J20)</f>
        <v>Media: La actividad que conlleva el riesgo se ejecuta de 24 a 500 veces por año</v>
      </c>
      <c r="K18" s="86" t="str">
        <f>'2. Identificación del Riesgo'!K18:K20</f>
        <v>Media</v>
      </c>
      <c r="L18" s="87">
        <f>'2. Identificación del Riesgo'!L18:L20</f>
        <v>0.6</v>
      </c>
      <c r="M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Económico: Entre 100 y 500 SMLMV</v>
      </c>
      <c r="N18" s="86" t="str">
        <f>'2. Identificación del Riesgo'!N18:N20</f>
        <v>Mayor</v>
      </c>
      <c r="O18" s="87">
        <f>'2. Identificación del Riesgo'!O18:O20</f>
        <v>0.8</v>
      </c>
      <c r="P18" s="82" t="str">
        <f>'2. Identificación del Riesgo'!P18:P20</f>
        <v>Alto</v>
      </c>
      <c r="Q18" s="30" t="str">
        <f>IF($H$18="","",
IF(OR($H$18="Corrupción",$H$18="Lavado de Activos",$H$18="Financiación del Terrorismo",$H$18="Corrupción en Trámites, OPAs y Consultas de Acceso a la Información Pública"),"No Aplica",'5. Valoración de Controles'!H18))</f>
        <v xml:space="preserve">  </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f>IF($H$18="","",
IF(OR($H$18="Corrupción",$H$18="Lavado de Activos",$H$18="Financiación del Terrorismo",$H$18="Trámites, OPAs y Consultas de Acceso a la Información Pública"),"No Aplica",'5. Valoración de Controles'!I18))</f>
        <v>0</v>
      </c>
      <c r="Y18" s="23" t="str">
        <f>IF($H$18="","",
IF(OR($H$18="Corrupción",$H$18="Lavado de Activos",$H$18="Financiación del Terrorismo",$H$18="Trámites, OPAs y Consultas de Acceso a la Información Pública"),"No Aplica",'5. Valoración de Controles'!J18))</f>
        <v/>
      </c>
      <c r="Z18" s="23">
        <f>IF($H$18="","",
IF(OR($H$18="Corrupción",$H$18="Lavado de Activos",$H$18="Financiación del Terrorismo",$H$18="Trámites, OPAs y Consultas de Acceso a la Información Pública"),"No Aplica",'5. Valoración de Controles'!K18))</f>
        <v>0</v>
      </c>
      <c r="AA18" s="23">
        <f>IF($H$18="","",
IF(OR($H$18="Corrupción",$H$18="Lavado de Activos",$H$18="Financiación del Terrorismo",$H$18="Trámites, OPAs y Consultas de Acceso a la Información Pública"),"No Aplica",'5. Valoración de Controles'!L18))</f>
        <v>0</v>
      </c>
      <c r="AB18" s="23">
        <f>IF($H$18="","",
IF(OR($H$18="Corrupción",$H$18="Lavado de Activos",$H$18="Financiación del Terrorismo",$H$18="Trámites, OPAs y Consultas de Acceso a la Información Pública"),"No Aplica",'5. Valoración de Controles'!M18))</f>
        <v>0</v>
      </c>
      <c r="AC18" s="23">
        <f>IF($H$18="","",
IF(OR($H$18="Corrupción",$H$18="Lavado de Activos",$H$18="Financiación del Terrorismo",$H$18="Trámites, OPAs y Consultas de Acceso a la Información Pública"),"No Aplica",'5. Valoración de Controles'!N18))</f>
        <v>0</v>
      </c>
      <c r="AD18" s="23">
        <f>IF($H$18="","",
IF(OR($H$18="Corrupción",$H$18="Lavado de Activos",$H$18="Financiación del Terrorismo",$H$18="Trámites, OPAs y Consultas de Acceso a la Información Pública"),"No Aplica",'5. Valoración de Controles'!O18))</f>
        <v>0</v>
      </c>
      <c r="AE18" s="23">
        <f>IF($H$18="","",
IF(OR($H$18="Corrupción",$H$18="Lavado de Activos",$H$18="Financiación del Terrorismo",$H$18="Trámites, OPAs y Consultas de Acceso a la Información Pública"),"No Aplica",'5. Valoración de Controles'!P18))</f>
        <v>0</v>
      </c>
      <c r="AF18" s="23">
        <f>IF($H$18="","",
IF(OR($H$18="Corrupción",$H$18="Lavado de Activos",$H$18="Financiación del Terrorismo",$H$18="Trámites, OPAs y Consultas de Acceso a la Información Pública"),"No Aplica",'5. Valoración de Controles'!Q18))</f>
        <v>0</v>
      </c>
      <c r="AG18" s="24" t="str">
        <f>IF($H$18="","",
IF(OR($H$18="Corrupción",$H$18="Lavado de Activos",$H$18="Financiación del Terrorismo",$H$18="Corrupción en Trámites, OPAs y Consultas de Acceso a la Información Pública"),"No Aplica",'5. Valoración de Controles'!R18))</f>
        <v/>
      </c>
      <c r="AH18" s="8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Media</v>
      </c>
      <c r="AI18" s="11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0.6</v>
      </c>
      <c r="AJ18" s="8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Mayor</v>
      </c>
      <c r="AK18" s="11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0.8</v>
      </c>
      <c r="AL18" s="8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Alto</v>
      </c>
      <c r="AM18" s="88"/>
      <c r="AN18" s="10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3"/>
      <c r="AP18" s="112"/>
      <c r="AQ18" s="112" t="str">
        <f>IF(AO18="","","∑ Peso porcentual de cada acción definida")</f>
        <v/>
      </c>
      <c r="AR18" s="85"/>
      <c r="AS18" s="3"/>
      <c r="AT18" s="3"/>
      <c r="AU18" s="3"/>
      <c r="AV18" s="3"/>
      <c r="AW18" s="3"/>
      <c r="AX18" s="3"/>
      <c r="AY18" s="3"/>
      <c r="AZ18" s="3"/>
      <c r="BA18" s="3"/>
      <c r="BB18" s="3"/>
      <c r="BC18" s="3"/>
      <c r="BD18" s="3"/>
      <c r="BE18" s="3"/>
      <c r="BF18" s="3"/>
      <c r="BG18" s="3"/>
      <c r="BH18" s="3"/>
      <c r="BI18" s="3"/>
      <c r="BJ18" s="3"/>
      <c r="BK18" s="3"/>
      <c r="BL18" s="3"/>
    </row>
    <row r="19" spans="1:64" ht="31.5" customHeight="1">
      <c r="A19" s="83"/>
      <c r="B19" s="83"/>
      <c r="C19" s="83"/>
      <c r="D19" s="83"/>
      <c r="E19" s="83"/>
      <c r="F19" s="83"/>
      <c r="G19" s="83"/>
      <c r="H19" s="83"/>
      <c r="I19" s="83"/>
      <c r="J19" s="83"/>
      <c r="K19" s="83"/>
      <c r="L19" s="83"/>
      <c r="M19" s="83"/>
      <c r="N19" s="83"/>
      <c r="O19" s="83"/>
      <c r="P19" s="83"/>
      <c r="Q19" s="30" t="str">
        <f>IF($H$18="","",
IF(OR($H$18="Corrupción",$H$18="Lavado de Activos",$H$18="Financiación del Terrorismo",$H$18="Corrupción en Trámites, OPAs y Consultas de Acceso a la Información Pública"),"No Aplica",'5. Valoración de Controles'!H19))</f>
        <v xml:space="preserve">  </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f>IF($H$18="","",
IF(OR($H$18="Corrupción",$H$18="Lavado de Activos",$H$18="Financiación del Terrorismo",$H$18="Trámites, OPAs y Consultas de Acceso a la Información Pública"),"No Aplica",'5. Valoración de Controles'!I19))</f>
        <v>0</v>
      </c>
      <c r="Y19" s="23" t="str">
        <f>IF($H$18="","",
IF(OR($H$18="Corrupción",$H$18="Lavado de Activos",$H$18="Financiación del Terrorismo",$H$18="Trámites, OPAs y Consultas de Acceso a la Información Pública"),"No Aplica",'5. Valoración de Controles'!J19))</f>
        <v/>
      </c>
      <c r="Z19" s="23">
        <f>IF($H$18="","",
IF(OR($H$18="Corrupción",$H$18="Lavado de Activos",$H$18="Financiación del Terrorismo",$H$18="Trámites, OPAs y Consultas de Acceso a la Información Pública"),"No Aplica",'5. Valoración de Controles'!K19))</f>
        <v>0</v>
      </c>
      <c r="AA19" s="23">
        <f>IF($H$18="","",
IF(OR($H$18="Corrupción",$H$18="Lavado de Activos",$H$18="Financiación del Terrorismo",$H$18="Trámites, OPAs y Consultas de Acceso a la Información Pública"),"No Aplica",'5. Valoración de Controles'!L19))</f>
        <v>0</v>
      </c>
      <c r="AB19" s="23">
        <f>IF($H$18="","",
IF(OR($H$18="Corrupción",$H$18="Lavado de Activos",$H$18="Financiación del Terrorismo",$H$18="Trámites, OPAs y Consultas de Acceso a la Información Pública"),"No Aplica",'5. Valoración de Controles'!M19))</f>
        <v>0</v>
      </c>
      <c r="AC19" s="23">
        <f>IF($H$18="","",
IF(OR($H$18="Corrupción",$H$18="Lavado de Activos",$H$18="Financiación del Terrorismo",$H$18="Trámites, OPAs y Consultas de Acceso a la Información Pública"),"No Aplica",'5. Valoración de Controles'!N19))</f>
        <v>0</v>
      </c>
      <c r="AD19" s="23">
        <f>IF($H$18="","",
IF(OR($H$18="Corrupción",$H$18="Lavado de Activos",$H$18="Financiación del Terrorismo",$H$18="Trámites, OPAs y Consultas de Acceso a la Información Pública"),"No Aplica",'5. Valoración de Controles'!O19))</f>
        <v>0</v>
      </c>
      <c r="AE19" s="23">
        <f>IF($H$18="","",
IF(OR($H$18="Corrupción",$H$18="Lavado de Activos",$H$18="Financiación del Terrorismo",$H$18="Trámites, OPAs y Consultas de Acceso a la Información Pública"),"No Aplica",'5. Valoración de Controles'!P19))</f>
        <v>0</v>
      </c>
      <c r="AF19" s="23">
        <f>IF($H$18="","",
IF(OR($H$18="Corrupción",$H$18="Lavado de Activos",$H$18="Financiación del Terrorismo",$H$18="Trámites, OPAs y Consultas de Acceso a la Información Pública"),"No Aplica",'5. Valoración de Controles'!Q19))</f>
        <v>0</v>
      </c>
      <c r="AG19" s="24" t="str">
        <f>IF($H$18="","",
IF(OR($H$18="Corrupción",$H$18="Lavado de Activos",$H$18="Financiación del Terrorismo",$H$18="Corrupción en Trámites, OPAs y Consultas de Acceso a la Información Pública"),"No Aplica",'5. Valoración de Controles'!R19))</f>
        <v/>
      </c>
      <c r="AH19" s="83"/>
      <c r="AI19" s="83"/>
      <c r="AJ19" s="83"/>
      <c r="AK19" s="83"/>
      <c r="AL19" s="83"/>
      <c r="AM19" s="83"/>
      <c r="AN19" s="83"/>
      <c r="AO19" s="83"/>
      <c r="AP19" s="83"/>
      <c r="AQ19" s="83"/>
      <c r="AR19" s="83"/>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0">
        <v>5</v>
      </c>
      <c r="B21" s="85" t="str">
        <f>'2. Identificación del Riesgo'!B21:B23</f>
        <v>Gestión del Talento Humano</v>
      </c>
      <c r="C21" s="85" t="str">
        <f>IF('2. Identificación del Riesgo'!C21:C23="","",'2. Identificación del Riesgo'!C21:C23)</f>
        <v>Situaciones administrativas</v>
      </c>
      <c r="D21" s="85" t="str">
        <f>IF('2. Identificación del Riesgo'!D21:D23="","",'2. Identificación del Riesgo'!D21:D23)</f>
        <v>Afectación Económica o Presupuestal</v>
      </c>
      <c r="E21" s="85" t="str">
        <f>IF('2. Identificación del Riesgo'!E21:E23="","",'2. Identificación del Riesgo'!E21:E23)</f>
        <v>Historia laboral del servidor público incompleta y desactualizada.</v>
      </c>
      <c r="F21" s="85" t="str">
        <f>IF('2. Identificación del Riesgo'!F21:F23="","",'2. Identificación del Riesgo'!F21:F23)</f>
        <v>Desconocimiento del procedimiento historia laboral.</v>
      </c>
      <c r="G21" s="85" t="str">
        <f>IF('2. Identificación del Riesgo'!G21:G23="","",'2. Identificación del Riesgo'!G21:G23)</f>
        <v>Posibilidad de Afectación Económica o Presupuestal por la perdida de informacion de las historias laborales debido al Desconocimiento del procedimiento de historia laboral.</v>
      </c>
      <c r="H21" s="85" t="str">
        <f>IF('2. Identificación del Riesgo'!H21:H23="","",'2. Identificación del Riesgo'!H21:H23)</f>
        <v>Gestión</v>
      </c>
      <c r="I21" s="85" t="str">
        <f>IF('2. Identificación del Riesgo'!I21:I23="","",'2. Identificación del Riesgo'!I21:I23)</f>
        <v>Ejecución y Administración de procesos</v>
      </c>
      <c r="J21" s="85" t="str">
        <f>IF('2. Identificación del Riesgo'!J21:J23="","",'2. Identificación del Riesgo'!J21:J23)</f>
        <v>Muy Baja: La actividad que conlleva el riesgo se ejecuta como máximo 2 veces por año</v>
      </c>
      <c r="K21" s="86" t="str">
        <f>'2. Identificación del Riesgo'!K21:K23</f>
        <v>Muy Baja</v>
      </c>
      <c r="L21" s="87">
        <f>'2. Identificación del Riesgo'!L21:L23</f>
        <v>0.2</v>
      </c>
      <c r="M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Económico: Entre 100 y 500 SMLMV</v>
      </c>
      <c r="N21" s="86" t="str">
        <f>'2. Identificación del Riesgo'!N21:N23</f>
        <v>Mayor</v>
      </c>
      <c r="O21" s="87">
        <f>'2. Identificación del Riesgo'!O21:O23</f>
        <v>0.8</v>
      </c>
      <c r="P21" s="82" t="str">
        <f>'2. Identificación del Riesgo'!P21:P23</f>
        <v>Alto</v>
      </c>
      <c r="Q21" s="30" t="str">
        <f>IF($H$21="","",
IF(OR($H$21="Corrupción",$H$21="Lavado de Activos",$H$21="Financiación del Terrorismo",$H$21="Corrupción en Trámites, OPAs y Consultas de Acceso a la Información Pública"),"No Aplica",'5. Valoración de Controles'!H21))</f>
        <v xml:space="preserve">  </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f>IF($H$21="","",
IF(OR($H$21="Corrupción",$H$21="Lavado de Activos",$H$21="Financiación del Terrorismo",$H$21="Trámites, OPAs y Consultas de Acceso a la Información Pública"),"No Aplica",'5. Valoración de Controles'!I21))</f>
        <v>0</v>
      </c>
      <c r="Y21" s="23" t="str">
        <f>IF($H$21="","",
IF(OR($H$21="Corrupción",$H$21="Lavado de Activos",$H$21="Financiación del Terrorismo",$H$21="Trámites, OPAs y Consultas de Acceso a la Información Pública"),"No Aplica",'5. Valoración de Controles'!J21))</f>
        <v/>
      </c>
      <c r="Z21" s="23">
        <f>IF($H$21="","",
IF(OR($H$21="Corrupción",$H$21="Lavado de Activos",$H$21="Financiación del Terrorismo",$H$21="Trámites, OPAs y Consultas de Acceso a la Información Pública"),"No Aplica",'5. Valoración de Controles'!K21))</f>
        <v>0</v>
      </c>
      <c r="AA21" s="23">
        <f>IF($H$21="","",
IF(OR($H$21="Corrupción",$H$21="Lavado de Activos",$H$21="Financiación del Terrorismo",$H$21="Trámites, OPAs y Consultas de Acceso a la Información Pública"),"No Aplica",'5. Valoración de Controles'!L21))</f>
        <v>0</v>
      </c>
      <c r="AB21" s="23">
        <f>IF($H$21="","",
IF(OR($H$21="Corrupción",$H$21="Lavado de Activos",$H$21="Financiación del Terrorismo",$H$21="Trámites, OPAs y Consultas de Acceso a la Información Pública"),"No Aplica",'5. Valoración de Controles'!M21))</f>
        <v>0</v>
      </c>
      <c r="AC21" s="23">
        <f>IF($H$21="","",
IF(OR($H$21="Corrupción",$H$21="Lavado de Activos",$H$21="Financiación del Terrorismo",$H$21="Trámites, OPAs y Consultas de Acceso a la Información Pública"),"No Aplica",'5. Valoración de Controles'!N21))</f>
        <v>0</v>
      </c>
      <c r="AD21" s="23">
        <f>IF($H$21="","",
IF(OR($H$21="Corrupción",$H$21="Lavado de Activos",$H$21="Financiación del Terrorismo",$H$21="Trámites, OPAs y Consultas de Acceso a la Información Pública"),"No Aplica",'5. Valoración de Controles'!O21))</f>
        <v>0</v>
      </c>
      <c r="AE21" s="23">
        <f>IF($H$21="","",
IF(OR($H$21="Corrupción",$H$21="Lavado de Activos",$H$21="Financiación del Terrorismo",$H$21="Trámites, OPAs y Consultas de Acceso a la Información Pública"),"No Aplica",'5. Valoración de Controles'!P21))</f>
        <v>0</v>
      </c>
      <c r="AF21" s="23">
        <f>IF($H$21="","",
IF(OR($H$21="Corrupción",$H$21="Lavado de Activos",$H$21="Financiación del Terrorismo",$H$21="Trámites, OPAs y Consultas de Acceso a la Información Pública"),"No Aplica",'5. Valoración de Controles'!Q21))</f>
        <v>0</v>
      </c>
      <c r="AG21" s="24" t="str">
        <f>IF($H$21="","",
IF(OR($H$21="Corrupción",$H$21="Lavado de Activos",$H$21="Financiación del Terrorismo",$H$21="Corrupción en Trámites, OPAs y Consultas de Acceso a la Información Pública"),"No Aplica",'5. Valoración de Controles'!R21))</f>
        <v/>
      </c>
      <c r="AH21" s="8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v>
      </c>
      <c r="AJ21" s="8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Mayor</v>
      </c>
      <c r="AK21" s="11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0.8</v>
      </c>
      <c r="AL21" s="8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Alto</v>
      </c>
      <c r="AM21" s="88"/>
      <c r="AN21" s="10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3"/>
      <c r="AP21" s="112"/>
      <c r="AQ21" s="112" t="str">
        <f>IF(AO21="","","∑ Peso porcentual de cada acción definida")</f>
        <v/>
      </c>
      <c r="AR21" s="85"/>
      <c r="AS21" s="3"/>
      <c r="AT21" s="3"/>
      <c r="AU21" s="3"/>
      <c r="AV21" s="3"/>
      <c r="AW21" s="3"/>
      <c r="AX21" s="3"/>
      <c r="AY21" s="3"/>
      <c r="AZ21" s="3"/>
      <c r="BA21" s="3"/>
      <c r="BB21" s="3"/>
      <c r="BC21" s="3"/>
      <c r="BD21" s="3"/>
      <c r="BE21" s="3"/>
      <c r="BF21" s="3"/>
      <c r="BG21" s="3"/>
      <c r="BH21" s="3"/>
      <c r="BI21" s="3"/>
      <c r="BJ21" s="3"/>
      <c r="BK21" s="3"/>
      <c r="BL21" s="3"/>
    </row>
    <row r="22" spans="1:64" ht="31.5" customHeight="1">
      <c r="A22" s="83"/>
      <c r="B22" s="83"/>
      <c r="C22" s="83"/>
      <c r="D22" s="83"/>
      <c r="E22" s="83"/>
      <c r="F22" s="83"/>
      <c r="G22" s="83"/>
      <c r="H22" s="83"/>
      <c r="I22" s="83"/>
      <c r="J22" s="83"/>
      <c r="K22" s="83"/>
      <c r="L22" s="83"/>
      <c r="M22" s="83"/>
      <c r="N22" s="83"/>
      <c r="O22" s="83"/>
      <c r="P22" s="83"/>
      <c r="Q22" s="30" t="str">
        <f>IF($H$21="","",
IF(OR($H$21="Corrupción",$H$21="Lavado de Activos",$H$21="Financiación del Terrorismo",$H$21="Corrupción en Trámites, OPAs y Consultas de Acceso a la Información Pública"),"No Aplica",'5. Valoración de Controles'!H22))</f>
        <v xml:space="preserve">  </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3"/>
      <c r="AI22" s="83"/>
      <c r="AJ22" s="83"/>
      <c r="AK22" s="83"/>
      <c r="AL22" s="83"/>
      <c r="AM22" s="83"/>
      <c r="AN22" s="83"/>
      <c r="AO22" s="83"/>
      <c r="AP22" s="83"/>
      <c r="AQ22" s="83"/>
      <c r="AR22" s="83"/>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30" t="str">
        <f>IF($H$21="","",
IF(OR($H$21="Corrupción",$H$21="Lavado de Activos",$H$21="Financiación del Terrorismo",$H$21="Corrupción en Trámites, OPAs y Consultas de Acceso a la Información Pública"),"No Aplica",'5. Valoración de Controles'!H23))</f>
        <v xml:space="preserve">  </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0">
        <v>6</v>
      </c>
      <c r="B24" s="85" t="str">
        <f>'2. Identificación del Riesgo'!B24:B26</f>
        <v>Gestión del Talento Humano</v>
      </c>
      <c r="C24" s="85" t="str">
        <f>IF('2. Identificación del Riesgo'!C24:C26="","",'2. Identificación del Riesgo'!C24:C26)</f>
        <v>Situaciones administrativas</v>
      </c>
      <c r="D24" s="85" t="str">
        <f>IF('2. Identificación del Riesgo'!D24:D26="","",'2. Identificación del Riesgo'!D24:D26)</f>
        <v>Afectación Económica o Presupuestal</v>
      </c>
      <c r="E24" s="85" t="str">
        <f>IF('2. Identificación del Riesgo'!E24:E26="","",'2. Identificación del Riesgo'!E24:E26)</f>
        <v>No presentar los informes del decreto 612 del 2018.</v>
      </c>
      <c r="F24" s="85" t="str">
        <f>IF('2. Identificación del Riesgo'!F24:F26="","",'2. Identificación del Riesgo'!F24:F26)</f>
        <v>no adecuada planeación en la ejecución del plan estratégico del talento humano.</v>
      </c>
      <c r="G24" s="85" t="str">
        <f>IF('2. Identificación del Riesgo'!G24:G26="","",'2. Identificación del Riesgo'!G24:G26)</f>
        <v>Posibilidad de Afectación Económica o Presupuestal por el Incumplimiento del Decreto 612 del 2018 debido a la no adecuada planeación en la ejecución del plan estratégico del talento humano.</v>
      </c>
      <c r="H24" s="85" t="str">
        <f>IF('2. Identificación del Riesgo'!H24:H26="","",'2. Identificación del Riesgo'!H24:H26)</f>
        <v>Gestión</v>
      </c>
      <c r="I24" s="85" t="str">
        <f>IF('2. Identificación del Riesgo'!I24:I26="","",'2. Identificación del Riesgo'!I24:I26)</f>
        <v>Ejecución y Administración de procesos</v>
      </c>
      <c r="J24" s="85" t="str">
        <f>IF('2. Identificación del Riesgo'!J24:J26="","",'2. Identificación del Riesgo'!J24:J26)</f>
        <v>Alta: La actividad que conlleva el riesgo se ejecuta mínimo 500 veces al año y máximo 5000 veces por año</v>
      </c>
      <c r="K24" s="86" t="str">
        <f>'2. Identificación del Riesgo'!K24:K26</f>
        <v>Alta</v>
      </c>
      <c r="L24" s="87">
        <f>'2. Identificación del Riesgo'!L24:L26</f>
        <v>0.8</v>
      </c>
      <c r="M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Económico: Entre 100 y 500 SMLMV</v>
      </c>
      <c r="N24" s="86" t="str">
        <f>'2. Identificación del Riesgo'!N24:N26</f>
        <v>Mayor</v>
      </c>
      <c r="O24" s="87">
        <f>'2. Identificación del Riesgo'!O24:O26</f>
        <v>0.8</v>
      </c>
      <c r="P24" s="82" t="str">
        <f>'2. Identificación del Riesgo'!P24:P26</f>
        <v>Alto</v>
      </c>
      <c r="Q24" s="30" t="str">
        <f>IF($H$24="","",
IF(OR($H$24="Corrupción",$H$24="Lavado de Activos",$H$24="Financiación del Terrorismo",$H$24="Corrupción en Trámites, OPAs y Consultas de Acceso a la Información Pública"),"No Aplica",'5. Valoración de Controles'!H24))</f>
        <v xml:space="preserve">  </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f>IF($H$24="","",
IF(OR($H$24="Corrupción",$H$24="Lavado de Activos",$H$24="Financiación del Terrorismo",$H$24="Trámites, OPAs y Consultas de Acceso a la Información Pública"),"No Aplica",'5. Valoración de Controles'!I24))</f>
        <v>0</v>
      </c>
      <c r="Y24" s="23" t="str">
        <f>IF($H$24="","",
IF(OR($H$24="Corrupción",$H$24="Lavado de Activos",$H$24="Financiación del Terrorismo",$H$24="Trámites, OPAs y Consultas de Acceso a la Información Pública"),"No Aplica",'5. Valoración de Controles'!J24))</f>
        <v/>
      </c>
      <c r="Z24" s="23">
        <f>IF($H$24="","",
IF(OR($H$24="Corrupción",$H$24="Lavado de Activos",$H$24="Financiación del Terrorismo",$H$24="Trámites, OPAs y Consultas de Acceso a la Información Pública"),"No Aplica",'5. Valoración de Controles'!K24))</f>
        <v>0</v>
      </c>
      <c r="AA24" s="23">
        <f>IF($H$24="","",
IF(OR($H$24="Corrupción",$H$24="Lavado de Activos",$H$24="Financiación del Terrorismo",$H$24="Trámites, OPAs y Consultas de Acceso a la Información Pública"),"No Aplica",'5. Valoración de Controles'!L24))</f>
        <v>0</v>
      </c>
      <c r="AB24" s="23">
        <f>IF($H$24="","",
IF(OR($H$24="Corrupción",$H$24="Lavado de Activos",$H$24="Financiación del Terrorismo",$H$24="Trámites, OPAs y Consultas de Acceso a la Información Pública"),"No Aplica",'5. Valoración de Controles'!M24))</f>
        <v>0</v>
      </c>
      <c r="AC24" s="23">
        <f>IF($H$24="","",
IF(OR($H$24="Corrupción",$H$24="Lavado de Activos",$H$24="Financiación del Terrorismo",$H$24="Trámites, OPAs y Consultas de Acceso a la Información Pública"),"No Aplica",'5. Valoración de Controles'!N24))</f>
        <v>0</v>
      </c>
      <c r="AD24" s="23">
        <f>IF($H$24="","",
IF(OR($H$24="Corrupción",$H$24="Lavado de Activos",$H$24="Financiación del Terrorismo",$H$24="Trámites, OPAs y Consultas de Acceso a la Información Pública"),"No Aplica",'5. Valoración de Controles'!O24))</f>
        <v>0</v>
      </c>
      <c r="AE24" s="23">
        <f>IF($H$24="","",
IF(OR($H$24="Corrupción",$H$24="Lavado de Activos",$H$24="Financiación del Terrorismo",$H$24="Trámites, OPAs y Consultas de Acceso a la Información Pública"),"No Aplica",'5. Valoración de Controles'!P24))</f>
        <v>0</v>
      </c>
      <c r="AF24" s="23">
        <f>IF($H$24="","",
IF(OR($H$24="Corrupción",$H$24="Lavado de Activos",$H$24="Financiación del Terrorismo",$H$24="Trámites, OPAs y Consultas de Acceso a la Información Pública"),"No Aplica",'5. Valoración de Controles'!Q24))</f>
        <v>0</v>
      </c>
      <c r="AG24" s="24" t="str">
        <f>IF($H$24="","",
IF(OR($H$24="Corrupción",$H$24="Lavado de Activos",$H$24="Financiación del Terrorismo",$H$24="Corrupción en Trámites, OPAs y Consultas de Acceso a la Información Pública"),"No Aplica",'5. Valoración de Controles'!R24))</f>
        <v/>
      </c>
      <c r="AH24" s="8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Alta</v>
      </c>
      <c r="AI24" s="11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0.8</v>
      </c>
      <c r="AJ24" s="8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Mayor</v>
      </c>
      <c r="AK24" s="11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0.8</v>
      </c>
      <c r="AL24" s="8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88"/>
      <c r="AN24" s="10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3"/>
      <c r="AP24" s="112"/>
      <c r="AQ24" s="112" t="str">
        <f>IF(AO24="","","∑ Peso porcentual de cada acción definida")</f>
        <v/>
      </c>
      <c r="AR24" s="85"/>
      <c r="AS24" s="3"/>
      <c r="AT24" s="3"/>
      <c r="AU24" s="3"/>
      <c r="AV24" s="3"/>
      <c r="AW24" s="3"/>
      <c r="AX24" s="3"/>
      <c r="AY24" s="3"/>
      <c r="AZ24" s="3"/>
      <c r="BA24" s="3"/>
      <c r="BB24" s="3"/>
      <c r="BC24" s="3"/>
      <c r="BD24" s="3"/>
      <c r="BE24" s="3"/>
      <c r="BF24" s="3"/>
      <c r="BG24" s="3"/>
      <c r="BH24" s="3"/>
      <c r="BI24" s="3"/>
      <c r="BJ24" s="3"/>
      <c r="BK24" s="3"/>
      <c r="BL24" s="3"/>
    </row>
    <row r="25" spans="1:64" ht="31.5" customHeight="1">
      <c r="A25" s="83"/>
      <c r="B25" s="83"/>
      <c r="C25" s="83"/>
      <c r="D25" s="83"/>
      <c r="E25" s="83"/>
      <c r="F25" s="83"/>
      <c r="G25" s="83"/>
      <c r="H25" s="83"/>
      <c r="I25" s="83"/>
      <c r="J25" s="83"/>
      <c r="K25" s="83"/>
      <c r="L25" s="83"/>
      <c r="M25" s="83"/>
      <c r="N25" s="83"/>
      <c r="O25" s="83"/>
      <c r="P25" s="83"/>
      <c r="Q25" s="30" t="str">
        <f>IF($H$24="","",
IF(OR($H$24="Corrupción",$H$24="Lavado de Activos",$H$24="Financiación del Terrorismo",$H$24="Corrupción en Trámites, OPAs y Consultas de Acceso a la Información Pública"),"No Aplica",'5. Valoración de Controles'!H25))</f>
        <v xml:space="preserve">  </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f>IF($H$24="","",
IF(OR($H$24="Corrupción",$H$24="Lavado de Activos",$H$24="Financiación del Terrorismo",$H$24="Trámites, OPAs y Consultas de Acceso a la Información Pública"),"No Aplica",'5. Valoración de Controles'!I25))</f>
        <v>0</v>
      </c>
      <c r="Y25" s="23" t="str">
        <f>IF($H$24="","",
IF(OR($H$24="Corrupción",$H$24="Lavado de Activos",$H$24="Financiación del Terrorismo",$H$24="Trámites, OPAs y Consultas de Acceso a la Información Pública"),"No Aplica",'5. Valoración de Controles'!J25))</f>
        <v/>
      </c>
      <c r="Z25" s="23">
        <f>IF($H$24="","",
IF(OR($H$24="Corrupción",$H$24="Lavado de Activos",$H$24="Financiación del Terrorismo",$H$24="Trámites, OPAs y Consultas de Acceso a la Información Pública"),"No Aplica",'5. Valoración de Controles'!K25))</f>
        <v>0</v>
      </c>
      <c r="AA25" s="23">
        <f>IF($H$24="","",
IF(OR($H$24="Corrupción",$H$24="Lavado de Activos",$H$24="Financiación del Terrorismo",$H$24="Trámites, OPAs y Consultas de Acceso a la Información Pública"),"No Aplica",'5. Valoración de Controles'!L25))</f>
        <v>0</v>
      </c>
      <c r="AB25" s="23">
        <f>IF($H$24="","",
IF(OR($H$24="Corrupción",$H$24="Lavado de Activos",$H$24="Financiación del Terrorismo",$H$24="Trámites, OPAs y Consultas de Acceso a la Información Pública"),"No Aplica",'5. Valoración de Controles'!M25))</f>
        <v>0</v>
      </c>
      <c r="AC25" s="23">
        <f>IF($H$24="","",
IF(OR($H$24="Corrupción",$H$24="Lavado de Activos",$H$24="Financiación del Terrorismo",$H$24="Trámites, OPAs y Consultas de Acceso a la Información Pública"),"No Aplica",'5. Valoración de Controles'!N25))</f>
        <v>0</v>
      </c>
      <c r="AD25" s="23">
        <f>IF($H$24="","",
IF(OR($H$24="Corrupción",$H$24="Lavado de Activos",$H$24="Financiación del Terrorismo",$H$24="Trámites, OPAs y Consultas de Acceso a la Información Pública"),"No Aplica",'5. Valoración de Controles'!O25))</f>
        <v>0</v>
      </c>
      <c r="AE25" s="23">
        <f>IF($H$24="","",
IF(OR($H$24="Corrupción",$H$24="Lavado de Activos",$H$24="Financiación del Terrorismo",$H$24="Trámites, OPAs y Consultas de Acceso a la Información Pública"),"No Aplica",'5. Valoración de Controles'!P25))</f>
        <v>0</v>
      </c>
      <c r="AF25" s="23">
        <f>IF($H$24="","",
IF(OR($H$24="Corrupción",$H$24="Lavado de Activos",$H$24="Financiación del Terrorismo",$H$24="Trámites, OPAs y Consultas de Acceso a la Información Pública"),"No Aplica",'5. Valoración de Controles'!Q25))</f>
        <v>0</v>
      </c>
      <c r="AG25" s="24" t="str">
        <f>IF($H$24="","",
IF(OR($H$24="Corrupción",$H$24="Lavado de Activos",$H$24="Financiación del Terrorismo",$H$24="Corrupción en Trámites, OPAs y Consultas de Acceso a la Información Pública"),"No Aplica",'5. Valoración de Controles'!R25))</f>
        <v/>
      </c>
      <c r="AH25" s="83"/>
      <c r="AI25" s="83"/>
      <c r="AJ25" s="83"/>
      <c r="AK25" s="83"/>
      <c r="AL25" s="83"/>
      <c r="AM25" s="83"/>
      <c r="AN25" s="83"/>
      <c r="AO25" s="83"/>
      <c r="AP25" s="83"/>
      <c r="AQ25" s="83"/>
      <c r="AR25" s="83"/>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30" t="str">
        <f>IF($H$24="","",
IF(OR($H$24="Corrupción",$H$24="Lavado de Activos",$H$24="Financiación del Terrorismo",$H$24="Corrupción en Trámites, OPAs y Consultas de Acceso a la Información Pública"),"No Aplica",'5. Valoración de Controles'!H26))</f>
        <v xml:space="preserve">  </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0">
        <v>7</v>
      </c>
      <c r="B27" s="85" t="str">
        <f>'2. Identificación del Riesgo'!B27:B29</f>
        <v>Gestión del Talento Humano</v>
      </c>
      <c r="C27" s="85" t="str">
        <f>IF('2. Identificación del Riesgo'!C27:C29="","",'2. Identificación del Riesgo'!C27:C29)</f>
        <v>Diligenciamiento periodico del formulario de declaración  de conflicto de interés en la plataforma SIDEAP por los funcionarios de la Entidad.</v>
      </c>
      <c r="D27" s="85" t="str">
        <f>IF('2. Identificación del Riesgo'!D27:D29="","",'2. Identificación del Riesgo'!D27:D29)</f>
        <v>Afectación Económica o Presupuestal</v>
      </c>
      <c r="E27" s="85" t="str">
        <f>IF('2. Identificación del Riesgo'!E27:E29="","",'2. Identificación del Riesgo'!E27:E29)</f>
        <v>El funcionario presenta un conflicto de intereses pero no se declara impedido para desempeñar sus funciones, ante una situación en la que puede tener un interes particular o directo que afecte su regulación, gestión, control o decisiones.</v>
      </c>
      <c r="F27" s="85" t="str">
        <f>IF('2. Identificación del Riesgo'!F27:F29="","",'2. Identificación del Riesgo'!F27:F29)</f>
        <v>Falta de seguimiento a los casos declarados por los funcionarios de la Entidad en la plataforma del SIDEAP.</v>
      </c>
      <c r="G27" s="85"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27" s="85" t="str">
        <f>IF('2. Identificación del Riesgo'!H27:H29="","",'2. Identificación del Riesgo'!H27:H29)</f>
        <v>Corrupción</v>
      </c>
      <c r="I27" s="85" t="str">
        <f>IF('2. Identificación del Riesgo'!I27:I29="","",'2. Identificación del Riesgo'!I27:I29)</f>
        <v>Usuarios, productos y practicas, organizacionales</v>
      </c>
      <c r="J27" s="85" t="str">
        <f>IF('2. Identificación del Riesgo'!J27:J29="","",'2. Identificación del Riesgo'!J27:J29)</f>
        <v>Improbable: Al menos una vez en los últimos 5 años.</v>
      </c>
      <c r="K27" s="86" t="str">
        <f>'2. Identificación del Riesgo'!K27:K29</f>
        <v>Improbable</v>
      </c>
      <c r="L27" s="87">
        <f>'2. Identificación del Riesgo'!L27:L29</f>
        <v>0.4</v>
      </c>
      <c r="M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86" t="str">
        <f>'2. Identificación del Riesgo'!N27:N29</f>
        <v>Catastrófico</v>
      </c>
      <c r="O27" s="87">
        <f>'2. Identificación del Riesgo'!O27:O29</f>
        <v>1</v>
      </c>
      <c r="P27" s="82" t="str">
        <f>'2. Identificación del Riesgo'!P27:P29</f>
        <v>Extremo</v>
      </c>
      <c r="Q27" s="30" t="str">
        <f>IF($H$27="","",
IF(OR($H$27="Corrupción",$H$27="Lavado de Activos",$H$27="Financiación del Terrorismo",$H$27="Corrupción en Trámites, OPAs y Consultas de Acceso a la Información Pública"),"No Aplica",'5. Valoración de Controles'!H27))</f>
        <v>No Aplica</v>
      </c>
      <c r="R27" s="30" t="str">
        <f>IF($H$27="","",
IF(OR($H$27="Corrupción",$H$27="Lavado de Activos",$H$27="Financiación del Terrorismo",$H$27="Corrupción en Trámites, OPAs y Consultas de Acceso a la Información Pública"),'6.Valoración Control Corrupción'!E27,"No Aplica"))</f>
        <v>El profesional de gestión de talento humano</v>
      </c>
      <c r="S27" s="30" t="str">
        <f>IF($H$27="","",
IF(OR($H$27="Corrupción",$H$27="Lavado de Activos",$H$27="Financiación del Terrorismo",$H$27="Corrupción en Trámites, OPAs y Consultas de Acceso a la Información Pública"),'6.Valoración Control Corrupción'!F27,"No Aplica"))</f>
        <v>Anual</v>
      </c>
      <c r="T27" s="30" t="str">
        <f>IF($H$27="","",
IF(OR($H$27="Corrupción",$H$27="Lavado de Activos",$H$27="Financiación del Terrorismo",$H$27="Corrupción en Trámites, OPAs y Consultas de Acceso a la Información Pública"),'6.Valoración Control Corrupción'!G27,"No Aplica"))</f>
        <v>Identificar declaraciones de conflicto de intereses para evitar cualquier afectación a la entidad por intereses particulares o directos, además para llevar un control de los casos susceptibles de estudio.</v>
      </c>
      <c r="U27" s="30" t="str">
        <f>IF($H$27="","",
IF(OR($H$27="Corrupción",$H$27="Lavado de Activos",$H$27="Financiación del Terrorismo",$H$27="Corrupción en Trámites, OPAs y Consultas de Acceso a la Información Pública"),'6.Valoración Control Corrupción'!H27,"No Aplica"))</f>
        <v>1) Solicitar la actualización del la declaración de conflicto de intereses a funcionarios y contratistas, atendiendo los lineamientos expedidos por el Servicio Civil.</v>
      </c>
      <c r="V27" s="30" t="str">
        <f>IF($H$27="","",
IF(OR($H$27="Corrupción",$H$27="Lavado de Activos",$H$27="Financiación del Terrorismo",$H$27="Corrupción en Trámites, OPAs y Consultas de Acceso a la Información Pública"),'6.Valoración Control Corrupción'!I27,"No Aplica"))</f>
        <v>1) En caso de identificarse un conflicto de intereses, se analiza y se remite el caso a la oficina de control disciplinario interno, a traves de comunicación interna y/o correo electrónico para su respectivo tratamiento.</v>
      </c>
      <c r="W27" s="30" t="str">
        <f>IF($H$27="","",
IF(OR($H$27="Corrupción",$H$27="Lavado de Activos",$H$27="Financiación del Terrorismo",$H$27="Corrupción en Trámites, OPAs y Consultas de Acceso a la Información Pública"),'6.Valoración Control Corrupción'!J27,"No Aplica"))</f>
        <v>1) Comunicación interna de solicitud de actualización de la declaración de conflicto de intereses a todas las dependencias de la Entidad.
2) Comunicaciones internas o correos electrónicos con la remisión de casos a la Oficina de Control Disciplinario Interno.</v>
      </c>
      <c r="X27" s="23" t="str">
        <f>IF($H$27="","",
IF(OR($H$27="Corrupción",$H$27="Lavado de Activos",$H$27="Financiación del Terrorismo",$H$27="Trámites, OPAs y Consultas de Acceso a la Información Pública"),"No Aplica",'5. Valoración de Controles'!I27))</f>
        <v>No Aplica</v>
      </c>
      <c r="Y27" s="23" t="str">
        <f>IF($H$27="","",
IF(OR($H$27="Corrupción",$H$27="Lavado de Activos",$H$27="Financiación del Terrorismo",$H$27="Trámites, OPAs y Consultas de Acceso a la Información Pública"),"No Aplica",'5. Valoración de Controles'!J27))</f>
        <v>No Aplica</v>
      </c>
      <c r="Z27" s="23" t="str">
        <f>IF($H$27="","",
IF(OR($H$27="Corrupción",$H$27="Lavado de Activos",$H$27="Financiación del Terrorismo",$H$27="Trámites, OPAs y Consultas de Acceso a la Información Pública"),"No Aplica",'5. Valoración de Controles'!K27))</f>
        <v>No Aplica</v>
      </c>
      <c r="AA27" s="23" t="str">
        <f>IF($H$27="","",
IF(OR($H$27="Corrupción",$H$27="Lavado de Activos",$H$27="Financiación del Terrorismo",$H$27="Trámites, OPAs y Consultas de Acceso a la Información Pública"),"No Aplica",'5. Valoración de Controles'!L27))</f>
        <v>No Aplica</v>
      </c>
      <c r="AB27" s="23" t="str">
        <f>IF($H$27="","",
IF(OR($H$27="Corrupción",$H$27="Lavado de Activos",$H$27="Financiación del Terrorismo",$H$27="Trámites, OPAs y Consultas de Acceso a la Información Pública"),"No Aplica",'5. Valoración de Controles'!M27))</f>
        <v>No Aplica</v>
      </c>
      <c r="AC27" s="23" t="str">
        <f>IF($H$27="","",
IF(OR($H$27="Corrupción",$H$27="Lavado de Activos",$H$27="Financiación del Terrorismo",$H$27="Trámites, OPAs y Consultas de Acceso a la Información Pública"),"No Aplica",'5. Valoración de Controles'!N27))</f>
        <v>No Aplica</v>
      </c>
      <c r="AD27" s="23" t="str">
        <f>IF($H$27="","",
IF(OR($H$27="Corrupción",$H$27="Lavado de Activos",$H$27="Financiación del Terrorismo",$H$27="Trámites, OPAs y Consultas de Acceso a la Información Pública"),"No Aplica",'5. Valoración de Controles'!O27))</f>
        <v>No Aplica</v>
      </c>
      <c r="AE27" s="23" t="str">
        <f>IF($H$27="","",
IF(OR($H$27="Corrupción",$H$27="Lavado de Activos",$H$27="Financiación del Terrorismo",$H$27="Trámites, OPAs y Consultas de Acceso a la Información Pública"),"No Aplica",'5. Valoración de Controles'!P27))</f>
        <v>No Aplica</v>
      </c>
      <c r="AF27" s="23" t="str">
        <f>IF($H$27="","",
IF(OR($H$27="Corrupción",$H$27="Lavado de Activos",$H$27="Financiación del Terrorismo",$H$27="Trámites, OPAs y Consultas de Acceso a la Información Pública"),"No Aplica",'5. Valoración de Controles'!Q27))</f>
        <v>No Aplica</v>
      </c>
      <c r="AG27" s="24" t="str">
        <f>IF($H$27="","",
IF(OR($H$27="Corrupción",$H$27="Lavado de Activos",$H$27="Financiación del Terrorismo",$H$27="Corrupción en Trámites, OPAs y Consultas de Acceso a la Información Pública"),"No Aplica",'5. Valoración de Controles'!R27))</f>
        <v>No Aplica</v>
      </c>
      <c r="AH27" s="8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8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8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88" t="s">
        <v>259</v>
      </c>
      <c r="AN27" s="10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3" t="s">
        <v>260</v>
      </c>
      <c r="AP27" s="112" t="s">
        <v>261</v>
      </c>
      <c r="AQ27" s="112" t="str">
        <f>IF(AO27="","","∑ Peso porcentual de cada acción definida")</f>
        <v>∑ Peso porcentual de cada acción definida</v>
      </c>
      <c r="AR27" s="85" t="s">
        <v>262</v>
      </c>
      <c r="AS27" s="3"/>
      <c r="AT27" s="3"/>
      <c r="AU27" s="3"/>
      <c r="AV27" s="3"/>
      <c r="AW27" s="3"/>
      <c r="AX27" s="3"/>
      <c r="AY27" s="3"/>
      <c r="AZ27" s="3"/>
      <c r="BA27" s="3"/>
      <c r="BB27" s="3"/>
      <c r="BC27" s="3"/>
      <c r="BD27" s="3"/>
      <c r="BE27" s="3"/>
      <c r="BF27" s="3"/>
      <c r="BG27" s="3"/>
      <c r="BH27" s="3"/>
      <c r="BI27" s="3"/>
      <c r="BJ27" s="3"/>
      <c r="BK27" s="3"/>
      <c r="BL27" s="3"/>
    </row>
    <row r="28" spans="1:64" ht="31.5" customHeight="1">
      <c r="A28" s="83"/>
      <c r="B28" s="83"/>
      <c r="C28" s="83"/>
      <c r="D28" s="83"/>
      <c r="E28" s="83"/>
      <c r="F28" s="83"/>
      <c r="G28" s="83"/>
      <c r="H28" s="83"/>
      <c r="I28" s="83"/>
      <c r="J28" s="83"/>
      <c r="K28" s="83"/>
      <c r="L28" s="83"/>
      <c r="M28" s="83"/>
      <c r="N28" s="83"/>
      <c r="O28" s="83"/>
      <c r="P28" s="83"/>
      <c r="Q28" s="30" t="str">
        <f>IF($H$27="","",
IF(OR($H$27="Corrupción",$H$27="Lavado de Activos",$H$27="Financiación del Terrorismo",$H$27="Corrupción en Trámites, OPAs y Consultas de Acceso a la Información Pública"),"No Aplica",'5. Valoración de Controles'!H28))</f>
        <v>No Aplica</v>
      </c>
      <c r="R28" s="30">
        <f>IF($H$27="","",
IF(OR($H$27="Corrupción",$H$27="Lavado de Activos",$H$27="Financiación del Terrorismo",$H$27="Corrupción en Trámites, OPAs y Consultas de Acceso a la Información Pública"),'6.Valoración Control Corrupción'!E28,"No Aplica"))</f>
        <v>0</v>
      </c>
      <c r="S28" s="30">
        <f>IF($H$27="","",
IF(OR($H$27="Corrupción",$H$27="Lavado de Activos",$H$27="Financiación del Terrorismo",$H$27="Corrupción en Trámites, OPAs y Consultas de Acceso a la Información Pública"),'6.Valoración Control Corrupción'!F28,"No Aplica"))</f>
        <v>0</v>
      </c>
      <c r="T28" s="30">
        <f>IF($H$27="","",
IF(OR($H$27="Corrupción",$H$27="Lavado de Activos",$H$27="Financiación del Terrorismo",$H$27="Corrupción en Trámites, OPAs y Consultas de Acceso a la Información Pública"),'6.Valoración Control Corrupción'!G28,"No Aplica"))</f>
        <v>0</v>
      </c>
      <c r="U28" s="30">
        <f>IF($H$27="","",
IF(OR($H$27="Corrupción",$H$27="Lavado de Activos",$H$27="Financiación del Terrorismo",$H$27="Corrupción en Trámites, OPAs y Consultas de Acceso a la Información Pública"),'6.Valoración Control Corrupción'!H28,"No Aplica"))</f>
        <v>0</v>
      </c>
      <c r="V28" s="30">
        <f>IF($H$27="","",
IF(OR($H$27="Corrupción",$H$27="Lavado de Activos",$H$27="Financiación del Terrorismo",$H$27="Corrupción en Trámites, OPAs y Consultas de Acceso a la Información Pública"),'6.Valoración Control Corrupción'!I28,"No Aplica"))</f>
        <v>0</v>
      </c>
      <c r="W28" s="30">
        <f>IF($H$27="","",
IF(OR($H$27="Corrupción",$H$27="Lavado de Activos",$H$27="Financiación del Terrorismo",$H$27="Corrupción en Trámites, OPAs y Consultas de Acceso a la Información Pública"),'6.Valoración Control Corrupción'!J28,"No Aplica"))</f>
        <v>0</v>
      </c>
      <c r="X28" s="23" t="str">
        <f>IF($H$27="","",
IF(OR($H$27="Corrupción",$H$27="Lavado de Activos",$H$27="Financiación del Terrorismo",$H$27="Trámites, OPAs y Consultas de Acceso a la Información Pública"),"No Aplica",'5. Valoración de Controles'!I28))</f>
        <v>No Aplica</v>
      </c>
      <c r="Y28" s="23" t="str">
        <f>IF($H$27="","",
IF(OR($H$27="Corrupción",$H$27="Lavado de Activos",$H$27="Financiación del Terrorismo",$H$27="Trámites, OPAs y Consultas de Acceso a la Información Pública"),"No Aplica",'5. Valoración de Controles'!J28))</f>
        <v>No Aplica</v>
      </c>
      <c r="Z28" s="23" t="str">
        <f>IF($H$27="","",
IF(OR($H$27="Corrupción",$H$27="Lavado de Activos",$H$27="Financiación del Terrorismo",$H$27="Trámites, OPAs y Consultas de Acceso a la Información Pública"),"No Aplica",'5. Valoración de Controles'!K28))</f>
        <v>No Aplica</v>
      </c>
      <c r="AA28" s="23" t="str">
        <f>IF($H$27="","",
IF(OR($H$27="Corrupción",$H$27="Lavado de Activos",$H$27="Financiación del Terrorismo",$H$27="Trámites, OPAs y Consultas de Acceso a la Información Pública"),"No Aplica",'5. Valoración de Controles'!L28))</f>
        <v>No Aplica</v>
      </c>
      <c r="AB28" s="23" t="str">
        <f>IF($H$27="","",
IF(OR($H$27="Corrupción",$H$27="Lavado de Activos",$H$27="Financiación del Terrorismo",$H$27="Trámites, OPAs y Consultas de Acceso a la Información Pública"),"No Aplica",'5. Valoración de Controles'!M28))</f>
        <v>No Aplica</v>
      </c>
      <c r="AC28" s="23" t="str">
        <f>IF($H$27="","",
IF(OR($H$27="Corrupción",$H$27="Lavado de Activos",$H$27="Financiación del Terrorismo",$H$27="Trámites, OPAs y Consultas de Acceso a la Información Pública"),"No Aplica",'5. Valoración de Controles'!N28))</f>
        <v>No Aplica</v>
      </c>
      <c r="AD28" s="23" t="str">
        <f>IF($H$27="","",
IF(OR($H$27="Corrupción",$H$27="Lavado de Activos",$H$27="Financiación del Terrorismo",$H$27="Trámites, OPAs y Consultas de Acceso a la Información Pública"),"No Aplica",'5. Valoración de Controles'!O28))</f>
        <v>No Aplica</v>
      </c>
      <c r="AE28" s="23" t="str">
        <f>IF($H$27="","",
IF(OR($H$27="Corrupción",$H$27="Lavado de Activos",$H$27="Financiación del Terrorismo",$H$27="Trámites, OPAs y Consultas de Acceso a la Información Pública"),"No Aplica",'5. Valoración de Controles'!P28))</f>
        <v>No Aplica</v>
      </c>
      <c r="AF28" s="23" t="str">
        <f>IF($H$27="","",
IF(OR($H$27="Corrupción",$H$27="Lavado de Activos",$H$27="Financiación del Terrorismo",$H$27="Trámites, OPAs y Consultas de Acceso a la Información Pública"),"No Aplica",'5. Valoración de Controles'!Q28))</f>
        <v>No Aplica</v>
      </c>
      <c r="AG28" s="24" t="str">
        <f>IF($H$27="","",
IF(OR($H$27="Corrupción",$H$27="Lavado de Activos",$H$27="Financiación del Terrorismo",$H$27="Corrupción en Trámites, OPAs y Consultas de Acceso a la Información Pública"),"No Aplica",'5. Valoración de Controles'!R28))</f>
        <v>No Aplica</v>
      </c>
      <c r="AH28" s="83"/>
      <c r="AI28" s="83"/>
      <c r="AJ28" s="83"/>
      <c r="AK28" s="83"/>
      <c r="AL28" s="83"/>
      <c r="AM28" s="83"/>
      <c r="AN28" s="83"/>
      <c r="AO28" s="83"/>
      <c r="AP28" s="83"/>
      <c r="AQ28" s="83"/>
      <c r="AR28" s="83"/>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30" t="str">
        <f>IF($H$27="","",
IF(OR($H$27="Corrupción",$H$27="Lavado de Activos",$H$27="Financiación del Terrorismo",$H$27="Corrupción en Trámites, OPAs y Consultas de Acceso a la Información Pública"),"No Aplica",'5. Valoración de Controles'!H29))</f>
        <v>No Aplica</v>
      </c>
      <c r="R29" s="30">
        <f>IF($H$27="","",
IF(OR($H$27="Corrupción",$H$27="Lavado de Activos",$H$27="Financiación del Terrorismo",$H$27="Corrupción en Trámites, OPAs y Consultas de Acceso a la Información Pública"),'6.Valoración Control Corrupción'!E29,"No Aplica"))</f>
        <v>0</v>
      </c>
      <c r="S29" s="30">
        <f>IF($H$27="","",
IF(OR($H$27="Corrupción",$H$27="Lavado de Activos",$H$27="Financiación del Terrorismo",$H$27="Corrupción en Trámites, OPAs y Consultas de Acceso a la Información Pública"),'6.Valoración Control Corrupción'!F29,"No Aplica"))</f>
        <v>0</v>
      </c>
      <c r="T29" s="30">
        <f>IF($H$27="","",
IF(OR($H$27="Corrupción",$H$27="Lavado de Activos",$H$27="Financiación del Terrorismo",$H$27="Corrupción en Trámites, OPAs y Consultas de Acceso a la Información Pública"),'6.Valoración Control Corrupción'!G29,"No Aplica"))</f>
        <v>0</v>
      </c>
      <c r="U29" s="30">
        <f>IF($H$27="","",
IF(OR($H$27="Corrupción",$H$27="Lavado de Activos",$H$27="Financiación del Terrorismo",$H$27="Corrupción en Trámites, OPAs y Consultas de Acceso a la Información Pública"),'6.Valoración Control Corrupción'!H29,"No Aplica"))</f>
        <v>0</v>
      </c>
      <c r="V29" s="30">
        <f>IF($H$27="","",
IF(OR($H$27="Corrupción",$H$27="Lavado de Activos",$H$27="Financiación del Terrorismo",$H$27="Corrupción en Trámites, OPAs y Consultas de Acceso a la Información Pública"),'6.Valoración Control Corrupción'!I29,"No Aplica"))</f>
        <v>0</v>
      </c>
      <c r="W29" s="30">
        <f>IF($H$27="","",
IF(OR($H$27="Corrupción",$H$27="Lavado de Activos",$H$27="Financiación del Terrorismo",$H$27="Corrupción en Trámites, OPAs y Consultas de Acceso a la Información Pública"),'6.Valoración Control Corrupción'!J29,"No Aplica"))</f>
        <v>0</v>
      </c>
      <c r="X29" s="23" t="str">
        <f>IF($H$27="","",
IF(OR($H$27="Corrupción",$H$27="Lavado de Activos",$H$27="Financiación del Terrorismo",$H$27="Trámites, OPAs y Consultas de Acceso a la Información Pública"),"No Aplica",'5. Valoración de Controles'!I29))</f>
        <v>No Aplica</v>
      </c>
      <c r="Y29" s="23" t="str">
        <f>IF($H$27="","",
IF(OR($H$27="Corrupción",$H$27="Lavado de Activos",$H$27="Financiación del Terrorismo",$H$27="Trámites, OPAs y Consultas de Acceso a la Información Pública"),"No Aplica",'5. Valoración de Controles'!J29))</f>
        <v>No Aplica</v>
      </c>
      <c r="Z29" s="23" t="str">
        <f>IF($H$27="","",
IF(OR($H$27="Corrupción",$H$27="Lavado de Activos",$H$27="Financiación del Terrorismo",$H$27="Trámites, OPAs y Consultas de Acceso a la Información Pública"),"No Aplica",'5. Valoración de Controles'!K29))</f>
        <v>No Aplica</v>
      </c>
      <c r="AA29" s="23" t="str">
        <f>IF($H$27="","",
IF(OR($H$27="Corrupción",$H$27="Lavado de Activos",$H$27="Financiación del Terrorismo",$H$27="Trámites, OPAs y Consultas de Acceso a la Información Pública"),"No Aplica",'5. Valoración de Controles'!L29))</f>
        <v>No Aplica</v>
      </c>
      <c r="AB29" s="23" t="str">
        <f>IF($H$27="","",
IF(OR($H$27="Corrupción",$H$27="Lavado de Activos",$H$27="Financiación del Terrorismo",$H$27="Trámites, OPAs y Consultas de Acceso a la Información Pública"),"No Aplica",'5. Valoración de Controles'!M29))</f>
        <v>No Aplica</v>
      </c>
      <c r="AC29" s="23" t="str">
        <f>IF($H$27="","",
IF(OR($H$27="Corrupción",$H$27="Lavado de Activos",$H$27="Financiación del Terrorismo",$H$27="Trámites, OPAs y Consultas de Acceso a la Información Pública"),"No Aplica",'5. Valoración de Controles'!N29))</f>
        <v>No Aplica</v>
      </c>
      <c r="AD29" s="23" t="str">
        <f>IF($H$27="","",
IF(OR($H$27="Corrupción",$H$27="Lavado de Activos",$H$27="Financiación del Terrorismo",$H$27="Trámites, OPAs y Consultas de Acceso a la Información Pública"),"No Aplica",'5. Valoración de Controles'!O29))</f>
        <v>No Aplica</v>
      </c>
      <c r="AE29" s="23" t="str">
        <f>IF($H$27="","",
IF(OR($H$27="Corrupción",$H$27="Lavado de Activos",$H$27="Financiación del Terrorismo",$H$27="Trámites, OPAs y Consultas de Acceso a la Información Pública"),"No Aplica",'5. Valoración de Controles'!P29))</f>
        <v>No Aplica</v>
      </c>
      <c r="AF29" s="23" t="str">
        <f>IF($H$27="","",
IF(OR($H$27="Corrupción",$H$27="Lavado de Activos",$H$27="Financiación del Terrorismo",$H$27="Trámites, OPAs y Consultas de Acceso a la Información Pública"),"No Aplica",'5. Valoración de Controles'!Q29))</f>
        <v>No Aplica</v>
      </c>
      <c r="AG29" s="24" t="str">
        <f>IF($H$27="","",
IF(OR($H$27="Corrupción",$H$27="Lavado de Activos",$H$27="Financiación del Terrorismo",$H$27="Corrupción en Trámites, OPAs y Consultas de Acceso a la Información Pública"),"No Aplica",'5. Valoración de Controles'!R29))</f>
        <v>No Aplica</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0">
        <v>8</v>
      </c>
      <c r="B30" s="85" t="str">
        <f>'2. Identificación del Riesgo'!B30:B32</f>
        <v/>
      </c>
      <c r="C30" s="85" t="str">
        <f>IF('2. Identificación del Riesgo'!C30:C32="","",'2. Identificación del Riesgo'!C30:C32)</f>
        <v/>
      </c>
      <c r="D30" s="85" t="str">
        <f>IF('2. Identificación del Riesgo'!D30:D32="","",'2. Identificación del Riesgo'!D30:D32)</f>
        <v/>
      </c>
      <c r="E30" s="85" t="str">
        <f>IF('2. Identificación del Riesgo'!E30:E32="","",'2. Identificación del Riesgo'!E30:E32)</f>
        <v/>
      </c>
      <c r="F30" s="85" t="str">
        <f>IF('2. Identificación del Riesgo'!F30:F32="","",'2. Identificación del Riesgo'!F30:F32)</f>
        <v/>
      </c>
      <c r="G30" s="85" t="str">
        <f>IF('2. Identificación del Riesgo'!G30:G32="","",'2. Identificación del Riesgo'!G30:G32)</f>
        <v/>
      </c>
      <c r="H30" s="85" t="str">
        <f>IF('2. Identificación del Riesgo'!H30:H32="","",'2. Identificación del Riesgo'!H30:H32)</f>
        <v/>
      </c>
      <c r="I30" s="85" t="str">
        <f>IF('2. Identificación del Riesgo'!I30:I32="","",'2. Identificación del Riesgo'!I30:I32)</f>
        <v/>
      </c>
      <c r="J30" s="85" t="str">
        <f>IF('2. Identificación del Riesgo'!J30:J32="","",'2. Identificación del Riesgo'!J30:J32)</f>
        <v/>
      </c>
      <c r="K30" s="86" t="str">
        <f>'2. Identificación del Riesgo'!K30:K32</f>
        <v/>
      </c>
      <c r="L30" s="87" t="str">
        <f>'2. Identificación del Riesgo'!L30:L32</f>
        <v/>
      </c>
      <c r="M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6" t="str">
        <f>'2. Identificación del Riesgo'!N30:N32</f>
        <v/>
      </c>
      <c r="O30" s="87" t="str">
        <f>'2. Identificación del Riesgo'!O30:O32</f>
        <v/>
      </c>
      <c r="P30" s="82"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8"/>
      <c r="AN30" s="10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2"/>
      <c r="AQ30" s="112" t="str">
        <f>IF(AO30="","","∑ Peso porcentual de cada acción definida")</f>
        <v/>
      </c>
      <c r="AR30" s="85"/>
      <c r="AS30" s="3"/>
      <c r="AT30" s="3"/>
      <c r="AU30" s="3"/>
      <c r="AV30" s="3"/>
      <c r="AW30" s="3"/>
      <c r="AX30" s="3"/>
      <c r="AY30" s="3"/>
      <c r="AZ30" s="3"/>
      <c r="BA30" s="3"/>
      <c r="BB30" s="3"/>
      <c r="BC30" s="3"/>
      <c r="BD30" s="3"/>
      <c r="BE30" s="3"/>
      <c r="BF30" s="3"/>
      <c r="BG30" s="3"/>
      <c r="BH30" s="3"/>
      <c r="BI30" s="3"/>
      <c r="BJ30" s="3"/>
      <c r="BK30" s="3"/>
      <c r="BL30" s="3"/>
    </row>
    <row r="31" spans="1:64" ht="31.5" customHeight="1">
      <c r="A31" s="83"/>
      <c r="B31" s="83"/>
      <c r="C31" s="83"/>
      <c r="D31" s="83"/>
      <c r="E31" s="83"/>
      <c r="F31" s="83"/>
      <c r="G31" s="83"/>
      <c r="H31" s="83"/>
      <c r="I31" s="83"/>
      <c r="J31" s="83"/>
      <c r="K31" s="83"/>
      <c r="L31" s="83"/>
      <c r="M31" s="83"/>
      <c r="N31" s="83"/>
      <c r="O31" s="83"/>
      <c r="P31" s="83"/>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3"/>
      <c r="AI31" s="83"/>
      <c r="AJ31" s="83"/>
      <c r="AK31" s="83"/>
      <c r="AL31" s="83"/>
      <c r="AM31" s="83"/>
      <c r="AN31" s="83"/>
      <c r="AO31" s="83"/>
      <c r="AP31" s="83"/>
      <c r="AQ31" s="83"/>
      <c r="AR31" s="83"/>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0">
        <v>9</v>
      </c>
      <c r="B33" s="85" t="str">
        <f>'2. Identificación del Riesgo'!B33:B35</f>
        <v/>
      </c>
      <c r="C33" s="85" t="str">
        <f>IF('2. Identificación del Riesgo'!C33:C35="","",'2. Identificación del Riesgo'!C33:C35)</f>
        <v/>
      </c>
      <c r="D33" s="85" t="str">
        <f>IF('2. Identificación del Riesgo'!D33:D35="","",'2. Identificación del Riesgo'!D33:D35)</f>
        <v/>
      </c>
      <c r="E33" s="85" t="str">
        <f>IF('2. Identificación del Riesgo'!E33:E35="","",'2. Identificación del Riesgo'!E33:E35)</f>
        <v/>
      </c>
      <c r="F33" s="85" t="str">
        <f>IF('2. Identificación del Riesgo'!F33:F35="","",'2. Identificación del Riesgo'!F33:F35)</f>
        <v/>
      </c>
      <c r="G33" s="85" t="str">
        <f>IF('2. Identificación del Riesgo'!G33:G35="","",'2. Identificación del Riesgo'!G33:G35)</f>
        <v/>
      </c>
      <c r="H33" s="85" t="str">
        <f>IF('2. Identificación del Riesgo'!H33:H35="","",'2. Identificación del Riesgo'!H33:H35)</f>
        <v/>
      </c>
      <c r="I33" s="85" t="str">
        <f>IF('2. Identificación del Riesgo'!I33:I35="","",'2. Identificación del Riesgo'!I33:I35)</f>
        <v/>
      </c>
      <c r="J33" s="85" t="str">
        <f>IF('2. Identificación del Riesgo'!J33:J35="","",'2. Identificación del Riesgo'!J33:J35)</f>
        <v/>
      </c>
      <c r="K33" s="86" t="str">
        <f>'2. Identificación del Riesgo'!K33:K35</f>
        <v/>
      </c>
      <c r="L33" s="87" t="str">
        <f>'2. Identificación del Riesgo'!L33:L35</f>
        <v/>
      </c>
      <c r="M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6" t="str">
        <f>'2. Identificación del Riesgo'!N33:N35</f>
        <v/>
      </c>
      <c r="O33" s="87" t="str">
        <f>'2. Identificación del Riesgo'!O33:O35</f>
        <v/>
      </c>
      <c r="P33" s="82"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8"/>
      <c r="AN33" s="10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2"/>
      <c r="AQ33" s="112" t="str">
        <f>IF(AO33="","","∑ Peso porcentual de cada acción definida")</f>
        <v/>
      </c>
      <c r="AR33" s="85"/>
      <c r="AS33" s="3"/>
      <c r="AT33" s="3"/>
      <c r="AU33" s="3"/>
      <c r="AV33" s="3"/>
      <c r="AW33" s="3"/>
      <c r="AX33" s="3"/>
      <c r="AY33" s="3"/>
      <c r="AZ33" s="3"/>
      <c r="BA33" s="3"/>
      <c r="BB33" s="3"/>
      <c r="BC33" s="3"/>
      <c r="BD33" s="3"/>
      <c r="BE33" s="3"/>
      <c r="BF33" s="3"/>
      <c r="BG33" s="3"/>
      <c r="BH33" s="3"/>
      <c r="BI33" s="3"/>
      <c r="BJ33" s="3"/>
      <c r="BK33" s="3"/>
      <c r="BL33" s="3"/>
    </row>
    <row r="34" spans="1:64" ht="31.5" customHeight="1">
      <c r="A34" s="83"/>
      <c r="B34" s="83"/>
      <c r="C34" s="83"/>
      <c r="D34" s="83"/>
      <c r="E34" s="83"/>
      <c r="F34" s="83"/>
      <c r="G34" s="83"/>
      <c r="H34" s="83"/>
      <c r="I34" s="83"/>
      <c r="J34" s="83"/>
      <c r="K34" s="83"/>
      <c r="L34" s="83"/>
      <c r="M34" s="83"/>
      <c r="N34" s="83"/>
      <c r="O34" s="83"/>
      <c r="P34" s="83"/>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3"/>
      <c r="AI34" s="83"/>
      <c r="AJ34" s="83"/>
      <c r="AK34" s="83"/>
      <c r="AL34" s="83"/>
      <c r="AM34" s="83"/>
      <c r="AN34" s="83"/>
      <c r="AO34" s="83"/>
      <c r="AP34" s="83"/>
      <c r="AQ34" s="83"/>
      <c r="AR34" s="83"/>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0">
        <v>10</v>
      </c>
      <c r="B36" s="85" t="str">
        <f>'2. Identificación del Riesgo'!B36:B38</f>
        <v/>
      </c>
      <c r="C36" s="85" t="str">
        <f>IF('2. Identificación del Riesgo'!C36:C38="","",'2. Identificación del Riesgo'!C36:C38)</f>
        <v/>
      </c>
      <c r="D36" s="85" t="str">
        <f>IF('2. Identificación del Riesgo'!D36:D38="","",'2. Identificación del Riesgo'!D36:D38)</f>
        <v/>
      </c>
      <c r="E36" s="85" t="str">
        <f>IF('2. Identificación del Riesgo'!E36:E38="","",'2. Identificación del Riesgo'!E36:E38)</f>
        <v/>
      </c>
      <c r="F36" s="85" t="str">
        <f>IF('2. Identificación del Riesgo'!F36:F38="","",'2. Identificación del Riesgo'!F36:F38)</f>
        <v/>
      </c>
      <c r="G36" s="85" t="str">
        <f>IF('2. Identificación del Riesgo'!G36:G38="","",'2. Identificación del Riesgo'!G36:G38)</f>
        <v/>
      </c>
      <c r="H36" s="85" t="str">
        <f>IF('2. Identificación del Riesgo'!H36:H38="","",'2. Identificación del Riesgo'!H36:H38)</f>
        <v/>
      </c>
      <c r="I36" s="85" t="str">
        <f>IF('2. Identificación del Riesgo'!I36:I38="","",'2. Identificación del Riesgo'!I36:I38)</f>
        <v/>
      </c>
      <c r="J36" s="85" t="str">
        <f>IF('2. Identificación del Riesgo'!J36:J38="","",'2. Identificación del Riesgo'!J36:J38)</f>
        <v/>
      </c>
      <c r="K36" s="86" t="str">
        <f>'2. Identificación del Riesgo'!K36:K38</f>
        <v/>
      </c>
      <c r="L36" s="87" t="str">
        <f>'2. Identificación del Riesgo'!L36:L38</f>
        <v/>
      </c>
      <c r="M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6" t="str">
        <f>'2. Identificación del Riesgo'!N36:N38</f>
        <v/>
      </c>
      <c r="O36" s="87" t="str">
        <f>'2. Identificación del Riesgo'!O36:O38</f>
        <v/>
      </c>
      <c r="P36" s="82"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8"/>
      <c r="AN36" s="10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2"/>
      <c r="AQ36" s="112" t="str">
        <f>IF(AO36="","","∑ Peso porcentual de cada acción definida")</f>
        <v/>
      </c>
      <c r="AR36" s="85"/>
      <c r="AS36" s="3"/>
      <c r="AT36" s="3"/>
      <c r="AU36" s="3"/>
      <c r="AV36" s="3"/>
      <c r="AW36" s="3"/>
      <c r="AX36" s="3"/>
      <c r="AY36" s="3"/>
      <c r="AZ36" s="3"/>
      <c r="BA36" s="3"/>
      <c r="BB36" s="3"/>
      <c r="BC36" s="3"/>
      <c r="BD36" s="3"/>
      <c r="BE36" s="3"/>
      <c r="BF36" s="3"/>
      <c r="BG36" s="3"/>
      <c r="BH36" s="3"/>
      <c r="BI36" s="3"/>
      <c r="BJ36" s="3"/>
      <c r="BK36" s="3"/>
      <c r="BL36" s="3"/>
    </row>
    <row r="37" spans="1:64" ht="31.5" customHeight="1">
      <c r="A37" s="83"/>
      <c r="B37" s="83"/>
      <c r="C37" s="83"/>
      <c r="D37" s="83"/>
      <c r="E37" s="83"/>
      <c r="F37" s="83"/>
      <c r="G37" s="83"/>
      <c r="H37" s="83"/>
      <c r="I37" s="83"/>
      <c r="J37" s="83"/>
      <c r="K37" s="83"/>
      <c r="L37" s="83"/>
      <c r="M37" s="83"/>
      <c r="N37" s="83"/>
      <c r="O37" s="83"/>
      <c r="P37" s="83"/>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3"/>
      <c r="AI37" s="83"/>
      <c r="AJ37" s="83"/>
      <c r="AK37" s="83"/>
      <c r="AL37" s="83"/>
      <c r="AM37" s="83"/>
      <c r="AN37" s="83"/>
      <c r="AO37" s="83"/>
      <c r="AP37" s="83"/>
      <c r="AQ37" s="83"/>
      <c r="AR37" s="83"/>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0">
        <v>11</v>
      </c>
      <c r="B39" s="85" t="str">
        <f>'2. Identificación del Riesgo'!B39:B41</f>
        <v/>
      </c>
      <c r="C39" s="85" t="str">
        <f>IF('2. Identificación del Riesgo'!C39:C41="","",'2. Identificación del Riesgo'!C39:C41)</f>
        <v/>
      </c>
      <c r="D39" s="85" t="str">
        <f>IF('2. Identificación del Riesgo'!D39:D41="","",'2. Identificación del Riesgo'!D39:D41)</f>
        <v/>
      </c>
      <c r="E39" s="85" t="str">
        <f>IF('2. Identificación del Riesgo'!E39:E41="","",'2. Identificación del Riesgo'!E39:E41)</f>
        <v/>
      </c>
      <c r="F39" s="85" t="str">
        <f>IF('2. Identificación del Riesgo'!F39:F41="","",'2. Identificación del Riesgo'!F39:F41)</f>
        <v/>
      </c>
      <c r="G39" s="85" t="str">
        <f>IF('2. Identificación del Riesgo'!G39:G41="","",'2. Identificación del Riesgo'!G39:G41)</f>
        <v/>
      </c>
      <c r="H39" s="85" t="str">
        <f>IF('2. Identificación del Riesgo'!H39:H41="","",'2. Identificación del Riesgo'!H39:H41)</f>
        <v/>
      </c>
      <c r="I39" s="85" t="str">
        <f>IF('2. Identificación del Riesgo'!I39:I41="","",'2. Identificación del Riesgo'!I39:I41)</f>
        <v/>
      </c>
      <c r="J39" s="85" t="str">
        <f>IF('2. Identificación del Riesgo'!J39:J41="","",'2. Identificación del Riesgo'!J39:J41)</f>
        <v/>
      </c>
      <c r="K39" s="86" t="str">
        <f>'2. Identificación del Riesgo'!K39:K41</f>
        <v/>
      </c>
      <c r="L39" s="87" t="str">
        <f>'2. Identificación del Riesgo'!L39:L41</f>
        <v/>
      </c>
      <c r="M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6" t="str">
        <f>'2. Identificación del Riesgo'!N39:N41</f>
        <v/>
      </c>
      <c r="O39" s="87" t="str">
        <f>'2. Identificación del Riesgo'!O39:O41</f>
        <v/>
      </c>
      <c r="P39" s="82"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8"/>
      <c r="AN39" s="10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2"/>
      <c r="AQ39" s="112" t="str">
        <f>IF(AO39="","","∑ Peso porcentual de cada acción definida")</f>
        <v/>
      </c>
      <c r="AR39" s="85"/>
      <c r="AS39" s="3"/>
      <c r="AT39" s="3"/>
      <c r="AU39" s="3"/>
      <c r="AV39" s="3"/>
      <c r="AW39" s="3"/>
      <c r="AX39" s="3"/>
      <c r="AY39" s="3"/>
      <c r="AZ39" s="3"/>
      <c r="BA39" s="3"/>
      <c r="BB39" s="3"/>
      <c r="BC39" s="3"/>
      <c r="BD39" s="3"/>
      <c r="BE39" s="3"/>
      <c r="BF39" s="3"/>
      <c r="BG39" s="3"/>
      <c r="BH39" s="3"/>
      <c r="BI39" s="3"/>
      <c r="BJ39" s="3"/>
      <c r="BK39" s="3"/>
      <c r="BL39" s="3"/>
    </row>
    <row r="40" spans="1:64" ht="31.5" customHeight="1">
      <c r="A40" s="83"/>
      <c r="B40" s="83"/>
      <c r="C40" s="83"/>
      <c r="D40" s="83"/>
      <c r="E40" s="83"/>
      <c r="F40" s="83"/>
      <c r="G40" s="83"/>
      <c r="H40" s="83"/>
      <c r="I40" s="83"/>
      <c r="J40" s="83"/>
      <c r="K40" s="83"/>
      <c r="L40" s="83"/>
      <c r="M40" s="83"/>
      <c r="N40" s="83"/>
      <c r="O40" s="83"/>
      <c r="P40" s="83"/>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3"/>
      <c r="AI40" s="83"/>
      <c r="AJ40" s="83"/>
      <c r="AK40" s="83"/>
      <c r="AL40" s="83"/>
      <c r="AM40" s="83"/>
      <c r="AN40" s="83"/>
      <c r="AO40" s="83"/>
      <c r="AP40" s="83"/>
      <c r="AQ40" s="83"/>
      <c r="AR40" s="83"/>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0">
        <v>12</v>
      </c>
      <c r="B42" s="85" t="str">
        <f>'2. Identificación del Riesgo'!B42:B44</f>
        <v/>
      </c>
      <c r="C42" s="85" t="str">
        <f>IF('2. Identificación del Riesgo'!C42:C44="","",'2. Identificación del Riesgo'!C42:C44)</f>
        <v/>
      </c>
      <c r="D42" s="85" t="str">
        <f>IF('2. Identificación del Riesgo'!D42:D44="","",'2. Identificación del Riesgo'!D42:D44)</f>
        <v/>
      </c>
      <c r="E42" s="85" t="str">
        <f>IF('2. Identificación del Riesgo'!E42:E44="","",'2. Identificación del Riesgo'!E42:E44)</f>
        <v/>
      </c>
      <c r="F42" s="85" t="str">
        <f>IF('2. Identificación del Riesgo'!F42:F44="","",'2. Identificación del Riesgo'!F42:F44)</f>
        <v/>
      </c>
      <c r="G42" s="85" t="str">
        <f>IF('2. Identificación del Riesgo'!G42:G44="","",'2. Identificación del Riesgo'!G42:G44)</f>
        <v/>
      </c>
      <c r="H42" s="85" t="str">
        <f>IF('2. Identificación del Riesgo'!H42:H44="","",'2. Identificación del Riesgo'!H42:H44)</f>
        <v/>
      </c>
      <c r="I42" s="85" t="str">
        <f>IF('2. Identificación del Riesgo'!I42:I44="","",'2. Identificación del Riesgo'!I42:I44)</f>
        <v/>
      </c>
      <c r="J42" s="85" t="str">
        <f>IF('2. Identificación del Riesgo'!J42:J44="","",'2. Identificación del Riesgo'!J42:J44)</f>
        <v/>
      </c>
      <c r="K42" s="86" t="str">
        <f>'2. Identificación del Riesgo'!K42:K44</f>
        <v/>
      </c>
      <c r="L42" s="87" t="str">
        <f>'2. Identificación del Riesgo'!L42:L44</f>
        <v/>
      </c>
      <c r="M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6" t="str">
        <f>'2. Identificación del Riesgo'!N42:N44</f>
        <v/>
      </c>
      <c r="O42" s="87" t="str">
        <f>'2. Identificación del Riesgo'!O42:O44</f>
        <v/>
      </c>
      <c r="P42" s="82"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8"/>
      <c r="AN42" s="10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2"/>
      <c r="AQ42" s="112" t="str">
        <f>IF(AO42="","","∑ Peso porcentual de cada acción definida")</f>
        <v/>
      </c>
      <c r="AR42" s="85"/>
      <c r="AS42" s="3"/>
      <c r="AT42" s="3"/>
      <c r="AU42" s="3"/>
      <c r="AV42" s="3"/>
      <c r="AW42" s="3"/>
      <c r="AX42" s="3"/>
      <c r="AY42" s="3"/>
      <c r="AZ42" s="3"/>
      <c r="BA42" s="3"/>
      <c r="BB42" s="3"/>
      <c r="BC42" s="3"/>
      <c r="BD42" s="3"/>
      <c r="BE42" s="3"/>
      <c r="BF42" s="3"/>
      <c r="BG42" s="3"/>
      <c r="BH42" s="3"/>
      <c r="BI42" s="3"/>
      <c r="BJ42" s="3"/>
      <c r="BK42" s="3"/>
      <c r="BL42" s="3"/>
    </row>
    <row r="43" spans="1:64" ht="31.5" customHeight="1">
      <c r="A43" s="83"/>
      <c r="B43" s="83"/>
      <c r="C43" s="83"/>
      <c r="D43" s="83"/>
      <c r="E43" s="83"/>
      <c r="F43" s="83"/>
      <c r="G43" s="83"/>
      <c r="H43" s="83"/>
      <c r="I43" s="83"/>
      <c r="J43" s="83"/>
      <c r="K43" s="83"/>
      <c r="L43" s="83"/>
      <c r="M43" s="83"/>
      <c r="N43" s="83"/>
      <c r="O43" s="83"/>
      <c r="P43" s="83"/>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3"/>
      <c r="AI43" s="83"/>
      <c r="AJ43" s="83"/>
      <c r="AK43" s="83"/>
      <c r="AL43" s="83"/>
      <c r="AM43" s="83"/>
      <c r="AN43" s="83"/>
      <c r="AO43" s="83"/>
      <c r="AP43" s="83"/>
      <c r="AQ43" s="83"/>
      <c r="AR43" s="83"/>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0">
        <v>13</v>
      </c>
      <c r="B45" s="85" t="str">
        <f>'2. Identificación del Riesgo'!B45:B47</f>
        <v/>
      </c>
      <c r="C45" s="85" t="str">
        <f>IF('2. Identificación del Riesgo'!C45:C47="","",'2. Identificación del Riesgo'!C45:C47)</f>
        <v/>
      </c>
      <c r="D45" s="85" t="str">
        <f>IF('2. Identificación del Riesgo'!D45:D47="","",'2. Identificación del Riesgo'!D45:D47)</f>
        <v/>
      </c>
      <c r="E45" s="85" t="str">
        <f>IF('2. Identificación del Riesgo'!E45:E47="","",'2. Identificación del Riesgo'!E45:E47)</f>
        <v/>
      </c>
      <c r="F45" s="85" t="str">
        <f>IF('2. Identificación del Riesgo'!F45:F47="","",'2. Identificación del Riesgo'!F45:F47)</f>
        <v/>
      </c>
      <c r="G45" s="85" t="str">
        <f>IF('2. Identificación del Riesgo'!G45:G47="","",'2. Identificación del Riesgo'!G45:G47)</f>
        <v/>
      </c>
      <c r="H45" s="85" t="str">
        <f>IF('2. Identificación del Riesgo'!H45:H47="","",'2. Identificación del Riesgo'!H45:H47)</f>
        <v/>
      </c>
      <c r="I45" s="85" t="str">
        <f>IF('2. Identificación del Riesgo'!I45:I47="","",'2. Identificación del Riesgo'!I45:I47)</f>
        <v/>
      </c>
      <c r="J45" s="85" t="str">
        <f>IF('2. Identificación del Riesgo'!J45:J47="","",'2. Identificación del Riesgo'!J45:J47)</f>
        <v/>
      </c>
      <c r="K45" s="86" t="str">
        <f>'2. Identificación del Riesgo'!K45:K47</f>
        <v/>
      </c>
      <c r="L45" s="87" t="str">
        <f>'2. Identificación del Riesgo'!L45:L47</f>
        <v/>
      </c>
      <c r="M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6" t="str">
        <f>'2. Identificación del Riesgo'!N45:N47</f>
        <v/>
      </c>
      <c r="O45" s="87" t="str">
        <f>'2. Identificación del Riesgo'!O45:O47</f>
        <v/>
      </c>
      <c r="P45" s="82"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8"/>
      <c r="AN45" s="10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2"/>
      <c r="AQ45" s="112" t="str">
        <f>IF(AO45="","","∑ Peso porcentual de cada acción definida")</f>
        <v/>
      </c>
      <c r="AR45" s="85"/>
      <c r="AS45" s="3"/>
      <c r="AT45" s="3"/>
      <c r="AU45" s="3"/>
      <c r="AV45" s="3"/>
      <c r="AW45" s="3"/>
      <c r="AX45" s="3"/>
      <c r="AY45" s="3"/>
      <c r="AZ45" s="3"/>
      <c r="BA45" s="3"/>
      <c r="BB45" s="3"/>
      <c r="BC45" s="3"/>
      <c r="BD45" s="3"/>
      <c r="BE45" s="3"/>
      <c r="BF45" s="3"/>
      <c r="BG45" s="3"/>
      <c r="BH45" s="3"/>
      <c r="BI45" s="3"/>
      <c r="BJ45" s="3"/>
      <c r="BK45" s="3"/>
      <c r="BL45" s="3"/>
    </row>
    <row r="46" spans="1:64" ht="31.5" customHeight="1">
      <c r="A46" s="83"/>
      <c r="B46" s="83"/>
      <c r="C46" s="83"/>
      <c r="D46" s="83"/>
      <c r="E46" s="83"/>
      <c r="F46" s="83"/>
      <c r="G46" s="83"/>
      <c r="H46" s="83"/>
      <c r="I46" s="83"/>
      <c r="J46" s="83"/>
      <c r="K46" s="83"/>
      <c r="L46" s="83"/>
      <c r="M46" s="83"/>
      <c r="N46" s="83"/>
      <c r="O46" s="83"/>
      <c r="P46" s="83"/>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3"/>
      <c r="AI46" s="83"/>
      <c r="AJ46" s="83"/>
      <c r="AK46" s="83"/>
      <c r="AL46" s="83"/>
      <c r="AM46" s="83"/>
      <c r="AN46" s="83"/>
      <c r="AO46" s="83"/>
      <c r="AP46" s="83"/>
      <c r="AQ46" s="83"/>
      <c r="AR46" s="83"/>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0">
        <v>14</v>
      </c>
      <c r="B48" s="85" t="str">
        <f>'2. Identificación del Riesgo'!B48:B50</f>
        <v/>
      </c>
      <c r="C48" s="85" t="str">
        <f>IF('2. Identificación del Riesgo'!C48:C50="","",'2. Identificación del Riesgo'!C48:C50)</f>
        <v/>
      </c>
      <c r="D48" s="85" t="str">
        <f>IF('2. Identificación del Riesgo'!D48:D50="","",'2. Identificación del Riesgo'!D48:D50)</f>
        <v/>
      </c>
      <c r="E48" s="85" t="str">
        <f>IF('2. Identificación del Riesgo'!E48:E50="","",'2. Identificación del Riesgo'!E48:E50)</f>
        <v/>
      </c>
      <c r="F48" s="85" t="str">
        <f>IF('2. Identificación del Riesgo'!F48:F50="","",'2. Identificación del Riesgo'!F48:F50)</f>
        <v/>
      </c>
      <c r="G48" s="85" t="str">
        <f>IF('2. Identificación del Riesgo'!G48:G50="","",'2. Identificación del Riesgo'!G48:G50)</f>
        <v/>
      </c>
      <c r="H48" s="85" t="str">
        <f>IF('2. Identificación del Riesgo'!H48:H50="","",'2. Identificación del Riesgo'!H48:H50)</f>
        <v/>
      </c>
      <c r="I48" s="85" t="str">
        <f>IF('2. Identificación del Riesgo'!I48:I50="","",'2. Identificación del Riesgo'!I48:I50)</f>
        <v/>
      </c>
      <c r="J48" s="85" t="str">
        <f>IF('2. Identificación del Riesgo'!J48:J50="","",'2. Identificación del Riesgo'!J48:J50)</f>
        <v/>
      </c>
      <c r="K48" s="86" t="str">
        <f>'2. Identificación del Riesgo'!K48:K50</f>
        <v/>
      </c>
      <c r="L48" s="87" t="str">
        <f>'2. Identificación del Riesgo'!L48:L50</f>
        <v/>
      </c>
      <c r="M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6" t="str">
        <f>'2. Identificación del Riesgo'!N48:N50</f>
        <v/>
      </c>
      <c r="O48" s="87" t="str">
        <f>'2. Identificación del Riesgo'!O48:O50</f>
        <v/>
      </c>
      <c r="P48" s="82"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8"/>
      <c r="AN48" s="10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2"/>
      <c r="AQ48" s="112" t="str">
        <f>IF(AO48="","","∑ Peso porcentual de cada acción definida")</f>
        <v/>
      </c>
      <c r="AR48" s="85"/>
      <c r="AS48" s="3"/>
      <c r="AT48" s="3"/>
      <c r="AU48" s="3"/>
      <c r="AV48" s="3"/>
      <c r="AW48" s="3"/>
      <c r="AX48" s="3"/>
      <c r="AY48" s="3"/>
      <c r="AZ48" s="3"/>
      <c r="BA48" s="3"/>
      <c r="BB48" s="3"/>
      <c r="BC48" s="3"/>
      <c r="BD48" s="3"/>
      <c r="BE48" s="3"/>
      <c r="BF48" s="3"/>
      <c r="BG48" s="3"/>
      <c r="BH48" s="3"/>
      <c r="BI48" s="3"/>
      <c r="BJ48" s="3"/>
      <c r="BK48" s="3"/>
      <c r="BL48" s="3"/>
    </row>
    <row r="49" spans="1:64" ht="31.5" customHeight="1">
      <c r="A49" s="83"/>
      <c r="B49" s="83"/>
      <c r="C49" s="83"/>
      <c r="D49" s="83"/>
      <c r="E49" s="83"/>
      <c r="F49" s="83"/>
      <c r="G49" s="83"/>
      <c r="H49" s="83"/>
      <c r="I49" s="83"/>
      <c r="J49" s="83"/>
      <c r="K49" s="83"/>
      <c r="L49" s="83"/>
      <c r="M49" s="83"/>
      <c r="N49" s="83"/>
      <c r="O49" s="83"/>
      <c r="P49" s="83"/>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3"/>
      <c r="AI49" s="83"/>
      <c r="AJ49" s="83"/>
      <c r="AK49" s="83"/>
      <c r="AL49" s="83"/>
      <c r="AM49" s="83"/>
      <c r="AN49" s="83"/>
      <c r="AO49" s="83"/>
      <c r="AP49" s="83"/>
      <c r="AQ49" s="83"/>
      <c r="AR49" s="83"/>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0">
        <v>15</v>
      </c>
      <c r="B51" s="85" t="str">
        <f>'2. Identificación del Riesgo'!B51:B53</f>
        <v/>
      </c>
      <c r="C51" s="85" t="str">
        <f>IF('2. Identificación del Riesgo'!C51:C53="","",'2. Identificación del Riesgo'!C51:C53)</f>
        <v/>
      </c>
      <c r="D51" s="85" t="str">
        <f>IF('2. Identificación del Riesgo'!D51:D53="","",'2. Identificación del Riesgo'!D51:D53)</f>
        <v/>
      </c>
      <c r="E51" s="85" t="str">
        <f>IF('2. Identificación del Riesgo'!E51:E53="","",'2. Identificación del Riesgo'!E51:E53)</f>
        <v/>
      </c>
      <c r="F51" s="85" t="str">
        <f>IF('2. Identificación del Riesgo'!F51:F53="","",'2. Identificación del Riesgo'!F51:F53)</f>
        <v/>
      </c>
      <c r="G51" s="85" t="str">
        <f>IF('2. Identificación del Riesgo'!G51:G53="","",'2. Identificación del Riesgo'!G51:G53)</f>
        <v/>
      </c>
      <c r="H51" s="85" t="str">
        <f>IF('2. Identificación del Riesgo'!H51:H53="","",'2. Identificación del Riesgo'!H51:H53)</f>
        <v/>
      </c>
      <c r="I51" s="85" t="str">
        <f>IF('2. Identificación del Riesgo'!I51:I53="","",'2. Identificación del Riesgo'!I51:I53)</f>
        <v/>
      </c>
      <c r="J51" s="85" t="str">
        <f>IF('2. Identificación del Riesgo'!J51:J53="","",'2. Identificación del Riesgo'!J51:J53)</f>
        <v/>
      </c>
      <c r="K51" s="86" t="str">
        <f>'2. Identificación del Riesgo'!K51:K53</f>
        <v/>
      </c>
      <c r="L51" s="87" t="str">
        <f>'2. Identificación del Riesgo'!L51:L53</f>
        <v/>
      </c>
      <c r="M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6" t="str">
        <f>'2. Identificación del Riesgo'!N51:N53</f>
        <v/>
      </c>
      <c r="O51" s="87" t="str">
        <f>'2. Identificación del Riesgo'!O51:O53</f>
        <v/>
      </c>
      <c r="P51" s="82"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8"/>
      <c r="AN51" s="10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2"/>
      <c r="AQ51" s="112" t="str">
        <f>IF(AO51="","","∑ Peso porcentual de cada acción definida")</f>
        <v/>
      </c>
      <c r="AR51" s="85"/>
      <c r="AS51" s="3"/>
      <c r="AT51" s="3"/>
      <c r="AU51" s="3"/>
      <c r="AV51" s="3"/>
      <c r="AW51" s="3"/>
      <c r="AX51" s="3"/>
      <c r="AY51" s="3"/>
      <c r="AZ51" s="3"/>
      <c r="BA51" s="3"/>
      <c r="BB51" s="3"/>
      <c r="BC51" s="3"/>
      <c r="BD51" s="3"/>
      <c r="BE51" s="3"/>
      <c r="BF51" s="3"/>
      <c r="BG51" s="3"/>
      <c r="BH51" s="3"/>
      <c r="BI51" s="3"/>
      <c r="BJ51" s="3"/>
      <c r="BK51" s="3"/>
      <c r="BL51" s="3"/>
    </row>
    <row r="52" spans="1:64" ht="31.5" customHeight="1">
      <c r="A52" s="83"/>
      <c r="B52" s="83"/>
      <c r="C52" s="83"/>
      <c r="D52" s="83"/>
      <c r="E52" s="83"/>
      <c r="F52" s="83"/>
      <c r="G52" s="83"/>
      <c r="H52" s="83"/>
      <c r="I52" s="83"/>
      <c r="J52" s="83"/>
      <c r="K52" s="83"/>
      <c r="L52" s="83"/>
      <c r="M52" s="83"/>
      <c r="N52" s="83"/>
      <c r="O52" s="83"/>
      <c r="P52" s="83"/>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3"/>
      <c r="AI52" s="83"/>
      <c r="AJ52" s="83"/>
      <c r="AK52" s="83"/>
      <c r="AL52" s="83"/>
      <c r="AM52" s="83"/>
      <c r="AN52" s="83"/>
      <c r="AO52" s="83"/>
      <c r="AP52" s="83"/>
      <c r="AQ52" s="83"/>
      <c r="AR52" s="83"/>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0">
        <v>16</v>
      </c>
      <c r="B54" s="85" t="str">
        <f>'2. Identificación del Riesgo'!B54:B56</f>
        <v/>
      </c>
      <c r="C54" s="85" t="str">
        <f>IF('2. Identificación del Riesgo'!C54:C56="","",'2. Identificación del Riesgo'!C54:C56)</f>
        <v/>
      </c>
      <c r="D54" s="85" t="str">
        <f>IF('2. Identificación del Riesgo'!D54:D56="","",'2. Identificación del Riesgo'!D54:D56)</f>
        <v/>
      </c>
      <c r="E54" s="85" t="str">
        <f>IF('2. Identificación del Riesgo'!E54:E56="","",'2. Identificación del Riesgo'!E54:E56)</f>
        <v/>
      </c>
      <c r="F54" s="85" t="str">
        <f>IF('2. Identificación del Riesgo'!F54:F56="","",'2. Identificación del Riesgo'!F54:F56)</f>
        <v/>
      </c>
      <c r="G54" s="85" t="str">
        <f>IF('2. Identificación del Riesgo'!G54:G56="","",'2. Identificación del Riesgo'!G54:G56)</f>
        <v/>
      </c>
      <c r="H54" s="85" t="str">
        <f>IF('2. Identificación del Riesgo'!H54:H56="","",'2. Identificación del Riesgo'!H54:H56)</f>
        <v/>
      </c>
      <c r="I54" s="85" t="str">
        <f>IF('2. Identificación del Riesgo'!I54:I56="","",'2. Identificación del Riesgo'!I54:I56)</f>
        <v/>
      </c>
      <c r="J54" s="85" t="str">
        <f>IF('2. Identificación del Riesgo'!J54:J56="","",'2. Identificación del Riesgo'!J54:J56)</f>
        <v/>
      </c>
      <c r="K54" s="86" t="str">
        <f>'2. Identificación del Riesgo'!K54:K56</f>
        <v/>
      </c>
      <c r="L54" s="87" t="str">
        <f>'2. Identificación del Riesgo'!L54:L56</f>
        <v/>
      </c>
      <c r="M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6" t="str">
        <f>'2. Identificación del Riesgo'!N54:N56</f>
        <v/>
      </c>
      <c r="O54" s="87" t="str">
        <f>'2. Identificación del Riesgo'!O54:O56</f>
        <v/>
      </c>
      <c r="P54" s="82"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8"/>
      <c r="AN54" s="10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2"/>
      <c r="AQ54" s="112" t="str">
        <f>IF(AO54="","","∑ Peso porcentual de cada acción definida")</f>
        <v/>
      </c>
      <c r="AR54" s="85"/>
      <c r="AS54" s="3"/>
      <c r="AT54" s="3"/>
      <c r="AU54" s="3"/>
      <c r="AV54" s="3"/>
      <c r="AW54" s="3"/>
      <c r="AX54" s="3"/>
      <c r="AY54" s="3"/>
      <c r="AZ54" s="3"/>
      <c r="BA54" s="3"/>
      <c r="BB54" s="3"/>
      <c r="BC54" s="3"/>
      <c r="BD54" s="3"/>
      <c r="BE54" s="3"/>
      <c r="BF54" s="3"/>
      <c r="BG54" s="3"/>
      <c r="BH54" s="3"/>
      <c r="BI54" s="3"/>
      <c r="BJ54" s="3"/>
      <c r="BK54" s="3"/>
      <c r="BL54" s="3"/>
    </row>
    <row r="55" spans="1:64" ht="31.5" customHeight="1">
      <c r="A55" s="83"/>
      <c r="B55" s="83"/>
      <c r="C55" s="83"/>
      <c r="D55" s="83"/>
      <c r="E55" s="83"/>
      <c r="F55" s="83"/>
      <c r="G55" s="83"/>
      <c r="H55" s="83"/>
      <c r="I55" s="83"/>
      <c r="J55" s="83"/>
      <c r="K55" s="83"/>
      <c r="L55" s="83"/>
      <c r="M55" s="83"/>
      <c r="N55" s="83"/>
      <c r="O55" s="83"/>
      <c r="P55" s="83"/>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3"/>
      <c r="AI55" s="83"/>
      <c r="AJ55" s="83"/>
      <c r="AK55" s="83"/>
      <c r="AL55" s="83"/>
      <c r="AM55" s="83"/>
      <c r="AN55" s="83"/>
      <c r="AO55" s="83"/>
      <c r="AP55" s="83"/>
      <c r="AQ55" s="83"/>
      <c r="AR55" s="83"/>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0">
        <v>17</v>
      </c>
      <c r="B57" s="85" t="str">
        <f>'2. Identificación del Riesgo'!B57:B59</f>
        <v/>
      </c>
      <c r="C57" s="85" t="str">
        <f>IF('2. Identificación del Riesgo'!C57:C59="","",'2. Identificación del Riesgo'!C57:C59)</f>
        <v/>
      </c>
      <c r="D57" s="85" t="str">
        <f>IF('2. Identificación del Riesgo'!D57:D59="","",'2. Identificación del Riesgo'!D57:D59)</f>
        <v/>
      </c>
      <c r="E57" s="85" t="str">
        <f>IF('2. Identificación del Riesgo'!E57:E59="","",'2. Identificación del Riesgo'!E57:E59)</f>
        <v/>
      </c>
      <c r="F57" s="85" t="str">
        <f>IF('2. Identificación del Riesgo'!F57:F59="","",'2. Identificación del Riesgo'!F57:F59)</f>
        <v/>
      </c>
      <c r="G57" s="85" t="str">
        <f>IF('2. Identificación del Riesgo'!G57:G59="","",'2. Identificación del Riesgo'!G57:G59)</f>
        <v/>
      </c>
      <c r="H57" s="85" t="str">
        <f>IF('2. Identificación del Riesgo'!H57:H59="","",'2. Identificación del Riesgo'!H57:H59)</f>
        <v/>
      </c>
      <c r="I57" s="85" t="str">
        <f>IF('2. Identificación del Riesgo'!I57:I59="","",'2. Identificación del Riesgo'!I57:I59)</f>
        <v/>
      </c>
      <c r="J57" s="85" t="str">
        <f>IF('2. Identificación del Riesgo'!J57:J59="","",'2. Identificación del Riesgo'!J57:J59)</f>
        <v/>
      </c>
      <c r="K57" s="86" t="str">
        <f>'2. Identificación del Riesgo'!K57:K59</f>
        <v/>
      </c>
      <c r="L57" s="87" t="str">
        <f>'2. Identificación del Riesgo'!L57:L59</f>
        <v/>
      </c>
      <c r="M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6" t="str">
        <f>'2. Identificación del Riesgo'!N57:N59</f>
        <v/>
      </c>
      <c r="O57" s="87" t="str">
        <f>'2. Identificación del Riesgo'!O57:O59</f>
        <v/>
      </c>
      <c r="P57" s="82"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8"/>
      <c r="AN57" s="10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2"/>
      <c r="AQ57" s="112" t="str">
        <f>IF(AO57="","","∑ Peso porcentual de cada acción definida")</f>
        <v/>
      </c>
      <c r="AR57" s="85"/>
      <c r="AS57" s="3"/>
      <c r="AT57" s="3"/>
      <c r="AU57" s="3"/>
      <c r="AV57" s="3"/>
      <c r="AW57" s="3"/>
      <c r="AX57" s="3"/>
      <c r="AY57" s="3"/>
      <c r="AZ57" s="3"/>
      <c r="BA57" s="3"/>
      <c r="BB57" s="3"/>
      <c r="BC57" s="3"/>
      <c r="BD57" s="3"/>
      <c r="BE57" s="3"/>
      <c r="BF57" s="3"/>
      <c r="BG57" s="3"/>
      <c r="BH57" s="3"/>
      <c r="BI57" s="3"/>
      <c r="BJ57" s="3"/>
      <c r="BK57" s="3"/>
      <c r="BL57" s="3"/>
    </row>
    <row r="58" spans="1:64" ht="31.5" customHeight="1">
      <c r="A58" s="83"/>
      <c r="B58" s="83"/>
      <c r="C58" s="83"/>
      <c r="D58" s="83"/>
      <c r="E58" s="83"/>
      <c r="F58" s="83"/>
      <c r="G58" s="83"/>
      <c r="H58" s="83"/>
      <c r="I58" s="83"/>
      <c r="J58" s="83"/>
      <c r="K58" s="83"/>
      <c r="L58" s="83"/>
      <c r="M58" s="83"/>
      <c r="N58" s="83"/>
      <c r="O58" s="83"/>
      <c r="P58" s="83"/>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3"/>
      <c r="AI58" s="83"/>
      <c r="AJ58" s="83"/>
      <c r="AK58" s="83"/>
      <c r="AL58" s="83"/>
      <c r="AM58" s="83"/>
      <c r="AN58" s="83"/>
      <c r="AO58" s="83"/>
      <c r="AP58" s="83"/>
      <c r="AQ58" s="83"/>
      <c r="AR58" s="83"/>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0">
        <v>18</v>
      </c>
      <c r="B60" s="85" t="str">
        <f>'2. Identificación del Riesgo'!B60:B62</f>
        <v/>
      </c>
      <c r="C60" s="85" t="str">
        <f>IF('2. Identificación del Riesgo'!C60:C62="","",'2. Identificación del Riesgo'!C60:C62)</f>
        <v/>
      </c>
      <c r="D60" s="85" t="str">
        <f>IF('2. Identificación del Riesgo'!D60:D62="","",'2. Identificación del Riesgo'!D60:D62)</f>
        <v/>
      </c>
      <c r="E60" s="85" t="str">
        <f>IF('2. Identificación del Riesgo'!E60:E62="","",'2. Identificación del Riesgo'!E60:E62)</f>
        <v/>
      </c>
      <c r="F60" s="85" t="str">
        <f>IF('2. Identificación del Riesgo'!F60:F62="","",'2. Identificación del Riesgo'!F60:F62)</f>
        <v/>
      </c>
      <c r="G60" s="85" t="str">
        <f>IF('2. Identificación del Riesgo'!G60:G62="","",'2. Identificación del Riesgo'!G60:G62)</f>
        <v/>
      </c>
      <c r="H60" s="85" t="str">
        <f>IF('2. Identificación del Riesgo'!H60:H62="","",'2. Identificación del Riesgo'!H60:H62)</f>
        <v/>
      </c>
      <c r="I60" s="85" t="str">
        <f>IF('2. Identificación del Riesgo'!I60:I62="","",'2. Identificación del Riesgo'!I60:I62)</f>
        <v/>
      </c>
      <c r="J60" s="85" t="str">
        <f>IF('2. Identificación del Riesgo'!J60:J62="","",'2. Identificación del Riesgo'!J60:J62)</f>
        <v/>
      </c>
      <c r="K60" s="86" t="str">
        <f>'2. Identificación del Riesgo'!K60:K62</f>
        <v/>
      </c>
      <c r="L60" s="87" t="str">
        <f>'2. Identificación del Riesgo'!L60:L62</f>
        <v/>
      </c>
      <c r="M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6" t="str">
        <f>'2. Identificación del Riesgo'!N60:N62</f>
        <v/>
      </c>
      <c r="O60" s="87" t="str">
        <f>'2. Identificación del Riesgo'!O60:O62</f>
        <v/>
      </c>
      <c r="P60" s="82"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8"/>
      <c r="AN60" s="10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2"/>
      <c r="AQ60" s="112" t="str">
        <f>IF(AO60="","","∑ Peso porcentual de cada acción definida")</f>
        <v/>
      </c>
      <c r="AR60" s="85"/>
      <c r="AS60" s="3"/>
      <c r="AT60" s="3"/>
      <c r="AU60" s="3"/>
      <c r="AV60" s="3"/>
      <c r="AW60" s="3"/>
      <c r="AX60" s="3"/>
      <c r="AY60" s="3"/>
      <c r="AZ60" s="3"/>
      <c r="BA60" s="3"/>
      <c r="BB60" s="3"/>
      <c r="BC60" s="3"/>
      <c r="BD60" s="3"/>
      <c r="BE60" s="3"/>
      <c r="BF60" s="3"/>
      <c r="BG60" s="3"/>
      <c r="BH60" s="3"/>
      <c r="BI60" s="3"/>
      <c r="BJ60" s="3"/>
      <c r="BK60" s="3"/>
      <c r="BL60" s="3"/>
    </row>
    <row r="61" spans="1:64" ht="31.5" customHeight="1">
      <c r="A61" s="83"/>
      <c r="B61" s="83"/>
      <c r="C61" s="83"/>
      <c r="D61" s="83"/>
      <c r="E61" s="83"/>
      <c r="F61" s="83"/>
      <c r="G61" s="83"/>
      <c r="H61" s="83"/>
      <c r="I61" s="83"/>
      <c r="J61" s="83"/>
      <c r="K61" s="83"/>
      <c r="L61" s="83"/>
      <c r="M61" s="83"/>
      <c r="N61" s="83"/>
      <c r="O61" s="83"/>
      <c r="P61" s="83"/>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3"/>
      <c r="AI61" s="83"/>
      <c r="AJ61" s="83"/>
      <c r="AK61" s="83"/>
      <c r="AL61" s="83"/>
      <c r="AM61" s="83"/>
      <c r="AN61" s="83"/>
      <c r="AO61" s="83"/>
      <c r="AP61" s="83"/>
      <c r="AQ61" s="83"/>
      <c r="AR61" s="83"/>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0">
        <v>19</v>
      </c>
      <c r="B63" s="85" t="str">
        <f>'2. Identificación del Riesgo'!B63:B65</f>
        <v/>
      </c>
      <c r="C63" s="85" t="str">
        <f>IF('2. Identificación del Riesgo'!C63:C65="","",'2. Identificación del Riesgo'!C63:C65)</f>
        <v/>
      </c>
      <c r="D63" s="85" t="str">
        <f>IF('2. Identificación del Riesgo'!D63:D65="","",'2. Identificación del Riesgo'!D63:D65)</f>
        <v/>
      </c>
      <c r="E63" s="85" t="str">
        <f>IF('2. Identificación del Riesgo'!E63:E65="","",'2. Identificación del Riesgo'!E63:E65)</f>
        <v/>
      </c>
      <c r="F63" s="85" t="str">
        <f>IF('2. Identificación del Riesgo'!F63:F65="","",'2. Identificación del Riesgo'!F63:F65)</f>
        <v/>
      </c>
      <c r="G63" s="85" t="str">
        <f>IF('2. Identificación del Riesgo'!G63:G65="","",'2. Identificación del Riesgo'!G63:G65)</f>
        <v/>
      </c>
      <c r="H63" s="85" t="str">
        <f>IF('2. Identificación del Riesgo'!H63:H65="","",'2. Identificación del Riesgo'!H63:H65)</f>
        <v/>
      </c>
      <c r="I63" s="85" t="str">
        <f>IF('2. Identificación del Riesgo'!I63:I65="","",'2. Identificación del Riesgo'!I63:I65)</f>
        <v/>
      </c>
      <c r="J63" s="85" t="str">
        <f>IF('2. Identificación del Riesgo'!J63:J65="","",'2. Identificación del Riesgo'!J63:J65)</f>
        <v/>
      </c>
      <c r="K63" s="86" t="str">
        <f>'2. Identificación del Riesgo'!K63:K65</f>
        <v/>
      </c>
      <c r="L63" s="87" t="str">
        <f>'2. Identificación del Riesgo'!L63:L65</f>
        <v/>
      </c>
      <c r="M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6" t="str">
        <f>'2. Identificación del Riesgo'!N63:N65</f>
        <v/>
      </c>
      <c r="O63" s="87" t="str">
        <f>'2. Identificación del Riesgo'!O63:O65</f>
        <v/>
      </c>
      <c r="P63" s="82"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8"/>
      <c r="AN63" s="10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2"/>
      <c r="AQ63" s="112" t="str">
        <f>IF(AO63="","","∑ Peso porcentual de cada acción definida")</f>
        <v/>
      </c>
      <c r="AR63" s="85"/>
      <c r="AS63" s="3"/>
      <c r="AT63" s="3"/>
      <c r="AU63" s="3"/>
      <c r="AV63" s="3"/>
      <c r="AW63" s="3"/>
      <c r="AX63" s="3"/>
      <c r="AY63" s="3"/>
      <c r="AZ63" s="3"/>
      <c r="BA63" s="3"/>
      <c r="BB63" s="3"/>
      <c r="BC63" s="3"/>
      <c r="BD63" s="3"/>
      <c r="BE63" s="3"/>
      <c r="BF63" s="3"/>
      <c r="BG63" s="3"/>
      <c r="BH63" s="3"/>
      <c r="BI63" s="3"/>
      <c r="BJ63" s="3"/>
      <c r="BK63" s="3"/>
      <c r="BL63" s="3"/>
    </row>
    <row r="64" spans="1:64" ht="31.5" customHeight="1">
      <c r="A64" s="83"/>
      <c r="B64" s="83"/>
      <c r="C64" s="83"/>
      <c r="D64" s="83"/>
      <c r="E64" s="83"/>
      <c r="F64" s="83"/>
      <c r="G64" s="83"/>
      <c r="H64" s="83"/>
      <c r="I64" s="83"/>
      <c r="J64" s="83"/>
      <c r="K64" s="83"/>
      <c r="L64" s="83"/>
      <c r="M64" s="83"/>
      <c r="N64" s="83"/>
      <c r="O64" s="83"/>
      <c r="P64" s="83"/>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3"/>
      <c r="AI64" s="83"/>
      <c r="AJ64" s="83"/>
      <c r="AK64" s="83"/>
      <c r="AL64" s="83"/>
      <c r="AM64" s="83"/>
      <c r="AN64" s="83"/>
      <c r="AO64" s="83"/>
      <c r="AP64" s="83"/>
      <c r="AQ64" s="83"/>
      <c r="AR64" s="83"/>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0">
        <v>20</v>
      </c>
      <c r="B66" s="85" t="str">
        <f>'2. Identificación del Riesgo'!B66:B68</f>
        <v/>
      </c>
      <c r="C66" s="85" t="str">
        <f>IF('2. Identificación del Riesgo'!C66:C68="","",'2. Identificación del Riesgo'!C66:C68)</f>
        <v/>
      </c>
      <c r="D66" s="85" t="str">
        <f>IF('2. Identificación del Riesgo'!D66:D68="","",'2. Identificación del Riesgo'!D66:D68)</f>
        <v/>
      </c>
      <c r="E66" s="85" t="str">
        <f>IF('2. Identificación del Riesgo'!E66:E68="","",'2. Identificación del Riesgo'!E66:E68)</f>
        <v/>
      </c>
      <c r="F66" s="85" t="str">
        <f>IF('2. Identificación del Riesgo'!F66:F68="","",'2. Identificación del Riesgo'!F66:F68)</f>
        <v/>
      </c>
      <c r="G66" s="85" t="str">
        <f>IF('2. Identificación del Riesgo'!G66:G68="","",'2. Identificación del Riesgo'!G66:G68)</f>
        <v/>
      </c>
      <c r="H66" s="85" t="str">
        <f>IF('2. Identificación del Riesgo'!H66:H68="","",'2. Identificación del Riesgo'!H66:H68)</f>
        <v/>
      </c>
      <c r="I66" s="85" t="str">
        <f>IF('2. Identificación del Riesgo'!I66:I68="","",'2. Identificación del Riesgo'!I66:I68)</f>
        <v/>
      </c>
      <c r="J66" s="85" t="str">
        <f>IF('2. Identificación del Riesgo'!J66:J68="","",'2. Identificación del Riesgo'!J66:J68)</f>
        <v/>
      </c>
      <c r="K66" s="86" t="str">
        <f>'2. Identificación del Riesgo'!K66:K68</f>
        <v/>
      </c>
      <c r="L66" s="87" t="str">
        <f>'2. Identificación del Riesgo'!L66:L68</f>
        <v/>
      </c>
      <c r="M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6" t="str">
        <f>'2. Identificación del Riesgo'!N66:N68</f>
        <v/>
      </c>
      <c r="O66" s="87" t="str">
        <f>'2. Identificación del Riesgo'!O66:O68</f>
        <v/>
      </c>
      <c r="P66" s="82"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8"/>
      <c r="AN66" s="10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2"/>
      <c r="AQ66" s="112" t="str">
        <f>IF(AO66="","","∑ Peso porcentual de cada acción definida")</f>
        <v/>
      </c>
      <c r="AR66" s="85"/>
      <c r="AS66" s="3"/>
      <c r="AT66" s="3"/>
      <c r="AU66" s="3"/>
      <c r="AV66" s="3"/>
      <c r="AW66" s="3"/>
      <c r="AX66" s="3"/>
      <c r="AY66" s="3"/>
      <c r="AZ66" s="3"/>
      <c r="BA66" s="3"/>
      <c r="BB66" s="3"/>
      <c r="BC66" s="3"/>
      <c r="BD66" s="3"/>
      <c r="BE66" s="3"/>
      <c r="BF66" s="3"/>
      <c r="BG66" s="3"/>
      <c r="BH66" s="3"/>
      <c r="BI66" s="3"/>
      <c r="BJ66" s="3"/>
      <c r="BK66" s="3"/>
      <c r="BL66" s="3"/>
    </row>
    <row r="67" spans="1:64" ht="31.5" customHeight="1">
      <c r="A67" s="83"/>
      <c r="B67" s="83"/>
      <c r="C67" s="83"/>
      <c r="D67" s="83"/>
      <c r="E67" s="83"/>
      <c r="F67" s="83"/>
      <c r="G67" s="83"/>
      <c r="H67" s="83"/>
      <c r="I67" s="83"/>
      <c r="J67" s="83"/>
      <c r="K67" s="83"/>
      <c r="L67" s="83"/>
      <c r="M67" s="83"/>
      <c r="N67" s="83"/>
      <c r="O67" s="83"/>
      <c r="P67" s="83"/>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3"/>
      <c r="AI67" s="83"/>
      <c r="AJ67" s="83"/>
      <c r="AK67" s="83"/>
      <c r="AL67" s="83"/>
      <c r="AM67" s="83"/>
      <c r="AN67" s="83"/>
      <c r="AO67" s="83"/>
      <c r="AP67" s="83"/>
      <c r="AQ67" s="83"/>
      <c r="AR67" s="83"/>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70" zoomScaleNormal="70" workbookViewId="0">
      <pane ySplit="8" topLeftCell="A9" activePane="bottomLeft" state="frozen"/>
      <selection pane="bottomLeft" activeCell="T27" sqref="T27:T29"/>
    </sheetView>
  </sheetViews>
  <sheetFormatPr baseColWidth="10" defaultColWidth="14.42578125" defaultRowHeight="15" customHeight="1"/>
  <cols>
    <col min="1" max="1" width="4" customWidth="1"/>
    <col min="2" max="2" width="19" customWidth="1"/>
    <col min="3" max="3" width="47.5703125" customWidth="1"/>
    <col min="4" max="4" width="29.28515625" customWidth="1"/>
    <col min="5" max="5" width="53.5703125" customWidth="1"/>
    <col min="6" max="6" width="8.5703125" customWidth="1"/>
    <col min="7" max="7" width="27.85546875" customWidth="1"/>
    <col min="8" max="8" width="33.28515625" customWidth="1"/>
    <col min="9" max="9" width="23.7109375" customWidth="1"/>
    <col min="10" max="10" width="40"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7.85546875" customWidth="1"/>
    <col min="19" max="19" width="9.5703125" customWidth="1"/>
    <col min="20" max="20" width="46.14062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1" t="s">
        <v>263</v>
      </c>
      <c r="AC1" s="60"/>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1" t="s">
        <v>264</v>
      </c>
      <c r="AC2" s="60"/>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1" t="s">
        <v>265</v>
      </c>
      <c r="AC3" s="60"/>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1" t="s">
        <v>266</v>
      </c>
      <c r="AC4" s="60"/>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76</v>
      </c>
      <c r="B6" s="59"/>
      <c r="C6" s="59"/>
      <c r="D6" s="59"/>
      <c r="E6" s="32" t="s">
        <v>247</v>
      </c>
      <c r="F6" s="129" t="s">
        <v>267</v>
      </c>
      <c r="G6" s="59"/>
      <c r="H6" s="59"/>
      <c r="I6" s="59"/>
      <c r="J6" s="59"/>
      <c r="K6" s="59"/>
      <c r="L6" s="59"/>
      <c r="M6" s="60"/>
      <c r="N6" s="129" t="s">
        <v>268</v>
      </c>
      <c r="O6" s="59"/>
      <c r="P6" s="59"/>
      <c r="Q6" s="59"/>
      <c r="R6" s="59"/>
      <c r="S6" s="59"/>
      <c r="T6" s="59"/>
      <c r="U6" s="60"/>
      <c r="V6" s="129" t="s">
        <v>269</v>
      </c>
      <c r="W6" s="59"/>
      <c r="X6" s="59"/>
      <c r="Y6" s="59"/>
      <c r="Z6" s="59"/>
      <c r="AA6" s="59"/>
      <c r="AB6" s="59"/>
      <c r="AC6" s="60"/>
      <c r="AD6" s="3"/>
      <c r="AE6" s="3"/>
      <c r="AF6" s="3"/>
      <c r="AG6" s="3"/>
      <c r="AH6" s="3"/>
      <c r="AI6" s="3"/>
      <c r="AJ6" s="3"/>
      <c r="AK6" s="3"/>
      <c r="AL6" s="3"/>
      <c r="AM6" s="3"/>
      <c r="AN6" s="3"/>
      <c r="AO6" s="3"/>
      <c r="AP6" s="3"/>
      <c r="AQ6" s="3"/>
      <c r="AR6" s="3"/>
    </row>
    <row r="7" spans="1:44" ht="27.75" customHeight="1">
      <c r="A7" s="132" t="s">
        <v>74</v>
      </c>
      <c r="B7" s="92" t="s">
        <v>75</v>
      </c>
      <c r="C7" s="93" t="s">
        <v>83</v>
      </c>
      <c r="D7" s="133" t="s">
        <v>84</v>
      </c>
      <c r="E7" s="135" t="s">
        <v>270</v>
      </c>
      <c r="F7" s="130" t="s">
        <v>271</v>
      </c>
      <c r="G7" s="59"/>
      <c r="H7" s="59"/>
      <c r="I7" s="60"/>
      <c r="J7" s="33" t="s">
        <v>272</v>
      </c>
      <c r="K7" s="131" t="s">
        <v>273</v>
      </c>
      <c r="L7" s="59"/>
      <c r="M7" s="60"/>
      <c r="N7" s="130" t="s">
        <v>271</v>
      </c>
      <c r="O7" s="59"/>
      <c r="P7" s="59"/>
      <c r="Q7" s="60"/>
      <c r="R7" s="33" t="s">
        <v>272</v>
      </c>
      <c r="S7" s="131" t="s">
        <v>273</v>
      </c>
      <c r="T7" s="59"/>
      <c r="U7" s="60"/>
      <c r="V7" s="130" t="s">
        <v>271</v>
      </c>
      <c r="W7" s="59"/>
      <c r="X7" s="59"/>
      <c r="Y7" s="60"/>
      <c r="Z7" s="33" t="s">
        <v>272</v>
      </c>
      <c r="AA7" s="131" t="s">
        <v>273</v>
      </c>
      <c r="AB7" s="59"/>
      <c r="AC7" s="60"/>
      <c r="AD7" s="3"/>
      <c r="AE7" s="3"/>
      <c r="AF7" s="3"/>
      <c r="AG7" s="3"/>
      <c r="AH7" s="3"/>
      <c r="AI7" s="3"/>
      <c r="AJ7" s="3"/>
      <c r="AK7" s="3"/>
      <c r="AL7" s="3"/>
      <c r="AM7" s="3"/>
      <c r="AN7" s="3"/>
      <c r="AO7" s="3"/>
      <c r="AP7" s="3"/>
      <c r="AQ7" s="3"/>
      <c r="AR7" s="3"/>
    </row>
    <row r="8" spans="1:44" ht="30.75" customHeight="1">
      <c r="A8" s="84"/>
      <c r="B8" s="84"/>
      <c r="C8" s="84"/>
      <c r="D8" s="134"/>
      <c r="E8" s="134"/>
      <c r="F8" s="34" t="s">
        <v>274</v>
      </c>
      <c r="G8" s="34" t="s">
        <v>275</v>
      </c>
      <c r="H8" s="34" t="s">
        <v>276</v>
      </c>
      <c r="I8" s="34" t="s">
        <v>277</v>
      </c>
      <c r="J8" s="33" t="s">
        <v>278</v>
      </c>
      <c r="K8" s="35" t="s">
        <v>274</v>
      </c>
      <c r="L8" s="35" t="s">
        <v>279</v>
      </c>
      <c r="M8" s="35" t="s">
        <v>280</v>
      </c>
      <c r="N8" s="34" t="s">
        <v>274</v>
      </c>
      <c r="O8" s="34" t="s">
        <v>275</v>
      </c>
      <c r="P8" s="34" t="s">
        <v>276</v>
      </c>
      <c r="Q8" s="34" t="s">
        <v>277</v>
      </c>
      <c r="R8" s="33" t="s">
        <v>278</v>
      </c>
      <c r="S8" s="35" t="s">
        <v>274</v>
      </c>
      <c r="T8" s="35" t="s">
        <v>279</v>
      </c>
      <c r="U8" s="35" t="s">
        <v>280</v>
      </c>
      <c r="V8" s="34" t="s">
        <v>274</v>
      </c>
      <c r="W8" s="34" t="s">
        <v>275</v>
      </c>
      <c r="X8" s="34" t="s">
        <v>276</v>
      </c>
      <c r="Y8" s="34" t="s">
        <v>277</v>
      </c>
      <c r="Z8" s="33" t="s">
        <v>278</v>
      </c>
      <c r="AA8" s="35" t="s">
        <v>274</v>
      </c>
      <c r="AB8" s="35" t="s">
        <v>279</v>
      </c>
      <c r="AC8" s="35" t="s">
        <v>280</v>
      </c>
      <c r="AD8" s="16"/>
      <c r="AE8" s="16"/>
      <c r="AF8" s="16"/>
      <c r="AG8" s="16"/>
      <c r="AH8" s="16"/>
      <c r="AI8" s="16"/>
      <c r="AJ8" s="16"/>
      <c r="AK8" s="16"/>
      <c r="AL8" s="16"/>
      <c r="AM8" s="16"/>
      <c r="AN8" s="16"/>
      <c r="AO8" s="16"/>
      <c r="AP8" s="16"/>
      <c r="AQ8" s="16"/>
      <c r="AR8" s="16"/>
    </row>
    <row r="9" spans="1:44" ht="16.5" customHeight="1">
      <c r="A9" s="90">
        <v>1</v>
      </c>
      <c r="B9" s="104" t="str">
        <f>IF('2. Identificación del Riesgo'!B9:B11="","",'2. Identificación del Riesgo'!B9:B11)</f>
        <v>Gestión del Talento Humano</v>
      </c>
      <c r="C9" s="85" t="str">
        <f>IF('2. Identificación del Riesgo'!G9:G11="","",'2. Identificación del Riesgo'!G9:G11)</f>
        <v>Posibilidad de Afectación Económica o Presupuestal por Vinculacion o retiro de servidor publico de manera inadecuado debido a desconocimiento del procedimiento.</v>
      </c>
      <c r="D9" s="85" t="str">
        <f>IF('2. Identificación del Riesgo'!H9:H11="","",'2. Identificación del Riesgo'!H9:H11)</f>
        <v>Gestión</v>
      </c>
      <c r="E9" s="116" t="str">
        <f>IF('7. Mapa de Riesgos General'!AO9:AO11="","",'7. Mapa de Riesgos General'!AO9:AO11)</f>
        <v/>
      </c>
      <c r="F9" s="127"/>
      <c r="G9" s="128"/>
      <c r="H9" s="128"/>
      <c r="I9" s="128"/>
      <c r="J9" s="126" t="s">
        <v>281</v>
      </c>
      <c r="K9" s="127"/>
      <c r="L9" s="126"/>
      <c r="M9" s="126"/>
      <c r="N9" s="127"/>
      <c r="O9" s="128"/>
      <c r="P9" s="126" t="s">
        <v>282</v>
      </c>
      <c r="Q9" s="128"/>
      <c r="R9" s="126" t="s">
        <v>461</v>
      </c>
      <c r="S9" s="127"/>
      <c r="T9" s="126"/>
      <c r="U9" s="126"/>
      <c r="V9" s="127"/>
      <c r="W9" s="128"/>
      <c r="X9" s="128"/>
      <c r="Y9" s="128"/>
      <c r="Z9" s="126"/>
      <c r="AA9" s="127"/>
      <c r="AB9" s="126"/>
      <c r="AC9" s="126"/>
      <c r="AD9" s="17"/>
      <c r="AE9" s="17"/>
      <c r="AF9" s="17"/>
      <c r="AG9" s="17"/>
      <c r="AH9" s="17"/>
      <c r="AI9" s="17"/>
      <c r="AJ9" s="17"/>
      <c r="AK9" s="17"/>
      <c r="AL9" s="17"/>
      <c r="AM9" s="17"/>
      <c r="AN9" s="17"/>
      <c r="AO9" s="17"/>
      <c r="AP9" s="17"/>
      <c r="AQ9" s="17"/>
      <c r="AR9" s="17"/>
    </row>
    <row r="10" spans="1:44"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3"/>
      <c r="AE10" s="3"/>
      <c r="AF10" s="3"/>
      <c r="AG10" s="3"/>
      <c r="AH10" s="3"/>
      <c r="AI10" s="3"/>
      <c r="AJ10" s="3"/>
      <c r="AK10" s="3"/>
      <c r="AL10" s="3"/>
      <c r="AM10" s="3"/>
      <c r="AN10" s="3"/>
      <c r="AO10" s="3"/>
      <c r="AP10" s="3"/>
      <c r="AQ10" s="3"/>
      <c r="AR10" s="3"/>
    </row>
    <row r="11" spans="1:44"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16.5" customHeight="1">
      <c r="A12" s="90">
        <v>2</v>
      </c>
      <c r="B12" s="104" t="str">
        <f>IF('2. Identificación del Riesgo'!B12:B14="","",'2. Identificación del Riesgo'!B12:B14)</f>
        <v>Gestión del Talento Humano</v>
      </c>
      <c r="C12" s="85" t="str">
        <f>IF('2. Identificación del Riesgo'!G12:G14="","",'2. Identificación del Riesgo'!G12:G14)</f>
        <v>Posibilidad de Afectación Económica o Presupuestal por la Inadecuada liquidacion de la nomina debido al Desconocimiento del procedimiento y normatividad vigente.</v>
      </c>
      <c r="D12" s="85" t="str">
        <f>IF('2. Identificación del Riesgo'!H12:H14="","",'2. Identificación del Riesgo'!H12:H14)</f>
        <v>Gestión</v>
      </c>
      <c r="E12" s="116" t="str">
        <f>IF('7. Mapa de Riesgos General'!AO12:AO14="","",'7. Mapa de Riesgos General'!AO12:AO14)</f>
        <v/>
      </c>
      <c r="F12" s="87"/>
      <c r="G12" s="117"/>
      <c r="H12" s="117"/>
      <c r="I12" s="117"/>
      <c r="J12" s="126" t="s">
        <v>281</v>
      </c>
      <c r="K12" s="87"/>
      <c r="L12" s="118"/>
      <c r="M12" s="118"/>
      <c r="N12" s="87"/>
      <c r="O12" s="117"/>
      <c r="P12" s="126" t="s">
        <v>282</v>
      </c>
      <c r="Q12" s="117"/>
      <c r="R12" s="118" t="s">
        <v>461</v>
      </c>
      <c r="S12" s="87"/>
      <c r="T12" s="118"/>
      <c r="U12" s="118"/>
      <c r="V12" s="87"/>
      <c r="W12" s="117"/>
      <c r="X12" s="117"/>
      <c r="Y12" s="117"/>
      <c r="Z12" s="118"/>
      <c r="AA12" s="87"/>
      <c r="AB12" s="118"/>
      <c r="AC12" s="118"/>
      <c r="AD12" s="3"/>
      <c r="AE12" s="3"/>
      <c r="AF12" s="3"/>
      <c r="AG12" s="3"/>
      <c r="AH12" s="3"/>
      <c r="AI12" s="3"/>
      <c r="AJ12" s="3"/>
      <c r="AK12" s="3"/>
      <c r="AL12" s="3"/>
      <c r="AM12" s="3"/>
      <c r="AN12" s="3"/>
      <c r="AO12" s="3"/>
      <c r="AP12" s="3"/>
      <c r="AQ12" s="3"/>
      <c r="AR12" s="3"/>
    </row>
    <row r="13" spans="1:44"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3"/>
      <c r="AE13" s="3"/>
      <c r="AF13" s="3"/>
      <c r="AG13" s="3"/>
      <c r="AH13" s="3"/>
      <c r="AI13" s="3"/>
      <c r="AJ13" s="3"/>
      <c r="AK13" s="3"/>
      <c r="AL13" s="3"/>
      <c r="AM13" s="3"/>
      <c r="AN13" s="3"/>
      <c r="AO13" s="3"/>
      <c r="AP13" s="3"/>
      <c r="AQ13" s="3"/>
      <c r="AR13" s="3"/>
    </row>
    <row r="14" spans="1:44"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6.5" customHeight="1">
      <c r="A15" s="90">
        <v>3</v>
      </c>
      <c r="B15" s="104" t="str">
        <f>IF('2. Identificación del Riesgo'!B15:B17="","",'2. Identificación del Riesgo'!B15:B17)</f>
        <v>Gestión del Talento Humano</v>
      </c>
      <c r="C15" s="85" t="str">
        <f>IF('2. Identificación del Riesgo'!G15:G17="","",'2. Identificación del Riesgo'!G15:G17)</f>
        <v>Posibilidad de Afectación Económica o Presupuestal por incumplimienhto del Plan Anual de SST debido a Falta de planeación de las actividades enmarcadas en plan de trabajo de SST.</v>
      </c>
      <c r="D15" s="85" t="str">
        <f>IF('2. Identificación del Riesgo'!H15:H17="","",'2. Identificación del Riesgo'!H15:H17)</f>
        <v>Gestión</v>
      </c>
      <c r="E15" s="116" t="str">
        <f>IF('7. Mapa de Riesgos General'!AO15:AO17="","",'7. Mapa de Riesgos General'!AO15:AO17)</f>
        <v/>
      </c>
      <c r="F15" s="87"/>
      <c r="G15" s="117"/>
      <c r="H15" s="117"/>
      <c r="I15" s="117"/>
      <c r="J15" s="126" t="s">
        <v>281</v>
      </c>
      <c r="K15" s="87"/>
      <c r="L15" s="118"/>
      <c r="M15" s="118"/>
      <c r="N15" s="87"/>
      <c r="O15" s="117"/>
      <c r="P15" s="126" t="s">
        <v>282</v>
      </c>
      <c r="Q15" s="117"/>
      <c r="R15" s="118" t="s">
        <v>461</v>
      </c>
      <c r="S15" s="87"/>
      <c r="T15" s="118"/>
      <c r="U15" s="118"/>
      <c r="V15" s="87"/>
      <c r="W15" s="117"/>
      <c r="X15" s="117"/>
      <c r="Y15" s="117"/>
      <c r="Z15" s="118"/>
      <c r="AA15" s="87"/>
      <c r="AB15" s="118"/>
      <c r="AC15" s="118"/>
      <c r="AD15" s="3"/>
      <c r="AE15" s="3"/>
      <c r="AF15" s="3"/>
      <c r="AG15" s="3"/>
      <c r="AH15" s="3"/>
      <c r="AI15" s="3"/>
      <c r="AJ15" s="3"/>
      <c r="AK15" s="3"/>
      <c r="AL15" s="3"/>
      <c r="AM15" s="3"/>
      <c r="AN15" s="3"/>
      <c r="AO15" s="3"/>
      <c r="AP15" s="3"/>
      <c r="AQ15" s="3"/>
      <c r="AR15" s="3"/>
    </row>
    <row r="16" spans="1:44"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3"/>
      <c r="AE16" s="3"/>
      <c r="AF16" s="3"/>
      <c r="AG16" s="3"/>
      <c r="AH16" s="3"/>
      <c r="AI16" s="3"/>
      <c r="AJ16" s="3"/>
      <c r="AK16" s="3"/>
      <c r="AL16" s="3"/>
      <c r="AM16" s="3"/>
      <c r="AN16" s="3"/>
      <c r="AO16" s="3"/>
      <c r="AP16" s="3"/>
      <c r="AQ16" s="3"/>
      <c r="AR16" s="3"/>
    </row>
    <row r="17" spans="1:44"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c r="A18" s="90">
        <v>4</v>
      </c>
      <c r="B18" s="104" t="str">
        <f>IF('2. Identificación del Riesgo'!B18:B20="","",'2. Identificación del Riesgo'!B18:B20)</f>
        <v>Gestión del Talento Humano</v>
      </c>
      <c r="C18" s="85" t="str">
        <f>IF('2. Identificación del Riesgo'!G18:G20="","",'2. Identificación del Riesgo'!G18:G20)</f>
        <v>Posibilidad de Afectación Económica o Presupuestal por errores en la elaboracion de los actos administrativos debido al Desconocimiento de la normatividad vigente.</v>
      </c>
      <c r="D18" s="85" t="str">
        <f>IF('2. Identificación del Riesgo'!H18:H20="","",'2. Identificación del Riesgo'!H18:H20)</f>
        <v>Gestión</v>
      </c>
      <c r="E18" s="116" t="str">
        <f>IF('7. Mapa de Riesgos General'!AO18:AO20="","",'7. Mapa de Riesgos General'!AO18:AO20)</f>
        <v/>
      </c>
      <c r="F18" s="87"/>
      <c r="G18" s="117"/>
      <c r="H18" s="117"/>
      <c r="I18" s="117"/>
      <c r="J18" s="126" t="s">
        <v>281</v>
      </c>
      <c r="K18" s="87"/>
      <c r="L18" s="118"/>
      <c r="M18" s="118"/>
      <c r="N18" s="87"/>
      <c r="O18" s="117"/>
      <c r="P18" s="126" t="s">
        <v>282</v>
      </c>
      <c r="Q18" s="117"/>
      <c r="R18" s="118" t="s">
        <v>461</v>
      </c>
      <c r="S18" s="87"/>
      <c r="T18" s="118"/>
      <c r="U18" s="118"/>
      <c r="V18" s="87"/>
      <c r="W18" s="117"/>
      <c r="X18" s="117"/>
      <c r="Y18" s="117"/>
      <c r="Z18" s="118"/>
      <c r="AA18" s="87"/>
      <c r="AB18" s="118"/>
      <c r="AC18" s="118"/>
      <c r="AD18" s="3"/>
      <c r="AE18" s="3"/>
      <c r="AF18" s="3"/>
      <c r="AG18" s="3"/>
      <c r="AH18" s="3"/>
      <c r="AI18" s="3"/>
      <c r="AJ18" s="3"/>
      <c r="AK18" s="3"/>
      <c r="AL18" s="3"/>
      <c r="AM18" s="3"/>
      <c r="AN18" s="3"/>
      <c r="AO18" s="3"/>
      <c r="AP18" s="3"/>
      <c r="AQ18" s="3"/>
      <c r="AR18" s="3"/>
    </row>
    <row r="19" spans="1:44"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3"/>
      <c r="AE19" s="3"/>
      <c r="AF19" s="3"/>
      <c r="AG19" s="3"/>
      <c r="AH19" s="3"/>
      <c r="AI19" s="3"/>
      <c r="AJ19" s="3"/>
      <c r="AK19" s="3"/>
      <c r="AL19" s="3"/>
      <c r="AM19" s="3"/>
      <c r="AN19" s="3"/>
      <c r="AO19" s="3"/>
      <c r="AP19" s="3"/>
      <c r="AQ19" s="3"/>
      <c r="AR19" s="3"/>
    </row>
    <row r="20" spans="1:44"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c r="A21" s="90">
        <v>5</v>
      </c>
      <c r="B21" s="104" t="str">
        <f>IF('2. Identificación del Riesgo'!B21:B23="","",'2. Identificación del Riesgo'!B21:B23)</f>
        <v>Gestión del Talento Humano</v>
      </c>
      <c r="C21" s="85" t="str">
        <f>IF('2. Identificación del Riesgo'!G21:G23="","",'2. Identificación del Riesgo'!G21:G23)</f>
        <v>Posibilidad de Afectación Económica o Presupuestal por la perdida de informacion de las historias laborales debido al Desconocimiento del procedimiento de historia laboral.</v>
      </c>
      <c r="D21" s="85" t="str">
        <f>IF('2. Identificación del Riesgo'!H21:H23="","",'2. Identificación del Riesgo'!H21:H23)</f>
        <v>Gestión</v>
      </c>
      <c r="E21" s="116" t="str">
        <f>IF('7. Mapa de Riesgos General'!AO21:AO23="","",'7. Mapa de Riesgos General'!AO21:AO23)</f>
        <v/>
      </c>
      <c r="F21" s="87"/>
      <c r="G21" s="117"/>
      <c r="H21" s="117"/>
      <c r="I21" s="117"/>
      <c r="J21" s="126" t="s">
        <v>281</v>
      </c>
      <c r="K21" s="87"/>
      <c r="L21" s="118"/>
      <c r="M21" s="118"/>
      <c r="N21" s="87"/>
      <c r="O21" s="117"/>
      <c r="P21" s="126" t="s">
        <v>282</v>
      </c>
      <c r="Q21" s="117"/>
      <c r="R21" s="118" t="s">
        <v>461</v>
      </c>
      <c r="S21" s="87"/>
      <c r="T21" s="118"/>
      <c r="U21" s="118"/>
      <c r="V21" s="87"/>
      <c r="W21" s="117"/>
      <c r="X21" s="117"/>
      <c r="Y21" s="117"/>
      <c r="Z21" s="118"/>
      <c r="AA21" s="87"/>
      <c r="AB21" s="118"/>
      <c r="AC21" s="118"/>
      <c r="AD21" s="3"/>
      <c r="AE21" s="3"/>
      <c r="AF21" s="3"/>
      <c r="AG21" s="3"/>
      <c r="AH21" s="3"/>
      <c r="AI21" s="3"/>
      <c r="AJ21" s="3"/>
      <c r="AK21" s="3"/>
      <c r="AL21" s="3"/>
      <c r="AM21" s="3"/>
      <c r="AN21" s="3"/>
      <c r="AO21" s="3"/>
      <c r="AP21" s="3"/>
      <c r="AQ21" s="3"/>
      <c r="AR21" s="3"/>
    </row>
    <row r="22" spans="1:44"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3"/>
      <c r="AE22" s="3"/>
      <c r="AF22" s="3"/>
      <c r="AG22" s="3"/>
      <c r="AH22" s="3"/>
      <c r="AI22" s="3"/>
      <c r="AJ22" s="3"/>
      <c r="AK22" s="3"/>
      <c r="AL22" s="3"/>
      <c r="AM22" s="3"/>
      <c r="AN22" s="3"/>
      <c r="AO22" s="3"/>
      <c r="AP22" s="3"/>
      <c r="AQ22" s="3"/>
      <c r="AR22" s="3"/>
    </row>
    <row r="23" spans="1:44"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0">
        <v>6</v>
      </c>
      <c r="B24" s="104" t="str">
        <f>IF('2. Identificación del Riesgo'!B24:B26="","",'2. Identificación del Riesgo'!B24:B26)</f>
        <v>Gestión del Talento Humano</v>
      </c>
      <c r="C24" s="85" t="str">
        <f>IF('2. Identificación del Riesgo'!G24:G26="","",'2. Identificación del Riesgo'!G24:G26)</f>
        <v>Posibilidad de Afectación Económica o Presupuestal por el Incumplimiento del Decreto 612 del 2018 debido a la no adecuada planeación en la ejecución del plan estratégico del talento humano.</v>
      </c>
      <c r="D24" s="85" t="str">
        <f>IF('2. Identificación del Riesgo'!H24:H26="","",'2. Identificación del Riesgo'!H24:H26)</f>
        <v>Gestión</v>
      </c>
      <c r="E24" s="116" t="str">
        <f>IF('7. Mapa de Riesgos General'!AO24:AO26="","",'7. Mapa de Riesgos General'!AO24:AO26)</f>
        <v/>
      </c>
      <c r="F24" s="87"/>
      <c r="G24" s="117"/>
      <c r="H24" s="117"/>
      <c r="I24" s="117"/>
      <c r="J24" s="126" t="s">
        <v>281</v>
      </c>
      <c r="K24" s="87"/>
      <c r="L24" s="118"/>
      <c r="M24" s="118"/>
      <c r="N24" s="87"/>
      <c r="O24" s="117"/>
      <c r="P24" s="126" t="s">
        <v>282</v>
      </c>
      <c r="Q24" s="117"/>
      <c r="R24" s="118" t="s">
        <v>461</v>
      </c>
      <c r="S24" s="87"/>
      <c r="T24" s="118"/>
      <c r="U24" s="118"/>
      <c r="V24" s="87"/>
      <c r="W24" s="117"/>
      <c r="X24" s="117"/>
      <c r="Y24" s="117"/>
      <c r="Z24" s="118"/>
      <c r="AA24" s="87"/>
      <c r="AB24" s="118"/>
      <c r="AC24" s="118"/>
      <c r="AD24" s="3"/>
      <c r="AE24" s="3"/>
      <c r="AF24" s="3"/>
      <c r="AG24" s="3"/>
      <c r="AH24" s="3"/>
      <c r="AI24" s="3"/>
      <c r="AJ24" s="3"/>
      <c r="AK24" s="3"/>
      <c r="AL24" s="3"/>
      <c r="AM24" s="3"/>
      <c r="AN24" s="3"/>
      <c r="AO24" s="3"/>
      <c r="AP24" s="3"/>
      <c r="AQ24" s="3"/>
      <c r="AR24" s="3"/>
    </row>
    <row r="25" spans="1:44"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3"/>
      <c r="AE25" s="3"/>
      <c r="AF25" s="3"/>
      <c r="AG25" s="3"/>
      <c r="AH25" s="3"/>
      <c r="AI25" s="3"/>
      <c r="AJ25" s="3"/>
      <c r="AK25" s="3"/>
      <c r="AL25" s="3"/>
      <c r="AM25" s="3"/>
      <c r="AN25" s="3"/>
      <c r="AO25" s="3"/>
      <c r="AP25" s="3"/>
      <c r="AQ25" s="3"/>
      <c r="AR25" s="3"/>
    </row>
    <row r="26" spans="1:44"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43.5" customHeight="1">
      <c r="A27" s="90">
        <v>7</v>
      </c>
      <c r="B27" s="104" t="str">
        <f>IF('2. Identificación del Riesgo'!B27:B29="","",'2. Identificación del Riesgo'!B27:B29)</f>
        <v>Gestión del Talento Humano</v>
      </c>
      <c r="C27" s="104"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85" t="str">
        <f>IF('2. Identificación del Riesgo'!H27:H29="","",'2. Identificación del Riesgo'!H27:H29)</f>
        <v>Corrupción</v>
      </c>
      <c r="E27" s="116" t="str">
        <f>IF('7. Mapa de Riesgos General'!AO27:AO29="","",'7. Mapa de Riesgos General'!AO27:AO29)</f>
        <v>Sensibilizar a los funcionarios de la Entidad en materia de conflicto de interes (fundamento legal, buenas practicas, concpetos, etc). (100%)</v>
      </c>
      <c r="F27" s="87">
        <v>0</v>
      </c>
      <c r="G27" s="118" t="s">
        <v>283</v>
      </c>
      <c r="H27" s="118" t="s">
        <v>284</v>
      </c>
      <c r="I27" s="118" t="s">
        <v>285</v>
      </c>
      <c r="J27" s="125" t="s">
        <v>286</v>
      </c>
      <c r="K27" s="87">
        <v>0</v>
      </c>
      <c r="L27" s="118" t="s">
        <v>287</v>
      </c>
      <c r="M27" s="118" t="s">
        <v>288</v>
      </c>
      <c r="N27" s="87">
        <v>1</v>
      </c>
      <c r="O27" s="118" t="s">
        <v>289</v>
      </c>
      <c r="P27" s="118" t="s">
        <v>290</v>
      </c>
      <c r="Q27" s="118" t="s">
        <v>291</v>
      </c>
      <c r="R27" s="119" t="s">
        <v>292</v>
      </c>
      <c r="S27" s="87">
        <v>1</v>
      </c>
      <c r="T27" s="118" t="s">
        <v>293</v>
      </c>
      <c r="U27" s="122" t="s">
        <v>292</v>
      </c>
      <c r="V27" s="87"/>
      <c r="W27" s="117"/>
      <c r="X27" s="117"/>
      <c r="Y27" s="117"/>
      <c r="Z27" s="118"/>
      <c r="AA27" s="87"/>
      <c r="AB27" s="118"/>
      <c r="AC27" s="118"/>
      <c r="AD27" s="3"/>
      <c r="AE27" s="3"/>
      <c r="AF27" s="3"/>
      <c r="AG27" s="3"/>
      <c r="AH27" s="3"/>
      <c r="AI27" s="3"/>
      <c r="AJ27" s="3"/>
      <c r="AK27" s="3"/>
      <c r="AL27" s="3"/>
      <c r="AM27" s="3"/>
      <c r="AN27" s="3"/>
      <c r="AO27" s="3"/>
      <c r="AP27" s="3"/>
      <c r="AQ27" s="3"/>
      <c r="AR27" s="3"/>
    </row>
    <row r="28" spans="1:44" ht="43.5" customHeight="1">
      <c r="A28" s="83"/>
      <c r="B28" s="83"/>
      <c r="C28" s="83"/>
      <c r="D28" s="83"/>
      <c r="E28" s="83"/>
      <c r="F28" s="83"/>
      <c r="G28" s="83"/>
      <c r="H28" s="83"/>
      <c r="I28" s="83"/>
      <c r="J28" s="83"/>
      <c r="K28" s="83"/>
      <c r="L28" s="83"/>
      <c r="M28" s="83"/>
      <c r="N28" s="83"/>
      <c r="O28" s="83"/>
      <c r="P28" s="83"/>
      <c r="Q28" s="83"/>
      <c r="R28" s="120"/>
      <c r="S28" s="83"/>
      <c r="T28" s="83"/>
      <c r="U28" s="123"/>
      <c r="V28" s="83"/>
      <c r="W28" s="83"/>
      <c r="X28" s="83"/>
      <c r="Y28" s="83"/>
      <c r="Z28" s="83"/>
      <c r="AA28" s="83"/>
      <c r="AB28" s="83"/>
      <c r="AC28" s="83"/>
      <c r="AD28" s="3"/>
      <c r="AE28" s="3"/>
      <c r="AF28" s="3"/>
      <c r="AG28" s="3"/>
      <c r="AH28" s="3"/>
      <c r="AI28" s="3"/>
      <c r="AJ28" s="3"/>
      <c r="AK28" s="3"/>
      <c r="AL28" s="3"/>
      <c r="AM28" s="3"/>
      <c r="AN28" s="3"/>
      <c r="AO28" s="3"/>
      <c r="AP28" s="3"/>
      <c r="AQ28" s="3"/>
      <c r="AR28" s="3"/>
    </row>
    <row r="29" spans="1:44" ht="78" customHeight="1">
      <c r="A29" s="84"/>
      <c r="B29" s="84"/>
      <c r="C29" s="84"/>
      <c r="D29" s="84"/>
      <c r="E29" s="84"/>
      <c r="F29" s="84"/>
      <c r="G29" s="84"/>
      <c r="H29" s="84"/>
      <c r="I29" s="84"/>
      <c r="J29" s="84"/>
      <c r="K29" s="84"/>
      <c r="L29" s="84"/>
      <c r="M29" s="84"/>
      <c r="N29" s="84"/>
      <c r="O29" s="84"/>
      <c r="P29" s="84"/>
      <c r="Q29" s="84"/>
      <c r="R29" s="121"/>
      <c r="S29" s="84"/>
      <c r="T29" s="84"/>
      <c r="U29" s="124"/>
      <c r="V29" s="84"/>
      <c r="W29" s="84"/>
      <c r="X29" s="84"/>
      <c r="Y29" s="84"/>
      <c r="Z29" s="84"/>
      <c r="AA29" s="84"/>
      <c r="AB29" s="84"/>
      <c r="AC29" s="84"/>
      <c r="AD29" s="36"/>
      <c r="AE29" s="36"/>
      <c r="AF29" s="36"/>
      <c r="AG29" s="36"/>
      <c r="AH29" s="36"/>
      <c r="AI29" s="36"/>
      <c r="AJ29" s="36"/>
      <c r="AK29" s="36"/>
      <c r="AL29" s="36"/>
      <c r="AM29" s="36"/>
      <c r="AN29" s="36"/>
      <c r="AO29" s="36"/>
      <c r="AP29" s="36"/>
      <c r="AQ29" s="36"/>
      <c r="AR29" s="36"/>
    </row>
    <row r="30" spans="1:44" ht="78" customHeight="1">
      <c r="A30" s="90">
        <v>8</v>
      </c>
      <c r="B30" s="104" t="str">
        <f>IF('2. Identificación del Riesgo'!B30:B32="","",'2. Identificación del Riesgo'!B30:B32)</f>
        <v/>
      </c>
      <c r="C30" s="85" t="str">
        <f>IF('2. Identificación del Riesgo'!G30:G32="","",'2. Identificación del Riesgo'!G30:G32)</f>
        <v/>
      </c>
      <c r="D30" s="85" t="str">
        <f>IF('2. Identificación del Riesgo'!H30:H32="","",'2. Identificación del Riesgo'!H30:H32)</f>
        <v/>
      </c>
      <c r="E30" s="116" t="str">
        <f>IF('7. Mapa de Riesgos General'!AO30:AO32="","",'7. Mapa de Riesgos General'!AO30:AO32)</f>
        <v/>
      </c>
      <c r="F30" s="87"/>
      <c r="G30" s="117"/>
      <c r="H30" s="117"/>
      <c r="I30" s="117"/>
      <c r="J30" s="118"/>
      <c r="K30" s="87"/>
      <c r="L30" s="118"/>
      <c r="M30" s="118"/>
      <c r="N30" s="87"/>
      <c r="O30" s="117"/>
      <c r="P30" s="117"/>
      <c r="Q30" s="117"/>
      <c r="R30" s="118"/>
      <c r="S30" s="87"/>
      <c r="T30" s="118"/>
      <c r="U30" s="118"/>
      <c r="V30" s="87"/>
      <c r="W30" s="117"/>
      <c r="X30" s="117"/>
      <c r="Y30" s="117"/>
      <c r="Z30" s="118"/>
      <c r="AA30" s="87"/>
      <c r="AB30" s="118"/>
      <c r="AC30" s="118"/>
      <c r="AD30" s="3"/>
      <c r="AE30" s="3"/>
      <c r="AF30" s="3"/>
      <c r="AG30" s="3"/>
      <c r="AH30" s="3"/>
      <c r="AI30" s="3"/>
      <c r="AJ30" s="3"/>
      <c r="AK30" s="3"/>
      <c r="AL30" s="3"/>
      <c r="AM30" s="3"/>
      <c r="AN30" s="3"/>
      <c r="AO30" s="3"/>
      <c r="AP30" s="3"/>
      <c r="AQ30" s="3"/>
      <c r="AR30" s="3"/>
    </row>
    <row r="31" spans="1:44" ht="78"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3"/>
      <c r="AE31" s="3"/>
      <c r="AF31" s="3"/>
      <c r="AG31" s="3"/>
      <c r="AH31" s="3"/>
      <c r="AI31" s="3"/>
      <c r="AJ31" s="3"/>
      <c r="AK31" s="3"/>
      <c r="AL31" s="3"/>
      <c r="AM31" s="3"/>
      <c r="AN31" s="3"/>
      <c r="AO31" s="3"/>
      <c r="AP31" s="3"/>
      <c r="AQ31" s="3"/>
      <c r="AR31" s="3"/>
    </row>
    <row r="32" spans="1:44"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0">
        <v>9</v>
      </c>
      <c r="B33" s="104" t="str">
        <f>IF('2. Identificación del Riesgo'!B33:B35="","",'2. Identificación del Riesgo'!B33:B35)</f>
        <v/>
      </c>
      <c r="C33" s="85" t="str">
        <f>IF('2. Identificación del Riesgo'!G33:G35="","",'2. Identificación del Riesgo'!G33:G35)</f>
        <v/>
      </c>
      <c r="D33" s="85" t="str">
        <f>IF('2. Identificación del Riesgo'!H33:H35="","",'2. Identificación del Riesgo'!H33:H35)</f>
        <v/>
      </c>
      <c r="E33" s="116" t="str">
        <f>IF('7. Mapa de Riesgos General'!AO33:AO35="","",'7. Mapa de Riesgos General'!AO33:AO35)</f>
        <v/>
      </c>
      <c r="F33" s="87"/>
      <c r="G33" s="117"/>
      <c r="H33" s="117"/>
      <c r="I33" s="117"/>
      <c r="J33" s="118"/>
      <c r="K33" s="87"/>
      <c r="L33" s="118"/>
      <c r="M33" s="118"/>
      <c r="N33" s="87"/>
      <c r="O33" s="117"/>
      <c r="P33" s="117"/>
      <c r="Q33" s="117"/>
      <c r="R33" s="118"/>
      <c r="S33" s="87"/>
      <c r="T33" s="118"/>
      <c r="U33" s="118"/>
      <c r="V33" s="87"/>
      <c r="W33" s="117"/>
      <c r="X33" s="117"/>
      <c r="Y33" s="117"/>
      <c r="Z33" s="118"/>
      <c r="AA33" s="87"/>
      <c r="AB33" s="118"/>
      <c r="AC33" s="118"/>
      <c r="AD33" s="3"/>
      <c r="AE33" s="3"/>
      <c r="AF33" s="3"/>
      <c r="AG33" s="3"/>
      <c r="AH33" s="3"/>
      <c r="AI33" s="3"/>
      <c r="AJ33" s="3"/>
      <c r="AK33" s="3"/>
      <c r="AL33" s="3"/>
      <c r="AM33" s="3"/>
      <c r="AN33" s="3"/>
      <c r="AO33" s="3"/>
      <c r="AP33" s="3"/>
      <c r="AQ33" s="3"/>
      <c r="AR33" s="3"/>
    </row>
    <row r="34" spans="1:44"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3"/>
      <c r="AE34" s="3"/>
      <c r="AF34" s="3"/>
      <c r="AG34" s="3"/>
      <c r="AH34" s="3"/>
      <c r="AI34" s="3"/>
      <c r="AJ34" s="3"/>
      <c r="AK34" s="3"/>
      <c r="AL34" s="3"/>
      <c r="AM34" s="3"/>
      <c r="AN34" s="3"/>
      <c r="AO34" s="3"/>
      <c r="AP34" s="3"/>
      <c r="AQ34" s="3"/>
      <c r="AR34" s="3"/>
    </row>
    <row r="35" spans="1:44"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0">
        <v>10</v>
      </c>
      <c r="B36" s="104" t="str">
        <f>IF('2. Identificación del Riesgo'!B36:B38="","",'2. Identificación del Riesgo'!B36:B38)</f>
        <v/>
      </c>
      <c r="C36" s="85" t="str">
        <f>IF('2. Identificación del Riesgo'!G36:G38="","",'2. Identificación del Riesgo'!G36:G38)</f>
        <v/>
      </c>
      <c r="D36" s="85" t="str">
        <f>IF('2. Identificación del Riesgo'!H36:H38="","",'2. Identificación del Riesgo'!H36:H38)</f>
        <v/>
      </c>
      <c r="E36" s="116" t="str">
        <f>IF('7. Mapa de Riesgos General'!AO36:AO38="","",'7. Mapa de Riesgos General'!AO36:AO38)</f>
        <v/>
      </c>
      <c r="F36" s="87"/>
      <c r="G36" s="117"/>
      <c r="H36" s="117"/>
      <c r="I36" s="117"/>
      <c r="J36" s="118"/>
      <c r="K36" s="87"/>
      <c r="L36" s="118"/>
      <c r="M36" s="118"/>
      <c r="N36" s="87"/>
      <c r="O36" s="117"/>
      <c r="P36" s="117"/>
      <c r="Q36" s="117"/>
      <c r="R36" s="118"/>
      <c r="S36" s="87"/>
      <c r="T36" s="118"/>
      <c r="U36" s="118"/>
      <c r="V36" s="87"/>
      <c r="W36" s="117"/>
      <c r="X36" s="117"/>
      <c r="Y36" s="117"/>
      <c r="Z36" s="118"/>
      <c r="AA36" s="87"/>
      <c r="AB36" s="118"/>
      <c r="AC36" s="118"/>
      <c r="AD36" s="3"/>
      <c r="AE36" s="3"/>
      <c r="AF36" s="3"/>
      <c r="AG36" s="3"/>
      <c r="AH36" s="3"/>
      <c r="AI36" s="3"/>
      <c r="AJ36" s="3"/>
      <c r="AK36" s="3"/>
      <c r="AL36" s="3"/>
      <c r="AM36" s="3"/>
      <c r="AN36" s="3"/>
      <c r="AO36" s="3"/>
      <c r="AP36" s="3"/>
      <c r="AQ36" s="3"/>
      <c r="AR36" s="3"/>
    </row>
    <row r="37" spans="1:44"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3"/>
      <c r="AE37" s="3"/>
      <c r="AF37" s="3"/>
      <c r="AG37" s="3"/>
      <c r="AH37" s="3"/>
      <c r="AI37" s="3"/>
      <c r="AJ37" s="3"/>
      <c r="AK37" s="3"/>
      <c r="AL37" s="3"/>
      <c r="AM37" s="3"/>
      <c r="AN37" s="3"/>
      <c r="AO37" s="3"/>
      <c r="AP37" s="3"/>
      <c r="AQ37" s="3"/>
      <c r="AR37" s="3"/>
    </row>
    <row r="38" spans="1:44"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0">
        <v>11</v>
      </c>
      <c r="B39" s="104" t="str">
        <f>IF('2. Identificación del Riesgo'!B39:B41="","",'2. Identificación del Riesgo'!B39:B41)</f>
        <v/>
      </c>
      <c r="C39" s="85" t="str">
        <f>IF('2. Identificación del Riesgo'!G39:G41="","",'2. Identificación del Riesgo'!G39:G41)</f>
        <v/>
      </c>
      <c r="D39" s="85" t="str">
        <f>IF('2. Identificación del Riesgo'!H39:H41="","",'2. Identificación del Riesgo'!H39:H41)</f>
        <v/>
      </c>
      <c r="E39" s="116" t="str">
        <f>IF('7. Mapa de Riesgos General'!AO39:AO41="","",'7. Mapa de Riesgos General'!AO39:AO41)</f>
        <v/>
      </c>
      <c r="F39" s="87"/>
      <c r="G39" s="117"/>
      <c r="H39" s="117"/>
      <c r="I39" s="117"/>
      <c r="J39" s="118"/>
      <c r="K39" s="87"/>
      <c r="L39" s="118"/>
      <c r="M39" s="118"/>
      <c r="N39" s="87"/>
      <c r="O39" s="117"/>
      <c r="P39" s="117"/>
      <c r="Q39" s="117"/>
      <c r="R39" s="118"/>
      <c r="S39" s="87"/>
      <c r="T39" s="118"/>
      <c r="U39" s="118"/>
      <c r="V39" s="87"/>
      <c r="W39" s="117"/>
      <c r="X39" s="117"/>
      <c r="Y39" s="117"/>
      <c r="Z39" s="118"/>
      <c r="AA39" s="87"/>
      <c r="AB39" s="118"/>
      <c r="AC39" s="118"/>
      <c r="AD39" s="3"/>
      <c r="AE39" s="3"/>
      <c r="AF39" s="3"/>
      <c r="AG39" s="3"/>
      <c r="AH39" s="3"/>
      <c r="AI39" s="3"/>
      <c r="AJ39" s="3"/>
      <c r="AK39" s="3"/>
      <c r="AL39" s="3"/>
      <c r="AM39" s="3"/>
      <c r="AN39" s="3"/>
      <c r="AO39" s="3"/>
      <c r="AP39" s="3"/>
      <c r="AQ39" s="3"/>
      <c r="AR39" s="3"/>
    </row>
    <row r="40" spans="1:44"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3"/>
      <c r="AE40" s="3"/>
      <c r="AF40" s="3"/>
      <c r="AG40" s="3"/>
      <c r="AH40" s="3"/>
      <c r="AI40" s="3"/>
      <c r="AJ40" s="3"/>
      <c r="AK40" s="3"/>
      <c r="AL40" s="3"/>
      <c r="AM40" s="3"/>
      <c r="AN40" s="3"/>
      <c r="AO40" s="3"/>
      <c r="AP40" s="3"/>
      <c r="AQ40" s="3"/>
      <c r="AR40" s="3"/>
    </row>
    <row r="41" spans="1:44"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0">
        <v>12</v>
      </c>
      <c r="B42" s="104" t="str">
        <f>IF('2. Identificación del Riesgo'!B42:B44="","",'2. Identificación del Riesgo'!B42:B44)</f>
        <v/>
      </c>
      <c r="C42" s="85" t="str">
        <f>IF('2. Identificación del Riesgo'!G42:G44="","",'2. Identificación del Riesgo'!G42:G44)</f>
        <v/>
      </c>
      <c r="D42" s="85" t="str">
        <f>IF('2. Identificación del Riesgo'!H42:H44="","",'2. Identificación del Riesgo'!H42:H44)</f>
        <v/>
      </c>
      <c r="E42" s="116" t="str">
        <f>IF('7. Mapa de Riesgos General'!AO42:AO44="","",'7. Mapa de Riesgos General'!AO42:AO44)</f>
        <v/>
      </c>
      <c r="F42" s="87"/>
      <c r="G42" s="117"/>
      <c r="H42" s="117"/>
      <c r="I42" s="117"/>
      <c r="J42" s="118"/>
      <c r="K42" s="87"/>
      <c r="L42" s="118"/>
      <c r="M42" s="118"/>
      <c r="N42" s="87"/>
      <c r="O42" s="117"/>
      <c r="P42" s="117"/>
      <c r="Q42" s="117"/>
      <c r="R42" s="118"/>
      <c r="S42" s="87"/>
      <c r="T42" s="118"/>
      <c r="U42" s="118"/>
      <c r="V42" s="87"/>
      <c r="W42" s="117"/>
      <c r="X42" s="117"/>
      <c r="Y42" s="117"/>
      <c r="Z42" s="118"/>
      <c r="AA42" s="87"/>
      <c r="AB42" s="118"/>
      <c r="AC42" s="118"/>
      <c r="AD42" s="3"/>
      <c r="AE42" s="3"/>
      <c r="AF42" s="3"/>
      <c r="AG42" s="3"/>
      <c r="AH42" s="3"/>
      <c r="AI42" s="3"/>
      <c r="AJ42" s="3"/>
      <c r="AK42" s="3"/>
      <c r="AL42" s="3"/>
      <c r="AM42" s="3"/>
      <c r="AN42" s="3"/>
      <c r="AO42" s="3"/>
      <c r="AP42" s="3"/>
      <c r="AQ42" s="3"/>
      <c r="AR42" s="3"/>
    </row>
    <row r="43" spans="1:44"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3"/>
      <c r="AE43" s="3"/>
      <c r="AF43" s="3"/>
      <c r="AG43" s="3"/>
      <c r="AH43" s="3"/>
      <c r="AI43" s="3"/>
      <c r="AJ43" s="3"/>
      <c r="AK43" s="3"/>
      <c r="AL43" s="3"/>
      <c r="AM43" s="3"/>
      <c r="AN43" s="3"/>
      <c r="AO43" s="3"/>
      <c r="AP43" s="3"/>
      <c r="AQ43" s="3"/>
      <c r="AR43" s="3"/>
    </row>
    <row r="44" spans="1:44"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0">
        <v>13</v>
      </c>
      <c r="B45" s="104" t="str">
        <f>IF('2. Identificación del Riesgo'!B45:B47="","",'2. Identificación del Riesgo'!B45:B47)</f>
        <v/>
      </c>
      <c r="C45" s="85" t="str">
        <f>IF('2. Identificación del Riesgo'!G45:G47="","",'2. Identificación del Riesgo'!G45:G47)</f>
        <v/>
      </c>
      <c r="D45" s="85" t="str">
        <f>IF('2. Identificación del Riesgo'!H45:H47="","",'2. Identificación del Riesgo'!H45:H47)</f>
        <v/>
      </c>
      <c r="E45" s="116" t="str">
        <f>IF('7. Mapa de Riesgos General'!AO45:AO47="","",'7. Mapa de Riesgos General'!AO45:AO47)</f>
        <v/>
      </c>
      <c r="F45" s="87"/>
      <c r="G45" s="117"/>
      <c r="H45" s="117"/>
      <c r="I45" s="117"/>
      <c r="J45" s="118"/>
      <c r="K45" s="87"/>
      <c r="L45" s="118"/>
      <c r="M45" s="118"/>
      <c r="N45" s="87"/>
      <c r="O45" s="117"/>
      <c r="P45" s="117"/>
      <c r="Q45" s="117"/>
      <c r="R45" s="118"/>
      <c r="S45" s="87"/>
      <c r="T45" s="118"/>
      <c r="U45" s="118"/>
      <c r="V45" s="87"/>
      <c r="W45" s="117"/>
      <c r="X45" s="117"/>
      <c r="Y45" s="117"/>
      <c r="Z45" s="118"/>
      <c r="AA45" s="87"/>
      <c r="AB45" s="118"/>
      <c r="AC45" s="118"/>
      <c r="AD45" s="3"/>
      <c r="AE45" s="3"/>
      <c r="AF45" s="3"/>
      <c r="AG45" s="3"/>
      <c r="AH45" s="3"/>
      <c r="AI45" s="3"/>
      <c r="AJ45" s="3"/>
      <c r="AK45" s="3"/>
      <c r="AL45" s="3"/>
      <c r="AM45" s="3"/>
      <c r="AN45" s="3"/>
      <c r="AO45" s="3"/>
      <c r="AP45" s="3"/>
      <c r="AQ45" s="3"/>
      <c r="AR45" s="3"/>
    </row>
    <row r="46" spans="1:44"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3"/>
      <c r="AE46" s="3"/>
      <c r="AF46" s="3"/>
      <c r="AG46" s="3"/>
      <c r="AH46" s="3"/>
      <c r="AI46" s="3"/>
      <c r="AJ46" s="3"/>
      <c r="AK46" s="3"/>
      <c r="AL46" s="3"/>
      <c r="AM46" s="3"/>
      <c r="AN46" s="3"/>
      <c r="AO46" s="3"/>
      <c r="AP46" s="3"/>
      <c r="AQ46" s="3"/>
      <c r="AR46" s="3"/>
    </row>
    <row r="47" spans="1:44"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0">
        <v>14</v>
      </c>
      <c r="B48" s="104" t="str">
        <f>IF('2. Identificación del Riesgo'!B48:B50="","",'2. Identificación del Riesgo'!B48:B50)</f>
        <v/>
      </c>
      <c r="C48" s="85" t="str">
        <f>IF('2. Identificación del Riesgo'!G48:G50="","",'2. Identificación del Riesgo'!G48:G50)</f>
        <v/>
      </c>
      <c r="D48" s="85" t="str">
        <f>IF('2. Identificación del Riesgo'!H48:H50="","",'2. Identificación del Riesgo'!H48:H50)</f>
        <v/>
      </c>
      <c r="E48" s="116" t="str">
        <f>IF('7. Mapa de Riesgos General'!AO48:AO50="","",'7. Mapa de Riesgos General'!AO48:AO50)</f>
        <v/>
      </c>
      <c r="F48" s="87"/>
      <c r="G48" s="117"/>
      <c r="H48" s="117"/>
      <c r="I48" s="117"/>
      <c r="J48" s="118"/>
      <c r="K48" s="87"/>
      <c r="L48" s="118"/>
      <c r="M48" s="118"/>
      <c r="N48" s="87"/>
      <c r="O48" s="117"/>
      <c r="P48" s="117"/>
      <c r="Q48" s="117"/>
      <c r="R48" s="118"/>
      <c r="S48" s="87"/>
      <c r="T48" s="118"/>
      <c r="U48" s="118"/>
      <c r="V48" s="87"/>
      <c r="W48" s="117"/>
      <c r="X48" s="117"/>
      <c r="Y48" s="117"/>
      <c r="Z48" s="118"/>
      <c r="AA48" s="87"/>
      <c r="AB48" s="118"/>
      <c r="AC48" s="118"/>
      <c r="AD48" s="3"/>
      <c r="AE48" s="3"/>
      <c r="AF48" s="3"/>
      <c r="AG48" s="3"/>
      <c r="AH48" s="3"/>
      <c r="AI48" s="3"/>
      <c r="AJ48" s="3"/>
      <c r="AK48" s="3"/>
      <c r="AL48" s="3"/>
      <c r="AM48" s="3"/>
      <c r="AN48" s="3"/>
      <c r="AO48" s="3"/>
      <c r="AP48" s="3"/>
      <c r="AQ48" s="3"/>
      <c r="AR48" s="3"/>
    </row>
    <row r="49" spans="1:44"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3"/>
      <c r="AE49" s="3"/>
      <c r="AF49" s="3"/>
      <c r="AG49" s="3"/>
      <c r="AH49" s="3"/>
      <c r="AI49" s="3"/>
      <c r="AJ49" s="3"/>
      <c r="AK49" s="3"/>
      <c r="AL49" s="3"/>
      <c r="AM49" s="3"/>
      <c r="AN49" s="3"/>
      <c r="AO49" s="3"/>
      <c r="AP49" s="3"/>
      <c r="AQ49" s="3"/>
      <c r="AR49" s="3"/>
    </row>
    <row r="50" spans="1:44"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0">
        <v>15</v>
      </c>
      <c r="B51" s="104" t="str">
        <f>IF('2. Identificación del Riesgo'!B51:B53="","",'2. Identificación del Riesgo'!B51:B53)</f>
        <v/>
      </c>
      <c r="C51" s="85" t="str">
        <f>IF('2. Identificación del Riesgo'!G51:G53="","",'2. Identificación del Riesgo'!G51:G53)</f>
        <v/>
      </c>
      <c r="D51" s="85" t="str">
        <f>IF('2. Identificación del Riesgo'!H51:H53="","",'2. Identificación del Riesgo'!H51:H53)</f>
        <v/>
      </c>
      <c r="E51" s="116" t="str">
        <f>IF('7. Mapa de Riesgos General'!AO51:AO53="","",'7. Mapa de Riesgos General'!AO51:AO53)</f>
        <v/>
      </c>
      <c r="F51" s="87"/>
      <c r="G51" s="117"/>
      <c r="H51" s="117"/>
      <c r="I51" s="117"/>
      <c r="J51" s="118"/>
      <c r="K51" s="87"/>
      <c r="L51" s="118"/>
      <c r="M51" s="118"/>
      <c r="N51" s="87"/>
      <c r="O51" s="117"/>
      <c r="P51" s="117"/>
      <c r="Q51" s="117"/>
      <c r="R51" s="118"/>
      <c r="S51" s="87"/>
      <c r="T51" s="118"/>
      <c r="U51" s="118"/>
      <c r="V51" s="87"/>
      <c r="W51" s="117"/>
      <c r="X51" s="117"/>
      <c r="Y51" s="117"/>
      <c r="Z51" s="118"/>
      <c r="AA51" s="87"/>
      <c r="AB51" s="118"/>
      <c r="AC51" s="118"/>
      <c r="AD51" s="3"/>
      <c r="AE51" s="3"/>
      <c r="AF51" s="3"/>
      <c r="AG51" s="3"/>
      <c r="AH51" s="3"/>
      <c r="AI51" s="3"/>
      <c r="AJ51" s="3"/>
      <c r="AK51" s="3"/>
      <c r="AL51" s="3"/>
      <c r="AM51" s="3"/>
      <c r="AN51" s="3"/>
      <c r="AO51" s="3"/>
      <c r="AP51" s="3"/>
      <c r="AQ51" s="3"/>
      <c r="AR51" s="3"/>
    </row>
    <row r="52" spans="1:44"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3"/>
      <c r="AE52" s="3"/>
      <c r="AF52" s="3"/>
      <c r="AG52" s="3"/>
      <c r="AH52" s="3"/>
      <c r="AI52" s="3"/>
      <c r="AJ52" s="3"/>
      <c r="AK52" s="3"/>
      <c r="AL52" s="3"/>
      <c r="AM52" s="3"/>
      <c r="AN52" s="3"/>
      <c r="AO52" s="3"/>
      <c r="AP52" s="3"/>
      <c r="AQ52" s="3"/>
      <c r="AR52" s="3"/>
    </row>
    <row r="53" spans="1:44"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0">
        <v>16</v>
      </c>
      <c r="B54" s="104" t="str">
        <f>IF('2. Identificación del Riesgo'!B54:B56="","",'2. Identificación del Riesgo'!B54:B56)</f>
        <v/>
      </c>
      <c r="C54" s="85" t="str">
        <f>IF('2. Identificación del Riesgo'!G54:G56="","",'2. Identificación del Riesgo'!G54:G56)</f>
        <v/>
      </c>
      <c r="D54" s="85" t="str">
        <f>IF('2. Identificación del Riesgo'!H54:H56="","",'2. Identificación del Riesgo'!H54:H56)</f>
        <v/>
      </c>
      <c r="E54" s="116" t="str">
        <f>IF('7. Mapa de Riesgos General'!AO54:AO56="","",'7. Mapa de Riesgos General'!AO54:AO56)</f>
        <v/>
      </c>
      <c r="F54" s="87"/>
      <c r="G54" s="117"/>
      <c r="H54" s="117"/>
      <c r="I54" s="117"/>
      <c r="J54" s="118"/>
      <c r="K54" s="87"/>
      <c r="L54" s="118"/>
      <c r="M54" s="118"/>
      <c r="N54" s="87"/>
      <c r="O54" s="117"/>
      <c r="P54" s="117"/>
      <c r="Q54" s="117"/>
      <c r="R54" s="118"/>
      <c r="S54" s="87"/>
      <c r="T54" s="118"/>
      <c r="U54" s="118"/>
      <c r="V54" s="87"/>
      <c r="W54" s="117"/>
      <c r="X54" s="117"/>
      <c r="Y54" s="117"/>
      <c r="Z54" s="118"/>
      <c r="AA54" s="87"/>
      <c r="AB54" s="118"/>
      <c r="AC54" s="118"/>
      <c r="AD54" s="3"/>
      <c r="AE54" s="3"/>
      <c r="AF54" s="3"/>
      <c r="AG54" s="3"/>
      <c r="AH54" s="3"/>
      <c r="AI54" s="3"/>
      <c r="AJ54" s="3"/>
      <c r="AK54" s="3"/>
      <c r="AL54" s="3"/>
      <c r="AM54" s="3"/>
      <c r="AN54" s="3"/>
      <c r="AO54" s="3"/>
      <c r="AP54" s="3"/>
      <c r="AQ54" s="3"/>
      <c r="AR54" s="3"/>
    </row>
    <row r="55" spans="1:44"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3"/>
      <c r="AE55" s="3"/>
      <c r="AF55" s="3"/>
      <c r="AG55" s="3"/>
      <c r="AH55" s="3"/>
      <c r="AI55" s="3"/>
      <c r="AJ55" s="3"/>
      <c r="AK55" s="3"/>
      <c r="AL55" s="3"/>
      <c r="AM55" s="3"/>
      <c r="AN55" s="3"/>
      <c r="AO55" s="3"/>
      <c r="AP55" s="3"/>
      <c r="AQ55" s="3"/>
      <c r="AR55" s="3"/>
    </row>
    <row r="56" spans="1:44"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0">
        <v>17</v>
      </c>
      <c r="B57" s="104" t="str">
        <f>IF('2. Identificación del Riesgo'!B57:B59="","",'2. Identificación del Riesgo'!B57:B59)</f>
        <v/>
      </c>
      <c r="C57" s="85" t="str">
        <f>IF('2. Identificación del Riesgo'!G57:G59="","",'2. Identificación del Riesgo'!G57:G59)</f>
        <v/>
      </c>
      <c r="D57" s="85" t="str">
        <f>IF('2. Identificación del Riesgo'!H57:H59="","",'2. Identificación del Riesgo'!H57:H59)</f>
        <v/>
      </c>
      <c r="E57" s="116" t="str">
        <f>IF('7. Mapa de Riesgos General'!AO57:AO59="","",'7. Mapa de Riesgos General'!AO57:AO59)</f>
        <v/>
      </c>
      <c r="F57" s="87"/>
      <c r="G57" s="117"/>
      <c r="H57" s="117"/>
      <c r="I57" s="117"/>
      <c r="J57" s="118"/>
      <c r="K57" s="87"/>
      <c r="L57" s="118"/>
      <c r="M57" s="118"/>
      <c r="N57" s="87"/>
      <c r="O57" s="117"/>
      <c r="P57" s="117"/>
      <c r="Q57" s="117"/>
      <c r="R57" s="118"/>
      <c r="S57" s="87"/>
      <c r="T57" s="118"/>
      <c r="U57" s="118"/>
      <c r="V57" s="87"/>
      <c r="W57" s="117"/>
      <c r="X57" s="117"/>
      <c r="Y57" s="117"/>
      <c r="Z57" s="118"/>
      <c r="AA57" s="87"/>
      <c r="AB57" s="118"/>
      <c r="AC57" s="118"/>
      <c r="AD57" s="3"/>
      <c r="AE57" s="3"/>
      <c r="AF57" s="3"/>
      <c r="AG57" s="3"/>
      <c r="AH57" s="3"/>
      <c r="AI57" s="3"/>
      <c r="AJ57" s="3"/>
      <c r="AK57" s="3"/>
      <c r="AL57" s="3"/>
      <c r="AM57" s="3"/>
      <c r="AN57" s="3"/>
      <c r="AO57" s="3"/>
      <c r="AP57" s="3"/>
      <c r="AQ57" s="3"/>
      <c r="AR57" s="3"/>
    </row>
    <row r="58" spans="1:44"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3"/>
      <c r="AE58" s="3"/>
      <c r="AF58" s="3"/>
      <c r="AG58" s="3"/>
      <c r="AH58" s="3"/>
      <c r="AI58" s="3"/>
      <c r="AJ58" s="3"/>
      <c r="AK58" s="3"/>
      <c r="AL58" s="3"/>
      <c r="AM58" s="3"/>
      <c r="AN58" s="3"/>
      <c r="AO58" s="3"/>
      <c r="AP58" s="3"/>
      <c r="AQ58" s="3"/>
      <c r="AR58" s="3"/>
    </row>
    <row r="59" spans="1:44"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0">
        <v>18</v>
      </c>
      <c r="B60" s="104" t="str">
        <f>IF('2. Identificación del Riesgo'!B60:B62="","",'2. Identificación del Riesgo'!B60:B62)</f>
        <v/>
      </c>
      <c r="C60" s="85" t="str">
        <f>IF('2. Identificación del Riesgo'!G60:G62="","",'2. Identificación del Riesgo'!G60:G62)</f>
        <v/>
      </c>
      <c r="D60" s="85" t="str">
        <f>IF('2. Identificación del Riesgo'!H60:H62="","",'2. Identificación del Riesgo'!H60:H62)</f>
        <v/>
      </c>
      <c r="E60" s="116" t="str">
        <f>IF('7. Mapa de Riesgos General'!AO60:AO62="","",'7. Mapa de Riesgos General'!AO60:AO62)</f>
        <v/>
      </c>
      <c r="F60" s="87"/>
      <c r="G60" s="117"/>
      <c r="H60" s="117"/>
      <c r="I60" s="117"/>
      <c r="J60" s="118"/>
      <c r="K60" s="87"/>
      <c r="L60" s="118"/>
      <c r="M60" s="118"/>
      <c r="N60" s="87"/>
      <c r="O60" s="117"/>
      <c r="P60" s="117"/>
      <c r="Q60" s="117"/>
      <c r="R60" s="118"/>
      <c r="S60" s="87"/>
      <c r="T60" s="118"/>
      <c r="U60" s="118"/>
      <c r="V60" s="87"/>
      <c r="W60" s="117"/>
      <c r="X60" s="117"/>
      <c r="Y60" s="117"/>
      <c r="Z60" s="118"/>
      <c r="AA60" s="87"/>
      <c r="AB60" s="118"/>
      <c r="AC60" s="118"/>
      <c r="AD60" s="3"/>
      <c r="AE60" s="3"/>
      <c r="AF60" s="3"/>
      <c r="AG60" s="3"/>
      <c r="AH60" s="3"/>
      <c r="AI60" s="3"/>
      <c r="AJ60" s="3"/>
      <c r="AK60" s="3"/>
      <c r="AL60" s="3"/>
      <c r="AM60" s="3"/>
      <c r="AN60" s="3"/>
      <c r="AO60" s="3"/>
      <c r="AP60" s="3"/>
      <c r="AQ60" s="3"/>
      <c r="AR60" s="3"/>
    </row>
    <row r="61" spans="1:44"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3"/>
      <c r="AE61" s="3"/>
      <c r="AF61" s="3"/>
      <c r="AG61" s="3"/>
      <c r="AH61" s="3"/>
      <c r="AI61" s="3"/>
      <c r="AJ61" s="3"/>
      <c r="AK61" s="3"/>
      <c r="AL61" s="3"/>
      <c r="AM61" s="3"/>
      <c r="AN61" s="3"/>
      <c r="AO61" s="3"/>
      <c r="AP61" s="3"/>
      <c r="AQ61" s="3"/>
      <c r="AR61" s="3"/>
    </row>
    <row r="62" spans="1:44"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0">
        <v>19</v>
      </c>
      <c r="B63" s="104" t="str">
        <f>IF('2. Identificación del Riesgo'!B63:B65="","",'2. Identificación del Riesgo'!B63:B65)</f>
        <v/>
      </c>
      <c r="C63" s="85" t="str">
        <f>IF('2. Identificación del Riesgo'!G63:G65="","",'2. Identificación del Riesgo'!G63:G65)</f>
        <v/>
      </c>
      <c r="D63" s="85" t="str">
        <f>IF('2. Identificación del Riesgo'!H63:H65="","",'2. Identificación del Riesgo'!H63:H65)</f>
        <v/>
      </c>
      <c r="E63" s="116" t="str">
        <f>IF('7. Mapa de Riesgos General'!AO63:AO65="","",'7. Mapa de Riesgos General'!AO63:AO65)</f>
        <v/>
      </c>
      <c r="F63" s="87"/>
      <c r="G63" s="117"/>
      <c r="H63" s="117"/>
      <c r="I63" s="117"/>
      <c r="J63" s="118"/>
      <c r="K63" s="87"/>
      <c r="L63" s="118"/>
      <c r="M63" s="118"/>
      <c r="N63" s="87"/>
      <c r="O63" s="117"/>
      <c r="P63" s="117"/>
      <c r="Q63" s="117"/>
      <c r="R63" s="118"/>
      <c r="S63" s="87"/>
      <c r="T63" s="118"/>
      <c r="U63" s="118"/>
      <c r="V63" s="87"/>
      <c r="W63" s="117"/>
      <c r="X63" s="117"/>
      <c r="Y63" s="117"/>
      <c r="Z63" s="118"/>
      <c r="AA63" s="87"/>
      <c r="AB63" s="118"/>
      <c r="AC63" s="118"/>
      <c r="AD63" s="3"/>
      <c r="AE63" s="3"/>
      <c r="AF63" s="3"/>
      <c r="AG63" s="3"/>
      <c r="AH63" s="3"/>
      <c r="AI63" s="3"/>
      <c r="AJ63" s="3"/>
      <c r="AK63" s="3"/>
      <c r="AL63" s="3"/>
      <c r="AM63" s="3"/>
      <c r="AN63" s="3"/>
      <c r="AO63" s="3"/>
      <c r="AP63" s="3"/>
      <c r="AQ63" s="3"/>
      <c r="AR63" s="3"/>
    </row>
    <row r="64" spans="1:44"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3"/>
      <c r="AE64" s="3"/>
      <c r="AF64" s="3"/>
      <c r="AG64" s="3"/>
      <c r="AH64" s="3"/>
      <c r="AI64" s="3"/>
      <c r="AJ64" s="3"/>
      <c r="AK64" s="3"/>
      <c r="AL64" s="3"/>
      <c r="AM64" s="3"/>
      <c r="AN64" s="3"/>
      <c r="AO64" s="3"/>
      <c r="AP64" s="3"/>
      <c r="AQ64" s="3"/>
      <c r="AR64" s="3"/>
    </row>
    <row r="65" spans="1:44"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0">
        <v>20</v>
      </c>
      <c r="B66" s="104" t="str">
        <f>IF('2. Identificación del Riesgo'!B66:B68="","",'2. Identificación del Riesgo'!B66:B68)</f>
        <v/>
      </c>
      <c r="C66" s="85" t="str">
        <f>IF('2. Identificación del Riesgo'!G66:G68="","",'2. Identificación del Riesgo'!G66:G68)</f>
        <v/>
      </c>
      <c r="D66" s="85" t="str">
        <f>IF('2. Identificación del Riesgo'!H66:H68="","",'2. Identificación del Riesgo'!H66:H68)</f>
        <v/>
      </c>
      <c r="E66" s="116" t="str">
        <f>IF('7. Mapa de Riesgos General'!AO66:AO68="","",'7. Mapa de Riesgos General'!AO66:AO68)</f>
        <v/>
      </c>
      <c r="F66" s="87"/>
      <c r="G66" s="117"/>
      <c r="H66" s="117"/>
      <c r="I66" s="117"/>
      <c r="J66" s="118"/>
      <c r="K66" s="87"/>
      <c r="L66" s="118"/>
      <c r="M66" s="118"/>
      <c r="N66" s="87"/>
      <c r="O66" s="117"/>
      <c r="P66" s="117"/>
      <c r="Q66" s="117"/>
      <c r="R66" s="118"/>
      <c r="S66" s="87"/>
      <c r="T66" s="118"/>
      <c r="U66" s="118"/>
      <c r="V66" s="87"/>
      <c r="W66" s="117"/>
      <c r="X66" s="117"/>
      <c r="Y66" s="117"/>
      <c r="Z66" s="118"/>
      <c r="AA66" s="87"/>
      <c r="AB66" s="118"/>
      <c r="AC66" s="118"/>
      <c r="AD66" s="3"/>
      <c r="AE66" s="3"/>
      <c r="AF66" s="3"/>
      <c r="AG66" s="3"/>
      <c r="AH66" s="3"/>
      <c r="AI66" s="3"/>
      <c r="AJ66" s="3"/>
      <c r="AK66" s="3"/>
      <c r="AL66" s="3"/>
      <c r="AM66" s="3"/>
      <c r="AN66" s="3"/>
      <c r="AO66" s="3"/>
      <c r="AP66" s="3"/>
      <c r="AQ66" s="3"/>
      <c r="AR66" s="3"/>
    </row>
    <row r="67" spans="1:44"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2"/>
      <c r="AE67" s="2"/>
      <c r="AF67" s="2"/>
      <c r="AG67" s="2"/>
      <c r="AH67" s="2"/>
      <c r="AI67" s="2"/>
      <c r="AJ67" s="2"/>
      <c r="AK67" s="2"/>
      <c r="AL67" s="2"/>
      <c r="AM67" s="2"/>
      <c r="AN67" s="2"/>
      <c r="AO67" s="2"/>
      <c r="AP67" s="2"/>
      <c r="AQ67" s="2"/>
      <c r="AR67" s="2"/>
    </row>
    <row r="68" spans="1:44"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0</v>
      </c>
      <c r="G69" s="2"/>
      <c r="H69" s="2"/>
      <c r="I69" s="2"/>
      <c r="J69" s="2"/>
      <c r="K69" s="38">
        <f>IFERROR(AVERAGE(K9:K68),"")</f>
        <v>0</v>
      </c>
      <c r="L69" s="2"/>
      <c r="M69" s="2"/>
      <c r="N69" s="38">
        <f>IFERROR(AVERAGE(N9:N68),"")</f>
        <v>1</v>
      </c>
      <c r="O69" s="2"/>
      <c r="P69" s="2"/>
      <c r="Q69" s="2"/>
      <c r="R69" s="2"/>
      <c r="S69" s="38">
        <f>IFERROR(AVERAGE(S9:S68),"")</f>
        <v>1</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N27:N29"/>
    <mergeCell ref="A27:A29"/>
    <mergeCell ref="B27:B29"/>
    <mergeCell ref="C27:C29"/>
    <mergeCell ref="D27:D29"/>
    <mergeCell ref="E27:E29"/>
    <mergeCell ref="F27:F29"/>
    <mergeCell ref="G27:G29"/>
    <mergeCell ref="X30:X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O30:O32"/>
    <mergeCell ref="P30:P32"/>
    <mergeCell ref="H30:H32"/>
    <mergeCell ref="I30:I32"/>
    <mergeCell ref="J30:J32"/>
    <mergeCell ref="K30:K32"/>
    <mergeCell ref="L30:L32"/>
    <mergeCell ref="M30:M32"/>
    <mergeCell ref="N30:N32"/>
    <mergeCell ref="H27:H29"/>
    <mergeCell ref="I27:I29"/>
    <mergeCell ref="J27:J29"/>
    <mergeCell ref="K27:K29"/>
    <mergeCell ref="L27:L29"/>
    <mergeCell ref="M27:M29"/>
    <mergeCell ref="Q27:Q29"/>
    <mergeCell ref="R27:R29"/>
    <mergeCell ref="S27:S29"/>
    <mergeCell ref="T27:T29"/>
    <mergeCell ref="Z27:Z29"/>
    <mergeCell ref="Z30:Z32"/>
    <mergeCell ref="AA30:AA32"/>
    <mergeCell ref="AB30:AB32"/>
    <mergeCell ref="AC30:AC32"/>
    <mergeCell ref="V27:V29"/>
    <mergeCell ref="W27:W29"/>
    <mergeCell ref="X27:X29"/>
    <mergeCell ref="Y27:Y29"/>
    <mergeCell ref="AA27:AA29"/>
    <mergeCell ref="AB27:AB29"/>
    <mergeCell ref="AC27:AC29"/>
    <mergeCell ref="U27:U29"/>
    <mergeCell ref="Y30:Y32"/>
    <mergeCell ref="B33:B35"/>
    <mergeCell ref="C33:C35"/>
    <mergeCell ref="D33:D35"/>
    <mergeCell ref="E33:E35"/>
    <mergeCell ref="F33:F35"/>
    <mergeCell ref="G33:G35"/>
    <mergeCell ref="X36:X38"/>
    <mergeCell ref="Y36:Y38"/>
    <mergeCell ref="Q36:Q38"/>
    <mergeCell ref="R36:R38"/>
    <mergeCell ref="S36:S38"/>
    <mergeCell ref="T36:T38"/>
    <mergeCell ref="U36:U38"/>
    <mergeCell ref="V36:V38"/>
    <mergeCell ref="W36:W38"/>
    <mergeCell ref="A36:A38"/>
    <mergeCell ref="B36:B38"/>
    <mergeCell ref="C36:C38"/>
    <mergeCell ref="D36:D38"/>
    <mergeCell ref="E36:E38"/>
    <mergeCell ref="F36:F38"/>
    <mergeCell ref="G36:G38"/>
    <mergeCell ref="O33:O35"/>
    <mergeCell ref="P33:P35"/>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Q33:Q35"/>
    <mergeCell ref="R33:R35"/>
    <mergeCell ref="S33:S35"/>
    <mergeCell ref="T33:T35"/>
    <mergeCell ref="U33:U35"/>
    <mergeCell ref="Z33:Z35"/>
    <mergeCell ref="Z36:Z38"/>
    <mergeCell ref="AA36:AA38"/>
    <mergeCell ref="AB36:AB38"/>
    <mergeCell ref="AC36:AC38"/>
    <mergeCell ref="V33:V35"/>
    <mergeCell ref="W33:W35"/>
    <mergeCell ref="X33:X35"/>
    <mergeCell ref="Y33:Y35"/>
    <mergeCell ref="AA33:AA35"/>
    <mergeCell ref="AB33:AB35"/>
    <mergeCell ref="AC33:AC35"/>
    <mergeCell ref="X42:X44"/>
    <mergeCell ref="Y42:Y44"/>
    <mergeCell ref="Z39:Z41"/>
    <mergeCell ref="Z42:Z44"/>
    <mergeCell ref="AA42:AA44"/>
    <mergeCell ref="AB42:AB44"/>
    <mergeCell ref="AC42:AC44"/>
    <mergeCell ref="X39:X41"/>
    <mergeCell ref="Y39:Y41"/>
    <mergeCell ref="AA39:AA41"/>
    <mergeCell ref="AB39:AB41"/>
    <mergeCell ref="AC39:AC41"/>
    <mergeCell ref="R42:R44"/>
    <mergeCell ref="S42:S44"/>
    <mergeCell ref="T42:T44"/>
    <mergeCell ref="U42:U44"/>
    <mergeCell ref="V42:V44"/>
    <mergeCell ref="W42:W44"/>
    <mergeCell ref="O36:O38"/>
    <mergeCell ref="P36:P38"/>
    <mergeCell ref="Q39:Q41"/>
    <mergeCell ref="R39:R41"/>
    <mergeCell ref="S39:S41"/>
    <mergeCell ref="T39:T41"/>
    <mergeCell ref="U39:U41"/>
    <mergeCell ref="V39:V41"/>
    <mergeCell ref="W39:W41"/>
    <mergeCell ref="N39:N41"/>
    <mergeCell ref="A39:A41"/>
    <mergeCell ref="B39:B41"/>
    <mergeCell ref="C39:C41"/>
    <mergeCell ref="D39:D41"/>
    <mergeCell ref="E39:E41"/>
    <mergeCell ref="F39:F41"/>
    <mergeCell ref="G39:G41"/>
    <mergeCell ref="Q42:Q44"/>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Q45:Q47"/>
    <mergeCell ref="R45:R47"/>
    <mergeCell ref="S45:S47"/>
    <mergeCell ref="T45:T47"/>
    <mergeCell ref="U45:U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1" t="s">
        <v>294</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1" t="s">
        <v>295</v>
      </c>
      <c r="J2" s="60"/>
      <c r="K2" s="3"/>
      <c r="L2" s="3"/>
      <c r="M2" s="3"/>
      <c r="N2" s="3"/>
      <c r="O2" s="3"/>
      <c r="P2" s="3"/>
      <c r="Q2" s="3"/>
      <c r="R2" s="3"/>
      <c r="S2" s="3"/>
      <c r="T2" s="3"/>
      <c r="U2" s="3"/>
      <c r="V2" s="3"/>
      <c r="W2" s="3"/>
      <c r="X2" s="3"/>
      <c r="Y2" s="3"/>
      <c r="Z2" s="4"/>
    </row>
    <row r="3" spans="1:26" ht="16.5">
      <c r="A3" s="69"/>
      <c r="B3" s="70"/>
      <c r="C3" s="69"/>
      <c r="D3" s="75"/>
      <c r="E3" s="75"/>
      <c r="F3" s="75"/>
      <c r="G3" s="75"/>
      <c r="H3" s="70"/>
      <c r="I3" s="101" t="s">
        <v>296</v>
      </c>
      <c r="J3" s="60"/>
      <c r="K3" s="3"/>
      <c r="L3" s="3"/>
      <c r="M3" s="3"/>
      <c r="N3" s="3"/>
      <c r="O3" s="3"/>
      <c r="P3" s="3"/>
      <c r="Q3" s="3"/>
      <c r="R3" s="3"/>
      <c r="S3" s="3"/>
      <c r="T3" s="3"/>
      <c r="U3" s="3"/>
      <c r="V3" s="3"/>
      <c r="W3" s="3"/>
      <c r="X3" s="3"/>
      <c r="Y3" s="3"/>
      <c r="Z3" s="4"/>
    </row>
    <row r="4" spans="1:26" ht="16.5">
      <c r="A4" s="71"/>
      <c r="B4" s="72"/>
      <c r="C4" s="71"/>
      <c r="D4" s="76"/>
      <c r="E4" s="76"/>
      <c r="F4" s="76"/>
      <c r="G4" s="76"/>
      <c r="H4" s="72"/>
      <c r="I4" s="101" t="s">
        <v>297</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76</v>
      </c>
      <c r="B6" s="59"/>
      <c r="C6" s="59"/>
      <c r="D6" s="59"/>
      <c r="E6" s="138" t="s">
        <v>298</v>
      </c>
      <c r="F6" s="60"/>
      <c r="G6" s="138" t="s">
        <v>299</v>
      </c>
      <c r="H6" s="60"/>
      <c r="I6" s="138" t="s">
        <v>300</v>
      </c>
      <c r="J6" s="60"/>
      <c r="K6" s="3"/>
      <c r="L6" s="3"/>
      <c r="M6" s="3"/>
      <c r="N6" s="3"/>
      <c r="O6" s="3"/>
      <c r="P6" s="3"/>
      <c r="Q6" s="3"/>
      <c r="R6" s="3"/>
      <c r="S6" s="3"/>
      <c r="T6" s="3"/>
      <c r="U6" s="3"/>
      <c r="V6" s="3"/>
      <c r="W6" s="3"/>
      <c r="X6" s="3"/>
      <c r="Y6" s="3"/>
      <c r="Z6" s="4"/>
    </row>
    <row r="7" spans="1:26" ht="21" customHeight="1">
      <c r="A7" s="132" t="s">
        <v>74</v>
      </c>
      <c r="B7" s="92" t="s">
        <v>75</v>
      </c>
      <c r="C7" s="93" t="s">
        <v>83</v>
      </c>
      <c r="D7" s="133" t="s">
        <v>84</v>
      </c>
      <c r="E7" s="137" t="s">
        <v>301</v>
      </c>
      <c r="F7" s="137" t="s">
        <v>302</v>
      </c>
      <c r="G7" s="137" t="s">
        <v>301</v>
      </c>
      <c r="H7" s="137" t="s">
        <v>302</v>
      </c>
      <c r="I7" s="137" t="s">
        <v>301</v>
      </c>
      <c r="J7" s="137" t="s">
        <v>302</v>
      </c>
      <c r="K7" s="3"/>
      <c r="L7" s="3"/>
      <c r="M7" s="3"/>
      <c r="N7" s="3"/>
      <c r="O7" s="3"/>
      <c r="P7" s="3"/>
      <c r="Q7" s="3"/>
      <c r="R7" s="3"/>
      <c r="S7" s="3"/>
      <c r="T7" s="3"/>
      <c r="U7" s="3"/>
      <c r="V7" s="3"/>
      <c r="W7" s="3"/>
      <c r="X7" s="3"/>
      <c r="Y7" s="3"/>
      <c r="Z7" s="4"/>
    </row>
    <row r="8" spans="1:26" ht="12" customHeight="1">
      <c r="A8" s="84"/>
      <c r="B8" s="84"/>
      <c r="C8" s="84"/>
      <c r="D8" s="134"/>
      <c r="E8" s="84"/>
      <c r="F8" s="84"/>
      <c r="G8" s="84"/>
      <c r="H8" s="84"/>
      <c r="I8" s="84"/>
      <c r="J8" s="84"/>
      <c r="K8" s="16"/>
      <c r="L8" s="16"/>
      <c r="M8" s="16"/>
      <c r="N8" s="16"/>
      <c r="O8" s="16"/>
      <c r="P8" s="16"/>
      <c r="Q8" s="16"/>
      <c r="R8" s="16"/>
      <c r="S8" s="16"/>
      <c r="T8" s="16"/>
      <c r="U8" s="16"/>
      <c r="V8" s="16"/>
      <c r="W8" s="16"/>
      <c r="X8" s="16"/>
      <c r="Y8" s="16"/>
      <c r="Z8" s="4"/>
    </row>
    <row r="9" spans="1:26" ht="16.5" customHeight="1">
      <c r="A9" s="90">
        <v>1</v>
      </c>
      <c r="B9" s="104" t="str">
        <f>IF('8. Seguimiento Cuatrimestral'!B9:B11="","",'8. Seguimiento Cuatrimestral'!B9:B11)</f>
        <v>Gestión del Talento Humano</v>
      </c>
      <c r="C9" s="104" t="str">
        <f>IF('8. Seguimiento Cuatrimestral'!C9:C11="","",'8. Seguimiento Cuatrimestral'!C9:C11)</f>
        <v>Posibilidad de Afectación Económica o Presupuestal por Vinculacion o retiro de servidor publico de manera inadecuado debido a desconocimiento del procedimiento.</v>
      </c>
      <c r="D9" s="104" t="str">
        <f>IF('8. Seguimiento Cuatrimestral'!D9:D11="","",'8. Seguimiento Cuatrimestral'!D9:D11)</f>
        <v>Gestión</v>
      </c>
      <c r="E9" s="127">
        <f>'8. Seguimiento Cuatrimestral'!F9:F11</f>
        <v>0</v>
      </c>
      <c r="F9" s="127">
        <f>'8. Seguimiento Cuatrimestral'!K9:K11</f>
        <v>0</v>
      </c>
      <c r="G9" s="127">
        <f>'8. Seguimiento Cuatrimestral'!N9:N11</f>
        <v>0</v>
      </c>
      <c r="H9" s="127">
        <f>'8. Seguimiento Cuatrimestral'!S9:S11</f>
        <v>0</v>
      </c>
      <c r="I9" s="127">
        <f>'8. Seguimiento Cuatrimestral'!V9:V11</f>
        <v>0</v>
      </c>
      <c r="J9" s="127">
        <f>'8. Seguimiento Cuatrimestral'!AA9:AA11</f>
        <v>0</v>
      </c>
      <c r="K9" s="17"/>
      <c r="L9" s="17"/>
      <c r="M9" s="17"/>
      <c r="N9" s="17"/>
      <c r="O9" s="17"/>
      <c r="P9" s="17"/>
      <c r="Q9" s="17"/>
      <c r="R9" s="17"/>
      <c r="S9" s="17"/>
      <c r="T9" s="17"/>
      <c r="U9" s="17"/>
      <c r="V9" s="17"/>
      <c r="W9" s="17"/>
      <c r="X9" s="17"/>
      <c r="Y9" s="17"/>
      <c r="Z9" s="4"/>
    </row>
    <row r="10" spans="1:26" ht="16.5">
      <c r="A10" s="83"/>
      <c r="B10" s="83"/>
      <c r="C10" s="83"/>
      <c r="D10" s="83"/>
      <c r="E10" s="83"/>
      <c r="F10" s="83"/>
      <c r="G10" s="83"/>
      <c r="H10" s="83"/>
      <c r="I10" s="83"/>
      <c r="J10" s="83"/>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0">
        <v>2</v>
      </c>
      <c r="B12" s="104" t="str">
        <f>IF('8. Seguimiento Cuatrimestral'!B12:B14="","",'8. Seguimiento Cuatrimestral'!B12:B14)</f>
        <v>Gestión del Talento Humano</v>
      </c>
      <c r="C12" s="104" t="str">
        <f>IF('8. Seguimiento Cuatrimestral'!C12:C14="","",'8. Seguimiento Cuatrimestral'!C12:C14)</f>
        <v>Posibilidad de Afectación Económica o Presupuestal por la Inadecuada liquidacion de la nomina debido al Desconocimiento del procedimiento y normatividad vigente.</v>
      </c>
      <c r="D12" s="104" t="str">
        <f>IF('8. Seguimiento Cuatrimestral'!D12:D14="","",'8. Seguimiento Cuatrimestral'!D12:D14)</f>
        <v>Gestión</v>
      </c>
      <c r="E12" s="127">
        <f>'8. Seguimiento Cuatrimestral'!F12:F14</f>
        <v>0</v>
      </c>
      <c r="F12" s="127">
        <f>'8. Seguimiento Cuatrimestral'!K12:K14</f>
        <v>0</v>
      </c>
      <c r="G12" s="127">
        <f>'8. Seguimiento Cuatrimestral'!N12:N14</f>
        <v>0</v>
      </c>
      <c r="H12" s="127">
        <f>'8. Seguimiento Cuatrimestral'!S12:S14</f>
        <v>0</v>
      </c>
      <c r="I12" s="127">
        <f>'8. Seguimiento Cuatrimestral'!V12:V14</f>
        <v>0</v>
      </c>
      <c r="J12" s="127">
        <f>'8. Seguimiento Cuatrimestral'!AA12:AA14</f>
        <v>0</v>
      </c>
      <c r="K12" s="3"/>
      <c r="L12" s="3"/>
      <c r="M12" s="3"/>
      <c r="N12" s="3"/>
      <c r="O12" s="3"/>
      <c r="P12" s="3"/>
      <c r="Q12" s="3"/>
      <c r="R12" s="3"/>
      <c r="S12" s="3"/>
      <c r="T12" s="3"/>
      <c r="U12" s="3"/>
      <c r="V12" s="3"/>
      <c r="W12" s="3"/>
      <c r="X12" s="3"/>
      <c r="Y12" s="3"/>
      <c r="Z12" s="4"/>
    </row>
    <row r="13" spans="1:26" ht="16.5">
      <c r="A13" s="83"/>
      <c r="B13" s="83"/>
      <c r="C13" s="83"/>
      <c r="D13" s="83"/>
      <c r="E13" s="83"/>
      <c r="F13" s="83"/>
      <c r="G13" s="83"/>
      <c r="H13" s="83"/>
      <c r="I13" s="83"/>
      <c r="J13" s="83"/>
      <c r="K13" s="3"/>
      <c r="L13" s="3"/>
      <c r="M13" s="3"/>
      <c r="N13" s="3"/>
      <c r="O13" s="3"/>
      <c r="P13" s="3"/>
      <c r="Q13" s="3"/>
      <c r="R13" s="3"/>
      <c r="S13" s="3"/>
      <c r="T13" s="3"/>
      <c r="U13" s="3"/>
      <c r="V13" s="3"/>
      <c r="W13" s="3"/>
      <c r="X13" s="3"/>
      <c r="Y13" s="3"/>
      <c r="Z13" s="4"/>
    </row>
    <row r="14" spans="1:26" ht="16.5">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0">
        <v>3</v>
      </c>
      <c r="B15" s="104" t="str">
        <f>IF('8. Seguimiento Cuatrimestral'!B15:B17="","",'8. Seguimiento Cuatrimestral'!B15:B17)</f>
        <v>Gestión del Talento Humano</v>
      </c>
      <c r="C15" s="104" t="str">
        <f>IF('8. Seguimiento Cuatrimestral'!C15:C17="","",'8. Seguimiento Cuatrimestral'!C15:C17)</f>
        <v>Posibilidad de Afectación Económica o Presupuestal por incumplimienhto del Plan Anual de SST debido a Falta de planeación de las actividades enmarcadas en plan de trabajo de SST.</v>
      </c>
      <c r="D15" s="104" t="str">
        <f>IF('8. Seguimiento Cuatrimestral'!D15:D17="","",'8. Seguimiento Cuatrimestral'!D15:D17)</f>
        <v>Gestión</v>
      </c>
      <c r="E15" s="127">
        <f>'8. Seguimiento Cuatrimestral'!F15:F17</f>
        <v>0</v>
      </c>
      <c r="F15" s="127">
        <f>'8. Seguimiento Cuatrimestral'!K15:K17</f>
        <v>0</v>
      </c>
      <c r="G15" s="127">
        <f>'8. Seguimiento Cuatrimestral'!N15:N17</f>
        <v>0</v>
      </c>
      <c r="H15" s="127">
        <f>'8. Seguimiento Cuatrimestral'!S15:S17</f>
        <v>0</v>
      </c>
      <c r="I15" s="127">
        <f>'8. Seguimiento Cuatrimestral'!V15:V17</f>
        <v>0</v>
      </c>
      <c r="J15" s="127">
        <f>'8. Seguimiento Cuatrimestral'!AA15:AA17</f>
        <v>0</v>
      </c>
      <c r="K15" s="3"/>
      <c r="L15" s="3"/>
      <c r="M15" s="3"/>
      <c r="N15" s="3"/>
      <c r="O15" s="3"/>
      <c r="P15" s="3"/>
      <c r="Q15" s="3"/>
      <c r="R15" s="3"/>
      <c r="S15" s="3"/>
      <c r="T15" s="3"/>
      <c r="U15" s="3"/>
      <c r="V15" s="3"/>
      <c r="W15" s="3"/>
      <c r="X15" s="3"/>
      <c r="Y15" s="3"/>
      <c r="Z15" s="4"/>
    </row>
    <row r="16" spans="1:26" ht="16.5">
      <c r="A16" s="83"/>
      <c r="B16" s="83"/>
      <c r="C16" s="83"/>
      <c r="D16" s="83"/>
      <c r="E16" s="83"/>
      <c r="F16" s="83"/>
      <c r="G16" s="83"/>
      <c r="H16" s="83"/>
      <c r="I16" s="83"/>
      <c r="J16" s="83"/>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0">
        <v>4</v>
      </c>
      <c r="B18" s="104" t="str">
        <f>IF('8. Seguimiento Cuatrimestral'!B18:B20="","",'8. Seguimiento Cuatrimestral'!B18:B20)</f>
        <v>Gestión del Talento Humano</v>
      </c>
      <c r="C18" s="104" t="str">
        <f>IF('8. Seguimiento Cuatrimestral'!C18:C20="","",'8. Seguimiento Cuatrimestral'!C18:C20)</f>
        <v>Posibilidad de Afectación Económica o Presupuestal por errores en la elaboracion de los actos administrativos debido al Desconocimiento de la normatividad vigente.</v>
      </c>
      <c r="D18" s="104" t="str">
        <f>IF('8. Seguimiento Cuatrimestral'!D18:D20="","",'8. Seguimiento Cuatrimestral'!D18:D20)</f>
        <v>Gestión</v>
      </c>
      <c r="E18" s="127">
        <f>'8. Seguimiento Cuatrimestral'!F18:F20</f>
        <v>0</v>
      </c>
      <c r="F18" s="127">
        <f>'8. Seguimiento Cuatrimestral'!K18:K20</f>
        <v>0</v>
      </c>
      <c r="G18" s="127">
        <f>'8. Seguimiento Cuatrimestral'!N18:N20</f>
        <v>0</v>
      </c>
      <c r="H18" s="127">
        <f>'8. Seguimiento Cuatrimestral'!S18:S20</f>
        <v>0</v>
      </c>
      <c r="I18" s="127">
        <f>'8. Seguimiento Cuatrimestral'!V18:V20</f>
        <v>0</v>
      </c>
      <c r="J18" s="127">
        <f>'8. Seguimiento Cuatrimestral'!AA18:AA20</f>
        <v>0</v>
      </c>
      <c r="K18" s="3"/>
      <c r="L18" s="3"/>
      <c r="M18" s="3"/>
      <c r="N18" s="3"/>
      <c r="O18" s="3"/>
      <c r="P18" s="3"/>
      <c r="Q18" s="3"/>
      <c r="R18" s="3"/>
      <c r="S18" s="3"/>
      <c r="T18" s="3"/>
      <c r="U18" s="3"/>
      <c r="V18" s="3"/>
      <c r="W18" s="3"/>
      <c r="X18" s="3"/>
      <c r="Y18" s="3"/>
      <c r="Z18" s="4"/>
    </row>
    <row r="19" spans="1:26" ht="16.5">
      <c r="A19" s="83"/>
      <c r="B19" s="83"/>
      <c r="C19" s="83"/>
      <c r="D19" s="83"/>
      <c r="E19" s="83"/>
      <c r="F19" s="83"/>
      <c r="G19" s="83"/>
      <c r="H19" s="83"/>
      <c r="I19" s="83"/>
      <c r="J19" s="83"/>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0">
        <v>5</v>
      </c>
      <c r="B21" s="104" t="str">
        <f>IF('8. Seguimiento Cuatrimestral'!B21:B23="","",'8. Seguimiento Cuatrimestral'!B21:B23)</f>
        <v>Gestión del Talento Humano</v>
      </c>
      <c r="C21" s="104" t="str">
        <f>IF('8. Seguimiento Cuatrimestral'!C21:C23="","",'8. Seguimiento Cuatrimestral'!C21:C23)</f>
        <v>Posibilidad de Afectación Económica o Presupuestal por la perdida de informacion de las historias laborales debido al Desconocimiento del procedimiento de historia laboral.</v>
      </c>
      <c r="D21" s="104" t="str">
        <f>IF('8. Seguimiento Cuatrimestral'!D21:D23="","",'8. Seguimiento Cuatrimestral'!D21:D23)</f>
        <v>Gestión</v>
      </c>
      <c r="E21" s="127">
        <f>'8. Seguimiento Cuatrimestral'!F21:F23</f>
        <v>0</v>
      </c>
      <c r="F21" s="127">
        <f>'8. Seguimiento Cuatrimestral'!K21:K23</f>
        <v>0</v>
      </c>
      <c r="G21" s="127">
        <f>'8. Seguimiento Cuatrimestral'!N21:N23</f>
        <v>0</v>
      </c>
      <c r="H21" s="127">
        <f>'8. Seguimiento Cuatrimestral'!S21:S23</f>
        <v>0</v>
      </c>
      <c r="I21" s="127">
        <f>'8. Seguimiento Cuatrimestral'!V21:V23</f>
        <v>0</v>
      </c>
      <c r="J21" s="127">
        <f>'8. Seguimiento Cuatrimestral'!AA21:AA23</f>
        <v>0</v>
      </c>
      <c r="K21" s="3"/>
      <c r="L21" s="3"/>
      <c r="M21" s="3"/>
      <c r="N21" s="3"/>
      <c r="O21" s="3"/>
      <c r="P21" s="3"/>
      <c r="Q21" s="3"/>
      <c r="R21" s="3"/>
      <c r="S21" s="3"/>
      <c r="T21" s="3"/>
      <c r="U21" s="3"/>
      <c r="V21" s="3"/>
      <c r="W21" s="3"/>
      <c r="X21" s="3"/>
      <c r="Y21" s="3"/>
      <c r="Z21" s="4"/>
    </row>
    <row r="22" spans="1:26" ht="15.75" customHeight="1">
      <c r="A22" s="83"/>
      <c r="B22" s="83"/>
      <c r="C22" s="83"/>
      <c r="D22" s="83"/>
      <c r="E22" s="83"/>
      <c r="F22" s="83"/>
      <c r="G22" s="83"/>
      <c r="H22" s="83"/>
      <c r="I22" s="83"/>
      <c r="J22" s="83"/>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0">
        <v>6</v>
      </c>
      <c r="B24" s="104" t="str">
        <f>IF('8. Seguimiento Cuatrimestral'!B24:B26="","",'8. Seguimiento Cuatrimestral'!B24:B26)</f>
        <v>Gestión del Talento Humano</v>
      </c>
      <c r="C24" s="104" t="str">
        <f>IF('8. Seguimiento Cuatrimestral'!C24:C26="","",'8. Seguimiento Cuatrimestral'!C24:C26)</f>
        <v>Posibilidad de Afectación Económica o Presupuestal por el Incumplimiento del Decreto 612 del 2018 debido a la no adecuada planeación en la ejecución del plan estratégico del talento humano.</v>
      </c>
      <c r="D24" s="104" t="str">
        <f>IF('8. Seguimiento Cuatrimestral'!D24:D26="","",'8. Seguimiento Cuatrimestral'!D24:D26)</f>
        <v>Gestión</v>
      </c>
      <c r="E24" s="127">
        <f>'8. Seguimiento Cuatrimestral'!F24:F26</f>
        <v>0</v>
      </c>
      <c r="F24" s="127">
        <f>'8. Seguimiento Cuatrimestral'!K24:K26</f>
        <v>0</v>
      </c>
      <c r="G24" s="127">
        <f>'8. Seguimiento Cuatrimestral'!N24:N26</f>
        <v>0</v>
      </c>
      <c r="H24" s="127">
        <f>'8. Seguimiento Cuatrimestral'!S24:S26</f>
        <v>0</v>
      </c>
      <c r="I24" s="127">
        <f>'8. Seguimiento Cuatrimestral'!V24:V26</f>
        <v>0</v>
      </c>
      <c r="J24" s="127">
        <f>'8. Seguimiento Cuatrimestral'!AA24:AA26</f>
        <v>0</v>
      </c>
      <c r="K24" s="3"/>
      <c r="L24" s="3"/>
      <c r="M24" s="3"/>
      <c r="N24" s="3"/>
      <c r="O24" s="3"/>
      <c r="P24" s="3"/>
      <c r="Q24" s="3"/>
      <c r="R24" s="3"/>
      <c r="S24" s="3"/>
      <c r="T24" s="3"/>
      <c r="U24" s="3"/>
      <c r="V24" s="3"/>
      <c r="W24" s="3"/>
      <c r="X24" s="3"/>
      <c r="Y24" s="3"/>
      <c r="Z24" s="4"/>
    </row>
    <row r="25" spans="1:26" ht="15.75" customHeight="1">
      <c r="A25" s="83"/>
      <c r="B25" s="83"/>
      <c r="C25" s="83"/>
      <c r="D25" s="83"/>
      <c r="E25" s="83"/>
      <c r="F25" s="83"/>
      <c r="G25" s="83"/>
      <c r="H25" s="83"/>
      <c r="I25" s="83"/>
      <c r="J25" s="83"/>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0">
        <v>7</v>
      </c>
      <c r="B27" s="104" t="str">
        <f>IF('8. Seguimiento Cuatrimestral'!B27:B29="","",'8. Seguimiento Cuatrimestral'!B27:B29)</f>
        <v>Gestión del Talento Humano</v>
      </c>
      <c r="C27" s="104" t="str">
        <f>IF('8. Seguimiento Cuatrimestral'!C27:C29="","",'8. Seguimiento Cuatrimestral'!C27:C29)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04" t="str">
        <f>IF('8. Seguimiento Cuatrimestral'!D27:D29="","",'8. Seguimiento Cuatrimestral'!D27:D29)</f>
        <v>Corrupción</v>
      </c>
      <c r="E27" s="127">
        <f>'8. Seguimiento Cuatrimestral'!F27:F29</f>
        <v>0</v>
      </c>
      <c r="F27" s="127">
        <f>'8. Seguimiento Cuatrimestral'!K27:K29</f>
        <v>0</v>
      </c>
      <c r="G27" s="127">
        <f>'8. Seguimiento Cuatrimestral'!N27:N29</f>
        <v>1</v>
      </c>
      <c r="H27" s="127">
        <f>'8. Seguimiento Cuatrimestral'!S27:S29</f>
        <v>1</v>
      </c>
      <c r="I27" s="127">
        <f>'8. Seguimiento Cuatrimestral'!V27:V29</f>
        <v>0</v>
      </c>
      <c r="J27" s="127">
        <f>'8. Seguimiento Cuatrimestral'!AA27:AA29</f>
        <v>0</v>
      </c>
      <c r="K27" s="3"/>
      <c r="L27" s="3"/>
      <c r="M27" s="3"/>
      <c r="N27" s="3"/>
      <c r="O27" s="3"/>
      <c r="P27" s="3"/>
      <c r="Q27" s="3"/>
      <c r="R27" s="3"/>
      <c r="S27" s="3"/>
      <c r="T27" s="3"/>
      <c r="U27" s="3"/>
      <c r="V27" s="3"/>
      <c r="W27" s="3"/>
      <c r="X27" s="3"/>
      <c r="Y27" s="3"/>
      <c r="Z27" s="4"/>
    </row>
    <row r="28" spans="1:26" ht="15.75" customHeight="1">
      <c r="A28" s="83"/>
      <c r="B28" s="83"/>
      <c r="C28" s="83"/>
      <c r="D28" s="83"/>
      <c r="E28" s="83"/>
      <c r="F28" s="83"/>
      <c r="G28" s="83"/>
      <c r="H28" s="83"/>
      <c r="I28" s="83"/>
      <c r="J28" s="83"/>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0">
        <v>8</v>
      </c>
      <c r="B30" s="104" t="str">
        <f>IF('8. Seguimiento Cuatrimestral'!B30:B32="","",'8. Seguimiento Cuatrimestral'!B30:B32)</f>
        <v/>
      </c>
      <c r="C30" s="104" t="str">
        <f>IF('8. Seguimiento Cuatrimestral'!C30:C32="","",'8. Seguimiento Cuatrimestral'!C30:C32)</f>
        <v/>
      </c>
      <c r="D30" s="104" t="str">
        <f>IF('8. Seguimiento Cuatrimestral'!D30:D32="","",'8. Seguimiento Cuatrimestral'!D30:D32)</f>
        <v/>
      </c>
      <c r="E30" s="127">
        <f>'8. Seguimiento Cuatrimestral'!F30:F32</f>
        <v>0</v>
      </c>
      <c r="F30" s="127">
        <f>'8. Seguimiento Cuatrimestral'!K30:K32</f>
        <v>0</v>
      </c>
      <c r="G30" s="127">
        <f>'8. Seguimiento Cuatrimestral'!N30:N32</f>
        <v>0</v>
      </c>
      <c r="H30" s="127">
        <f>'8. Seguimiento Cuatrimestral'!S30:S32</f>
        <v>0</v>
      </c>
      <c r="I30" s="127">
        <f>'8. Seguimiento Cuatrimestral'!V30:V32</f>
        <v>0</v>
      </c>
      <c r="J30" s="127">
        <f>'8. Seguimiento Cuatrimestral'!AA30:AA32</f>
        <v>0</v>
      </c>
      <c r="K30" s="3"/>
      <c r="L30" s="3"/>
      <c r="M30" s="3"/>
      <c r="N30" s="3"/>
      <c r="O30" s="3"/>
      <c r="P30" s="3"/>
      <c r="Q30" s="3"/>
      <c r="R30" s="3"/>
      <c r="S30" s="3"/>
      <c r="T30" s="3"/>
      <c r="U30" s="3"/>
      <c r="V30" s="3"/>
      <c r="W30" s="3"/>
      <c r="X30" s="3"/>
      <c r="Y30" s="3"/>
      <c r="Z30" s="4"/>
    </row>
    <row r="31" spans="1:26" ht="15.75" customHeight="1">
      <c r="A31" s="83"/>
      <c r="B31" s="83"/>
      <c r="C31" s="83"/>
      <c r="D31" s="83"/>
      <c r="E31" s="83"/>
      <c r="F31" s="83"/>
      <c r="G31" s="83"/>
      <c r="H31" s="83"/>
      <c r="I31" s="83"/>
      <c r="J31" s="83"/>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0">
        <v>9</v>
      </c>
      <c r="B33" s="104" t="str">
        <f>IF('8. Seguimiento Cuatrimestral'!B33:B35="","",'8. Seguimiento Cuatrimestral'!B33:B35)</f>
        <v/>
      </c>
      <c r="C33" s="104" t="str">
        <f>IF('8. Seguimiento Cuatrimestral'!C33:C35="","",'8. Seguimiento Cuatrimestral'!C33:C35)</f>
        <v/>
      </c>
      <c r="D33" s="104" t="str">
        <f>IF('8. Seguimiento Cuatrimestral'!D33:D35="","",'8. Seguimiento Cuatrimestral'!D33:D35)</f>
        <v/>
      </c>
      <c r="E33" s="127">
        <f>'8. Seguimiento Cuatrimestral'!F33:F35</f>
        <v>0</v>
      </c>
      <c r="F33" s="127">
        <f>'8. Seguimiento Cuatrimestral'!K33:K35</f>
        <v>0</v>
      </c>
      <c r="G33" s="127">
        <f>'8. Seguimiento Cuatrimestral'!N33:N35</f>
        <v>0</v>
      </c>
      <c r="H33" s="127">
        <f>'8. Seguimiento Cuatrimestral'!S33:S35</f>
        <v>0</v>
      </c>
      <c r="I33" s="127">
        <f>'8. Seguimiento Cuatrimestral'!V33:V35</f>
        <v>0</v>
      </c>
      <c r="J33" s="127">
        <f>'8. Seguimiento Cuatrimestral'!AA33:AA35</f>
        <v>0</v>
      </c>
      <c r="K33" s="3"/>
      <c r="L33" s="3"/>
      <c r="M33" s="3"/>
      <c r="N33" s="3"/>
      <c r="O33" s="3"/>
      <c r="P33" s="3"/>
      <c r="Q33" s="3"/>
      <c r="R33" s="3"/>
      <c r="S33" s="3"/>
      <c r="T33" s="3"/>
      <c r="U33" s="3"/>
      <c r="V33" s="3"/>
      <c r="W33" s="3"/>
      <c r="X33" s="3"/>
      <c r="Y33" s="3"/>
      <c r="Z33" s="4"/>
    </row>
    <row r="34" spans="1:26" ht="15.75" customHeight="1">
      <c r="A34" s="83"/>
      <c r="B34" s="83"/>
      <c r="C34" s="83"/>
      <c r="D34" s="83"/>
      <c r="E34" s="83"/>
      <c r="F34" s="83"/>
      <c r="G34" s="83"/>
      <c r="H34" s="83"/>
      <c r="I34" s="83"/>
      <c r="J34" s="83"/>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0">
        <v>10</v>
      </c>
      <c r="B36" s="104" t="str">
        <f>IF('8. Seguimiento Cuatrimestral'!B36:B38="","",'8. Seguimiento Cuatrimestral'!B36:B38)</f>
        <v/>
      </c>
      <c r="C36" s="104" t="str">
        <f>IF('8. Seguimiento Cuatrimestral'!C36:C38="","",'8. Seguimiento Cuatrimestral'!C36:C38)</f>
        <v/>
      </c>
      <c r="D36" s="104" t="str">
        <f>IF('8. Seguimiento Cuatrimestral'!D36:D38="","",'8. Seguimiento Cuatrimestral'!D36:D38)</f>
        <v/>
      </c>
      <c r="E36" s="127">
        <f>'8. Seguimiento Cuatrimestral'!F36:F38</f>
        <v>0</v>
      </c>
      <c r="F36" s="127">
        <f>'8. Seguimiento Cuatrimestral'!K36:K38</f>
        <v>0</v>
      </c>
      <c r="G36" s="127">
        <f>'8. Seguimiento Cuatrimestral'!N36:N38</f>
        <v>0</v>
      </c>
      <c r="H36" s="127">
        <f>'8. Seguimiento Cuatrimestral'!S36:S38</f>
        <v>0</v>
      </c>
      <c r="I36" s="127">
        <f>'8. Seguimiento Cuatrimestral'!V36:V38</f>
        <v>0</v>
      </c>
      <c r="J36" s="127">
        <f>'8. Seguimiento Cuatrimestral'!AA36:AA38</f>
        <v>0</v>
      </c>
      <c r="K36" s="3"/>
      <c r="L36" s="3"/>
      <c r="M36" s="3"/>
      <c r="N36" s="3"/>
      <c r="O36" s="3"/>
      <c r="P36" s="3"/>
      <c r="Q36" s="3"/>
      <c r="R36" s="3"/>
      <c r="S36" s="3"/>
      <c r="T36" s="3"/>
      <c r="U36" s="3"/>
      <c r="V36" s="3"/>
      <c r="W36" s="3"/>
      <c r="X36" s="3"/>
      <c r="Y36" s="3"/>
      <c r="Z36" s="4"/>
    </row>
    <row r="37" spans="1:26" ht="15.75" customHeight="1">
      <c r="A37" s="83"/>
      <c r="B37" s="83"/>
      <c r="C37" s="83"/>
      <c r="D37" s="83"/>
      <c r="E37" s="83"/>
      <c r="F37" s="83"/>
      <c r="G37" s="83"/>
      <c r="H37" s="83"/>
      <c r="I37" s="83"/>
      <c r="J37" s="83"/>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0">
        <v>11</v>
      </c>
      <c r="B39" s="104" t="str">
        <f>IF('8. Seguimiento Cuatrimestral'!B39:B41="","",'8. Seguimiento Cuatrimestral'!B39:B41)</f>
        <v/>
      </c>
      <c r="C39" s="104" t="str">
        <f>IF('8. Seguimiento Cuatrimestral'!C39:C41="","",'8. Seguimiento Cuatrimestral'!C39:C41)</f>
        <v/>
      </c>
      <c r="D39" s="104" t="str">
        <f>IF('8. Seguimiento Cuatrimestral'!D39:D41="","",'8. Seguimiento Cuatrimestral'!D39:D41)</f>
        <v/>
      </c>
      <c r="E39" s="127">
        <f>'8. Seguimiento Cuatrimestral'!F39:F41</f>
        <v>0</v>
      </c>
      <c r="F39" s="127">
        <f>'8. Seguimiento Cuatrimestral'!K39:K41</f>
        <v>0</v>
      </c>
      <c r="G39" s="127">
        <f>'8. Seguimiento Cuatrimestral'!N39:N41</f>
        <v>0</v>
      </c>
      <c r="H39" s="127">
        <f>'8. Seguimiento Cuatrimestral'!S39:S41</f>
        <v>0</v>
      </c>
      <c r="I39" s="127">
        <f>'8. Seguimiento Cuatrimestral'!V39:V41</f>
        <v>0</v>
      </c>
      <c r="J39" s="127">
        <f>'8. Seguimiento Cuatrimestral'!AA39:AA41</f>
        <v>0</v>
      </c>
      <c r="K39" s="3"/>
      <c r="L39" s="3"/>
      <c r="M39" s="3"/>
      <c r="N39" s="3"/>
      <c r="O39" s="3"/>
      <c r="P39" s="3"/>
      <c r="Q39" s="3"/>
      <c r="R39" s="3"/>
      <c r="S39" s="3"/>
      <c r="T39" s="3"/>
      <c r="U39" s="3"/>
      <c r="V39" s="3"/>
      <c r="W39" s="3"/>
      <c r="X39" s="3"/>
      <c r="Y39" s="3"/>
      <c r="Z39" s="4"/>
    </row>
    <row r="40" spans="1:26" ht="15.75" customHeight="1">
      <c r="A40" s="83"/>
      <c r="B40" s="83"/>
      <c r="C40" s="83"/>
      <c r="D40" s="83"/>
      <c r="E40" s="83"/>
      <c r="F40" s="83"/>
      <c r="G40" s="83"/>
      <c r="H40" s="83"/>
      <c r="I40" s="83"/>
      <c r="J40" s="83"/>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0">
        <v>12</v>
      </c>
      <c r="B42" s="104" t="str">
        <f>IF('8. Seguimiento Cuatrimestral'!B42:B44="","",'8. Seguimiento Cuatrimestral'!B42:B44)</f>
        <v/>
      </c>
      <c r="C42" s="104" t="str">
        <f>IF('8. Seguimiento Cuatrimestral'!C42:C44="","",'8. Seguimiento Cuatrimestral'!C42:C44)</f>
        <v/>
      </c>
      <c r="D42" s="104" t="str">
        <f>IF('8. Seguimiento Cuatrimestral'!D42:D44="","",'8. Seguimiento Cuatrimestral'!D42:D44)</f>
        <v/>
      </c>
      <c r="E42" s="127">
        <f>'8. Seguimiento Cuatrimestral'!F42:F44</f>
        <v>0</v>
      </c>
      <c r="F42" s="127">
        <f>'8. Seguimiento Cuatrimestral'!K42:K44</f>
        <v>0</v>
      </c>
      <c r="G42" s="127">
        <f>'8. Seguimiento Cuatrimestral'!N42:N44</f>
        <v>0</v>
      </c>
      <c r="H42" s="127">
        <f>'8. Seguimiento Cuatrimestral'!S42:S44</f>
        <v>0</v>
      </c>
      <c r="I42" s="127">
        <f>'8. Seguimiento Cuatrimestral'!V42:V44</f>
        <v>0</v>
      </c>
      <c r="J42" s="127">
        <f>'8. Seguimiento Cuatrimestral'!AA42:AA44</f>
        <v>0</v>
      </c>
      <c r="K42" s="3"/>
      <c r="L42" s="3"/>
      <c r="M42" s="3"/>
      <c r="N42" s="3"/>
      <c r="O42" s="3"/>
      <c r="P42" s="3"/>
      <c r="Q42" s="3"/>
      <c r="R42" s="3"/>
      <c r="S42" s="3"/>
      <c r="T42" s="3"/>
      <c r="U42" s="3"/>
      <c r="V42" s="3"/>
      <c r="W42" s="3"/>
      <c r="X42" s="3"/>
      <c r="Y42" s="3"/>
      <c r="Z42" s="4"/>
    </row>
    <row r="43" spans="1:26" ht="15.75" customHeight="1">
      <c r="A43" s="83"/>
      <c r="B43" s="83"/>
      <c r="C43" s="83"/>
      <c r="D43" s="83"/>
      <c r="E43" s="83"/>
      <c r="F43" s="83"/>
      <c r="G43" s="83"/>
      <c r="H43" s="83"/>
      <c r="I43" s="83"/>
      <c r="J43" s="83"/>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0">
        <v>13</v>
      </c>
      <c r="B45" s="104" t="str">
        <f>IF('8. Seguimiento Cuatrimestral'!B45:B47="","",'8. Seguimiento Cuatrimestral'!B45:B47)</f>
        <v/>
      </c>
      <c r="C45" s="104" t="str">
        <f>IF('8. Seguimiento Cuatrimestral'!C45:C47="","",'8. Seguimiento Cuatrimestral'!C45:C47)</f>
        <v/>
      </c>
      <c r="D45" s="104" t="str">
        <f>IF('8. Seguimiento Cuatrimestral'!D45:D47="","",'8. Seguimiento Cuatrimestral'!D45:D47)</f>
        <v/>
      </c>
      <c r="E45" s="127">
        <f>'8. Seguimiento Cuatrimestral'!F45:F47</f>
        <v>0</v>
      </c>
      <c r="F45" s="127">
        <f>'8. Seguimiento Cuatrimestral'!K45:K47</f>
        <v>0</v>
      </c>
      <c r="G45" s="127">
        <f>'8. Seguimiento Cuatrimestral'!N45:N47</f>
        <v>0</v>
      </c>
      <c r="H45" s="127">
        <f>'8. Seguimiento Cuatrimestral'!S45:S47</f>
        <v>0</v>
      </c>
      <c r="I45" s="127">
        <f>'8. Seguimiento Cuatrimestral'!V45:V47</f>
        <v>0</v>
      </c>
      <c r="J45" s="127">
        <f>'8. Seguimiento Cuatrimestral'!AA45:AA47</f>
        <v>0</v>
      </c>
      <c r="K45" s="3"/>
      <c r="L45" s="3"/>
      <c r="M45" s="3"/>
      <c r="N45" s="3"/>
      <c r="O45" s="3"/>
      <c r="P45" s="3"/>
      <c r="Q45" s="3"/>
      <c r="R45" s="3"/>
      <c r="S45" s="3"/>
      <c r="T45" s="3"/>
      <c r="U45" s="3"/>
      <c r="V45" s="3"/>
      <c r="W45" s="3"/>
      <c r="X45" s="3"/>
      <c r="Y45" s="3"/>
      <c r="Z45" s="4"/>
    </row>
    <row r="46" spans="1:26" ht="15.75" customHeight="1">
      <c r="A46" s="83"/>
      <c r="B46" s="83"/>
      <c r="C46" s="83"/>
      <c r="D46" s="83"/>
      <c r="E46" s="83"/>
      <c r="F46" s="83"/>
      <c r="G46" s="83"/>
      <c r="H46" s="83"/>
      <c r="I46" s="83"/>
      <c r="J46" s="83"/>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0">
        <v>14</v>
      </c>
      <c r="B48" s="104" t="str">
        <f>IF('8. Seguimiento Cuatrimestral'!B48:B50="","",'8. Seguimiento Cuatrimestral'!B48:B50)</f>
        <v/>
      </c>
      <c r="C48" s="104" t="str">
        <f>IF('8. Seguimiento Cuatrimestral'!C48:C50="","",'8. Seguimiento Cuatrimestral'!C48:C50)</f>
        <v/>
      </c>
      <c r="D48" s="104" t="str">
        <f>IF('8. Seguimiento Cuatrimestral'!D48:D50="","",'8. Seguimiento Cuatrimestral'!D48:D50)</f>
        <v/>
      </c>
      <c r="E48" s="127">
        <f>'8. Seguimiento Cuatrimestral'!F48:F50</f>
        <v>0</v>
      </c>
      <c r="F48" s="127">
        <f>'8. Seguimiento Cuatrimestral'!K48:K50</f>
        <v>0</v>
      </c>
      <c r="G48" s="127">
        <f>'8. Seguimiento Cuatrimestral'!N48:N50</f>
        <v>0</v>
      </c>
      <c r="H48" s="127">
        <f>'8. Seguimiento Cuatrimestral'!S48:S50</f>
        <v>0</v>
      </c>
      <c r="I48" s="127">
        <f>'8. Seguimiento Cuatrimestral'!V48:V50</f>
        <v>0</v>
      </c>
      <c r="J48" s="127">
        <f>'8. Seguimiento Cuatrimestral'!AA48:AA50</f>
        <v>0</v>
      </c>
      <c r="K48" s="3"/>
      <c r="L48" s="3"/>
      <c r="M48" s="3"/>
      <c r="N48" s="3"/>
      <c r="O48" s="3"/>
      <c r="P48" s="3"/>
      <c r="Q48" s="3"/>
      <c r="R48" s="3"/>
      <c r="S48" s="3"/>
      <c r="T48" s="3"/>
      <c r="U48" s="3"/>
      <c r="V48" s="3"/>
      <c r="W48" s="3"/>
      <c r="X48" s="3"/>
      <c r="Y48" s="3"/>
      <c r="Z48" s="4"/>
    </row>
    <row r="49" spans="1:26" ht="15.75" customHeight="1">
      <c r="A49" s="83"/>
      <c r="B49" s="83"/>
      <c r="C49" s="83"/>
      <c r="D49" s="83"/>
      <c r="E49" s="83"/>
      <c r="F49" s="83"/>
      <c r="G49" s="83"/>
      <c r="H49" s="83"/>
      <c r="I49" s="83"/>
      <c r="J49" s="83"/>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0">
        <v>15</v>
      </c>
      <c r="B51" s="104" t="str">
        <f>IF('8. Seguimiento Cuatrimestral'!B51:B53="","",'8. Seguimiento Cuatrimestral'!B51:B53)</f>
        <v/>
      </c>
      <c r="C51" s="104" t="str">
        <f>IF('8. Seguimiento Cuatrimestral'!C51:C53="","",'8. Seguimiento Cuatrimestral'!C51:C53)</f>
        <v/>
      </c>
      <c r="D51" s="104" t="str">
        <f>IF('8. Seguimiento Cuatrimestral'!D51:D53="","",'8. Seguimiento Cuatrimestral'!D51:D53)</f>
        <v/>
      </c>
      <c r="E51" s="127">
        <f>'8. Seguimiento Cuatrimestral'!F51:F53</f>
        <v>0</v>
      </c>
      <c r="F51" s="127">
        <f>'8. Seguimiento Cuatrimestral'!K51:K53</f>
        <v>0</v>
      </c>
      <c r="G51" s="127">
        <f>'8. Seguimiento Cuatrimestral'!N51:N53</f>
        <v>0</v>
      </c>
      <c r="H51" s="127">
        <f>'8. Seguimiento Cuatrimestral'!S51:S53</f>
        <v>0</v>
      </c>
      <c r="I51" s="127">
        <f>'8. Seguimiento Cuatrimestral'!V51:V53</f>
        <v>0</v>
      </c>
      <c r="J51" s="127">
        <f>'8. Seguimiento Cuatrimestral'!AA51:AA53</f>
        <v>0</v>
      </c>
      <c r="K51" s="3"/>
      <c r="L51" s="3"/>
      <c r="M51" s="3"/>
      <c r="N51" s="3"/>
      <c r="O51" s="3"/>
      <c r="P51" s="3"/>
      <c r="Q51" s="3"/>
      <c r="R51" s="3"/>
      <c r="S51" s="3"/>
      <c r="T51" s="3"/>
      <c r="U51" s="3"/>
      <c r="V51" s="3"/>
      <c r="W51" s="3"/>
      <c r="X51" s="3"/>
      <c r="Y51" s="3"/>
      <c r="Z51" s="4"/>
    </row>
    <row r="52" spans="1:26" ht="15.75" customHeight="1">
      <c r="A52" s="83"/>
      <c r="B52" s="83"/>
      <c r="C52" s="83"/>
      <c r="D52" s="83"/>
      <c r="E52" s="83"/>
      <c r="F52" s="83"/>
      <c r="G52" s="83"/>
      <c r="H52" s="83"/>
      <c r="I52" s="83"/>
      <c r="J52" s="83"/>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0">
        <v>16</v>
      </c>
      <c r="B54" s="104" t="str">
        <f>IF('8. Seguimiento Cuatrimestral'!B54:B56="","",'8. Seguimiento Cuatrimestral'!B54:B56)</f>
        <v/>
      </c>
      <c r="C54" s="104" t="str">
        <f>IF('8. Seguimiento Cuatrimestral'!C54:C56="","",'8. Seguimiento Cuatrimestral'!C54:C56)</f>
        <v/>
      </c>
      <c r="D54" s="104" t="str">
        <f>IF('8. Seguimiento Cuatrimestral'!D54:D56="","",'8. Seguimiento Cuatrimestral'!D54:D56)</f>
        <v/>
      </c>
      <c r="E54" s="127">
        <f>'8. Seguimiento Cuatrimestral'!F54:F56</f>
        <v>0</v>
      </c>
      <c r="F54" s="127">
        <f>'8. Seguimiento Cuatrimestral'!K54:K56</f>
        <v>0</v>
      </c>
      <c r="G54" s="127">
        <f>'8. Seguimiento Cuatrimestral'!N54:N56</f>
        <v>0</v>
      </c>
      <c r="H54" s="127">
        <f>'8. Seguimiento Cuatrimestral'!S54:S56</f>
        <v>0</v>
      </c>
      <c r="I54" s="127">
        <f>'8. Seguimiento Cuatrimestral'!V54:V56</f>
        <v>0</v>
      </c>
      <c r="J54" s="127">
        <f>'8. Seguimiento Cuatrimestral'!AA54:AA56</f>
        <v>0</v>
      </c>
      <c r="K54" s="3"/>
      <c r="L54" s="3"/>
      <c r="M54" s="3"/>
      <c r="N54" s="3"/>
      <c r="O54" s="3"/>
      <c r="P54" s="3"/>
      <c r="Q54" s="3"/>
      <c r="R54" s="3"/>
      <c r="S54" s="3"/>
      <c r="T54" s="3"/>
      <c r="U54" s="3"/>
      <c r="V54" s="3"/>
      <c r="W54" s="3"/>
      <c r="X54" s="3"/>
      <c r="Y54" s="3"/>
      <c r="Z54" s="4"/>
    </row>
    <row r="55" spans="1:26" ht="15.75" customHeight="1">
      <c r="A55" s="83"/>
      <c r="B55" s="83"/>
      <c r="C55" s="83"/>
      <c r="D55" s="83"/>
      <c r="E55" s="83"/>
      <c r="F55" s="83"/>
      <c r="G55" s="83"/>
      <c r="H55" s="83"/>
      <c r="I55" s="83"/>
      <c r="J55" s="83"/>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0">
        <v>17</v>
      </c>
      <c r="B57" s="104" t="str">
        <f>IF('8. Seguimiento Cuatrimestral'!B57:B59="","",'8. Seguimiento Cuatrimestral'!B57:B59)</f>
        <v/>
      </c>
      <c r="C57" s="104" t="str">
        <f>IF('8. Seguimiento Cuatrimestral'!C57:C59="","",'8. Seguimiento Cuatrimestral'!C57:C59)</f>
        <v/>
      </c>
      <c r="D57" s="104" t="str">
        <f>IF('8. Seguimiento Cuatrimestral'!D57:D59="","",'8. Seguimiento Cuatrimestral'!D57:D59)</f>
        <v/>
      </c>
      <c r="E57" s="127">
        <f>'8. Seguimiento Cuatrimestral'!F57:F59</f>
        <v>0</v>
      </c>
      <c r="F57" s="127">
        <f>'8. Seguimiento Cuatrimestral'!K57:K59</f>
        <v>0</v>
      </c>
      <c r="G57" s="127">
        <f>'8. Seguimiento Cuatrimestral'!N57:N59</f>
        <v>0</v>
      </c>
      <c r="H57" s="127">
        <f>'8. Seguimiento Cuatrimestral'!S57:S59</f>
        <v>0</v>
      </c>
      <c r="I57" s="127">
        <f>'8. Seguimiento Cuatrimestral'!V57:V59</f>
        <v>0</v>
      </c>
      <c r="J57" s="127">
        <f>'8. Seguimiento Cuatrimestral'!AA57:AA59</f>
        <v>0</v>
      </c>
      <c r="K57" s="3"/>
      <c r="L57" s="3"/>
      <c r="M57" s="3"/>
      <c r="N57" s="3"/>
      <c r="O57" s="3"/>
      <c r="P57" s="3"/>
      <c r="Q57" s="3"/>
      <c r="R57" s="3"/>
      <c r="S57" s="3"/>
      <c r="T57" s="3"/>
      <c r="U57" s="3"/>
      <c r="V57" s="3"/>
      <c r="W57" s="3"/>
      <c r="X57" s="3"/>
      <c r="Y57" s="3"/>
      <c r="Z57" s="4"/>
    </row>
    <row r="58" spans="1:26" ht="15.75" customHeight="1">
      <c r="A58" s="83"/>
      <c r="B58" s="83"/>
      <c r="C58" s="83"/>
      <c r="D58" s="83"/>
      <c r="E58" s="83"/>
      <c r="F58" s="83"/>
      <c r="G58" s="83"/>
      <c r="H58" s="83"/>
      <c r="I58" s="83"/>
      <c r="J58" s="83"/>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0">
        <v>18</v>
      </c>
      <c r="B60" s="104" t="str">
        <f>IF('8. Seguimiento Cuatrimestral'!B60:B62="","",'8. Seguimiento Cuatrimestral'!B60:B62)</f>
        <v/>
      </c>
      <c r="C60" s="104" t="str">
        <f>IF('8. Seguimiento Cuatrimestral'!C60:C62="","",'8. Seguimiento Cuatrimestral'!C60:C62)</f>
        <v/>
      </c>
      <c r="D60" s="104" t="str">
        <f>IF('8. Seguimiento Cuatrimestral'!D60:D62="","",'8. Seguimiento Cuatrimestral'!D60:D62)</f>
        <v/>
      </c>
      <c r="E60" s="127">
        <f>'8. Seguimiento Cuatrimestral'!F60:F62</f>
        <v>0</v>
      </c>
      <c r="F60" s="127">
        <f>'8. Seguimiento Cuatrimestral'!K60:K62</f>
        <v>0</v>
      </c>
      <c r="G60" s="127">
        <f>'8. Seguimiento Cuatrimestral'!N60:N62</f>
        <v>0</v>
      </c>
      <c r="H60" s="127">
        <f>'8. Seguimiento Cuatrimestral'!S60:S62</f>
        <v>0</v>
      </c>
      <c r="I60" s="127">
        <f>'8. Seguimiento Cuatrimestral'!V60:V62</f>
        <v>0</v>
      </c>
      <c r="J60" s="127">
        <f>'8. Seguimiento Cuatrimestral'!AA60:AA62</f>
        <v>0</v>
      </c>
      <c r="K60" s="3"/>
      <c r="L60" s="3"/>
      <c r="M60" s="3"/>
      <c r="N60" s="3"/>
      <c r="O60" s="3"/>
      <c r="P60" s="3"/>
      <c r="Q60" s="3"/>
      <c r="R60" s="3"/>
      <c r="S60" s="3"/>
      <c r="T60" s="3"/>
      <c r="U60" s="3"/>
      <c r="V60" s="3"/>
      <c r="W60" s="3"/>
      <c r="X60" s="3"/>
      <c r="Y60" s="3"/>
      <c r="Z60" s="4"/>
    </row>
    <row r="61" spans="1:26" ht="15.75" customHeight="1">
      <c r="A61" s="83"/>
      <c r="B61" s="83"/>
      <c r="C61" s="83"/>
      <c r="D61" s="83"/>
      <c r="E61" s="83"/>
      <c r="F61" s="83"/>
      <c r="G61" s="83"/>
      <c r="H61" s="83"/>
      <c r="I61" s="83"/>
      <c r="J61" s="83"/>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0">
        <v>19</v>
      </c>
      <c r="B63" s="104" t="str">
        <f>IF('8. Seguimiento Cuatrimestral'!B63:B65="","",'8. Seguimiento Cuatrimestral'!B63:B65)</f>
        <v/>
      </c>
      <c r="C63" s="104" t="str">
        <f>IF('8. Seguimiento Cuatrimestral'!C63:C65="","",'8. Seguimiento Cuatrimestral'!C63:C65)</f>
        <v/>
      </c>
      <c r="D63" s="104" t="str">
        <f>IF('8. Seguimiento Cuatrimestral'!D63:D65="","",'8. Seguimiento Cuatrimestral'!D63:D65)</f>
        <v/>
      </c>
      <c r="E63" s="127">
        <f>'8. Seguimiento Cuatrimestral'!F63:F65</f>
        <v>0</v>
      </c>
      <c r="F63" s="127">
        <f>'8. Seguimiento Cuatrimestral'!K63:K65</f>
        <v>0</v>
      </c>
      <c r="G63" s="127">
        <f>'8. Seguimiento Cuatrimestral'!N63:N65</f>
        <v>0</v>
      </c>
      <c r="H63" s="127">
        <f>'8. Seguimiento Cuatrimestral'!S63:S65</f>
        <v>0</v>
      </c>
      <c r="I63" s="127">
        <f>'8. Seguimiento Cuatrimestral'!V63:V65</f>
        <v>0</v>
      </c>
      <c r="J63" s="127">
        <f>'8. Seguimiento Cuatrimestral'!AA63:AA65</f>
        <v>0</v>
      </c>
      <c r="K63" s="3"/>
      <c r="L63" s="3"/>
      <c r="M63" s="3"/>
      <c r="N63" s="3"/>
      <c r="O63" s="3"/>
      <c r="P63" s="3"/>
      <c r="Q63" s="3"/>
      <c r="R63" s="3"/>
      <c r="S63" s="3"/>
      <c r="T63" s="3"/>
      <c r="U63" s="3"/>
      <c r="V63" s="3"/>
      <c r="W63" s="3"/>
      <c r="X63" s="3"/>
      <c r="Y63" s="3"/>
      <c r="Z63" s="4"/>
    </row>
    <row r="64" spans="1:26" ht="15.75" customHeight="1">
      <c r="A64" s="83"/>
      <c r="B64" s="83"/>
      <c r="C64" s="83"/>
      <c r="D64" s="83"/>
      <c r="E64" s="83"/>
      <c r="F64" s="83"/>
      <c r="G64" s="83"/>
      <c r="H64" s="83"/>
      <c r="I64" s="83"/>
      <c r="J64" s="83"/>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0">
        <v>20</v>
      </c>
      <c r="B66" s="104" t="str">
        <f>IF('8. Seguimiento Cuatrimestral'!B66:B68="","",'8. Seguimiento Cuatrimestral'!B66:B68)</f>
        <v/>
      </c>
      <c r="C66" s="104" t="str">
        <f>IF('8. Seguimiento Cuatrimestral'!C66:C68="","",'8. Seguimiento Cuatrimestral'!C66:C68)</f>
        <v/>
      </c>
      <c r="D66" s="104" t="str">
        <f>IF('8. Seguimiento Cuatrimestral'!D66:D68="","",'8. Seguimiento Cuatrimestral'!D66:D68)</f>
        <v/>
      </c>
      <c r="E66" s="127">
        <f>'8. Seguimiento Cuatrimestral'!F66:F68</f>
        <v>0</v>
      </c>
      <c r="F66" s="127">
        <f>'8. Seguimiento Cuatrimestral'!K66:K68</f>
        <v>0</v>
      </c>
      <c r="G66" s="127">
        <f>'8. Seguimiento Cuatrimestral'!N66:N68</f>
        <v>0</v>
      </c>
      <c r="H66" s="127">
        <f>'8. Seguimiento Cuatrimestral'!S66:S68</f>
        <v>0</v>
      </c>
      <c r="I66" s="127">
        <f>'8. Seguimiento Cuatrimestral'!V66:V68</f>
        <v>0</v>
      </c>
      <c r="J66" s="127">
        <f>'8. Seguimiento Cuatrimestral'!AA66:AA68</f>
        <v>0</v>
      </c>
      <c r="K66" s="3"/>
      <c r="L66" s="3"/>
      <c r="M66" s="3"/>
      <c r="N66" s="3"/>
      <c r="O66" s="3"/>
      <c r="P66" s="3"/>
      <c r="Q66" s="3"/>
      <c r="R66" s="3"/>
      <c r="S66" s="3"/>
      <c r="T66" s="3"/>
      <c r="U66" s="3"/>
      <c r="V66" s="3"/>
      <c r="W66" s="3"/>
      <c r="X66" s="3"/>
      <c r="Y66" s="3"/>
      <c r="Z66" s="4"/>
    </row>
    <row r="67" spans="1:26" ht="15.75" customHeight="1">
      <c r="A67" s="83"/>
      <c r="B67" s="83"/>
      <c r="C67" s="83"/>
      <c r="D67" s="83"/>
      <c r="E67" s="83"/>
      <c r="F67" s="83"/>
      <c r="G67" s="83"/>
      <c r="H67" s="83"/>
      <c r="I67" s="83"/>
      <c r="J67" s="83"/>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36" t="s">
        <v>303</v>
      </c>
      <c r="C69" s="59"/>
      <c r="D69" s="60"/>
      <c r="E69" s="39">
        <f t="shared" ref="E69:J69" si="0">IFERROR(AVERAGE(E9:E68),"")</f>
        <v>0</v>
      </c>
      <c r="F69" s="39">
        <f t="shared" si="0"/>
        <v>0</v>
      </c>
      <c r="G69" s="39">
        <f t="shared" si="0"/>
        <v>0.05</v>
      </c>
      <c r="H69" s="39">
        <f t="shared" si="0"/>
        <v>0.05</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6" t="s">
        <v>304</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6" t="s">
        <v>305</v>
      </c>
      <c r="C71" s="59"/>
      <c r="D71" s="60"/>
      <c r="E71" s="39">
        <f t="shared" ref="E71:J71" si="1">IFERROR(E69/E70,"")</f>
        <v>0</v>
      </c>
      <c r="F71" s="39">
        <f t="shared" si="1"/>
        <v>0</v>
      </c>
      <c r="G71" s="39">
        <f t="shared" si="1"/>
        <v>7.500000000000008E-2</v>
      </c>
      <c r="H71" s="39">
        <f t="shared" si="1"/>
        <v>7.500000000000008E-2</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2023-12-20T17:28:26Z</dcterms:modified>
</cp:coreProperties>
</file>