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dXvOg1bD6wdXazd+2G8iDbNoUfr5jmmssZO1fbNFops="/>
    </ext>
  </extLst>
</workbook>
</file>

<file path=xl/calcChain.xml><?xml version="1.0" encoding="utf-8"?>
<calcChain xmlns="http://schemas.openxmlformats.org/spreadsheetml/2006/main">
  <c r="AE2" i="10" l="1"/>
  <c r="J66" i="9"/>
  <c r="I66" i="9"/>
  <c r="H66" i="9"/>
  <c r="G66" i="9"/>
  <c r="F66" i="9"/>
  <c r="E66" i="9"/>
  <c r="D66" i="9"/>
  <c r="J63" i="9"/>
  <c r="I63" i="9"/>
  <c r="H63" i="9"/>
  <c r="G63" i="9"/>
  <c r="F63" i="9"/>
  <c r="E63" i="9"/>
  <c r="J60" i="9"/>
  <c r="I60" i="9"/>
  <c r="H60" i="9"/>
  <c r="G60" i="9"/>
  <c r="F60" i="9"/>
  <c r="E60" i="9"/>
  <c r="J57" i="9"/>
  <c r="I57" i="9"/>
  <c r="H57" i="9"/>
  <c r="G57" i="9"/>
  <c r="F57" i="9"/>
  <c r="E57" i="9"/>
  <c r="J54" i="9"/>
  <c r="I54" i="9"/>
  <c r="H54" i="9"/>
  <c r="G54" i="9"/>
  <c r="F54" i="9"/>
  <c r="E54" i="9"/>
  <c r="J51" i="9"/>
  <c r="I51" i="9"/>
  <c r="H51" i="9"/>
  <c r="G51" i="9"/>
  <c r="F51" i="9"/>
  <c r="E51" i="9"/>
  <c r="J48" i="9"/>
  <c r="I48" i="9"/>
  <c r="H48" i="9"/>
  <c r="G48" i="9"/>
  <c r="F48" i="9"/>
  <c r="E48" i="9"/>
  <c r="C48" i="9"/>
  <c r="J45" i="9"/>
  <c r="I45" i="9"/>
  <c r="H45" i="9"/>
  <c r="G45" i="9"/>
  <c r="F45" i="9"/>
  <c r="E45" i="9"/>
  <c r="D45" i="9"/>
  <c r="C45" i="9"/>
  <c r="J42" i="9"/>
  <c r="I42" i="9"/>
  <c r="H42" i="9"/>
  <c r="G42" i="9"/>
  <c r="F42" i="9"/>
  <c r="E42" i="9"/>
  <c r="D42" i="9"/>
  <c r="J39" i="9"/>
  <c r="I39" i="9"/>
  <c r="H39" i="9"/>
  <c r="G39" i="9"/>
  <c r="F39" i="9"/>
  <c r="E39" i="9"/>
  <c r="J36" i="9"/>
  <c r="I36" i="9"/>
  <c r="H36" i="9"/>
  <c r="G36" i="9"/>
  <c r="F36" i="9"/>
  <c r="E36" i="9"/>
  <c r="J33" i="9"/>
  <c r="I33" i="9"/>
  <c r="H33" i="9"/>
  <c r="G33" i="9"/>
  <c r="F33" i="9"/>
  <c r="E33" i="9"/>
  <c r="J30" i="9"/>
  <c r="I30" i="9"/>
  <c r="H30" i="9"/>
  <c r="G30" i="9"/>
  <c r="F30" i="9"/>
  <c r="E30" i="9"/>
  <c r="J27" i="9"/>
  <c r="I27" i="9"/>
  <c r="H27" i="9"/>
  <c r="G27" i="9"/>
  <c r="F27" i="9"/>
  <c r="E27" i="9"/>
  <c r="J24" i="9"/>
  <c r="I24" i="9"/>
  <c r="H24" i="9"/>
  <c r="G24" i="9"/>
  <c r="F24" i="9"/>
  <c r="E24" i="9"/>
  <c r="C24" i="9"/>
  <c r="J21" i="9"/>
  <c r="I21" i="9"/>
  <c r="H21" i="9"/>
  <c r="G21" i="9"/>
  <c r="F21" i="9"/>
  <c r="E21" i="9"/>
  <c r="D21" i="9"/>
  <c r="C21" i="9"/>
  <c r="J18" i="9"/>
  <c r="I18" i="9"/>
  <c r="H18" i="9"/>
  <c r="G18" i="9"/>
  <c r="F18" i="9"/>
  <c r="E18" i="9"/>
  <c r="D18" i="9"/>
  <c r="J15" i="9"/>
  <c r="I15" i="9"/>
  <c r="H15" i="9"/>
  <c r="G15" i="9"/>
  <c r="F15" i="9"/>
  <c r="E15" i="9"/>
  <c r="J12" i="9"/>
  <c r="I12" i="9"/>
  <c r="H12" i="9"/>
  <c r="G12" i="9"/>
  <c r="F12" i="9"/>
  <c r="E12" i="9"/>
  <c r="J9" i="9"/>
  <c r="J69" i="9" s="1"/>
  <c r="J71" i="9" s="1"/>
  <c r="I9" i="9"/>
  <c r="H9" i="9"/>
  <c r="G9" i="9"/>
  <c r="F9" i="9"/>
  <c r="E9" i="9"/>
  <c r="E69" i="9" s="1"/>
  <c r="E71" i="9" s="1"/>
  <c r="AA69" i="8"/>
  <c r="V69" i="8"/>
  <c r="S69" i="8"/>
  <c r="N69" i="8"/>
  <c r="K69" i="8"/>
  <c r="F69" i="8"/>
  <c r="E66" i="8"/>
  <c r="D66" i="8"/>
  <c r="C66" i="8"/>
  <c r="C66" i="9" s="1"/>
  <c r="E63" i="8"/>
  <c r="D63" i="8"/>
  <c r="D63" i="9" s="1"/>
  <c r="C63" i="8"/>
  <c r="C63" i="9" s="1"/>
  <c r="E60" i="8"/>
  <c r="D60" i="8"/>
  <c r="D60" i="9" s="1"/>
  <c r="C60" i="8"/>
  <c r="C60" i="9" s="1"/>
  <c r="E57" i="8"/>
  <c r="D57" i="8"/>
  <c r="D57" i="9" s="1"/>
  <c r="C57" i="8"/>
  <c r="C57" i="9" s="1"/>
  <c r="E54" i="8"/>
  <c r="D54" i="8"/>
  <c r="D54" i="9" s="1"/>
  <c r="C54" i="8"/>
  <c r="C54" i="9" s="1"/>
  <c r="E51" i="8"/>
  <c r="D51" i="8"/>
  <c r="D51" i="9" s="1"/>
  <c r="C51" i="8"/>
  <c r="C51" i="9" s="1"/>
  <c r="E48" i="8"/>
  <c r="D48" i="8"/>
  <c r="D48" i="9" s="1"/>
  <c r="C48" i="8"/>
  <c r="E45" i="8"/>
  <c r="D45" i="8"/>
  <c r="C45" i="8"/>
  <c r="E42" i="8"/>
  <c r="D42" i="8"/>
  <c r="C42" i="8"/>
  <c r="C42" i="9" s="1"/>
  <c r="E39" i="8"/>
  <c r="D39" i="8"/>
  <c r="D39" i="9" s="1"/>
  <c r="C39" i="8"/>
  <c r="C39" i="9" s="1"/>
  <c r="E36" i="8"/>
  <c r="D36" i="8"/>
  <c r="D36" i="9" s="1"/>
  <c r="C36" i="8"/>
  <c r="C36" i="9" s="1"/>
  <c r="E33" i="8"/>
  <c r="D33" i="8"/>
  <c r="D33" i="9" s="1"/>
  <c r="C33" i="8"/>
  <c r="C33" i="9" s="1"/>
  <c r="E30" i="8"/>
  <c r="D30" i="8"/>
  <c r="D30" i="9" s="1"/>
  <c r="C30" i="8"/>
  <c r="C30" i="9" s="1"/>
  <c r="E27" i="8"/>
  <c r="D27" i="8"/>
  <c r="D27" i="9" s="1"/>
  <c r="C27" i="8"/>
  <c r="C27" i="9" s="1"/>
  <c r="E24" i="8"/>
  <c r="D24" i="8"/>
  <c r="D24" i="9" s="1"/>
  <c r="C24" i="8"/>
  <c r="E21" i="8"/>
  <c r="D21" i="8"/>
  <c r="C21" i="8"/>
  <c r="E18" i="8"/>
  <c r="D18" i="8"/>
  <c r="C18" i="8"/>
  <c r="C18" i="9" s="1"/>
  <c r="E15" i="8"/>
  <c r="D15" i="8"/>
  <c r="D15" i="9" s="1"/>
  <c r="C15" i="8"/>
  <c r="C15" i="9" s="1"/>
  <c r="E12" i="8"/>
  <c r="D12" i="8"/>
  <c r="D12" i="9" s="1"/>
  <c r="C12" i="8"/>
  <c r="C12" i="9" s="1"/>
  <c r="E9" i="8"/>
  <c r="D9" i="8"/>
  <c r="D9" i="9" s="1"/>
  <c r="C9" i="8"/>
  <c r="C9" i="9" s="1"/>
  <c r="AD68" i="7"/>
  <c r="AC68" i="7"/>
  <c r="V68" i="7"/>
  <c r="U68" i="7"/>
  <c r="AE67" i="7"/>
  <c r="AD67" i="7"/>
  <c r="W67" i="7"/>
  <c r="V67" i="7"/>
  <c r="AQ66" i="7"/>
  <c r="AN66" i="7"/>
  <c r="AE66" i="7"/>
  <c r="AD66" i="7"/>
  <c r="W66" i="7"/>
  <c r="V66" i="7"/>
  <c r="M66" i="7"/>
  <c r="J66" i="7"/>
  <c r="I66" i="7"/>
  <c r="H66" i="7"/>
  <c r="AF68" i="7" s="1"/>
  <c r="G66" i="7"/>
  <c r="F66" i="7"/>
  <c r="E66" i="7"/>
  <c r="D66" i="7"/>
  <c r="C66" i="7"/>
  <c r="AE65" i="7"/>
  <c r="AD65" i="7"/>
  <c r="AF64" i="7"/>
  <c r="AQ63" i="7"/>
  <c r="AN63" i="7"/>
  <c r="X63" i="7"/>
  <c r="M63" i="7"/>
  <c r="J63" i="7"/>
  <c r="I63" i="7"/>
  <c r="H63" i="7"/>
  <c r="G63" i="7"/>
  <c r="F63" i="7"/>
  <c r="E63" i="7"/>
  <c r="D63" i="7"/>
  <c r="C63" i="7"/>
  <c r="AF62" i="7"/>
  <c r="AE62" i="7"/>
  <c r="X62" i="7"/>
  <c r="W62" i="7"/>
  <c r="AF61" i="7"/>
  <c r="Y61" i="7"/>
  <c r="X61" i="7"/>
  <c r="Q61" i="7"/>
  <c r="AQ60" i="7"/>
  <c r="AN60" i="7"/>
  <c r="AG60" i="7"/>
  <c r="Y60" i="7"/>
  <c r="X60" i="7"/>
  <c r="Q60" i="7"/>
  <c r="M60" i="7"/>
  <c r="J60" i="7"/>
  <c r="I60" i="7"/>
  <c r="H60" i="7"/>
  <c r="G60" i="7"/>
  <c r="F60" i="7"/>
  <c r="E60" i="7"/>
  <c r="D60" i="7"/>
  <c r="C60" i="7"/>
  <c r="AG59" i="7"/>
  <c r="AF59" i="7"/>
  <c r="AD59" i="7"/>
  <c r="Y59" i="7"/>
  <c r="X59" i="7"/>
  <c r="V59" i="7"/>
  <c r="Q59" i="7"/>
  <c r="AG58" i="7"/>
  <c r="AE58" i="7"/>
  <c r="Z58" i="7"/>
  <c r="Y58" i="7"/>
  <c r="W58" i="7"/>
  <c r="S58" i="7"/>
  <c r="R58" i="7"/>
  <c r="Q58" i="7"/>
  <c r="AQ57" i="7"/>
  <c r="AN57" i="7"/>
  <c r="AI57" i="7"/>
  <c r="AH57" i="7"/>
  <c r="AG57" i="7"/>
  <c r="AE57" i="7"/>
  <c r="AC57" i="7"/>
  <c r="AA57" i="7"/>
  <c r="Z57" i="7"/>
  <c r="Y57" i="7"/>
  <c r="W57" i="7"/>
  <c r="U57" i="7"/>
  <c r="S57" i="7"/>
  <c r="R57" i="7"/>
  <c r="Q57" i="7"/>
  <c r="M57" i="7"/>
  <c r="J57" i="7"/>
  <c r="I57" i="7"/>
  <c r="H57" i="7"/>
  <c r="AA59" i="7" s="1"/>
  <c r="G57" i="7"/>
  <c r="F57" i="7"/>
  <c r="E57" i="7"/>
  <c r="D57" i="7"/>
  <c r="C57" i="7"/>
  <c r="AG56" i="7"/>
  <c r="Z56" i="7"/>
  <c r="Y56" i="7"/>
  <c r="R56" i="7"/>
  <c r="Q56" i="7"/>
  <c r="AA55" i="7"/>
  <c r="Z55" i="7"/>
  <c r="V55" i="7"/>
  <c r="S55" i="7"/>
  <c r="R55" i="7"/>
  <c r="AQ54" i="7"/>
  <c r="AN54" i="7"/>
  <c r="AI54" i="7"/>
  <c r="AH54" i="7"/>
  <c r="AD54" i="7"/>
  <c r="AB54" i="7"/>
  <c r="AA54" i="7"/>
  <c r="Z54" i="7"/>
  <c r="V54" i="7"/>
  <c r="T54" i="7"/>
  <c r="S54" i="7"/>
  <c r="R54" i="7"/>
  <c r="M54" i="7"/>
  <c r="J54" i="7"/>
  <c r="I54" i="7"/>
  <c r="H54" i="7"/>
  <c r="AB56" i="7" s="1"/>
  <c r="G54" i="7"/>
  <c r="F54" i="7"/>
  <c r="E54" i="7"/>
  <c r="D54" i="7"/>
  <c r="C54" i="7"/>
  <c r="AG53" i="7"/>
  <c r="AF53" i="7"/>
  <c r="AD53" i="7"/>
  <c r="AB53" i="7"/>
  <c r="AA53" i="7"/>
  <c r="Z53" i="7"/>
  <c r="Y53" i="7"/>
  <c r="X53" i="7"/>
  <c r="V53" i="7"/>
  <c r="T53" i="7"/>
  <c r="S53" i="7"/>
  <c r="R53" i="7"/>
  <c r="Q53" i="7"/>
  <c r="AG52" i="7"/>
  <c r="AE52" i="7"/>
  <c r="AC52" i="7"/>
  <c r="AB52" i="7"/>
  <c r="AA52" i="7"/>
  <c r="Z52" i="7"/>
  <c r="Y52" i="7"/>
  <c r="W52" i="7"/>
  <c r="U52" i="7"/>
  <c r="T52" i="7"/>
  <c r="S52" i="7"/>
  <c r="R52" i="7"/>
  <c r="Q52" i="7"/>
  <c r="AQ51" i="7"/>
  <c r="AN51" i="7"/>
  <c r="AK51" i="7"/>
  <c r="AJ51" i="7"/>
  <c r="AI51" i="7"/>
  <c r="AH51" i="7"/>
  <c r="AG51" i="7"/>
  <c r="AE51" i="7"/>
  <c r="AC51" i="7"/>
  <c r="AB51" i="7"/>
  <c r="AA51" i="7"/>
  <c r="Z51" i="7"/>
  <c r="Y51" i="7"/>
  <c r="W51" i="7"/>
  <c r="U51" i="7"/>
  <c r="T51" i="7"/>
  <c r="S51" i="7"/>
  <c r="R51" i="7"/>
  <c r="Q51" i="7"/>
  <c r="M51" i="7"/>
  <c r="J51" i="7"/>
  <c r="I51" i="7"/>
  <c r="H51" i="7"/>
  <c r="AC53" i="7" s="1"/>
  <c r="G51" i="7"/>
  <c r="F51" i="7"/>
  <c r="E51" i="7"/>
  <c r="D51" i="7"/>
  <c r="C51" i="7"/>
  <c r="AC50" i="7"/>
  <c r="Y50" i="7"/>
  <c r="Q50" i="7"/>
  <c r="AC49" i="7"/>
  <c r="U49" i="7"/>
  <c r="AQ48" i="7"/>
  <c r="AN48" i="7"/>
  <c r="AI48" i="7"/>
  <c r="AD48" i="7"/>
  <c r="X48" i="7"/>
  <c r="T48" i="7"/>
  <c r="M48" i="7"/>
  <c r="J48" i="7"/>
  <c r="I48" i="7"/>
  <c r="H48" i="7"/>
  <c r="AG50" i="7" s="1"/>
  <c r="G48" i="7"/>
  <c r="F48" i="7"/>
  <c r="E48" i="7"/>
  <c r="D48" i="7"/>
  <c r="C48" i="7"/>
  <c r="AF47" i="7"/>
  <c r="AD47" i="7"/>
  <c r="AC47" i="7"/>
  <c r="AB47" i="7"/>
  <c r="AA47" i="7"/>
  <c r="Z47" i="7"/>
  <c r="X47" i="7"/>
  <c r="V47" i="7"/>
  <c r="U47" i="7"/>
  <c r="T47" i="7"/>
  <c r="S47" i="7"/>
  <c r="R47" i="7"/>
  <c r="AG46" i="7"/>
  <c r="AE46" i="7"/>
  <c r="AD46" i="7"/>
  <c r="AC46" i="7"/>
  <c r="AB46" i="7"/>
  <c r="AA46" i="7"/>
  <c r="Y46" i="7"/>
  <c r="W46" i="7"/>
  <c r="V46" i="7"/>
  <c r="U46" i="7"/>
  <c r="T46" i="7"/>
  <c r="S46" i="7"/>
  <c r="Q46" i="7"/>
  <c r="AQ45" i="7"/>
  <c r="AN45" i="7"/>
  <c r="AK45" i="7"/>
  <c r="AJ45" i="7"/>
  <c r="AI45" i="7"/>
  <c r="AG45" i="7"/>
  <c r="AE45" i="7"/>
  <c r="AD45" i="7"/>
  <c r="AC45" i="7"/>
  <c r="AB45" i="7"/>
  <c r="AA45" i="7"/>
  <c r="Y45" i="7"/>
  <c r="W45" i="7"/>
  <c r="V45" i="7"/>
  <c r="U45" i="7"/>
  <c r="T45" i="7"/>
  <c r="S45" i="7"/>
  <c r="Q45" i="7"/>
  <c r="M45" i="7"/>
  <c r="J45" i="7"/>
  <c r="I45" i="7"/>
  <c r="H45" i="7"/>
  <c r="AE47" i="7" s="1"/>
  <c r="G45" i="7"/>
  <c r="F45" i="7"/>
  <c r="E45" i="7"/>
  <c r="D45" i="7"/>
  <c r="C45" i="7"/>
  <c r="AG44" i="7"/>
  <c r="AE44" i="7"/>
  <c r="AD44" i="7"/>
  <c r="AB44" i="7"/>
  <c r="AA44" i="7"/>
  <c r="X44" i="7"/>
  <c r="V44" i="7"/>
  <c r="U44" i="7"/>
  <c r="S44" i="7"/>
  <c r="Q44" i="7"/>
  <c r="AF43" i="7"/>
  <c r="AD43" i="7"/>
  <c r="AC43" i="7"/>
  <c r="Z43" i="7"/>
  <c r="Y43" i="7"/>
  <c r="W43" i="7"/>
  <c r="U43" i="7"/>
  <c r="T43" i="7"/>
  <c r="R43" i="7"/>
  <c r="Q43" i="7"/>
  <c r="AQ42" i="7"/>
  <c r="AN42" i="7"/>
  <c r="AK42" i="7"/>
  <c r="AJ42" i="7"/>
  <c r="AH42" i="7"/>
  <c r="AL42" i="7" s="1"/>
  <c r="AG42" i="7"/>
  <c r="AE42" i="7"/>
  <c r="AD42" i="7"/>
  <c r="AC42" i="7"/>
  <c r="AB42" i="7"/>
  <c r="Z42" i="7"/>
  <c r="Y42" i="7"/>
  <c r="W42" i="7"/>
  <c r="V42" i="7"/>
  <c r="U42" i="7"/>
  <c r="T42" i="7"/>
  <c r="R42" i="7"/>
  <c r="Q42" i="7"/>
  <c r="M42" i="7"/>
  <c r="J42" i="7"/>
  <c r="I42" i="7"/>
  <c r="H42" i="7"/>
  <c r="AF44" i="7" s="1"/>
  <c r="G42" i="7"/>
  <c r="F42" i="7"/>
  <c r="E42" i="7"/>
  <c r="D42" i="7"/>
  <c r="C42" i="7"/>
  <c r="AG41" i="7"/>
  <c r="AB41" i="7"/>
  <c r="Y41" i="7"/>
  <c r="U41" i="7"/>
  <c r="T41" i="7"/>
  <c r="Q41" i="7"/>
  <c r="AD40" i="7"/>
  <c r="AC40" i="7"/>
  <c r="Z40" i="7"/>
  <c r="V40" i="7"/>
  <c r="U40" i="7"/>
  <c r="R40" i="7"/>
  <c r="AQ39" i="7"/>
  <c r="AN39" i="7"/>
  <c r="AK39" i="7"/>
  <c r="AH39" i="7"/>
  <c r="AD39" i="7"/>
  <c r="AC39" i="7"/>
  <c r="Z39" i="7"/>
  <c r="V39" i="7"/>
  <c r="U39" i="7"/>
  <c r="R39" i="7"/>
  <c r="M39" i="7"/>
  <c r="J39" i="7"/>
  <c r="I39" i="7"/>
  <c r="H39" i="7"/>
  <c r="AF41" i="7" s="1"/>
  <c r="G39" i="7"/>
  <c r="F39" i="7"/>
  <c r="E39" i="7"/>
  <c r="D39" i="7"/>
  <c r="C39" i="7"/>
  <c r="AF38" i="7"/>
  <c r="AD38" i="7"/>
  <c r="AC38" i="7"/>
  <c r="Z38" i="7"/>
  <c r="X38" i="7"/>
  <c r="V38" i="7"/>
  <c r="U38" i="7"/>
  <c r="R38" i="7"/>
  <c r="AG37" i="7"/>
  <c r="AE37" i="7"/>
  <c r="AD37" i="7"/>
  <c r="AA37" i="7"/>
  <c r="Y37" i="7"/>
  <c r="W37" i="7"/>
  <c r="V37" i="7"/>
  <c r="S37" i="7"/>
  <c r="Q37" i="7"/>
  <c r="AQ36" i="7"/>
  <c r="AN36" i="7"/>
  <c r="AI36" i="7"/>
  <c r="AG36" i="7"/>
  <c r="AE36" i="7"/>
  <c r="AD36" i="7"/>
  <c r="AA36" i="7"/>
  <c r="Y36" i="7"/>
  <c r="W36" i="7"/>
  <c r="V36" i="7"/>
  <c r="S36" i="7"/>
  <c r="Q36" i="7"/>
  <c r="M36" i="7"/>
  <c r="J36" i="7"/>
  <c r="I36" i="7"/>
  <c r="H36" i="7"/>
  <c r="AG38" i="7" s="1"/>
  <c r="G36" i="7"/>
  <c r="F36" i="7"/>
  <c r="E36" i="7"/>
  <c r="D36" i="7"/>
  <c r="C36" i="7"/>
  <c r="V35" i="7"/>
  <c r="AE34" i="7"/>
  <c r="AQ33" i="7"/>
  <c r="AN33" i="7"/>
  <c r="AF33" i="7"/>
  <c r="T33" i="7"/>
  <c r="M33" i="7"/>
  <c r="J33" i="7"/>
  <c r="I33" i="7"/>
  <c r="H33" i="7"/>
  <c r="S35" i="7" s="1"/>
  <c r="G33" i="7"/>
  <c r="F33" i="7"/>
  <c r="E33" i="7"/>
  <c r="D33" i="7"/>
  <c r="C33" i="7"/>
  <c r="AE32" i="7"/>
  <c r="AB32" i="7"/>
  <c r="X32" i="7"/>
  <c r="W32" i="7"/>
  <c r="AF31" i="7"/>
  <c r="AC31" i="7"/>
  <c r="X31" i="7"/>
  <c r="AQ30" i="7"/>
  <c r="AN30" i="7"/>
  <c r="X30" i="7"/>
  <c r="S30" i="7"/>
  <c r="M30" i="7"/>
  <c r="J30" i="7"/>
  <c r="I30" i="7"/>
  <c r="H30" i="7"/>
  <c r="G30" i="7"/>
  <c r="F30" i="7"/>
  <c r="E30" i="7"/>
  <c r="D30" i="7"/>
  <c r="C30" i="7"/>
  <c r="AF29" i="7"/>
  <c r="AC29" i="7"/>
  <c r="AA29" i="7"/>
  <c r="X29" i="7"/>
  <c r="U29" i="7"/>
  <c r="S29" i="7"/>
  <c r="AD28" i="7"/>
  <c r="AB28" i="7"/>
  <c r="Z28" i="7"/>
  <c r="V28" i="7"/>
  <c r="T28" i="7"/>
  <c r="R28" i="7"/>
  <c r="Q28" i="7"/>
  <c r="AQ27" i="7"/>
  <c r="AN27" i="7"/>
  <c r="AD27" i="7"/>
  <c r="AB27" i="7"/>
  <c r="Z27" i="7"/>
  <c r="V27" i="7"/>
  <c r="T27" i="7"/>
  <c r="R27" i="7"/>
  <c r="Q27" i="7"/>
  <c r="M27" i="7"/>
  <c r="J27" i="7"/>
  <c r="I27" i="7"/>
  <c r="H27" i="7"/>
  <c r="AB29" i="7" s="1"/>
  <c r="G27" i="7"/>
  <c r="F27" i="7"/>
  <c r="E27" i="7"/>
  <c r="D27" i="7"/>
  <c r="C27" i="7"/>
  <c r="AD26" i="7"/>
  <c r="AB26" i="7"/>
  <c r="Z26" i="7"/>
  <c r="X26" i="7"/>
  <c r="V26" i="7"/>
  <c r="T26" i="7"/>
  <c r="R26" i="7"/>
  <c r="AE25" i="7"/>
  <c r="AC25" i="7"/>
  <c r="AA25" i="7"/>
  <c r="Z25" i="7"/>
  <c r="W25" i="7"/>
  <c r="U25" i="7"/>
  <c r="S25" i="7"/>
  <c r="R25" i="7"/>
  <c r="AQ24" i="7"/>
  <c r="AN24" i="7"/>
  <c r="AE24" i="7"/>
  <c r="AC24" i="7"/>
  <c r="AA24" i="7"/>
  <c r="Z24" i="7"/>
  <c r="W24" i="7"/>
  <c r="U24" i="7"/>
  <c r="S24" i="7"/>
  <c r="R24" i="7"/>
  <c r="M24" i="7"/>
  <c r="J24" i="7"/>
  <c r="I24" i="7"/>
  <c r="H24" i="7"/>
  <c r="AC26" i="7" s="1"/>
  <c r="G24" i="7"/>
  <c r="F24" i="7"/>
  <c r="E24" i="7"/>
  <c r="D24" i="7"/>
  <c r="C24" i="7"/>
  <c r="AE23" i="7"/>
  <c r="AC23" i="7"/>
  <c r="W23" i="7"/>
  <c r="U23" i="7"/>
  <c r="S23" i="7"/>
  <c r="R23" i="7"/>
  <c r="AB22" i="7"/>
  <c r="AA22" i="7"/>
  <c r="Z22" i="7"/>
  <c r="X22" i="7"/>
  <c r="V22" i="7"/>
  <c r="T22" i="7"/>
  <c r="AQ21" i="7"/>
  <c r="AN21" i="7"/>
  <c r="AB21" i="7"/>
  <c r="AA21" i="7"/>
  <c r="Z21" i="7"/>
  <c r="X21" i="7"/>
  <c r="V21" i="7"/>
  <c r="T21" i="7"/>
  <c r="M21" i="7"/>
  <c r="J21" i="7"/>
  <c r="I21" i="7"/>
  <c r="H21" i="7"/>
  <c r="G21" i="7"/>
  <c r="F21" i="7"/>
  <c r="E21" i="7"/>
  <c r="D21" i="7"/>
  <c r="C21" i="7"/>
  <c r="Z20" i="7"/>
  <c r="T20" i="7"/>
  <c r="AC19" i="7"/>
  <c r="AA19" i="7"/>
  <c r="AQ18" i="7"/>
  <c r="AN18" i="7"/>
  <c r="AC18" i="7"/>
  <c r="AA18" i="7"/>
  <c r="M18" i="7"/>
  <c r="J18" i="7"/>
  <c r="I18" i="7"/>
  <c r="H18" i="7"/>
  <c r="X20" i="7" s="1"/>
  <c r="G18" i="7"/>
  <c r="F18" i="7"/>
  <c r="E18" i="7"/>
  <c r="D18" i="7"/>
  <c r="C18" i="7"/>
  <c r="AD17" i="7"/>
  <c r="AB17" i="7"/>
  <c r="AA17" i="7"/>
  <c r="V17" i="7"/>
  <c r="T17" i="7"/>
  <c r="S17" i="7"/>
  <c r="AE16" i="7"/>
  <c r="AC16" i="7"/>
  <c r="AB16" i="7"/>
  <c r="W16" i="7"/>
  <c r="U16" i="7"/>
  <c r="T16" i="7"/>
  <c r="AQ15" i="7"/>
  <c r="AN15" i="7"/>
  <c r="AE15" i="7"/>
  <c r="AC15" i="7"/>
  <c r="AB15" i="7"/>
  <c r="W15" i="7"/>
  <c r="U15" i="7"/>
  <c r="T15" i="7"/>
  <c r="M15" i="7"/>
  <c r="J15" i="7"/>
  <c r="I15" i="7"/>
  <c r="H15" i="7"/>
  <c r="Z17" i="7" s="1"/>
  <c r="G15" i="7"/>
  <c r="F15" i="7"/>
  <c r="E15" i="7"/>
  <c r="D15" i="7"/>
  <c r="C15" i="7"/>
  <c r="AB14" i="7"/>
  <c r="T14" i="7"/>
  <c r="AF13" i="7"/>
  <c r="V13" i="7"/>
  <c r="AQ12" i="7"/>
  <c r="AN12" i="7"/>
  <c r="AC12" i="7"/>
  <c r="U12" i="7"/>
  <c r="M12" i="7"/>
  <c r="J12" i="7"/>
  <c r="I12" i="7"/>
  <c r="H12" i="7"/>
  <c r="U14" i="7" s="1"/>
  <c r="G12" i="7"/>
  <c r="F12" i="7"/>
  <c r="E12" i="7"/>
  <c r="D12" i="7"/>
  <c r="C12" i="7"/>
  <c r="AF11" i="7"/>
  <c r="AD11" i="7"/>
  <c r="AC11" i="7"/>
  <c r="X11" i="7"/>
  <c r="V11" i="7"/>
  <c r="U11" i="7"/>
  <c r="AE10" i="7"/>
  <c r="AD10" i="7"/>
  <c r="Z10" i="7"/>
  <c r="W10" i="7"/>
  <c r="V10" i="7"/>
  <c r="R10" i="7"/>
  <c r="AQ9" i="7"/>
  <c r="AN9" i="7"/>
  <c r="AE9" i="7"/>
  <c r="AD9" i="7"/>
  <c r="Z9" i="7"/>
  <c r="W9" i="7"/>
  <c r="V9" i="7"/>
  <c r="R9" i="7"/>
  <c r="M9" i="7"/>
  <c r="J9" i="7"/>
  <c r="I9" i="7"/>
  <c r="H9" i="7"/>
  <c r="AB11" i="7" s="1"/>
  <c r="G9" i="7"/>
  <c r="F9" i="7"/>
  <c r="E9" i="7"/>
  <c r="D9" i="7"/>
  <c r="C9" i="7"/>
  <c r="S68" i="6"/>
  <c r="T68" i="6" s="1"/>
  <c r="R68" i="6"/>
  <c r="V68" i="6" s="1"/>
  <c r="S67" i="6"/>
  <c r="T67" i="6" s="1"/>
  <c r="R67" i="6"/>
  <c r="V67" i="6" s="1"/>
  <c r="AB66" i="6"/>
  <c r="S66" i="6"/>
  <c r="R66" i="6"/>
  <c r="V66" i="6" s="1"/>
  <c r="D66" i="6"/>
  <c r="C66" i="6"/>
  <c r="B66" i="6"/>
  <c r="S65" i="6"/>
  <c r="T65" i="6" s="1"/>
  <c r="R65" i="6"/>
  <c r="V65" i="6" s="1"/>
  <c r="S64" i="6"/>
  <c r="T64" i="6" s="1"/>
  <c r="R64" i="6"/>
  <c r="V64" i="6" s="1"/>
  <c r="T63" i="6"/>
  <c r="S63" i="6"/>
  <c r="R63" i="6" s="1"/>
  <c r="V63" i="6" s="1"/>
  <c r="D63" i="6"/>
  <c r="AB63" i="6" s="1"/>
  <c r="C63" i="6"/>
  <c r="B63" i="6"/>
  <c r="S62" i="6"/>
  <c r="T62" i="6" s="1"/>
  <c r="S61" i="6"/>
  <c r="T61" i="6" s="1"/>
  <c r="R61" i="6"/>
  <c r="V61" i="6" s="1"/>
  <c r="AB60" i="6"/>
  <c r="S60" i="6"/>
  <c r="R60" i="6" s="1"/>
  <c r="V60" i="6" s="1"/>
  <c r="D60" i="6"/>
  <c r="C60" i="6"/>
  <c r="B60" i="6"/>
  <c r="S59" i="6"/>
  <c r="T59" i="6" s="1"/>
  <c r="R59" i="6"/>
  <c r="V59" i="6" s="1"/>
  <c r="S58" i="6"/>
  <c r="T58" i="6" s="1"/>
  <c r="S57" i="6"/>
  <c r="D57" i="6"/>
  <c r="AB57" i="6" s="1"/>
  <c r="C57" i="6"/>
  <c r="B57" i="6"/>
  <c r="S56" i="6"/>
  <c r="T56" i="6" s="1"/>
  <c r="R56" i="6"/>
  <c r="V56" i="6" s="1"/>
  <c r="S55" i="6"/>
  <c r="T55" i="6" s="1"/>
  <c r="R55" i="6"/>
  <c r="V55" i="6" s="1"/>
  <c r="AB54" i="6"/>
  <c r="S54" i="6"/>
  <c r="R54" i="6" s="1"/>
  <c r="V54" i="6" s="1"/>
  <c r="D54" i="6"/>
  <c r="C54" i="6"/>
  <c r="B54" i="6"/>
  <c r="S53" i="6"/>
  <c r="T53" i="6" s="1"/>
  <c r="R53" i="6"/>
  <c r="V53" i="6" s="1"/>
  <c r="S52" i="6"/>
  <c r="T52" i="6" s="1"/>
  <c r="W51" i="6"/>
  <c r="X51" i="6" s="1"/>
  <c r="T51" i="6"/>
  <c r="S51" i="6"/>
  <c r="R51" i="6" s="1"/>
  <c r="V51" i="6" s="1"/>
  <c r="D51" i="6"/>
  <c r="AB51" i="6" s="1"/>
  <c r="C51" i="6"/>
  <c r="B51" i="6"/>
  <c r="S50" i="6"/>
  <c r="T50" i="6" s="1"/>
  <c r="S49" i="6"/>
  <c r="T49" i="6" s="1"/>
  <c r="R49" i="6"/>
  <c r="V49" i="6" s="1"/>
  <c r="AB48" i="6"/>
  <c r="S48" i="6"/>
  <c r="R48" i="6"/>
  <c r="V48" i="6" s="1"/>
  <c r="D48" i="6"/>
  <c r="C48" i="6"/>
  <c r="B48" i="6"/>
  <c r="S47" i="6"/>
  <c r="T47" i="6" s="1"/>
  <c r="R47" i="6"/>
  <c r="V47" i="6" s="1"/>
  <c r="S46" i="6"/>
  <c r="T46" i="6" s="1"/>
  <c r="R46" i="6"/>
  <c r="V46" i="6" s="1"/>
  <c r="W45" i="6"/>
  <c r="X45" i="6" s="1"/>
  <c r="T45" i="6"/>
  <c r="S45" i="6"/>
  <c r="R45" i="6" s="1"/>
  <c r="V45" i="6" s="1"/>
  <c r="D45" i="6"/>
  <c r="AB45" i="6" s="1"/>
  <c r="C45" i="6"/>
  <c r="B45" i="6"/>
  <c r="S44" i="6"/>
  <c r="T44" i="6" s="1"/>
  <c r="R44" i="6"/>
  <c r="V44" i="6" s="1"/>
  <c r="S43" i="6"/>
  <c r="T43" i="6" s="1"/>
  <c r="R43" i="6"/>
  <c r="V43" i="6" s="1"/>
  <c r="AB42" i="6"/>
  <c r="S42" i="6"/>
  <c r="R42" i="6" s="1"/>
  <c r="V42" i="6" s="1"/>
  <c r="D42" i="6"/>
  <c r="C42" i="6"/>
  <c r="B42" i="6"/>
  <c r="S41" i="6"/>
  <c r="T41" i="6" s="1"/>
  <c r="R41" i="6"/>
  <c r="V41" i="6" s="1"/>
  <c r="S40" i="6"/>
  <c r="T40" i="6" s="1"/>
  <c r="S39" i="6"/>
  <c r="R39" i="6" s="1"/>
  <c r="V39" i="6" s="1"/>
  <c r="D39" i="6"/>
  <c r="AB39" i="6" s="1"/>
  <c r="C39" i="6"/>
  <c r="B39" i="6"/>
  <c r="S38" i="6"/>
  <c r="S37" i="6"/>
  <c r="T37" i="6" s="1"/>
  <c r="S36" i="6"/>
  <c r="D36" i="6"/>
  <c r="C36" i="6"/>
  <c r="S35" i="6"/>
  <c r="T35" i="6" s="1"/>
  <c r="R35" i="6"/>
  <c r="V35" i="6" s="1"/>
  <c r="S34" i="6"/>
  <c r="S33" i="6"/>
  <c r="R33" i="6" s="1"/>
  <c r="V33" i="6" s="1"/>
  <c r="D33" i="6"/>
  <c r="AB33" i="6" s="1"/>
  <c r="C33" i="6"/>
  <c r="B33" i="6"/>
  <c r="S32" i="6"/>
  <c r="T32" i="6" s="1"/>
  <c r="S31" i="6"/>
  <c r="T31" i="6" s="1"/>
  <c r="R31" i="6"/>
  <c r="V31" i="6" s="1"/>
  <c r="AB30" i="6"/>
  <c r="Y30" i="6"/>
  <c r="T30" i="6"/>
  <c r="S30" i="6"/>
  <c r="W30" i="6" s="1"/>
  <c r="X30" i="6" s="1"/>
  <c r="AA30" i="6" s="1"/>
  <c r="D30" i="6"/>
  <c r="C30" i="6"/>
  <c r="B30" i="6"/>
  <c r="S29" i="6"/>
  <c r="V28" i="6"/>
  <c r="T28" i="6"/>
  <c r="S28" i="6"/>
  <c r="R28" i="6" s="1"/>
  <c r="T27" i="6"/>
  <c r="S27" i="6"/>
  <c r="R27" i="6" s="1"/>
  <c r="V27" i="6" s="1"/>
  <c r="D27" i="6"/>
  <c r="AB27" i="6" s="1"/>
  <c r="C27" i="6"/>
  <c r="B27" i="6"/>
  <c r="T26" i="6"/>
  <c r="S26" i="6"/>
  <c r="R26" i="6"/>
  <c r="V26" i="6" s="1"/>
  <c r="S25" i="6"/>
  <c r="T25" i="6" s="1"/>
  <c r="S24" i="6"/>
  <c r="D24" i="6"/>
  <c r="AB24" i="6" s="1"/>
  <c r="C24" i="6"/>
  <c r="B24" i="6"/>
  <c r="S23" i="6"/>
  <c r="T23" i="6" s="1"/>
  <c r="R23" i="6"/>
  <c r="V23" i="6" s="1"/>
  <c r="T22" i="6"/>
  <c r="S22" i="6"/>
  <c r="R22" i="6" s="1"/>
  <c r="V22" i="6" s="1"/>
  <c r="S21" i="6"/>
  <c r="D21" i="6"/>
  <c r="AB21" i="6" s="1"/>
  <c r="C21" i="6"/>
  <c r="B21" i="6"/>
  <c r="S20" i="6"/>
  <c r="S19" i="6"/>
  <c r="T18" i="6"/>
  <c r="S18" i="6"/>
  <c r="R18" i="6"/>
  <c r="V18" i="6" s="1"/>
  <c r="D18" i="6"/>
  <c r="AB18" i="6" s="1"/>
  <c r="C18" i="6"/>
  <c r="B18" i="6"/>
  <c r="S17" i="6"/>
  <c r="T17" i="6" s="1"/>
  <c r="S16" i="6"/>
  <c r="T16" i="6" s="1"/>
  <c r="R16" i="6"/>
  <c r="V16" i="6" s="1"/>
  <c r="W15" i="6"/>
  <c r="X15" i="6" s="1"/>
  <c r="T15" i="6"/>
  <c r="S15" i="6"/>
  <c r="R15" i="6" s="1"/>
  <c r="V15" i="6" s="1"/>
  <c r="D15" i="6"/>
  <c r="AB15" i="6" s="1"/>
  <c r="C15" i="6"/>
  <c r="B15" i="6"/>
  <c r="T14" i="6"/>
  <c r="S14" i="6"/>
  <c r="R14" i="6"/>
  <c r="V14" i="6" s="1"/>
  <c r="S13" i="6"/>
  <c r="T13" i="6" s="1"/>
  <c r="R13" i="6"/>
  <c r="V13" i="6" s="1"/>
  <c r="AB12" i="6"/>
  <c r="S12" i="6"/>
  <c r="D12" i="6"/>
  <c r="C12" i="6"/>
  <c r="B12" i="6"/>
  <c r="S11" i="6"/>
  <c r="T11" i="6" s="1"/>
  <c r="R11" i="6"/>
  <c r="V11" i="6" s="1"/>
  <c r="T10" i="6"/>
  <c r="S10" i="6"/>
  <c r="R10" i="6"/>
  <c r="V10" i="6" s="1"/>
  <c r="W9" i="6"/>
  <c r="X9" i="6" s="1"/>
  <c r="Y9" i="6" s="1"/>
  <c r="T9" i="6"/>
  <c r="S9" i="6"/>
  <c r="R9" i="6" s="1"/>
  <c r="V9" i="6" s="1"/>
  <c r="D9" i="6"/>
  <c r="AB9" i="6" s="1"/>
  <c r="C9" i="6"/>
  <c r="B9" i="6"/>
  <c r="R68" i="5"/>
  <c r="J68" i="5"/>
  <c r="T68" i="5" s="1"/>
  <c r="V68" i="5" s="1"/>
  <c r="H68" i="5"/>
  <c r="U67" i="5"/>
  <c r="T67" i="5"/>
  <c r="V67" i="5" s="1"/>
  <c r="S67" i="5"/>
  <c r="R67" i="5"/>
  <c r="J67" i="5"/>
  <c r="H67" i="5"/>
  <c r="V66" i="5"/>
  <c r="S66" i="5"/>
  <c r="U66" i="5" s="1"/>
  <c r="R66" i="5"/>
  <c r="J66" i="5"/>
  <c r="T66" i="5" s="1"/>
  <c r="H66" i="5"/>
  <c r="D66" i="5"/>
  <c r="C66" i="5"/>
  <c r="B66" i="5"/>
  <c r="S65" i="5"/>
  <c r="U65" i="5" s="1"/>
  <c r="R65" i="5"/>
  <c r="J65" i="5"/>
  <c r="T65" i="5" s="1"/>
  <c r="V65" i="5" s="1"/>
  <c r="H65" i="5"/>
  <c r="V64" i="5"/>
  <c r="T64" i="5"/>
  <c r="S64" i="5"/>
  <c r="U64" i="5" s="1"/>
  <c r="R64" i="5"/>
  <c r="J64" i="5"/>
  <c r="H64" i="5"/>
  <c r="R63" i="5"/>
  <c r="J63" i="5"/>
  <c r="T63" i="5" s="1"/>
  <c r="V63" i="5" s="1"/>
  <c r="H63" i="5"/>
  <c r="D63" i="5"/>
  <c r="C63" i="5"/>
  <c r="B63" i="5"/>
  <c r="R62" i="5"/>
  <c r="J62" i="5"/>
  <c r="T62" i="5" s="1"/>
  <c r="V62" i="5" s="1"/>
  <c r="H62" i="5"/>
  <c r="V61" i="5"/>
  <c r="T61" i="5"/>
  <c r="R61" i="5"/>
  <c r="J61" i="5"/>
  <c r="S61" i="5" s="1"/>
  <c r="U61" i="5" s="1"/>
  <c r="H61" i="5"/>
  <c r="R60" i="5"/>
  <c r="J60" i="5"/>
  <c r="T60" i="5" s="1"/>
  <c r="V60" i="5" s="1"/>
  <c r="H60" i="5"/>
  <c r="D60" i="5"/>
  <c r="C60" i="5"/>
  <c r="B60" i="5"/>
  <c r="R59" i="5"/>
  <c r="J59" i="5"/>
  <c r="T59" i="5" s="1"/>
  <c r="V59" i="5" s="1"/>
  <c r="H59" i="5"/>
  <c r="R58" i="5"/>
  <c r="J58" i="5"/>
  <c r="S58" i="5" s="1"/>
  <c r="U58" i="5" s="1"/>
  <c r="H58" i="5"/>
  <c r="V57" i="5"/>
  <c r="U57" i="5"/>
  <c r="S57" i="5"/>
  <c r="R57" i="5"/>
  <c r="J57" i="5"/>
  <c r="T57" i="5" s="1"/>
  <c r="H57" i="5"/>
  <c r="D57" i="5"/>
  <c r="C57" i="5"/>
  <c r="B57" i="5"/>
  <c r="U56" i="5"/>
  <c r="S56" i="5"/>
  <c r="R56" i="5"/>
  <c r="J56" i="5"/>
  <c r="T56" i="5" s="1"/>
  <c r="V56" i="5" s="1"/>
  <c r="H56" i="5"/>
  <c r="R55" i="5"/>
  <c r="J55" i="5"/>
  <c r="S55" i="5" s="1"/>
  <c r="U55" i="5" s="1"/>
  <c r="H55" i="5"/>
  <c r="R54" i="5"/>
  <c r="J54" i="5"/>
  <c r="T54" i="5" s="1"/>
  <c r="V54" i="5" s="1"/>
  <c r="H54" i="5"/>
  <c r="D54" i="5"/>
  <c r="C54" i="5"/>
  <c r="B54" i="5"/>
  <c r="R53" i="5"/>
  <c r="J53" i="5"/>
  <c r="T53" i="5" s="1"/>
  <c r="V53" i="5" s="1"/>
  <c r="H53" i="5"/>
  <c r="R52" i="5"/>
  <c r="J52" i="5"/>
  <c r="T52" i="5" s="1"/>
  <c r="V52" i="5" s="1"/>
  <c r="H52" i="5"/>
  <c r="V51" i="5"/>
  <c r="U51" i="5"/>
  <c r="S51" i="5"/>
  <c r="R51" i="5"/>
  <c r="J51" i="5"/>
  <c r="T51" i="5" s="1"/>
  <c r="H51" i="5"/>
  <c r="D51" i="5"/>
  <c r="C51" i="5"/>
  <c r="B51" i="5"/>
  <c r="T50" i="5"/>
  <c r="V50" i="5" s="1"/>
  <c r="R50" i="5"/>
  <c r="J50" i="5"/>
  <c r="S50" i="5" s="1"/>
  <c r="U50" i="5" s="1"/>
  <c r="H50" i="5"/>
  <c r="T49" i="5"/>
  <c r="V49" i="5" s="1"/>
  <c r="S49" i="5"/>
  <c r="U49" i="5" s="1"/>
  <c r="R49" i="5"/>
  <c r="J49" i="5"/>
  <c r="H49" i="5"/>
  <c r="R48" i="5"/>
  <c r="J48" i="5"/>
  <c r="T48" i="5" s="1"/>
  <c r="V48" i="5" s="1"/>
  <c r="H48" i="5"/>
  <c r="D48" i="5"/>
  <c r="C48" i="5"/>
  <c r="B48" i="5"/>
  <c r="T47" i="5"/>
  <c r="V47" i="5" s="1"/>
  <c r="S47" i="5"/>
  <c r="U47" i="5" s="1"/>
  <c r="R47" i="5"/>
  <c r="J47" i="5"/>
  <c r="H47" i="5"/>
  <c r="R46" i="5"/>
  <c r="J46" i="5"/>
  <c r="T46" i="5" s="1"/>
  <c r="V46" i="5" s="1"/>
  <c r="H46" i="5"/>
  <c r="R45" i="5"/>
  <c r="J45" i="5"/>
  <c r="T45" i="5" s="1"/>
  <c r="V45" i="5" s="1"/>
  <c r="H45" i="5"/>
  <c r="D45" i="5"/>
  <c r="C45" i="5"/>
  <c r="B45" i="5"/>
  <c r="R44" i="5"/>
  <c r="J44" i="5"/>
  <c r="T44" i="5" s="1"/>
  <c r="V44" i="5" s="1"/>
  <c r="H44" i="5"/>
  <c r="V43" i="5"/>
  <c r="T43" i="5"/>
  <c r="R43" i="5"/>
  <c r="J43" i="5"/>
  <c r="S43" i="5" s="1"/>
  <c r="U43" i="5" s="1"/>
  <c r="H43" i="5"/>
  <c r="V42" i="5"/>
  <c r="U42" i="5"/>
  <c r="S42" i="5"/>
  <c r="R42" i="5"/>
  <c r="J42" i="5"/>
  <c r="T42" i="5" s="1"/>
  <c r="H42" i="5"/>
  <c r="D42" i="5"/>
  <c r="C42" i="5"/>
  <c r="B42" i="5"/>
  <c r="U41" i="5"/>
  <c r="T41" i="5"/>
  <c r="V41" i="5" s="1"/>
  <c r="S41" i="5"/>
  <c r="R41" i="5"/>
  <c r="J41" i="5"/>
  <c r="H41" i="5"/>
  <c r="T40" i="5"/>
  <c r="V40" i="5" s="1"/>
  <c r="S40" i="5"/>
  <c r="U40" i="5" s="1"/>
  <c r="R40" i="5"/>
  <c r="J40" i="5"/>
  <c r="H40" i="5"/>
  <c r="R39" i="5"/>
  <c r="J39" i="5"/>
  <c r="T39" i="5" s="1"/>
  <c r="V39" i="5" s="1"/>
  <c r="H39" i="5"/>
  <c r="D39" i="5"/>
  <c r="C39" i="5"/>
  <c r="B39" i="5"/>
  <c r="R38" i="5"/>
  <c r="J38" i="5"/>
  <c r="T38" i="5" s="1"/>
  <c r="V38" i="5" s="1"/>
  <c r="H38" i="5"/>
  <c r="R37" i="5"/>
  <c r="J37" i="5"/>
  <c r="T37" i="5" s="1"/>
  <c r="V37" i="5" s="1"/>
  <c r="H37" i="5"/>
  <c r="V36" i="5"/>
  <c r="R36" i="5"/>
  <c r="J36" i="5"/>
  <c r="T36" i="5" s="1"/>
  <c r="H36" i="5"/>
  <c r="D36" i="5"/>
  <c r="C36" i="5"/>
  <c r="B36" i="5"/>
  <c r="R35" i="5"/>
  <c r="J35" i="5"/>
  <c r="T35" i="5" s="1"/>
  <c r="V35" i="5" s="1"/>
  <c r="H35" i="5"/>
  <c r="V34" i="5"/>
  <c r="T34" i="5"/>
  <c r="R34" i="5"/>
  <c r="J34" i="5"/>
  <c r="H34" i="5"/>
  <c r="R33" i="5"/>
  <c r="J33" i="5"/>
  <c r="T33" i="5" s="1"/>
  <c r="V33" i="5" s="1"/>
  <c r="H33" i="5"/>
  <c r="D33" i="5"/>
  <c r="C33" i="5"/>
  <c r="T32" i="5"/>
  <c r="V32" i="5" s="1"/>
  <c r="S32" i="5"/>
  <c r="U32" i="5" s="1"/>
  <c r="R32" i="5"/>
  <c r="J32" i="5"/>
  <c r="H32" i="5"/>
  <c r="R31" i="5"/>
  <c r="J31" i="5"/>
  <c r="Y31" i="7" s="1"/>
  <c r="H31" i="5"/>
  <c r="R30" i="5"/>
  <c r="AG30" i="7" s="1"/>
  <c r="J30" i="5"/>
  <c r="H30" i="5"/>
  <c r="D30" i="5"/>
  <c r="C30" i="5"/>
  <c r="R29" i="5"/>
  <c r="AG29" i="7" s="1"/>
  <c r="J29" i="5"/>
  <c r="Y29" i="7" s="1"/>
  <c r="H29" i="5"/>
  <c r="Q29" i="7" s="1"/>
  <c r="R28" i="5"/>
  <c r="AG28" i="7" s="1"/>
  <c r="J28" i="5"/>
  <c r="Y28" i="7" s="1"/>
  <c r="H28" i="5"/>
  <c r="R27" i="5"/>
  <c r="AG27" i="7" s="1"/>
  <c r="J27" i="5"/>
  <c r="H27" i="5"/>
  <c r="Q30" i="7" s="1"/>
  <c r="D27" i="5"/>
  <c r="C27" i="5"/>
  <c r="B27" i="5"/>
  <c r="T26" i="5"/>
  <c r="V26" i="5" s="1"/>
  <c r="R26" i="5"/>
  <c r="AG26" i="7" s="1"/>
  <c r="J26" i="5"/>
  <c r="Y26" i="7" s="1"/>
  <c r="H26" i="5"/>
  <c r="Q26" i="7" s="1"/>
  <c r="T25" i="5"/>
  <c r="V25" i="5" s="1"/>
  <c r="S25" i="5"/>
  <c r="U25" i="5" s="1"/>
  <c r="R25" i="5"/>
  <c r="AG25" i="7" s="1"/>
  <c r="J25" i="5"/>
  <c r="Y25" i="7" s="1"/>
  <c r="H25" i="5"/>
  <c r="Q25" i="7" s="1"/>
  <c r="R24" i="5"/>
  <c r="AG24" i="7" s="1"/>
  <c r="J24" i="5"/>
  <c r="H24" i="5"/>
  <c r="Q24" i="7" s="1"/>
  <c r="D24" i="5"/>
  <c r="C24" i="5"/>
  <c r="S23" i="5"/>
  <c r="U23" i="5" s="1"/>
  <c r="R23" i="5"/>
  <c r="AG23" i="7" s="1"/>
  <c r="J23" i="5"/>
  <c r="Y23" i="7" s="1"/>
  <c r="H23" i="5"/>
  <c r="Q23" i="7" s="1"/>
  <c r="R22" i="5"/>
  <c r="J22" i="5"/>
  <c r="T22" i="5" s="1"/>
  <c r="V22" i="5" s="1"/>
  <c r="H22" i="5"/>
  <c r="V21" i="5"/>
  <c r="R21" i="5"/>
  <c r="J21" i="5"/>
  <c r="T21" i="5" s="1"/>
  <c r="H21" i="5"/>
  <c r="D21" i="5"/>
  <c r="C21" i="5"/>
  <c r="R20" i="5"/>
  <c r="J20" i="5"/>
  <c r="T20" i="5" s="1"/>
  <c r="V20" i="5" s="1"/>
  <c r="H20" i="5"/>
  <c r="V19" i="5"/>
  <c r="T19" i="5"/>
  <c r="R19" i="5"/>
  <c r="J19" i="5"/>
  <c r="Y19" i="7" s="1"/>
  <c r="H19" i="5"/>
  <c r="Q19" i="7" s="1"/>
  <c r="R18" i="5"/>
  <c r="J18" i="5"/>
  <c r="H18" i="5"/>
  <c r="Q18" i="7" s="1"/>
  <c r="D18" i="5"/>
  <c r="C18" i="5"/>
  <c r="U17" i="5"/>
  <c r="T17" i="5"/>
  <c r="V17" i="5" s="1"/>
  <c r="S17" i="5"/>
  <c r="R17" i="5"/>
  <c r="J17" i="5"/>
  <c r="H17" i="5"/>
  <c r="S16" i="5"/>
  <c r="U16" i="5" s="1"/>
  <c r="R16" i="5"/>
  <c r="J16" i="5"/>
  <c r="T16" i="5" s="1"/>
  <c r="V16" i="5" s="1"/>
  <c r="H16" i="5"/>
  <c r="R15" i="5"/>
  <c r="J15" i="5"/>
  <c r="T15" i="5" s="1"/>
  <c r="V15" i="5" s="1"/>
  <c r="H15" i="5"/>
  <c r="D15" i="5"/>
  <c r="C15" i="5"/>
  <c r="R14" i="5"/>
  <c r="J14" i="5"/>
  <c r="T14" i="5" s="1"/>
  <c r="V14" i="5" s="1"/>
  <c r="H14" i="5"/>
  <c r="R13" i="5"/>
  <c r="J13" i="5"/>
  <c r="T13" i="5" s="1"/>
  <c r="V13" i="5" s="1"/>
  <c r="H13" i="5"/>
  <c r="V12" i="5"/>
  <c r="R12" i="5"/>
  <c r="J12" i="5"/>
  <c r="T12" i="5" s="1"/>
  <c r="H12" i="5"/>
  <c r="D12" i="5"/>
  <c r="C12" i="5"/>
  <c r="R11" i="5"/>
  <c r="AG11" i="7" s="1"/>
  <c r="J11" i="5"/>
  <c r="Y11" i="7" s="1"/>
  <c r="H11" i="5"/>
  <c r="Q11" i="7" s="1"/>
  <c r="V10" i="5"/>
  <c r="T10" i="5"/>
  <c r="R10" i="5"/>
  <c r="AG10" i="7" s="1"/>
  <c r="J10" i="5"/>
  <c r="Y10" i="7" s="1"/>
  <c r="H10" i="5"/>
  <c r="Q10" i="7" s="1"/>
  <c r="T9" i="5"/>
  <c r="V9" i="5" s="1"/>
  <c r="R9" i="5"/>
  <c r="AG9" i="7" s="1"/>
  <c r="J9" i="5"/>
  <c r="Y9" i="7" s="1"/>
  <c r="H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F33" i="4"/>
  <c r="E33" i="4"/>
  <c r="D33" i="4"/>
  <c r="C33" i="4"/>
  <c r="J30" i="4"/>
  <c r="F30" i="4"/>
  <c r="E30" i="4"/>
  <c r="D30" i="4"/>
  <c r="C30" i="4"/>
  <c r="J27" i="4"/>
  <c r="F27" i="4"/>
  <c r="E27" i="4"/>
  <c r="D27" i="4"/>
  <c r="C27" i="4"/>
  <c r="J24" i="4"/>
  <c r="F24" i="4"/>
  <c r="E24" i="4"/>
  <c r="D24" i="4"/>
  <c r="C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Z60" i="3"/>
  <c r="Y60" i="3"/>
  <c r="E60" i="3"/>
  <c r="D60" i="3"/>
  <c r="C60" i="3"/>
  <c r="B60" i="3"/>
  <c r="Y57" i="3"/>
  <c r="Z57" i="3" s="1"/>
  <c r="E57" i="3"/>
  <c r="D57" i="3"/>
  <c r="C57" i="3"/>
  <c r="B57" i="3"/>
  <c r="E54" i="3"/>
  <c r="Y54" i="3" s="1"/>
  <c r="Z54" i="3" s="1"/>
  <c r="D54" i="3"/>
  <c r="C54" i="3"/>
  <c r="B54" i="3"/>
  <c r="E51" i="3"/>
  <c r="Y51" i="3" s="1"/>
  <c r="Z51" i="3" s="1"/>
  <c r="D51" i="3"/>
  <c r="C51" i="3"/>
  <c r="B51" i="3"/>
  <c r="Z48" i="3"/>
  <c r="Y48" i="3"/>
  <c r="E48" i="3"/>
  <c r="D48" i="3"/>
  <c r="C48" i="3"/>
  <c r="B48" i="3"/>
  <c r="Y45" i="3"/>
  <c r="Z45" i="3" s="1"/>
  <c r="E45" i="3"/>
  <c r="D45" i="3"/>
  <c r="C45" i="3"/>
  <c r="B45" i="3"/>
  <c r="E42" i="3"/>
  <c r="Y42" i="3" s="1"/>
  <c r="Z42" i="3" s="1"/>
  <c r="D42" i="3"/>
  <c r="C42" i="3"/>
  <c r="B42" i="3"/>
  <c r="E39" i="3"/>
  <c r="Y39" i="3" s="1"/>
  <c r="Z39" i="3" s="1"/>
  <c r="D39" i="3"/>
  <c r="C39" i="3"/>
  <c r="B39" i="3"/>
  <c r="Z36" i="3"/>
  <c r="N36" i="2" s="1"/>
  <c r="Y36" i="3"/>
  <c r="E36" i="3"/>
  <c r="D36" i="3"/>
  <c r="C36" i="3"/>
  <c r="Y33" i="3"/>
  <c r="Z33" i="3" s="1"/>
  <c r="E33" i="3"/>
  <c r="D33" i="3"/>
  <c r="C33" i="3"/>
  <c r="B33" i="3"/>
  <c r="E30" i="3"/>
  <c r="Y30" i="3" s="1"/>
  <c r="Z30" i="3" s="1"/>
  <c r="D30" i="3"/>
  <c r="C30" i="3"/>
  <c r="B30" i="3"/>
  <c r="E27" i="3"/>
  <c r="Y27" i="3" s="1"/>
  <c r="Z27" i="3" s="1"/>
  <c r="D27" i="3"/>
  <c r="C27" i="3"/>
  <c r="B27" i="3"/>
  <c r="Z24" i="3"/>
  <c r="Y24" i="3"/>
  <c r="E24" i="3"/>
  <c r="D24" i="3"/>
  <c r="C24" i="3"/>
  <c r="B24" i="3"/>
  <c r="Y21" i="3"/>
  <c r="Z21" i="3" s="1"/>
  <c r="E21" i="3"/>
  <c r="D21" i="3"/>
  <c r="C21" i="3"/>
  <c r="B21" i="3"/>
  <c r="E18" i="3"/>
  <c r="Y18" i="3" s="1"/>
  <c r="Z18" i="3" s="1"/>
  <c r="D18" i="3"/>
  <c r="C18" i="3"/>
  <c r="B18" i="3"/>
  <c r="E15" i="3"/>
  <c r="Y15" i="3" s="1"/>
  <c r="Z15" i="3" s="1"/>
  <c r="D15" i="3"/>
  <c r="C15" i="3"/>
  <c r="B15" i="3"/>
  <c r="Z12" i="3"/>
  <c r="Y12" i="3"/>
  <c r="E12" i="3"/>
  <c r="D12" i="3"/>
  <c r="C12" i="3"/>
  <c r="B12" i="3"/>
  <c r="Y9" i="3"/>
  <c r="Z9" i="3" s="1"/>
  <c r="E9" i="3"/>
  <c r="D9" i="3"/>
  <c r="C9" i="3"/>
  <c r="B9" i="3"/>
  <c r="U66" i="2"/>
  <c r="N66" i="2"/>
  <c r="N66" i="7" s="1"/>
  <c r="L66" i="2"/>
  <c r="L66" i="7" s="1"/>
  <c r="K66" i="2"/>
  <c r="K66" i="7" s="1"/>
  <c r="B66" i="2"/>
  <c r="U63" i="2"/>
  <c r="N63" i="2"/>
  <c r="N63" i="7" s="1"/>
  <c r="L63" i="2"/>
  <c r="L63" i="7" s="1"/>
  <c r="K63" i="2"/>
  <c r="K63" i="7" s="1"/>
  <c r="B63" i="2"/>
  <c r="U60" i="2"/>
  <c r="N60" i="2"/>
  <c r="N60" i="7" s="1"/>
  <c r="K60" i="2"/>
  <c r="K60" i="7" s="1"/>
  <c r="B60" i="2"/>
  <c r="U57" i="2"/>
  <c r="N57" i="2"/>
  <c r="N57" i="7" s="1"/>
  <c r="K57" i="2"/>
  <c r="K57" i="7" s="1"/>
  <c r="B57" i="2"/>
  <c r="U54" i="2"/>
  <c r="P54" i="2"/>
  <c r="P54" i="7" s="1"/>
  <c r="N54" i="2"/>
  <c r="N54" i="7" s="1"/>
  <c r="K54" i="2"/>
  <c r="K54" i="7" s="1"/>
  <c r="B54" i="2"/>
  <c r="U51" i="2"/>
  <c r="P51" i="2"/>
  <c r="P51" i="7" s="1"/>
  <c r="O51" i="2"/>
  <c r="O51" i="7" s="1"/>
  <c r="N51" i="2"/>
  <c r="N51" i="7" s="1"/>
  <c r="K51" i="2"/>
  <c r="K51" i="7" s="1"/>
  <c r="B51" i="2"/>
  <c r="U48" i="2"/>
  <c r="P48" i="2"/>
  <c r="P48" i="7" s="1"/>
  <c r="O48" i="2"/>
  <c r="O48" i="7" s="1"/>
  <c r="N48" i="2"/>
  <c r="N48" i="7" s="1"/>
  <c r="K48" i="2"/>
  <c r="K48" i="7" s="1"/>
  <c r="B48" i="2"/>
  <c r="U45" i="2"/>
  <c r="O45" i="2"/>
  <c r="O45" i="7" s="1"/>
  <c r="N45" i="2"/>
  <c r="N45" i="7" s="1"/>
  <c r="L45" i="2"/>
  <c r="L45" i="7" s="1"/>
  <c r="K45" i="2"/>
  <c r="K45" i="7" s="1"/>
  <c r="B45" i="2"/>
  <c r="U42" i="2"/>
  <c r="N42" i="2"/>
  <c r="N42" i="7" s="1"/>
  <c r="L42" i="2"/>
  <c r="L42" i="7" s="1"/>
  <c r="K42" i="2"/>
  <c r="K42" i="7" s="1"/>
  <c r="B42" i="2"/>
  <c r="U39" i="2"/>
  <c r="N39" i="2"/>
  <c r="N39" i="7" s="1"/>
  <c r="L39" i="2"/>
  <c r="L39" i="7" s="1"/>
  <c r="K39" i="2"/>
  <c r="K39" i="7" s="1"/>
  <c r="B39" i="2"/>
  <c r="U36" i="2"/>
  <c r="K36" i="2"/>
  <c r="K36" i="7" s="1"/>
  <c r="B36" i="2"/>
  <c r="B36" i="3" s="1"/>
  <c r="U33" i="2"/>
  <c r="N33" i="2"/>
  <c r="N33" i="7" s="1"/>
  <c r="K33" i="2"/>
  <c r="K33" i="7" s="1"/>
  <c r="B33" i="2"/>
  <c r="B33" i="5" s="1"/>
  <c r="U30" i="2"/>
  <c r="P30" i="2"/>
  <c r="P30" i="7" s="1"/>
  <c r="N30" i="2"/>
  <c r="N30" i="7" s="1"/>
  <c r="L30" i="2"/>
  <c r="L30" i="7" s="1"/>
  <c r="K30" i="2"/>
  <c r="K30" i="7" s="1"/>
  <c r="B30" i="2"/>
  <c r="U27" i="2"/>
  <c r="P27" i="2"/>
  <c r="P27" i="7" s="1"/>
  <c r="O27" i="2"/>
  <c r="O27" i="7" s="1"/>
  <c r="N27" i="2"/>
  <c r="N27" i="7" s="1"/>
  <c r="K27" i="2"/>
  <c r="K27" i="7" s="1"/>
  <c r="B27" i="2"/>
  <c r="U24" i="2"/>
  <c r="N24" i="2"/>
  <c r="N24" i="7" s="1"/>
  <c r="K24" i="2"/>
  <c r="K24" i="7" s="1"/>
  <c r="B24" i="2"/>
  <c r="B24" i="8" s="1"/>
  <c r="B24" i="9" s="1"/>
  <c r="U21" i="2"/>
  <c r="N21" i="2"/>
  <c r="N21" i="7" s="1"/>
  <c r="L21" i="2"/>
  <c r="L21" i="7" s="1"/>
  <c r="K21" i="2"/>
  <c r="K21" i="7" s="1"/>
  <c r="B21" i="2"/>
  <c r="U18" i="2"/>
  <c r="N18" i="2"/>
  <c r="N18" i="7" s="1"/>
  <c r="K18" i="2"/>
  <c r="K18" i="7" s="1"/>
  <c r="B18" i="2"/>
  <c r="B18" i="5" s="1"/>
  <c r="U15" i="2"/>
  <c r="N15" i="2"/>
  <c r="N15" i="7" s="1"/>
  <c r="K15" i="2"/>
  <c r="K15" i="7" s="1"/>
  <c r="B15" i="2"/>
  <c r="B15" i="5" s="1"/>
  <c r="U12" i="2"/>
  <c r="N12" i="2"/>
  <c r="N12" i="7" s="1"/>
  <c r="K12" i="2"/>
  <c r="K12" i="7" s="1"/>
  <c r="B12" i="2"/>
  <c r="U9" i="2"/>
  <c r="N9" i="2"/>
  <c r="N9" i="7" s="1"/>
  <c r="K9" i="2"/>
  <c r="K9" i="7" s="1"/>
  <c r="B9" i="2"/>
  <c r="B9" i="5" s="1"/>
  <c r="C10" i="1"/>
  <c r="I8" i="1"/>
  <c r="C8" i="1"/>
  <c r="N36" i="7" l="1"/>
  <c r="O36" i="2"/>
  <c r="O36" i="7" s="1"/>
  <c r="L36" i="2"/>
  <c r="L36" i="7" s="1"/>
  <c r="O42" i="2"/>
  <c r="O42" i="7" s="1"/>
  <c r="P45" i="2"/>
  <c r="P45" i="7" s="1"/>
  <c r="B54" i="7"/>
  <c r="B54" i="8"/>
  <c r="B54" i="9" s="1"/>
  <c r="L60" i="2"/>
  <c r="L60" i="7" s="1"/>
  <c r="O66" i="2"/>
  <c r="O66" i="7" s="1"/>
  <c r="S14" i="5"/>
  <c r="U14" i="5" s="1"/>
  <c r="T23" i="5"/>
  <c r="V23" i="5" s="1"/>
  <c r="AK21" i="7" s="1"/>
  <c r="AJ21" i="7" s="1"/>
  <c r="Y30" i="7"/>
  <c r="T30" i="5"/>
  <c r="V30" i="5" s="1"/>
  <c r="S38" i="5"/>
  <c r="U38" i="5" s="1"/>
  <c r="S48" i="5"/>
  <c r="U48" i="5" s="1"/>
  <c r="T55" i="5"/>
  <c r="V55" i="5" s="1"/>
  <c r="S59" i="5"/>
  <c r="U59" i="5" s="1"/>
  <c r="S60" i="5"/>
  <c r="U60" i="5" s="1"/>
  <c r="AA15" i="6"/>
  <c r="Y15" i="6"/>
  <c r="R21" i="6"/>
  <c r="V21" i="6" s="1"/>
  <c r="T21" i="6"/>
  <c r="W21" i="6"/>
  <c r="X21" i="6" s="1"/>
  <c r="T29" i="6"/>
  <c r="R29" i="6"/>
  <c r="V29" i="6" s="1"/>
  <c r="T38" i="6"/>
  <c r="R38" i="6"/>
  <c r="V38" i="6" s="1"/>
  <c r="B24" i="7"/>
  <c r="B57" i="8"/>
  <c r="B57" i="9" s="1"/>
  <c r="B57" i="7"/>
  <c r="O15" i="2"/>
  <c r="O15" i="7" s="1"/>
  <c r="P18" i="2"/>
  <c r="P18" i="7" s="1"/>
  <c r="B27" i="8"/>
  <c r="B27" i="9" s="1"/>
  <c r="B27" i="7"/>
  <c r="L33" i="2"/>
  <c r="O39" i="2"/>
  <c r="O39" i="7" s="1"/>
  <c r="P42" i="2"/>
  <c r="P42" i="7" s="1"/>
  <c r="B51" i="7"/>
  <c r="B51" i="8"/>
  <c r="B51" i="9" s="1"/>
  <c r="L57" i="2"/>
  <c r="L57" i="7" s="1"/>
  <c r="O63" i="2"/>
  <c r="O63" i="7" s="1"/>
  <c r="P66" i="2"/>
  <c r="P66" i="7" s="1"/>
  <c r="G30" i="4"/>
  <c r="S22" i="5"/>
  <c r="U22" i="5" s="1"/>
  <c r="AI21" i="7" s="1"/>
  <c r="AH21" i="7" s="1"/>
  <c r="AL21" i="7" s="1"/>
  <c r="S29" i="5"/>
  <c r="U29" i="5" s="1"/>
  <c r="T31" i="5"/>
  <c r="V31" i="5" s="1"/>
  <c r="S39" i="5"/>
  <c r="U39" i="5" s="1"/>
  <c r="S46" i="5"/>
  <c r="U46" i="5" s="1"/>
  <c r="S53" i="5"/>
  <c r="U53" i="5" s="1"/>
  <c r="W24" i="6"/>
  <c r="X24" i="6" s="1"/>
  <c r="T24" i="6"/>
  <c r="R24" i="6"/>
  <c r="V24" i="6" s="1"/>
  <c r="T34" i="6"/>
  <c r="R34" i="6"/>
  <c r="V34" i="6" s="1"/>
  <c r="L12" i="2"/>
  <c r="L12" i="7" s="1"/>
  <c r="O18" i="2"/>
  <c r="O18" i="7" s="1"/>
  <c r="B30" i="8"/>
  <c r="B30" i="9" s="1"/>
  <c r="B30" i="7"/>
  <c r="L9" i="2"/>
  <c r="P39" i="2"/>
  <c r="P39" i="7" s="1"/>
  <c r="B48" i="8"/>
  <c r="B48" i="9" s="1"/>
  <c r="B48" i="7"/>
  <c r="L54" i="2"/>
  <c r="L54" i="7" s="1"/>
  <c r="O60" i="2"/>
  <c r="O60" i="7" s="1"/>
  <c r="P63" i="2"/>
  <c r="P63" i="7" s="1"/>
  <c r="G27" i="4"/>
  <c r="S20" i="5"/>
  <c r="U20" i="5" s="1"/>
  <c r="B24" i="5"/>
  <c r="T29" i="5"/>
  <c r="V29" i="5" s="1"/>
  <c r="S30" i="5"/>
  <c r="U30" i="5" s="1"/>
  <c r="S37" i="5"/>
  <c r="U37" i="5" s="1"/>
  <c r="S44" i="5"/>
  <c r="U44" i="5" s="1"/>
  <c r="S54" i="5"/>
  <c r="U54" i="5" s="1"/>
  <c r="S68" i="5"/>
  <c r="U68" i="5" s="1"/>
  <c r="AA9" i="6"/>
  <c r="AA51" i="6"/>
  <c r="Y51" i="6"/>
  <c r="R57" i="6"/>
  <c r="V57" i="6" s="1"/>
  <c r="W57" i="6"/>
  <c r="X57" i="6" s="1"/>
  <c r="T57" i="6"/>
  <c r="P24" i="2"/>
  <c r="P24" i="7" s="1"/>
  <c r="B33" i="8"/>
  <c r="B33" i="9" s="1"/>
  <c r="B33" i="7"/>
  <c r="P21" i="2"/>
  <c r="P21" i="7" s="1"/>
  <c r="O9" i="2"/>
  <c r="O9" i="7" s="1"/>
  <c r="P12" i="2"/>
  <c r="P12" i="7" s="1"/>
  <c r="L27" i="2"/>
  <c r="O33" i="2"/>
  <c r="O33" i="7" s="1"/>
  <c r="AK33" i="7" s="1"/>
  <c r="AJ33" i="7" s="1"/>
  <c r="P36" i="2"/>
  <c r="P36" i="7" s="1"/>
  <c r="B45" i="8"/>
  <c r="B45" i="9" s="1"/>
  <c r="B45" i="7"/>
  <c r="L51" i="2"/>
  <c r="L51" i="7" s="1"/>
  <c r="O57" i="2"/>
  <c r="O57" i="7" s="1"/>
  <c r="P60" i="2"/>
  <c r="P60" i="7" s="1"/>
  <c r="B33" i="4"/>
  <c r="S11" i="5"/>
  <c r="U11" i="5" s="1"/>
  <c r="S21" i="5"/>
  <c r="U21" i="5" s="1"/>
  <c r="Y27" i="7"/>
  <c r="T27" i="5"/>
  <c r="V27" i="5" s="1"/>
  <c r="S35" i="5"/>
  <c r="U35" i="5" s="1"/>
  <c r="S45" i="5"/>
  <c r="U45" i="5" s="1"/>
  <c r="S52" i="5"/>
  <c r="U52" i="5" s="1"/>
  <c r="T58" i="5"/>
  <c r="V58" i="5" s="1"/>
  <c r="S62" i="5"/>
  <c r="U62" i="5" s="1"/>
  <c r="S63" i="5"/>
  <c r="U63" i="5" s="1"/>
  <c r="W12" i="6"/>
  <c r="X12" i="6" s="1"/>
  <c r="R12" i="6"/>
  <c r="V12" i="6" s="1"/>
  <c r="T12" i="6"/>
  <c r="T19" i="6"/>
  <c r="R19" i="6"/>
  <c r="V19" i="6" s="1"/>
  <c r="B12" i="8"/>
  <c r="B12" i="9" s="1"/>
  <c r="B12" i="7"/>
  <c r="L18" i="2"/>
  <c r="B9" i="8"/>
  <c r="B9" i="9" s="1"/>
  <c r="B9" i="7"/>
  <c r="L15" i="2"/>
  <c r="L15" i="7" s="1"/>
  <c r="O21" i="2"/>
  <c r="O21" i="7" s="1"/>
  <c r="AA45" i="6"/>
  <c r="Y45" i="6"/>
  <c r="O12" i="2"/>
  <c r="O12" i="7" s="1"/>
  <c r="P15" i="2"/>
  <c r="P15" i="7" s="1"/>
  <c r="B21" i="8"/>
  <c r="B21" i="9" s="1"/>
  <c r="B21" i="7"/>
  <c r="P9" i="2"/>
  <c r="P9" i="7" s="1"/>
  <c r="B18" i="8"/>
  <c r="B18" i="9" s="1"/>
  <c r="B18" i="7"/>
  <c r="L24" i="2"/>
  <c r="L24" i="7" s="1"/>
  <c r="O30" i="2"/>
  <c r="O30" i="7" s="1"/>
  <c r="P33" i="2"/>
  <c r="P33" i="7" s="1"/>
  <c r="B42" i="8"/>
  <c r="B42" i="9" s="1"/>
  <c r="B42" i="7"/>
  <c r="L48" i="2"/>
  <c r="L48" i="7" s="1"/>
  <c r="O54" i="2"/>
  <c r="O54" i="7" s="1"/>
  <c r="P57" i="2"/>
  <c r="P57" i="7" s="1"/>
  <c r="B66" i="7"/>
  <c r="B66" i="8"/>
  <c r="B66" i="9" s="1"/>
  <c r="B30" i="4"/>
  <c r="T11" i="5"/>
  <c r="V11" i="5" s="1"/>
  <c r="S12" i="5"/>
  <c r="U12" i="5" s="1"/>
  <c r="Y18" i="7"/>
  <c r="T18" i="5"/>
  <c r="V18" i="5" s="1"/>
  <c r="AK18" i="7" s="1"/>
  <c r="AJ18" i="7" s="1"/>
  <c r="S26" i="5"/>
  <c r="U26" i="5" s="1"/>
  <c r="T28" i="5"/>
  <c r="V28" i="5" s="1"/>
  <c r="B30" i="5"/>
  <c r="S36" i="5"/>
  <c r="U36" i="5" s="1"/>
  <c r="R20" i="6"/>
  <c r="V20" i="6" s="1"/>
  <c r="T20" i="6"/>
  <c r="W27" i="6"/>
  <c r="X27" i="6" s="1"/>
  <c r="B15" i="8"/>
  <c r="B15" i="9" s="1"/>
  <c r="B15" i="7"/>
  <c r="B39" i="8"/>
  <c r="B39" i="9" s="1"/>
  <c r="B39" i="7"/>
  <c r="B63" i="7"/>
  <c r="B63" i="8"/>
  <c r="B63" i="9" s="1"/>
  <c r="B27" i="4"/>
  <c r="B21" i="5"/>
  <c r="O24" i="2"/>
  <c r="O24" i="7" s="1"/>
  <c r="AK24" i="7" s="1"/>
  <c r="AJ24" i="7" s="1"/>
  <c r="B36" i="7"/>
  <c r="B36" i="8"/>
  <c r="B36" i="9" s="1"/>
  <c r="B36" i="6"/>
  <c r="B60" i="7"/>
  <c r="B60" i="8"/>
  <c r="B60" i="9" s="1"/>
  <c r="B24" i="4"/>
  <c r="B12" i="5"/>
  <c r="AK15" i="7"/>
  <c r="AJ15" i="7" s="1"/>
  <c r="Y24" i="7"/>
  <c r="T24" i="5"/>
  <c r="V24" i="5" s="1"/>
  <c r="W36" i="6"/>
  <c r="X36" i="6" s="1"/>
  <c r="R36" i="6"/>
  <c r="V36" i="6" s="1"/>
  <c r="T36" i="6"/>
  <c r="R17" i="6"/>
  <c r="V17" i="6" s="1"/>
  <c r="R40" i="6"/>
  <c r="V40" i="6" s="1"/>
  <c r="R50" i="6"/>
  <c r="V50" i="6" s="1"/>
  <c r="W42" i="6"/>
  <c r="X42" i="6" s="1"/>
  <c r="T42" i="6"/>
  <c r="V12" i="7"/>
  <c r="T33" i="6"/>
  <c r="W48" i="6"/>
  <c r="X48" i="6" s="1"/>
  <c r="T48" i="6"/>
  <c r="R52" i="6"/>
  <c r="V52" i="6" s="1"/>
  <c r="R62" i="6"/>
  <c r="V62" i="6" s="1"/>
  <c r="W63" i="6"/>
  <c r="X63" i="6" s="1"/>
  <c r="AA14" i="7"/>
  <c r="S14" i="7"/>
  <c r="AB13" i="7"/>
  <c r="T13" i="7"/>
  <c r="AB12" i="7"/>
  <c r="T12" i="7"/>
  <c r="Z14" i="7"/>
  <c r="R14" i="7"/>
  <c r="AA13" i="7"/>
  <c r="S13" i="7"/>
  <c r="AA12" i="7"/>
  <c r="S12" i="7"/>
  <c r="AG14" i="7"/>
  <c r="Y14" i="7"/>
  <c r="Q14" i="7"/>
  <c r="Z13" i="7"/>
  <c r="R13" i="7"/>
  <c r="Z12" i="7"/>
  <c r="R12" i="7"/>
  <c r="AF14" i="7"/>
  <c r="X14" i="7"/>
  <c r="AG13" i="7"/>
  <c r="Y13" i="7"/>
  <c r="Q13" i="7"/>
  <c r="AG12" i="7"/>
  <c r="Y12" i="7"/>
  <c r="Q12" i="7"/>
  <c r="AD14" i="7"/>
  <c r="V14" i="7"/>
  <c r="AE13" i="7"/>
  <c r="W13" i="7"/>
  <c r="AE12" i="7"/>
  <c r="W12" i="7"/>
  <c r="X12" i="7"/>
  <c r="U13" i="7"/>
  <c r="W14" i="7"/>
  <c r="R25" i="6"/>
  <c r="V25" i="6" s="1"/>
  <c r="R30" i="6"/>
  <c r="V30" i="6" s="1"/>
  <c r="R32" i="6"/>
  <c r="V32" i="6" s="1"/>
  <c r="W33" i="6"/>
  <c r="X33" i="6" s="1"/>
  <c r="W54" i="6"/>
  <c r="X54" i="6" s="1"/>
  <c r="T54" i="6"/>
  <c r="R58" i="6"/>
  <c r="V58" i="6" s="1"/>
  <c r="R37" i="6"/>
  <c r="V37" i="6" s="1"/>
  <c r="W60" i="6"/>
  <c r="X60" i="6" s="1"/>
  <c r="T60" i="6"/>
  <c r="AD12" i="7"/>
  <c r="X13" i="7"/>
  <c r="AC14" i="7"/>
  <c r="T39" i="6"/>
  <c r="W66" i="6"/>
  <c r="X66" i="6" s="1"/>
  <c r="T66" i="6"/>
  <c r="AF12" i="7"/>
  <c r="AC13" i="7"/>
  <c r="AE14" i="7"/>
  <c r="W18" i="6"/>
  <c r="X18" i="6" s="1"/>
  <c r="W39" i="6"/>
  <c r="X39" i="6" s="1"/>
  <c r="AK12" i="7"/>
  <c r="AJ12" i="7" s="1"/>
  <c r="AD13" i="7"/>
  <c r="V20" i="7"/>
  <c r="AF34" i="7"/>
  <c r="X9" i="7"/>
  <c r="AF9" i="7"/>
  <c r="X10" i="7"/>
  <c r="AF10" i="7"/>
  <c r="W11" i="7"/>
  <c r="AE11" i="7"/>
  <c r="V15" i="7"/>
  <c r="AD15" i="7"/>
  <c r="V16" i="7"/>
  <c r="AD16" i="7"/>
  <c r="U17" i="7"/>
  <c r="AC17" i="7"/>
  <c r="AB18" i="7"/>
  <c r="AB19" i="7"/>
  <c r="AA32" i="7"/>
  <c r="S32" i="7"/>
  <c r="AB31" i="7"/>
  <c r="T31" i="7"/>
  <c r="AB30" i="7"/>
  <c r="T30" i="7"/>
  <c r="AG32" i="7"/>
  <c r="Y32" i="7"/>
  <c r="Q32" i="7"/>
  <c r="Z31" i="7"/>
  <c r="R31" i="7"/>
  <c r="Z30" i="7"/>
  <c r="R30" i="7"/>
  <c r="AD32" i="7"/>
  <c r="V32" i="7"/>
  <c r="AE31" i="7"/>
  <c r="W31" i="7"/>
  <c r="AE30" i="7"/>
  <c r="W30" i="7"/>
  <c r="AC32" i="7"/>
  <c r="U32" i="7"/>
  <c r="AD31" i="7"/>
  <c r="V31" i="7"/>
  <c r="AD30" i="7"/>
  <c r="V30" i="7"/>
  <c r="U30" i="7"/>
  <c r="AK30" i="7"/>
  <c r="AJ30" i="7" s="1"/>
  <c r="AA31" i="7"/>
  <c r="Z32" i="7"/>
  <c r="X15" i="7"/>
  <c r="AF15" i="7"/>
  <c r="X16" i="7"/>
  <c r="AF16" i="7"/>
  <c r="W17" i="7"/>
  <c r="AE17" i="7"/>
  <c r="AE20" i="7"/>
  <c r="W20" i="7"/>
  <c r="AF19" i="7"/>
  <c r="X19" i="7"/>
  <c r="AF18" i="7"/>
  <c r="X18" i="7"/>
  <c r="AC20" i="7"/>
  <c r="U20" i="7"/>
  <c r="AD19" i="7"/>
  <c r="V19" i="7"/>
  <c r="AD18" i="7"/>
  <c r="V18" i="7"/>
  <c r="AG20" i="7"/>
  <c r="Y20" i="7"/>
  <c r="Q20" i="7"/>
  <c r="Z19" i="7"/>
  <c r="R19" i="7"/>
  <c r="Z18" i="7"/>
  <c r="R18" i="7"/>
  <c r="S18" i="7"/>
  <c r="AE18" i="7"/>
  <c r="S19" i="7"/>
  <c r="AE19" i="7"/>
  <c r="AA20" i="7"/>
  <c r="Z35" i="7"/>
  <c r="R35" i="7"/>
  <c r="AA34" i="7"/>
  <c r="S34" i="7"/>
  <c r="AA33" i="7"/>
  <c r="S33" i="7"/>
  <c r="AG35" i="7"/>
  <c r="Y35" i="7"/>
  <c r="Q35" i="7"/>
  <c r="Z34" i="7"/>
  <c r="R34" i="7"/>
  <c r="Z33" i="7"/>
  <c r="R33" i="7"/>
  <c r="AF35" i="7"/>
  <c r="X35" i="7"/>
  <c r="AG34" i="7"/>
  <c r="Y34" i="7"/>
  <c r="Q34" i="7"/>
  <c r="AG33" i="7"/>
  <c r="Y33" i="7"/>
  <c r="Q33" i="7"/>
  <c r="AC35" i="7"/>
  <c r="U35" i="7"/>
  <c r="AD34" i="7"/>
  <c r="V34" i="7"/>
  <c r="AD33" i="7"/>
  <c r="V33" i="7"/>
  <c r="AB35" i="7"/>
  <c r="T35" i="7"/>
  <c r="AC34" i="7"/>
  <c r="U34" i="7"/>
  <c r="AC33" i="7"/>
  <c r="U33" i="7"/>
  <c r="W33" i="7"/>
  <c r="T34" i="7"/>
  <c r="W35" i="7"/>
  <c r="S9" i="7"/>
  <c r="AA9" i="7"/>
  <c r="S10" i="7"/>
  <c r="AA10" i="7"/>
  <c r="R11" i="7"/>
  <c r="Z11" i="7"/>
  <c r="Q15" i="7"/>
  <c r="Y15" i="7"/>
  <c r="AG15" i="7"/>
  <c r="Q16" i="7"/>
  <c r="Y16" i="7"/>
  <c r="AG16" i="7"/>
  <c r="X17" i="7"/>
  <c r="AF17" i="7"/>
  <c r="T18" i="7"/>
  <c r="AG18" i="7"/>
  <c r="T19" i="7"/>
  <c r="AG19" i="7"/>
  <c r="AB20" i="7"/>
  <c r="AA30" i="7"/>
  <c r="Q31" i="7"/>
  <c r="AG31" i="7"/>
  <c r="AF32" i="7"/>
  <c r="X33" i="7"/>
  <c r="W34" i="7"/>
  <c r="AA35" i="7"/>
  <c r="T9" i="7"/>
  <c r="AB9" i="7"/>
  <c r="T10" i="7"/>
  <c r="AB10" i="7"/>
  <c r="S11" i="7"/>
  <c r="AA11" i="7"/>
  <c r="R15" i="7"/>
  <c r="Z15" i="7"/>
  <c r="R16" i="7"/>
  <c r="Z16" i="7"/>
  <c r="Q17" i="7"/>
  <c r="Y17" i="7"/>
  <c r="AG17" i="7"/>
  <c r="U18" i="7"/>
  <c r="U19" i="7"/>
  <c r="R20" i="7"/>
  <c r="AD20" i="7"/>
  <c r="AD23" i="7"/>
  <c r="V23" i="7"/>
  <c r="AE22" i="7"/>
  <c r="W22" i="7"/>
  <c r="AE21" i="7"/>
  <c r="W21" i="7"/>
  <c r="AB23" i="7"/>
  <c r="T23" i="7"/>
  <c r="AC22" i="7"/>
  <c r="U22" i="7"/>
  <c r="AC21" i="7"/>
  <c r="U21" i="7"/>
  <c r="AF23" i="7"/>
  <c r="X23" i="7"/>
  <c r="AG22" i="7"/>
  <c r="Y22" i="7"/>
  <c r="Q22" i="7"/>
  <c r="AG21" i="7"/>
  <c r="Y21" i="7"/>
  <c r="Q21" i="7"/>
  <c r="R21" i="7"/>
  <c r="AD21" i="7"/>
  <c r="R22" i="7"/>
  <c r="AD22" i="7"/>
  <c r="Z23" i="7"/>
  <c r="AC30" i="7"/>
  <c r="S31" i="7"/>
  <c r="R32" i="7"/>
  <c r="AB33" i="7"/>
  <c r="X34" i="7"/>
  <c r="AD35" i="7"/>
  <c r="G69" i="9"/>
  <c r="G71" i="9" s="1"/>
  <c r="U9" i="7"/>
  <c r="AC9" i="7"/>
  <c r="AK9" i="7"/>
  <c r="AJ9" i="7" s="1"/>
  <c r="U10" i="7"/>
  <c r="AC10" i="7"/>
  <c r="T11" i="7"/>
  <c r="S15" i="7"/>
  <c r="AA15" i="7"/>
  <c r="S16" i="7"/>
  <c r="AA16" i="7"/>
  <c r="R17" i="7"/>
  <c r="W18" i="7"/>
  <c r="W19" i="7"/>
  <c r="S20" i="7"/>
  <c r="AF20" i="7"/>
  <c r="S21" i="7"/>
  <c r="AF21" i="7"/>
  <c r="S22" i="7"/>
  <c r="AF22" i="7"/>
  <c r="AA23" i="7"/>
  <c r="AF30" i="7"/>
  <c r="U31" i="7"/>
  <c r="T32" i="7"/>
  <c r="AE33" i="7"/>
  <c r="AB34" i="7"/>
  <c r="AE35" i="7"/>
  <c r="X24" i="7"/>
  <c r="AF24" i="7"/>
  <c r="X25" i="7"/>
  <c r="AF25" i="7"/>
  <c r="W26" i="7"/>
  <c r="AE26" i="7"/>
  <c r="W27" i="7"/>
  <c r="AE27" i="7"/>
  <c r="W28" i="7"/>
  <c r="AE28" i="7"/>
  <c r="V29" i="7"/>
  <c r="AD29" i="7"/>
  <c r="T36" i="7"/>
  <c r="AB36" i="7"/>
  <c r="AJ36" i="7"/>
  <c r="T37" i="7"/>
  <c r="AB37" i="7"/>
  <c r="S38" i="7"/>
  <c r="AA38" i="7"/>
  <c r="S39" i="7"/>
  <c r="AA39" i="7"/>
  <c r="AI39" i="7"/>
  <c r="S40" i="7"/>
  <c r="AA40" i="7"/>
  <c r="R41" i="7"/>
  <c r="Z41" i="7"/>
  <c r="U48" i="7"/>
  <c r="AF48" i="7"/>
  <c r="R49" i="7"/>
  <c r="AD49" i="7"/>
  <c r="AA50" i="7"/>
  <c r="AG65" i="7"/>
  <c r="Y65" i="7"/>
  <c r="Q65" i="7"/>
  <c r="Z64" i="7"/>
  <c r="R64" i="7"/>
  <c r="AH63" i="7"/>
  <c r="Z63" i="7"/>
  <c r="R63" i="7"/>
  <c r="AF65" i="7"/>
  <c r="X65" i="7"/>
  <c r="AG64" i="7"/>
  <c r="Y64" i="7"/>
  <c r="Q64" i="7"/>
  <c r="AG63" i="7"/>
  <c r="Y63" i="7"/>
  <c r="Q63" i="7"/>
  <c r="AC65" i="7"/>
  <c r="U65" i="7"/>
  <c r="AD64" i="7"/>
  <c r="V64" i="7"/>
  <c r="AD63" i="7"/>
  <c r="V63" i="7"/>
  <c r="AB65" i="7"/>
  <c r="T65" i="7"/>
  <c r="AC64" i="7"/>
  <c r="U64" i="7"/>
  <c r="AK63" i="7"/>
  <c r="AC63" i="7"/>
  <c r="U63" i="7"/>
  <c r="AA65" i="7"/>
  <c r="S65" i="7"/>
  <c r="AB64" i="7"/>
  <c r="T64" i="7"/>
  <c r="AJ63" i="7"/>
  <c r="AB63" i="7"/>
  <c r="T63" i="7"/>
  <c r="Z65" i="7"/>
  <c r="R65" i="7"/>
  <c r="AA64" i="7"/>
  <c r="S64" i="7"/>
  <c r="AI63" i="7"/>
  <c r="AA63" i="7"/>
  <c r="S63" i="7"/>
  <c r="AE63" i="7"/>
  <c r="V65" i="7"/>
  <c r="AF26" i="7"/>
  <c r="X27" i="7"/>
  <c r="AF27" i="7"/>
  <c r="X28" i="7"/>
  <c r="AF28" i="7"/>
  <c r="W29" i="7"/>
  <c r="AE29" i="7"/>
  <c r="U36" i="7"/>
  <c r="AC36" i="7"/>
  <c r="AK36" i="7"/>
  <c r="U37" i="7"/>
  <c r="AC37" i="7"/>
  <c r="T38" i="7"/>
  <c r="AB38" i="7"/>
  <c r="T39" i="7"/>
  <c r="AB39" i="7"/>
  <c r="AJ39" i="7"/>
  <c r="AL39" i="7" s="1"/>
  <c r="T40" i="7"/>
  <c r="AB40" i="7"/>
  <c r="S41" i="7"/>
  <c r="AA41" i="7"/>
  <c r="S42" i="7"/>
  <c r="AA42" i="7"/>
  <c r="AI42" i="7"/>
  <c r="S43" i="7"/>
  <c r="AB43" i="7"/>
  <c r="T44" i="7"/>
  <c r="AC44" i="7"/>
  <c r="V48" i="7"/>
  <c r="AH48" i="7"/>
  <c r="T49" i="7"/>
  <c r="AF49" i="7"/>
  <c r="AB50" i="7"/>
  <c r="AF63" i="7"/>
  <c r="W65" i="7"/>
  <c r="F69" i="9"/>
  <c r="F71" i="9" s="1"/>
  <c r="AC41" i="7"/>
  <c r="Z48" i="7"/>
  <c r="AJ48" i="7"/>
  <c r="V49" i="7"/>
  <c r="S50" i="7"/>
  <c r="AE50" i="7"/>
  <c r="T24" i="7"/>
  <c r="AB24" i="7"/>
  <c r="T25" i="7"/>
  <c r="AB25" i="7"/>
  <c r="S26" i="7"/>
  <c r="AA26" i="7"/>
  <c r="S27" i="7"/>
  <c r="AA27" i="7"/>
  <c r="S28" i="7"/>
  <c r="AA28" i="7"/>
  <c r="R29" i="7"/>
  <c r="Z29" i="7"/>
  <c r="X36" i="7"/>
  <c r="AF36" i="7"/>
  <c r="X37" i="7"/>
  <c r="AF37" i="7"/>
  <c r="W38" i="7"/>
  <c r="AE38" i="7"/>
  <c r="W39" i="7"/>
  <c r="AE39" i="7"/>
  <c r="W40" i="7"/>
  <c r="AE40" i="7"/>
  <c r="V41" i="7"/>
  <c r="AD41" i="7"/>
  <c r="V43" i="7"/>
  <c r="AE43" i="7"/>
  <c r="W44" i="7"/>
  <c r="AA48" i="7"/>
  <c r="AK48" i="7"/>
  <c r="X49" i="7"/>
  <c r="T50" i="7"/>
  <c r="W64" i="7"/>
  <c r="X39" i="7"/>
  <c r="AF39" i="7"/>
  <c r="X40" i="7"/>
  <c r="AF40" i="7"/>
  <c r="W41" i="7"/>
  <c r="AE41" i="7"/>
  <c r="AD50" i="7"/>
  <c r="V50" i="7"/>
  <c r="AE49" i="7"/>
  <c r="W49" i="7"/>
  <c r="AE48" i="7"/>
  <c r="W48" i="7"/>
  <c r="Z50" i="7"/>
  <c r="R50" i="7"/>
  <c r="AA49" i="7"/>
  <c r="S49" i="7"/>
  <c r="AF50" i="7"/>
  <c r="X50" i="7"/>
  <c r="AG49" i="7"/>
  <c r="Y49" i="7"/>
  <c r="Q49" i="7"/>
  <c r="AG48" i="7"/>
  <c r="Y48" i="7"/>
  <c r="Q48" i="7"/>
  <c r="R48" i="7"/>
  <c r="AB48" i="7"/>
  <c r="Z49" i="7"/>
  <c r="U50" i="7"/>
  <c r="X64" i="7"/>
  <c r="H69" i="9"/>
  <c r="H71" i="9" s="1"/>
  <c r="V24" i="7"/>
  <c r="AD24" i="7"/>
  <c r="V25" i="7"/>
  <c r="AD25" i="7"/>
  <c r="U26" i="7"/>
  <c r="U27" i="7"/>
  <c r="AC27" i="7"/>
  <c r="AK27" i="7"/>
  <c r="AJ27" i="7" s="1"/>
  <c r="U28" i="7"/>
  <c r="AC28" i="7"/>
  <c r="T29" i="7"/>
  <c r="R36" i="7"/>
  <c r="Z36" i="7"/>
  <c r="R37" i="7"/>
  <c r="Z37" i="7"/>
  <c r="Q38" i="7"/>
  <c r="Y38" i="7"/>
  <c r="Q39" i="7"/>
  <c r="Y39" i="7"/>
  <c r="AG39" i="7"/>
  <c r="Q40" i="7"/>
  <c r="Y40" i="7"/>
  <c r="AG40" i="7"/>
  <c r="X41" i="7"/>
  <c r="Z44" i="7"/>
  <c r="R44" i="7"/>
  <c r="AA43" i="7"/>
  <c r="X42" i="7"/>
  <c r="AF42" i="7"/>
  <c r="X43" i="7"/>
  <c r="AG43" i="7"/>
  <c r="Y44" i="7"/>
  <c r="S48" i="7"/>
  <c r="AC48" i="7"/>
  <c r="AB49" i="7"/>
  <c r="W50" i="7"/>
  <c r="AL51" i="7"/>
  <c r="AL57" i="7"/>
  <c r="Z62" i="7"/>
  <c r="R62" i="7"/>
  <c r="AA61" i="7"/>
  <c r="S61" i="7"/>
  <c r="AI60" i="7"/>
  <c r="AA60" i="7"/>
  <c r="S60" i="7"/>
  <c r="AG62" i="7"/>
  <c r="Y62" i="7"/>
  <c r="Q62" i="7"/>
  <c r="Z61" i="7"/>
  <c r="R61" i="7"/>
  <c r="AH60" i="7"/>
  <c r="AL60" i="7" s="1"/>
  <c r="Z60" i="7"/>
  <c r="R60" i="7"/>
  <c r="AD62" i="7"/>
  <c r="V62" i="7"/>
  <c r="AE61" i="7"/>
  <c r="W61" i="7"/>
  <c r="AE60" i="7"/>
  <c r="W60" i="7"/>
  <c r="AC62" i="7"/>
  <c r="U62" i="7"/>
  <c r="AD61" i="7"/>
  <c r="V61" i="7"/>
  <c r="AD60" i="7"/>
  <c r="V60" i="7"/>
  <c r="AB62" i="7"/>
  <c r="T62" i="7"/>
  <c r="AC61" i="7"/>
  <c r="U61" i="7"/>
  <c r="AK60" i="7"/>
  <c r="AC60" i="7"/>
  <c r="U60" i="7"/>
  <c r="AA62" i="7"/>
  <c r="S62" i="7"/>
  <c r="AB61" i="7"/>
  <c r="T61" i="7"/>
  <c r="AJ60" i="7"/>
  <c r="AB60" i="7"/>
  <c r="T60" i="7"/>
  <c r="AF60" i="7"/>
  <c r="AG61" i="7"/>
  <c r="W63" i="7"/>
  <c r="AE64" i="7"/>
  <c r="I69" i="9"/>
  <c r="I71" i="9" s="1"/>
  <c r="AD55" i="7"/>
  <c r="U56" i="7"/>
  <c r="AC56" i="7"/>
  <c r="AK57" i="7"/>
  <c r="U58" i="7"/>
  <c r="AC58" i="7"/>
  <c r="T59" i="7"/>
  <c r="AB59" i="7"/>
  <c r="R66" i="7"/>
  <c r="Z66" i="7"/>
  <c r="AH66" i="7"/>
  <c r="R67" i="7"/>
  <c r="Z67" i="7"/>
  <c r="Q68" i="7"/>
  <c r="Y68" i="7"/>
  <c r="AG68" i="7"/>
  <c r="R45" i="7"/>
  <c r="Z45" i="7"/>
  <c r="AH45" i="7"/>
  <c r="AL45" i="7" s="1"/>
  <c r="R46" i="7"/>
  <c r="Z46" i="7"/>
  <c r="Q47" i="7"/>
  <c r="Y47" i="7"/>
  <c r="AG47" i="7"/>
  <c r="X51" i="7"/>
  <c r="AF51" i="7"/>
  <c r="X52" i="7"/>
  <c r="AF52" i="7"/>
  <c r="W53" i="7"/>
  <c r="AE53" i="7"/>
  <c r="W54" i="7"/>
  <c r="AE54" i="7"/>
  <c r="W55" i="7"/>
  <c r="AE55" i="7"/>
  <c r="V56" i="7"/>
  <c r="AD56" i="7"/>
  <c r="V57" i="7"/>
  <c r="AD57" i="7"/>
  <c r="V58" i="7"/>
  <c r="AD58" i="7"/>
  <c r="U59" i="7"/>
  <c r="AC59" i="7"/>
  <c r="S66" i="7"/>
  <c r="AA66" i="7"/>
  <c r="AI66" i="7"/>
  <c r="S67" i="7"/>
  <c r="AA67" i="7"/>
  <c r="R68" i="7"/>
  <c r="Z68" i="7"/>
  <c r="X54" i="7"/>
  <c r="AF54" i="7"/>
  <c r="X55" i="7"/>
  <c r="AF55" i="7"/>
  <c r="W56" i="7"/>
  <c r="AE56" i="7"/>
  <c r="T66" i="7"/>
  <c r="AB66" i="7"/>
  <c r="AJ66" i="7"/>
  <c r="T67" i="7"/>
  <c r="AB67" i="7"/>
  <c r="S68" i="7"/>
  <c r="AA68" i="7"/>
  <c r="Q54" i="7"/>
  <c r="Y54" i="7"/>
  <c r="AG54" i="7"/>
  <c r="Q55" i="7"/>
  <c r="Y55" i="7"/>
  <c r="AG55" i="7"/>
  <c r="X56" i="7"/>
  <c r="AF56" i="7"/>
  <c r="X57" i="7"/>
  <c r="AF57" i="7"/>
  <c r="X58" i="7"/>
  <c r="AF58" i="7"/>
  <c r="W59" i="7"/>
  <c r="AE59" i="7"/>
  <c r="U66" i="7"/>
  <c r="AC66" i="7"/>
  <c r="AK66" i="7"/>
  <c r="U67" i="7"/>
  <c r="AC67" i="7"/>
  <c r="T68" i="7"/>
  <c r="AB68" i="7"/>
  <c r="AJ54" i="7"/>
  <c r="AL54" i="7" s="1"/>
  <c r="T55" i="7"/>
  <c r="AB55" i="7"/>
  <c r="S56" i="7"/>
  <c r="AA56" i="7"/>
  <c r="AA58" i="7"/>
  <c r="R59" i="7"/>
  <c r="Z59" i="7"/>
  <c r="X66" i="7"/>
  <c r="AF66" i="7"/>
  <c r="X67" i="7"/>
  <c r="AF67" i="7"/>
  <c r="W68" i="7"/>
  <c r="AE68" i="7"/>
  <c r="X45" i="7"/>
  <c r="AF45" i="7"/>
  <c r="X46" i="7"/>
  <c r="AF46" i="7"/>
  <c r="W47" i="7"/>
  <c r="V51" i="7"/>
  <c r="AD51" i="7"/>
  <c r="V52" i="7"/>
  <c r="AD52" i="7"/>
  <c r="U53" i="7"/>
  <c r="U54" i="7"/>
  <c r="AC54" i="7"/>
  <c r="AK54" i="7"/>
  <c r="U55" i="7"/>
  <c r="AC55" i="7"/>
  <c r="T56" i="7"/>
  <c r="T57" i="7"/>
  <c r="AB57" i="7"/>
  <c r="AJ57" i="7"/>
  <c r="T58" i="7"/>
  <c r="AB58" i="7"/>
  <c r="S59" i="7"/>
  <c r="Q66" i="7"/>
  <c r="Y66" i="7"/>
  <c r="AG66" i="7"/>
  <c r="Q67" i="7"/>
  <c r="Y67" i="7"/>
  <c r="AG67" i="7"/>
  <c r="X68" i="7"/>
  <c r="AL48" i="7" l="1"/>
  <c r="AA18" i="6"/>
  <c r="Y18" i="6"/>
  <c r="AA33" i="6"/>
  <c r="Y33" i="6"/>
  <c r="G24" i="4"/>
  <c r="L27" i="7"/>
  <c r="S27" i="5"/>
  <c r="AA57" i="6"/>
  <c r="Y57" i="6"/>
  <c r="AA36" i="6"/>
  <c r="AB36" i="6" s="1"/>
  <c r="AH36" i="7" s="1"/>
  <c r="AL36" i="7" s="1"/>
  <c r="Y36" i="6"/>
  <c r="G33" i="4"/>
  <c r="S24" i="5"/>
  <c r="U24" i="5" s="1"/>
  <c r="AA39" i="6"/>
  <c r="Y39" i="6"/>
  <c r="AA54" i="6"/>
  <c r="Y54" i="6"/>
  <c r="AA48" i="6"/>
  <c r="Y48" i="6"/>
  <c r="AA21" i="6"/>
  <c r="Y21" i="6"/>
  <c r="AL66" i="7"/>
  <c r="AA60" i="6"/>
  <c r="Y60" i="6"/>
  <c r="AA63" i="6"/>
  <c r="Y63" i="6"/>
  <c r="AA42" i="6"/>
  <c r="Y42" i="6"/>
  <c r="AA12" i="6"/>
  <c r="Y12" i="6"/>
  <c r="S18" i="5"/>
  <c r="L18" i="7"/>
  <c r="S31" i="5"/>
  <c r="U31" i="5" s="1"/>
  <c r="AI30" i="7" s="1"/>
  <c r="AH30" i="7" s="1"/>
  <c r="AL30" i="7" s="1"/>
  <c r="AL63" i="7"/>
  <c r="AA66" i="6"/>
  <c r="Y66" i="6"/>
  <c r="AI24" i="7"/>
  <c r="AH24" i="7" s="1"/>
  <c r="AL24" i="7" s="1"/>
  <c r="S13" i="5"/>
  <c r="U13" i="5" s="1"/>
  <c r="AI12" i="7" s="1"/>
  <c r="AH12" i="7" s="1"/>
  <c r="AL12" i="7" s="1"/>
  <c r="L9" i="7"/>
  <c r="S9" i="5"/>
  <c r="S15" i="5"/>
  <c r="U15" i="5" s="1"/>
  <c r="AI15" i="7" s="1"/>
  <c r="AH15" i="7" s="1"/>
  <c r="AL15" i="7" s="1"/>
  <c r="AA27" i="6"/>
  <c r="Y27" i="6"/>
  <c r="AA24" i="6"/>
  <c r="Y24" i="6"/>
  <c r="L33" i="7"/>
  <c r="S33" i="5"/>
  <c r="U33" i="5" l="1"/>
  <c r="S34" i="5"/>
  <c r="U34" i="5" s="1"/>
  <c r="AI33" i="7" s="1"/>
  <c r="AH33" i="7" s="1"/>
  <c r="AL33" i="7" s="1"/>
  <c r="U18" i="5"/>
  <c r="S19" i="5"/>
  <c r="U19" i="5" s="1"/>
  <c r="AI18" i="7" s="1"/>
  <c r="AH18" i="7" s="1"/>
  <c r="AL18" i="7" s="1"/>
  <c r="U27" i="5"/>
  <c r="S28" i="5"/>
  <c r="U28" i="5" s="1"/>
  <c r="AI27" i="7" s="1"/>
  <c r="AH27" i="7" s="1"/>
  <c r="AL27" i="7" s="1"/>
  <c r="U9" i="5"/>
  <c r="S10" i="5"/>
  <c r="U10" i="5" s="1"/>
  <c r="AI9" i="7" s="1"/>
  <c r="AH9" i="7" s="1"/>
  <c r="AL9"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ID#AAAAvzP_RJ0
Carlos Ivan Rueda Blanco    (2023-05-04 16:50:33)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ID#AAAAvzP_RKQ
Carlos Ivan Rueda Blanco    (2023-05-04 16:50:33)
Impacto: las consecuencias que puede ocasionar a la organización la materialización del riesgo.</t>
        </r>
      </text>
    </comment>
    <comment ref="E7" authorId="0" shapeId="0">
      <text>
        <r>
          <rPr>
            <sz val="11"/>
            <color theme="1"/>
            <rFont val="Calibri"/>
            <scheme val="minor"/>
          </rPr>
          <t>======
ID#AAAAvzP_RJs
Carlos Ivan Rueda Blanco    (2023-05-04 16:50:33)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ID#AAAAvzP_RJ8
Carlos Ivan Rueda Blanco    (2023-05-04 16:50:33)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ID#AAAAvzP_RKk
Carlos Ivan Rueda Blanco    (2023-05-04 16:50:33)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ID#AAAAvzP_RJk
Carlos Ivan Rueda Blanco    (2023-05-04 16:50:33)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ID#AAAAvzP_RKM
Carlos Ivan Rueda Blanco    (2023-05-04 16:50:33)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ID#AAAAvzP_RKU
Carlos Ivan Rueda Blanco    (2023-05-04 16:50:33)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ID#AAAAvzP_RKs
Carlos Ivan Rueda Blanco    (2023-05-04 16:50:33)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iN11U4bDRGlFytB5duiJTefKol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ID#AAAAvzP_RKg
Carlos Ivan Rueda Blanco    (2023-05-04 16:50:33)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ID#AAAAvzP_RJ4
Carlos Ivan Rueda Blanco    (2023-05-04 16:50:33)
Acción: se determina mediante verbos que indican la acción que deben realizar como parte del control.</t>
        </r>
      </text>
    </comment>
    <comment ref="G7" authorId="0" shapeId="0">
      <text>
        <r>
          <rPr>
            <sz val="11"/>
            <color theme="1"/>
            <rFont val="Calibri"/>
            <scheme val="minor"/>
          </rPr>
          <t>======
ID#AAAAvzP_RKY
Carlos Ivan Rueda Blanco    (2023-05-04 16:50:33)
Complemento: corresponde a los detalles que permiten identificar claramente el objeto del control.</t>
        </r>
      </text>
    </comment>
    <comment ref="H7" authorId="0" shapeId="0">
      <text>
        <r>
          <rPr>
            <sz val="11"/>
            <color theme="1"/>
            <rFont val="Calibri"/>
            <scheme val="minor"/>
          </rPr>
          <t>======
ID#AAAAvzP_RK4
La Estructura para describir un control es la siguiente    (2023-05-04 16:50:33)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ID#AAAAvzP_RKw
Los tipos de controles son    (2023-05-04 16:50:33)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ID#AAAAvzP_RJo
Las maneras en que se ejecutan los controles son    (2023-05-04 16:50:33)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FoFd6zFEJ+bQFixOzEZpDjDRP5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ID#AAAAvzP_RKA
Carlos Ivan Rueda Blanco    (2023-05-04 16:50:33)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ID#AAAAvzP_RJw
Carlos Ivan Rueda Blanco    (2023-05-04 16:50:33)
Impacto: las consecuencias que puede ocasionar a la organización la materialización del riesgo.</t>
        </r>
      </text>
    </comment>
    <comment ref="E7" authorId="0" shapeId="0">
      <text>
        <r>
          <rPr>
            <sz val="11"/>
            <color theme="1"/>
            <rFont val="Calibri"/>
            <scheme val="minor"/>
          </rPr>
          <t>======
ID#AAAAvzP_RKE
Carlos Ivan Rueda Blanco    (2023-05-04 16:50:33)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ID#AAAAvzP_RKI
Carlos Ivan Rueda Blanco    (2023-05-04 16:50:33)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ID#AAAAvzP_RKc
La Estructura para describir un control es la siguiente    (2023-05-04 16:50:33)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ID#AAAAvzP_RK0
Los tipos de controles son    (2023-05-04 16:50:33)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ID#AAAAvzP_RKo
Las maneras en que se ejecutan los controles son    (2023-05-04 16:50:33)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qOLwP3rycwR0TB8aJKFvxInne7Q=="/>
    </ext>
  </extLst>
</comments>
</file>

<file path=xl/sharedStrings.xml><?xml version="1.0" encoding="utf-8"?>
<sst xmlns="http://schemas.openxmlformats.org/spreadsheetml/2006/main" count="1072" uniqueCount="668">
  <si>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</si>
  <si>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</si>
  <si>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</si>
  <si>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</si>
  <si>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</si>
  <si>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</si>
  <si>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Tecnologías de la Información y las Comunicaciones</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</si>
  <si>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</si>
  <si>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</si>
  <si>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</si>
  <si>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</si>
  <si>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</si>
  <si>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</si>
  <si>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</si>
  <si>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</si>
  <si>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</si>
  <si>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</si>
  <si>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</si>
  <si>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</si>
  <si>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</si>
  <si>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</si>
  <si>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</si>
  <si>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</si>
  <si>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</si>
  <si>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</si>
  <si>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</si>
  <si>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</si>
  <si>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</si>
  <si>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</si>
  <si>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</si>
  <si>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</si>
  <si>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</si>
  <si>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</si>
  <si>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</si>
  <si>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</si>
  <si>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</si>
  <si>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</si>
  <si>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</si>
  <si>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</si>
  <si>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</si>
  <si>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</si>
  <si>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</si>
  <si>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Infraestructura tecnologica propia en obselescencia.</t>
  </si>
  <si>
    <t>Implemientación de estrategias para el cumplimiento normativo.</t>
  </si>
  <si>
    <t>Insuficiencia de personal para atender algunos requerimientos de las áreas de la Oficina TIC (Página WEB, Desarrollo, Administración SIRE)</t>
  </si>
  <si>
    <t>Gestión contractual de procesos para garantizar cambios tecnologicos.</t>
  </si>
  <si>
    <t xml:space="preserve">Falta de información o claridad en los requerimientos por parte de las áreas funcionales. </t>
  </si>
  <si>
    <t>Procesos Contractuales para garantizar mejoras en los servicios.</t>
  </si>
  <si>
    <t xml:space="preserve">Demoras y cambios en los procedimientos en otras áreas que afectan el cumplimiento de la ejecución contractual por tanto tambien se afectan los cumplimientos en la ejecución de actividades propias </t>
  </si>
  <si>
    <t>Se cuenta con profesioanles de planta y contratistas idoneos para garantizar el cumplimiento de las actividades de la Oficina</t>
  </si>
  <si>
    <t xml:space="preserve">Falta de compromiso o retrazos en la emisón de respuestas a los requerimientos de la ciudadanía. </t>
  </si>
  <si>
    <t>Falta de compromiso de las demás áreas para la entrega de productos o implementación de activdes para el cumplimiento normativo.</t>
  </si>
  <si>
    <t xml:space="preserve">Falta actualización de procedimientso, proceso y Formatos de la Oficina. </t>
  </si>
  <si>
    <t xml:space="preserve">Fallas en la disponibilidad de servicios por fallas en los equipos (obsolesciencia) </t>
  </si>
  <si>
    <t>Factores Externos (Análisis DOFA)</t>
  </si>
  <si>
    <t>Amenazas</t>
  </si>
  <si>
    <t>Oportunidades</t>
  </si>
  <si>
    <t>Fallas o caidad en la disponibilidad de los servicios.</t>
  </si>
  <si>
    <t xml:space="preserve">Ampliación y mejoras en las herramientas tecnologicas de seguridad </t>
  </si>
  <si>
    <t xml:space="preserve">Posibles ataques Ciberneticos </t>
  </si>
  <si>
    <t xml:space="preserve">Cambios por evolución en la infraestructura Tecnológica </t>
  </si>
  <si>
    <t>falta de compromiso de las demás areas en la implemientación y uso  de los procesidmientos de la oficina TIC.</t>
  </si>
  <si>
    <t>Creación de nuevos aplicativos al servicio de la comunidad de acuerdo con las necesidades de la entidad</t>
  </si>
  <si>
    <t>Falta de compromiso de uso de la mesa de ayuda para la solicitud de apoyo o soporte de las áreas de oficina TIC</t>
  </si>
  <si>
    <t xml:space="preserve">Ajuste constante a los módulos de los sistemas misionales de información. </t>
  </si>
  <si>
    <t xml:space="preserve">ampliación y robustecimiento en las herramientas de almacenamiento de información. </t>
  </si>
  <si>
    <t>mejoras en los procediemientos de la Oficina TIC</t>
  </si>
  <si>
    <t xml:space="preserve">Ajustes de accesibilidad a la pagina web y aplicativos de la entidad </t>
  </si>
  <si>
    <t xml:space="preserve">implementación de normativa de tecnologias de la información, seguridad de la información y gobierno digital </t>
  </si>
  <si>
    <t>Factores Externos (Análisis PESTEL)</t>
  </si>
  <si>
    <t>Factores Políticos</t>
  </si>
  <si>
    <t>Factores Económicos</t>
  </si>
  <si>
    <t xml:space="preserve">Nuevas políticas, normativa o reformas que retracen o afecten los procesos desarrollados o implementados </t>
  </si>
  <si>
    <t>Se requiere mayor asignación de Recursos, que faciliten los cambios de toda la tecnologia en estado de obsolecencia</t>
  </si>
  <si>
    <t>Cambios en las directrices nacionales que afecten las distritales y por tanto las de la entidad, modificando lo construido</t>
  </si>
  <si>
    <t xml:space="preserve">se requiere mayor asignación de recursos para la contratación de personal de apoyo para algunos de los procesos de las áreas de la oficina TIC. </t>
  </si>
  <si>
    <t>Factores Sociales</t>
  </si>
  <si>
    <t>Factores Tecnológicos</t>
  </si>
  <si>
    <t xml:space="preserve">Desconocimiento de la ciudadania con respecto al uso de los sistemas de información misionales. </t>
  </si>
  <si>
    <t>Constante evolución en la tecnología</t>
  </si>
  <si>
    <t>Depreciación y obsolescencia acelerada de las herramientas tecnologicas</t>
  </si>
  <si>
    <t xml:space="preserve">crecimiento constante en las bases de datos </t>
  </si>
  <si>
    <t>Crecimiento de la información producto de los sistemas de información</t>
  </si>
  <si>
    <t>Factores Ecológicos</t>
  </si>
  <si>
    <t>Factores Legales</t>
  </si>
  <si>
    <t>Aplicación de politicas de disposición final de los insumos tecnologicos por parte de los proveedores</t>
  </si>
  <si>
    <t xml:space="preserve">Cambios normativos, politicas de seguridad y tratamiento de datos recolectados a través de los sistemas de información </t>
  </si>
  <si>
    <t>Normativa laboral (teletrabajo, seguridad laboral)</t>
  </si>
  <si>
    <t xml:space="preserve">Cambios en las piliticas de trasnparencia, accesibilidad y seguridad de la información </t>
  </si>
  <si>
    <t xml:space="preserve">Normativa de contratación en cuanto a pocesos y prestaciones de servicios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</si>
  <si>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</si>
  <si>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</si>
  <si>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</si>
  <si>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</si>
  <si>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</si>
  <si>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</si>
  <si>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</si>
  <si>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</si>
  <si>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</si>
  <si>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</si>
  <si>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</si>
  <si>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</si>
  <si>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</si>
  <si>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</si>
  <si>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</si>
  <si>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</si>
  <si>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</si>
  <si>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</si>
  <si>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</si>
  <si>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</si>
  <si>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</si>
  <si>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</si>
  <si>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</si>
  <si>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</si>
  <si>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</si>
  <si>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</si>
  <si>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</si>
  <si>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</si>
  <si>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Instrumentación y telecomunicaciones</t>
  </si>
  <si>
    <t>Afectación Económica (o presupuestal) y Reputacional</t>
  </si>
  <si>
    <t xml:space="preserve"> Causas externas y condiciones de medio ambiente, Impericia en la manipulación del equipo, Mala calibración.</t>
  </si>
  <si>
    <t>Fallas de funcionamiento por el uso rutinario.</t>
  </si>
  <si>
    <t>Posibilidad de Afectación Económica (o presupuestal) y Reputacional por daños en los equipos de instrumentación y comunicación debido a Fallas de funcionamiento por el uso rutinario.</t>
  </si>
  <si>
    <t>Gestión</t>
  </si>
  <si>
    <t>Fallas Tecnológicas</t>
  </si>
  <si>
    <t>Baja: La actividad que conlleva el riesgo se ejecuta de 3 a 24 veces por año</t>
  </si>
  <si>
    <t>Reputacional: El riesgo afecta la imagen de la entidad con algunos usuarios de relevancia frente al logro de los objetivos</t>
  </si>
  <si>
    <t>(1-2)</t>
  </si>
  <si>
    <t>3</t>
  </si>
  <si>
    <t>4</t>
  </si>
  <si>
    <t>Unidad(daño en equipos)</t>
  </si>
  <si>
    <t>Daños que afectan la medición de una magnitud física en una estación de monitoreo y que afecta en la no obtención del dato o en lecturas atípicas.
Sistema de comunicaciones:
En la mayoría de las estaciones se tienen dos canales de telecomunicaciones (sistema redundante) así que si falla uno de los dos se puede mantener el acceso a los datos generados por la estación.
Se cuenta con equipos de respaldo para realizar cambios de los que fallan y así dar continuidad al sistema.
La cantidad de equipos que se necesitan en daño para que dañe el enlace es de 4.
Sin embargo los datos siguen siendo almacenados localmente en la estación, para cuando se restablezca la comunicación o se realice una descarga manual en sitio.
Sistema de sensores:
Si un sensor entra en falla se tienen datos atípicos que se almacenan, sin embargo no se utilizan para los respectivos análisis de las variables y se deja se mostrar en la página del SAB.
Se tienen sensores de respaldo para realizar el cambio cuando falla alguno.
La cantidad de sensores que se necesitan en daño son dos para que se deje de tener la medición de la magnitud.
Plataforma colectora de datos:
Si este equipo falla la estación queda totalmente fuera de servicio.
Se procura tener equipos de respaldo nuevos, sin embargo se cuenta con equipos antiguos que podrían suplir la necesidad en caso de falla.
La cantidad de equipos que se necesitan en daño para que la estación quede fuera de servicio son dos.
Equipos de respaldo
Se trata de tener siempre entre un 5 y 10 % de equipos del total utilizado en las estaciones para respaldo en caso de fallas.</t>
  </si>
  <si>
    <t>Seguridad e infraestructura tecnologica</t>
  </si>
  <si>
    <t>Afectación Reputacional</t>
  </si>
  <si>
    <t>Debilidad en politicas de seguridad, Suplantación funcionarios y o cambio de perfil.</t>
  </si>
  <si>
    <t>Falta de seguimiento efectivo a la cancelación de los usuarios que ya no laboran en la entidad.</t>
  </si>
  <si>
    <t>Posibilidad de Afectación reputacional por Acceso no autorizado a los Sistemas de Información Debido a posibles ataques ciberneticos Y/o Falta de seguimiento efectivo a la cancelación de los usuarios que ya no laboran en la entidad.</t>
  </si>
  <si>
    <t>Ejecución y Administración de procesos</t>
  </si>
  <si>
    <t>1</t>
  </si>
  <si>
    <t>2</t>
  </si>
  <si>
    <t xml:space="preserve">Acceso de usuarios no autorizados </t>
  </si>
  <si>
    <t>Dado que la creación de usuarios (contratistas y funcionarios de carrera administrativa) esta ligada al formato de creación de usuario, el cual cuenta con fecha de iniciación y finalización de contrato, estas fechas son indicadas tanto en Directorio activo para equipos como para NAS, garantizando el cierre de usuarios en las fechas establecidas, o por los correos de talento humano para el caso de funcionarios de libre remoción y nombramiento, siendo talento humano quien informa, en caso de retiro de algún funcionario, para el respectivo cierre de usuario</t>
  </si>
  <si>
    <t>Desarrollo tecnológico</t>
  </si>
  <si>
    <t>Fallas en la definición de alcance, resultados esperados y otros requerimientos del usuario funcional. Debilidades en la definición y alcance en los atributos de calidad y operación.</t>
  </si>
  <si>
    <t>Falta de control y seguimiento durante el ciclo de vida del sistema de información,  No hay personal especializado en pruebas de sotfware, Falta monitoreo automatizado de soluciones, Pruebas de seguridad antes de salir a producción.</t>
  </si>
  <si>
    <t>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t>
  </si>
  <si>
    <t>Sietemas de información, Módulos, Funcionalidades de desarrollo</t>
  </si>
  <si>
    <t>El equipo de desarrollo realiza la validación  y pruebas necesarias antes de realizar la puesta en producción de los módulos, funcionalidades y sistemas de información objeto de ajustes o diseño. Todos las funcionalidades ejecutadas o ajustadad cuentan con la revisión de las áreas funcionales, no es una constanate que los sistemas de información no cumplan con los requerimientos a menos de que lo solicitado por el área funcional cambie o que no se este seguros desde el área funcional que se requiere del sistemas. no se ha presentado situaciones en los que el aplicativo puesto en producción no cumpla con las necesidades solicitadas.</t>
  </si>
  <si>
    <t>Infraestructura tecnológica</t>
  </si>
  <si>
    <t>Perdida y retrasos en la disponibilidad de los servicios tecnologicios</t>
  </si>
  <si>
    <t>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t>
  </si>
  <si>
    <t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t>
  </si>
  <si>
    <t>(68-72) horas</t>
  </si>
  <si>
    <t>96 horas</t>
  </si>
  <si>
    <t>100 horas</t>
  </si>
  <si>
    <t xml:space="preserve">horas de caía de la conexión o de los servicios de infraestructura </t>
  </si>
  <si>
    <t>Cada uno de los servidores que contienen las bases de datos y aplicaciones que garantizan la atención y la verificación de cada uno de los aspectos misionales de la entidad, cuenta con un monitoreo continuo 7/24, para asi mismo poder atender a la brevedad las posibles fallas que puedan ocurrir y que afecten el funcionamiento de las aplicaciones. Adicionalmente se cuenta con atención de soporte 7/24 con fabricantes de servidores, licencias y canal de internet para asi poder tener una mayor capacidad de respuesta a las fallas tanto en hardware como en software.</t>
  </si>
  <si>
    <t>Administraciión de SIRE</t>
  </si>
  <si>
    <t>Indisponibilidad de los servicios del sistema de información misional de la Entidad</t>
  </si>
  <si>
    <t>Fallas de funcioamiento de servidor
Fallas o intermitencias en la conexión de la base de datos.
Fallas en la conectividad.</t>
  </si>
  <si>
    <t>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t>
  </si>
  <si>
    <t>(2000-2500)</t>
  </si>
  <si>
    <t>2600</t>
  </si>
  <si>
    <t xml:space="preserve">2700 minutos </t>
  </si>
  <si>
    <t xml:space="preserve">Minutos de desconexión del SIRE </t>
  </si>
  <si>
    <t>Administración de carpetas compartidas y gestión de usuarios</t>
  </si>
  <si>
    <t>Accesos no autorizados</t>
  </si>
  <si>
    <t>Debilidad en la solicitud oportuna para la actualizacion de los permisos de la carpetas compartidas.</t>
  </si>
  <si>
    <t>Posibilidad de afectación economica, reputacional y perdida de la confidencialidad de la información almacenada en las carpetas compartidas de cada proceso, debido a las debilidades en la solicitud oportuna para la actualizacion de los permisos de la carpetas compartidas.</t>
  </si>
  <si>
    <t>Seguridad de la Información (Pérdida de Confidencialidad)</t>
  </si>
  <si>
    <t>Usuarios, productos y practicas, organizacionales</t>
  </si>
  <si>
    <t>Muy Alta: La actividad que conlleva el riesgo se ejecuta más de 5000 veces por año</t>
  </si>
  <si>
    <t>Reputacional: El riesgo afecta la imagen de de la entidad con efecto publicitario sostenido a nivel de sector administrativo, nivel departamental o municipal</t>
  </si>
  <si>
    <t>1% al 5%</t>
  </si>
  <si>
    <t>6% al 10%</t>
  </si>
  <si>
    <t>100%</t>
  </si>
  <si>
    <t>Porcentaje de accesos no autorizados o de solicitudes de actualización no realizadas</t>
  </si>
  <si>
    <t>Se determinó la unidad de medida de manera porcentual, de acuerdo al historico de casos de los que se tienen conocimiento desde la Oficina TIC</t>
  </si>
  <si>
    <t>Trabajo en Casa y Teletrabajo</t>
  </si>
  <si>
    <t>Instalación de software malicioso en los equipos de computo personales, cuando se realiza trabajo en casa o teletrabajo.</t>
  </si>
  <si>
    <t>Desconocimiento por parte de los procesos, de los riesgos de ciber seguridad.</t>
  </si>
  <si>
    <t>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t>
  </si>
  <si>
    <t>Seguridad de la Información (Pérdida de la Integridad)</t>
  </si>
  <si>
    <t>Porcentaje de instalaciones de software malicioso</t>
  </si>
  <si>
    <t>Administración de la infraestructura y los servicios de TI</t>
  </si>
  <si>
    <t>Incumplimiento de buenas practicas en el manejo de usuarios de altos privilegios.</t>
  </si>
  <si>
    <t>Ausencia de lineamientos para la adecuada  gestión de los usuarios de altos privilegios.</t>
  </si>
  <si>
    <t>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t>
  </si>
  <si>
    <t>Seguridad de la Información (Pérdida de la Disponibilidad)</t>
  </si>
  <si>
    <t>Media: La actividad que conlleva el riesgo se ejecuta de 24 a 500 veces por año</t>
  </si>
  <si>
    <t>Económico: Entre 100 y 500 SMLMV</t>
  </si>
  <si>
    <t>Porcentaje de servicios de TI afectados en la entidad</t>
  </si>
  <si>
    <t>Fallas en la prestación de los servicios de TI</t>
  </si>
  <si>
    <t>Inadecuada gestión de cambios.</t>
  </si>
  <si>
    <t>Posibilidad de afectación economica y/o reputacional y perdida de disponiblidad por fallas en la prestación de los servicios de TI debido a la inadecuada gestión de cambios en los ambientes productivos de la entidad.</t>
  </si>
  <si>
    <t>Generar daños o afectaciones sobre los servicios TIC, en beneficio propio o de terceros.</t>
  </si>
  <si>
    <t>Falta de controles que permitan identificar de manera preventiva este tipo de daños.</t>
  </si>
  <si>
    <t>Posibilidad de afectación economica y/o reputacional por generar daños o afectaciones sobre los servicios TIC, en beneficio propio o de terceros, debido a la falta de controles que permitan identificar de manera preventiva este tipo de daños.</t>
  </si>
  <si>
    <t>Corrupción</t>
  </si>
  <si>
    <t>Casi seguro: Mas de una vez al año.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</si>
  <si>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</si>
  <si>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</si>
  <si>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</si>
  <si>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</si>
  <si>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</si>
  <si>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</si>
  <si>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</si>
  <si>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</si>
  <si>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</si>
  <si>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</si>
  <si>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</si>
  <si>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</si>
  <si>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</si>
  <si>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</si>
  <si>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</si>
  <si>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</si>
  <si>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</si>
  <si>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</si>
  <si>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</si>
  <si>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</si>
  <si>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</si>
  <si>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</si>
  <si>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</si>
  <si>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</si>
  <si>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</si>
  <si>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</si>
  <si>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</si>
  <si>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</si>
  <si>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</si>
  <si>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</si>
  <si>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</si>
  <si>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</si>
  <si>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</si>
  <si>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</si>
  <si>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</si>
  <si>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</si>
  <si>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</si>
  <si>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</si>
  <si>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t>Carpeta compartida del proceso que contiene información y los instrumentos de control para el desarrollo de las actividades del proceso.</t>
  </si>
  <si>
    <t>Información</t>
  </si>
  <si>
    <t>Información que reposa en los computadores personales de los colaboradores cuando realizan trabajo en casa y teletrabajo.</t>
  </si>
  <si>
    <t>Servicios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</si>
  <si>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</si>
  <si>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</si>
  <si>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</si>
  <si>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</si>
  <si>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</si>
  <si>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</si>
  <si>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</si>
  <si>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</si>
  <si>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</si>
  <si>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</si>
  <si>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</si>
  <si>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</si>
  <si>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</si>
  <si>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</si>
  <si>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</si>
  <si>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</si>
  <si>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</si>
  <si>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</si>
  <si>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</si>
  <si>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</si>
  <si>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</si>
  <si>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</si>
  <si>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</si>
  <si>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</si>
  <si>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</si>
  <si>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08 de Monitoreo</t>
  </si>
  <si>
    <t>Ejecución de Mantenimientos preventivos y correctivos a las Estaciones de RAB - RHB, verificación y ajuste de elementos</t>
  </si>
  <si>
    <t>Preventivo</t>
  </si>
  <si>
    <t>Manual</t>
  </si>
  <si>
    <t>Documentado</t>
  </si>
  <si>
    <t>Continua</t>
  </si>
  <si>
    <t>Con registro</t>
  </si>
  <si>
    <t>https://drive.google.com/drive/folders/1KcE0mgCu8IBqkwJ-0lIdNm0maj6DVHQH</t>
  </si>
  <si>
    <t>Informes mensules</t>
  </si>
  <si>
    <t xml:space="preserve">Se realiza el coambio de los equipos que requieran, se realiza mantenimiento correctivo y puesta en funcionamiento </t>
  </si>
  <si>
    <t>Profesional 08 de telecomunicaciones</t>
  </si>
  <si>
    <t>Ejecución de Manteniemientos preventivos y correctivos a las radios, radiobases y antenas de la red de telecomunicaciones</t>
  </si>
  <si>
    <t>https://drive.google.com/drive/folders/1ns2SQGuysC896EH1eaGALuLgN09x7U0A</t>
  </si>
  <si>
    <t xml:space="preserve">Profesional especializado 23 de infra estructura tecnologica - contratistas de redes de conectividad </t>
  </si>
  <si>
    <t>Validación  del Control de alertas, Firewall, reportes de intentos, Alta disponibilidad de equipos, Politicas de acceso Red Perimetral</t>
  </si>
  <si>
    <t>Detectivo</t>
  </si>
  <si>
    <t>Automático</t>
  </si>
  <si>
    <t>https://drive.google.com/drive/folders/1Cmuh9h3zCkW9N3uB5YvpnvDk2OuqJ6Rv</t>
  </si>
  <si>
    <t xml:space="preserve">informes de alertas </t>
  </si>
  <si>
    <t xml:space="preserve">se realiza seguimiento a las terminaciones contractuales de la entidad para cierre de credenciales, se realiza seguimiento a los paz y salvos allegados para cierre de credenciales </t>
  </si>
  <si>
    <t xml:space="preserve">contratista de seguiridad de la informacion </t>
  </si>
  <si>
    <t>Elaboración y seguimiento de Politica de backups,  Politicas de seguridad, informes mensuales de seguimiento, analisis de riesgos de seguridad</t>
  </si>
  <si>
    <t>https://drive.google.com/drive/folders/1Cmuh9h3zCkW9N3uB5YvpnvDk2OuqJ6Rvv</t>
  </si>
  <si>
    <t>informes mensuales</t>
  </si>
  <si>
    <t xml:space="preserve">se realiza la revisión de alertas de posibles ataques se realiza la elaboración de políticas, manuales y procedimientos que cierren posibilidades a vulnerabilidades. </t>
  </si>
  <si>
    <t>Profesional 12 de desarrollo Tecnologico</t>
  </si>
  <si>
    <t xml:space="preserve">Seguimiento a l cargue de requerimientos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t>
  </si>
  <si>
    <t>https://drive.google.com/drive/folders/1R3tbYTJJcxPwm9NPvL_UYr75o7e9MV_L</t>
  </si>
  <si>
    <t>informes mensuales como evidencia del cargue y ejecución de los rewuerimientos</t>
  </si>
  <si>
    <t xml:space="preserve">validación y mesas de trabajo con las áreas funcionales para dar claridad a los requerimientos y tiempos de entrega de las funcionalidades. </t>
  </si>
  <si>
    <t>El Profesional de infraestructura tecnologica y/o contratistas de la Oficina TICS</t>
  </si>
  <si>
    <t>ejecutan las actividades que se identifican durante el periodo y de acuerdo con plan de adquisiones los avances se relacionan en</t>
  </si>
  <si>
    <t>informes de gestión de los profesionales encargados.</t>
  </si>
  <si>
    <t>Carpeta donde reposan los informes de gestión.</t>
  </si>
  <si>
    <t>Se investigan y se identifican las acciones para corregir.</t>
  </si>
  <si>
    <t>Los profesionales de infraestructura tecnologica y/o contratistas de la Oficina TICS</t>
  </si>
  <si>
    <t>Verifican, que se hayan actualizado los componentes de software que integran la infraestructura.</t>
  </si>
  <si>
    <t>Dejando actualizados las hojas de vida de los componentes.</t>
  </si>
  <si>
    <t>Sin Documentar</t>
  </si>
  <si>
    <t>Hojas de Vida de los componentes.</t>
  </si>
  <si>
    <t>hojas de vida actualizadas semestralmente</t>
  </si>
  <si>
    <t>Profesional especializado 23 administración SIRE</t>
  </si>
  <si>
    <t>Seguimiento al funcionamiento y disponibilidad del Sistema de información, Reinicio del servidor de aplicación</t>
  </si>
  <si>
    <t>https://drive.google.com/drive/folders/1ePfWKMygynbrEKAOnC5PgNKqU0m1HkWA</t>
  </si>
  <si>
    <t>documento de validación de accesos y perdodas de disponibilidad de SIRE</t>
  </si>
  <si>
    <t>se realiza el diagnostico de si la falencia es del sistema o de infraestructura y se procede a los reportes necesarios y a los ajustes que se requierena del sistema o de la infraestructura tecnologica</t>
  </si>
  <si>
    <t>El subdirector, Jefe o personal delegado</t>
  </si>
  <si>
    <t>Solicita a través de la mesa de servicio y cuando sea necesario.</t>
  </si>
  <si>
    <t>el reporte de acceso a las carpetas compartidas, para el personal que considere pertinente.</t>
  </si>
  <si>
    <t>Aleatoria</t>
  </si>
  <si>
    <t xml:space="preserve">reportes de permisos de carpetas enviados </t>
  </si>
  <si>
    <t>Propiedades de la carpeta donde se visualicen los usuarios con los permisos o reporte solicitado a la Oficina TICS.</t>
  </si>
  <si>
    <t>Se corrigen y se resuelven inmediatamente si se detecta alguna inconsistencia.</t>
  </si>
  <si>
    <t>El Oficial de seguridad</t>
  </si>
  <si>
    <t>verifica de acuerdo al plan anual, que se hayan realizado las actividades tendientes a la medición del nivel de conocimiento de los colaboradores en materia de seguridad y privacidad de la información,</t>
  </si>
  <si>
    <t>revisando las pruebas de conocimiento que garantizan que los  colaboradores cuentan con una conciencia en seguridad de la información.</t>
  </si>
  <si>
    <t>Carpeta de Seguridad de la Información en Google Drive</t>
  </si>
  <si>
    <t>test de conocimiento y registro de los usuarios.</t>
  </si>
  <si>
    <t>Todos los colaboradores que accedan remotamente a la red de la entidad.</t>
  </si>
  <si>
    <t>deben asegurar la integridad, confidencialidad y disponibilidad de la información mientras se realiza el trabajo en casa</t>
  </si>
  <si>
    <t>mediante el uso de una Red Privada Virtual (VPN) provisto por IDIGER.</t>
  </si>
  <si>
    <t>Sin registro</t>
  </si>
  <si>
    <t>Reportes de conectividad de los usuarios con VPN.</t>
  </si>
  <si>
    <t>Reportes de conectividad de los usuarios con VPN. Trimestral</t>
  </si>
  <si>
    <t>El Oficial de seguridad debe</t>
  </si>
  <si>
    <t>verificar de acuerdo al plan anual, que se hayan realizado las actividades tendientes a la medición del nivel de conocimiento de los colaboradores en materia de seguridad y privacidad de la información,</t>
  </si>
  <si>
    <t>test de conocimiento de los usuarios.</t>
  </si>
  <si>
    <t>deben verificar los usuarios administradores de servicios criticos como el dominio, el firewall, VPN, y el acceso a la nube oracle</t>
  </si>
  <si>
    <t>con el fin de detectar usuarios que por su obligación o función no deban tener perfiles con altos privilegios (admin) y realizar las actualizaciones necesarias.</t>
  </si>
  <si>
    <t>Reporte informando usuarios administradores de los servicios mencionados en el control.</t>
  </si>
  <si>
    <t>reporte de usuarios con altos privilegio, semestrales</t>
  </si>
  <si>
    <t>El Profesional de infraestructura tecnologica y/o contratistas de la Oficina TICS informan acerca de los cambios relevantes que afecten la disponiblidad de los servicios</t>
  </si>
  <si>
    <t>Generando una ventana de mantenimiento</t>
  </si>
  <si>
    <t>enviando comunicación a los colaboradores y partes interesadas a los que pueda afectar el cambio.</t>
  </si>
  <si>
    <t>Correo electrónico enviado a los colaboradores y partes interesadas informando la ventana de mantenimiento.</t>
  </si>
  <si>
    <t>Información enviada a los colaboradores y partes interesadas a los que pueda afectar el cambio. Por Demanda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</si>
  <si>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</si>
  <si>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</si>
  <si>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</si>
  <si>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</si>
  <si>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</si>
  <si>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</si>
  <si>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</si>
  <si>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</si>
  <si>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</si>
  <si>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</si>
  <si>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</si>
  <si>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</si>
  <si>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</si>
  <si>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</si>
  <si>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</si>
  <si>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</si>
  <si>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</si>
  <si>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</si>
  <si>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</si>
  <si>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</si>
  <si>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</si>
  <si>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</si>
  <si>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</si>
  <si>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</si>
  <si>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</si>
  <si>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</si>
  <si>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</si>
  <si>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</si>
  <si>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profesional de la Oficina TIC - Líder uso y apropiación</t>
  </si>
  <si>
    <t>De acuerdo al plan y por demanda</t>
  </si>
  <si>
    <t>Validar el conocimiento de los funcionarios y contratistas para determinar acciones</t>
  </si>
  <si>
    <t>Gestión del conocimiento en Seguridad de la información. Hacer uso de la intranet, cursos Mintic, Sena, DASCD</t>
  </si>
  <si>
    <t>Se hace retroalimentación sobre Seguridad de la información</t>
  </si>
  <si>
    <t>certificaciones, asistencias, divulgaciones, utilizando los diferentes canales de comunicación interna.</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</si>
  <si>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</si>
  <si>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</si>
  <si>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</si>
  <si>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</si>
  <si>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</si>
  <si>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</si>
  <si>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</si>
  <si>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</si>
  <si>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</si>
  <si>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El profesional de la Oficina TIC - Adm Firewall</t>
  </si>
  <si>
    <t>Constantemente</t>
  </si>
  <si>
    <t>Garantizar la disponibilidad de los servicios</t>
  </si>
  <si>
    <t>El firewall  monitorea el tráfico de red (entrante y saliente) y decide si permite o bloquea tráfico específico en función de un conjunto definido de reglas de seguridad.</t>
  </si>
  <si>
    <t>Se identifican y corrigen inmediatamente.
Se actualiza el reporte de  Reporte de la verificación de la ejecución y disponibilidad de las herramientas de seguridad.</t>
  </si>
  <si>
    <t>Reporte de la verificación de la ejecución y disponibilidad de estos servicios.</t>
  </si>
  <si>
    <t xml:space="preserve">Evitar accesos indebidos </t>
  </si>
  <si>
    <t>El Firewall bloquea las conexiones entrantes a menos se establezca una regla de acceso, asi mismo, administra las conexiones por VPN . Una VPN permite acceder a  la red local a través de internet  de manera segura.</t>
  </si>
  <si>
    <t>se identifica su causa y se corrigen</t>
  </si>
  <si>
    <t>Reporte del reporte de las VPNs configuradas</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</si>
  <si>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</si>
  <si>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</si>
  <si>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</si>
  <si>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</si>
  <si>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</si>
  <si>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</si>
  <si>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</si>
  <si>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</si>
  <si>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</si>
  <si>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</si>
  <si>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</si>
  <si>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</si>
  <si>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</si>
  <si>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</si>
  <si>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</si>
  <si>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</si>
  <si>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</si>
  <si>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</si>
  <si>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</si>
  <si>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 (Mitigar)</t>
  </si>
  <si>
    <t>1) Actualizar y divulgar el manual de políticas complementarias de seguridad de la información del IDIGER, en relación con los permisos y acceso a las carpetas compartidas. (50%)
2) Documentar el control existente dentro del procedimiento pertinente asociado al proceso TIC, incluyendo la entrega periodica por parte de la oficina TIC del reporte de permisos de las carpetas compartidas. (50%)</t>
  </si>
  <si>
    <t>1) 31/12/2023
2) 31/12/2023</t>
  </si>
  <si>
    <t xml:space="preserve">1) Oficina TIC
2) Oficina TIC
</t>
  </si>
  <si>
    <t xml:space="preserve">1) Actualizar y divulgar el manual de políticas complementarias de seguridad de la información del IDIGER, en relación con las actividades que se realizan desde trabajo en casa y teletrabajo. (50%)
2) Documentar el control existente dentro del procedimiento pertinente asociado al proceso TIC, incluyendo la entrega de las VPN para el personal que lo solicita. (20%)
3) Gestionar la ejecución del curso virtual de ciberseguridad para los funcionarios y contratistas de cada proceso. (30%)
</t>
  </si>
  <si>
    <t>1) 31/12/2023
2) 31/12/2023
3) 31/12/2023</t>
  </si>
  <si>
    <t xml:space="preserve">1) Oficina TIC
2) Oficina TIC
3) Oficina TIC
</t>
  </si>
  <si>
    <t>1) Actualizar y divulgar el manual de políticas complementarias de seguridad de la información del IDIGER, en relación con las actividades que se realizan para el adecuado manejo de usuarios de altos privilegios. (30%)
2) Realizar un inventario de usuarios de altos privilegios y sus contraseñas en una herramienta de gestión de claves (ej: KeePass) (40%)
3) Entregar usuarios nombrados a los colaboradores que acceden a a administrar los servicios y la infraestructura de TI. En la medida que las Apps lo permitan. (40%)</t>
  </si>
  <si>
    <t>1) Actualizar y divulgar el manual de políticas complementarias de seguridad de la información del IDIGER, en relación con las actividades que se realizan para la adecuada gestión de los cambios de TI en la entidad. (30%)
2) Capacitar a los lideres de la Oficina TIC en conceptos de gestión de cambios. (30%)
3) Documentar el control dentro del procedimiento pertinente asociado al proceso TIC. (40%)</t>
  </si>
  <si>
    <t>Reducir</t>
  </si>
  <si>
    <t>1) Implementar y fortalecer acciones de prevención de fuga de información (USB, CD, Correo, e-mail, one drive).</t>
  </si>
  <si>
    <t>1) 31/12/2023</t>
  </si>
  <si>
    <t>1) Oficina TIC</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</si>
  <si>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</si>
  <si>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</si>
  <si>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</si>
  <si>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</si>
  <si>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</si>
  <si>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</si>
  <si>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</si>
  <si>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</si>
  <si>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</si>
  <si>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</si>
  <si>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</si>
  <si>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</si>
  <si>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</si>
  <si>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</si>
  <si>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</si>
  <si>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</si>
  <si>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</si>
  <si>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</si>
  <si>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 xml:space="preserve">Actividades correctivas y preventivas a los equipos que componen las redes de monitoreo (hidrometeorologicas y de acelerógrafos) que componen el sistema de Alerta de Bogotá,  las necesidades de ajuste de los equipos y las configuraciones requeridas así como el cronograma de actividades de instalación de elementos de las redes. El ingeniero Jorge encargado de la red de telecomunicacioens realiza la configuración y entrega de radios y la construcción de documentos contractuales, y seguimiento a la adjudicación de los arrendamientos de espacios para garantizar la disponibilidad de los servicios  </t>
  </si>
  <si>
    <t>MANTENIMIENTOS PREVENTIVOS 2023 - CANTIDAD Y PORCENTAJE RED TRIMESTRE I.                                                                  HIDROMETEOROLÓGICA 48 DE 72 (67%), ACELERÓGRAFOS 1 DE 28 (4%) 
COMUNICACIONES DE LAS ESTACIONES DE MONITOREO 8 DE 16 (50%)
DESARROLLO TOTAL DEL CRONOGRAMA 57 DE 116 (49%).                                                                                                                       Mantenimientos correctivos 9.VISITAS DE VERIFICACIÓN Y/O OTRAS ACTIVIDADES 54.                                                                                                                                           TOTAL CAMBIO DE BATERÍAS 8. Total I trimestre: 128.                                                                                                                                                                                         Se logró dar estabilidad al acelerógrafo de la estación CTIMI, fue necesario restablecer el equipo desde el S.O.                                                                                                             Se hace acompañamiento a diferentes estaciones de la RHB como parte del contrato 255 de 2022,                                                                                                      se finalizan las labores de instalación de los diferentes sensores con sus mástiles.                                                                                                                            No se completó por falta de la contratación del personal requerido. 
Control2:  Administración de Inventario Radios:   ENERO ASIGNACION 19  DEVOLUCION 18 TRASLADO 0                                                                                                 Total = 37 Cantidad de paz y salvos validados durante el mes 12
 Capacitación de funcionamiento de Radio APX 1000 1
 Se realizan 20 mantenimientos a radios portátiles.                                                                                                                                                                                                                    FEBRERO ASIGNACION 21  DEVOLUCION 9 TRASLADO 2 Total = 32.                                                                                                                                 Cantidad de paz y salvos validados durante el mes 5.  Capacitación de funcionamiento de Radio APX 1000 1
 Se realizan 18 mantenimientos a radios portátiles.                                                                                                                                                                                    MARZO ASIGNACION 25  DEVOLUCION 19 TRASLADO 0 Total =44.                                                                                                                                                        Cantidad de paz y salvos validados durante el mes 10                                                                                                                                                                                                  Capacitación de funcionamiento de Radio APX 1000 9
 Se realizan 24 mantenimientos a radios portátiles.                                                                                                                                                                                                                Se realiza una semana de actualización del firmware de los radios APX. (192).</t>
  </si>
  <si>
    <r>
      <rPr>
        <sz val="9"/>
        <rFont val="Arial Narrow"/>
      </rPr>
      <t>Control1:</t>
    </r>
    <r>
      <rPr>
        <u/>
        <sz val="9"/>
        <color rgb="FF0563C1"/>
        <rFont val="Arial Narrow"/>
      </rPr>
      <t>https://drive.google.com/drive/folders/1HFhgGMdmQhJ2jYSL9G9eIlmZ1Ka47KcE</t>
    </r>
    <r>
      <rPr>
        <sz val="9"/>
        <rFont val="Arial Narrow"/>
      </rPr>
      <t xml:space="preserve">                Control2: </t>
    </r>
    <r>
      <rPr>
        <u/>
        <sz val="9"/>
        <color rgb="FF1155CC"/>
        <rFont val="Arial Narrow"/>
      </rPr>
      <t>https://drive.google.com/drive/folders/130609nMDIoJCvHRHtx_lYWF9LxKt241K</t>
    </r>
  </si>
  <si>
    <t>Se evidencia el cumplimiento de la ejecución de los controles establecidos.</t>
  </si>
  <si>
    <t>- 1.        Se logró restablecer el funcionamiento de los acelerógrafos de las estaciones de Sierra Morena, TV Cable, Planta de Bombeo de Fontibón, San Bartolomé Parque Timiza y Jardín Botánico, - 2.        Se logró restablecer el enlace de microondas de la estación Alemania Unificada de la RHB, - 3.        Se restableció el funcionamiento de la estación Sierra Morena1 de la RHB, - 4.        Debido a una falla eléctrica en el IDIGER, fue necesario restablecer el funcionamiento de las bases de las redes de monitoreo, sus aplicaciones, servidores y radios de telecomunicaciones, - 5.        Se restableció el funcionamiento del sensor de distancia de la estación San Benito de la RHB.                                                                                          RADIOS:  Administración de Inventario Radios, Sin inconvenientes</t>
  </si>
  <si>
    <t>MANTENIMIENTOS PREVENTIVOS 2023 - CANTIDAD Y PORCENTAJE RED TRIMESTRE II. HIDROMETEOROLÓGICA 72 DE 72 (100%), ACELERÓGRAFOS 27 DE 27 (100%) 
COMUNICACIONES DE LAS ESTACIONES DE MONITOREO 16 DE 16 (100%) TOTAL=115
DESARROLLO TOTAL DEL CRONOGRAMA 115 DE 115 (100%). Mantenimientos correctivos 27.    HIDROMETEOROLÓGICA 11 , ACELERÓGRAFOS 11,  COMUNICACIONES DE LAS ESTACIONES DE MONITOREO 8 .                                                             VISITAS DE VERIFICACIÓN Y/O OTRAS ACTIVIDADES 17.    HIDROMETEOROLÓGICA 5 , ACELERÓGRAFOS 5,  COMUNICACIONES DE LAS ESTACIONES DE MONITOREO  7 .                                                                                                                                                                                                                TOTAL CAMBIO DE BATERÍAS 5.        HIDROMETEOROLÓGICA 3 , ACELERÓGRAFOS 2,  COMUNICACIONES DE LAS ESTACIONES DE MONITOREO 0 .      Total I trimestre: 164.                                                                                                                                                                 
RADIOS:  Administración de Inventario Radios:   ABRIL  ASIGNACION    07    DEVOLUCION   09     TRASLADO  0      Total = 16. Cantidad de paz y salvos validados durante el mes 03
 Capacitación de funcionamiento de Radio APX 1000 2                                                      Se realizan 7 mantenimientos a radios portátiles. MAYO ASIGNACION 7  DEVOLUCION 10 TRASLADO 0 Total = 17. Cantidad de paz y salvos validados durante el mes 3  Capacitación de funcionamiento de Radio APX 1000 1
 Se realizan 7 mantenimientos a radios portátiles. JUNIO ASIGNACION 02  DEVOLUCION 02 TRASLADO 0 Total =04. Cantidad de paz y salvos validados durante el mes 1  Capacitación de funcionamiento de Radio APX 1000  2</t>
  </si>
  <si>
    <t xml:space="preserve">https://drive.google.com/drive/folders/10gKPmr1yuI882TAjdPlb7Cx9-DIbLR2U
https://drive.google.com/drive/folders/1rj7h_FxVD59n3yhu1GAovF2-IbplXTc6
</t>
  </si>
  <si>
    <t>Las políticas de seguridad actualizadas nos permite mitigar el riesgo, ya que se identifican los puntos críticos y los controles necesarios para el correcto funcionamiento de la infraestructura de la entidad ocasionados por fallas o ataques ciberneticos .</t>
  </si>
  <si>
    <t xml:space="preserve">Se actualizó el manual de políticas de seguridad de la información del idiger 2019-2023, incluyendo  las políticas complementarias de seguridad recogidas en un solo documento.                                        </t>
  </si>
  <si>
    <r>
      <rPr>
        <sz val="9"/>
        <color theme="1"/>
        <rFont val="Arial Narrow"/>
      </rPr>
      <t xml:space="preserve">Control1: </t>
    </r>
    <r>
      <rPr>
        <u/>
        <sz val="9"/>
        <color rgb="FF1155CC"/>
        <rFont val="Arial Narrow"/>
      </rPr>
      <t>https://drive.google.com/drive/folders/1pGyQGA_fRNLwrCbaGL42_9JnNV-sEud9</t>
    </r>
  </si>
  <si>
    <t xml:space="preserve">
Se actualizó el procedimiento de infraestructura, se identificaron los controles y se actualizó la matriz de riesgos y sus respectivos controles para hacer los seguimientos. Se hizo un plan de trabajo. En seguridad se avanzó en la implementación de los planes, se revisaron todos los riesgos, se hizo divulgación, se publicó el manual de seguridad, se presentó el FURAG.</t>
  </si>
  <si>
    <t xml:space="preserve">Se publicó el procedimiento de Infraestructura .Seguimientos,  divulgación, ●        Se realizaron labores de gestión de usuarios: activación, asignación de permisos y restablecimiento de contraseñas tanto en el dominio IDIGER como en el de FOPAEDOM (NAS), así mismo, se activaron y crearon nuevas cuentas de correo electrónico y se realizó la gestión de las licencias habilitadas. ●        Se realizó actualizaciones de seguridad a los controladores de Dominio
●        Se realizó el diseño lógico de la distribución de VLANS y direccionamiento IPv4 para la nueva red de datos.
●        Se puso en marcha del Servicio DHCP en el CORE de la nueva red de datos para la asignación dinámica de direcciones IP.
●        Se realizaron actividades de soporte para ingreso a la VPN, activación de nuevos usuarios y restablecimiento de contraseñas.
●        Se realizaron ajustes en políticas del Firewall para permitir el tráfico hacia el nuevo direccionamiento de la red.
</t>
  </si>
  <si>
    <t xml:space="preserve">https://drive.google.com/drive/folders/174RGNsgyaEHQ0FB7hZG0A3YFppLgCeIJ
https://drive.google.com/drive/folders/1X4Nb7qOuiJchpzxIfYoB5sWxAMnwpLQj
</t>
  </si>
  <si>
    <t>Se actualiza el procedimiento denominado Ingeniería de software el cual servirá como base para el correcto funcionamiento del área de desarrollo.  En este momento se encuentra en planeación para su posterior publicación en la página web.</t>
  </si>
  <si>
    <t xml:space="preserve">Se realiza ajuste en código fuente y en configuración del servidor de despliegue para el correcto funcionamiento de todas las aplicaciones desplegadas en la nube.                                                                                                                                                                                                                                        Revisión y solución de acceso al aplicativo de STV.
•        Revisión y solución aplicativo Inventario de edificaciones públicas. </t>
  </si>
  <si>
    <r>
      <rPr>
        <sz val="9"/>
        <rFont val="Arial Narrow"/>
      </rPr>
      <t xml:space="preserve">Control1: </t>
    </r>
    <r>
      <rPr>
        <u/>
        <sz val="9"/>
        <color rgb="FF0563C1"/>
        <rFont val="Arial Narrow"/>
      </rPr>
      <t>https://drive.google.com/drive/folders/1q7Y6rb490rzBKSNWId8oEyAjc21P3hQR</t>
    </r>
    <r>
      <rPr>
        <sz val="9"/>
        <rFont val="Arial Narrow"/>
      </rPr>
      <t xml:space="preserve">                     Informes de Gestión de Enero, febrero y marzo</t>
    </r>
  </si>
  <si>
    <t>Se evidencia la ejecución de los controles con el reporte del informe de las actividades de los desarrolladores, sin embargo en el campo " REPORTE DE LA EJECUCIÓN DE LOS CONTROLES" se podria explicar mejor los archivos de la evidencia para facilitar el monitoreo</t>
  </si>
  <si>
    <t>Se publicó el procedimiento de Ing. de Software, se revisaron los formatos, se contrataron los desarrolladores, se hizo el plan de mejoramiento y se finalizó de acuerdo a lo dispuesto en chie. Se adelantaron y  ejecutaron los requerimientos de Gitlab, con los desarrolladores que vienen trabajando con las diferentes áreas.</t>
  </si>
  <si>
    <t>El procedimiento, los formatos y la ejecucición en la herramienta Gitlab. Se cargaron las evidencias. Plan de mejoramiento ejecutado en esta vigencia al 100%</t>
  </si>
  <si>
    <t xml:space="preserve">https://drive.google.com/drive/folders/1oNw9EWvxlpAqHBm_gDl17-AngeBKfcm8
https://www.idiger.gov.co/documents/20182/979603/TC-PD-12+Procedimiento+Ingenieria+de+Software+-+V3.pdf/1b803bae-b765-4699-afe3-09b2607c826b
</t>
  </si>
  <si>
    <t>.1. Infraestructura
● Se continuó con las mesas de trabajo entre los líderes de la Oficina TIC y el
proveedor Bmind para avanzar en la migración del sistema SICAPITAL a la
nube de Oracle. Se han realizado avances importantes.
● Se continuó con las mesas de trabajo entre los líderes de la Oficina TIC y el
proveedor Oracle para avanzar en la migración del sistema SICAPITAL a la
nube de Oracle.
● Se realizaron labores de gestión de usuarios: activación, asignación de
permisos y restablecimiento de contraseñas tanto en el dominio IDIGER
como en el de FOPAEDOM (NAS), así mismo, se activaron y crearon
nuevas cuentas de correo electrónico.
● Se realizó el parchado de los servidores Linux junto con el soporte de
DBSystem.
● Se realizó la activación de fondo de escritorio para todos los usuarios del
dominio, por solicitud de Comunicaciones.
● Se realizó la actualización del firmware del Firewall a la versión 7.0.9 en
ventana de mantenimiento del 26/01/2023.
● Se aprovisionó todo lo requerido (Servidores, BD, Certificados digitales,
Activación de puertos) para la migración a la nube de Oracle de de las
siguientes aplicaciones:
○ NOTICIAS
○ DONACIONES
○ CONSTANCIA ENCUENTRO DE BRIGADAS
○ CONSTANCIA ESCUELA CAM
○ HEMEROTECA DE EMERGENCIAS
○ HEMEROTECA DEL CAMBIO CLIMÁTICO
○ GESTOR DE APLICATIVOS
Así mismo, se realizó la coordinación del equipo de trabajo para la ventana
de mantenimiento del 30/01/2023 y se realizó el acompañamiento.  Se realizaron labores de gestión de usuarios: activación, asignación de
permisos y restablecimiento de contraseñas tanto en el dominio IDIGER
como en el de FOPAEDOM (NAS), así mismo, se activaron y crearon
nuevas cuentas de correo.
● Se realizó el parchado de los servidores Linux junto con el soporte de
DBSystem.</t>
  </si>
  <si>
    <t>Se realizaron los trámites para la prórroga del contrato FONDIGER
005-2022 (UPS)
● Se realizaron los trámites para la prórroga del contrato FONDIGER
263-2022 (SWITCHES)                            Se adjudicó el CONTRATO DE PRESTACIÓN DE SERVICIOS- IDIGER No
067 DE 2023-ORDEN DE COMPRA 104125.LOTE IMPRESORASSOLUTION
COPY.                                                   Se realizó la proyección y confirmación para la Adición y prórroga del CTO IDIGER 164-2022 (conectividad terrestre).
● Se realizó la proyección para la Adición y prórroga del CTO IDIGER 295-2022 - OC101113 - Mesa de servicios.
● Se dio inició al CTO. IDIGER 137-2023 - OC105528 - Firmas Digitales.</t>
  </si>
  <si>
    <r>
      <rPr>
        <sz val="9"/>
        <color theme="1"/>
        <rFont val="Arial Narrow"/>
      </rPr>
      <t xml:space="preserve">Control1: .1. Infraestructura                                   </t>
    </r>
    <r>
      <rPr>
        <u/>
        <sz val="9"/>
        <color rgb="FF1155CC"/>
        <rFont val="Arial Narrow"/>
      </rPr>
      <t>https://drive.google.com/drive/folders/1Tf17Sf9lqjsyaxyygvWhPGY6Z1X79iLT</t>
    </r>
  </si>
  <si>
    <t>Se presentan evidencias de la ejcución del control, sin embargo se recomienda aclarar en el campo "EVIDENCIAS /PRODUCTOS" a que control corresponde la información cargada en el drive para entender mejor la aplicación de los controles.
No se cargo evidencias en el Control 2</t>
  </si>
  <si>
    <t>En los informes de Gestión del Profesional de Infraestructura se encuentran las actividades realizadas durante el período. Se avanzó en la migración a la nube de aplicaciones y servicios, de la organización de la red, de la implementación de seguridad perimetral,  (y las hojas de vida de los componentes es una actividad del plan de mejoramiento mapa de riesgos de infraestructura actualizada en la matriz desde agosto como control., y está en ejecución, se reporta el próximo cuatrimestre de 2023).Se actualizaron los controles para el plan de riesgos de infraestructura en el plan de mejoramiento quedando actualizar las hojas de vida de los  componentes  de infraestructura . No se reporta información de servidores por seguridad en la carpeta control 2.</t>
  </si>
  <si>
    <t>"✔ En este trimestre de 2023, los servicios ofrecidos operaron sin novedades de consideración.
✔  Se atendieron y solucionaron 109+144+71 = 324 requerimientos de soporte a usuarios parametrización de la herramienta de Help Desk Aranda.                                                                                                                                                      Casos escalados a Especialistas:                                                                                                                                           Jakeline Sanchez  MAYO(3)JUNIO (3)
Jesus Alfredo Sanabria ABRIL (7) MAYO (7) JUNIO(4)
Lilian Rocio Orjuela Daza JUNIO(1)
Liliana Lorena Ramirez ABRIL (9) MAYO(10) JUNIO (10)
Jhon Jairo García MARZO(0)
Mateo Cabrera MAYO(1)
Mesa1 ABRIL (52) Mesa2 (32) Mesa1 MAYO (20)Mesa2 (79) Mesa1JUNIO (7)Mesa2(37)
Soporte Impresoras ABRIL (9)MAYO(24)  JUNIO (9)                            
Jhon Jairo García Contrato de Impresoras ABRIL(175)  MAYO(167) JUNIO(148) = 490</t>
  </si>
  <si>
    <t xml:space="preserve">https://drive.google.com/drive/folders/1HGAinHa-Wx39bVH7DnwPn13vUTzidNUn
https://drive.google.com/drive/folders/1HGAinHa-Wx39bVH7DnwPn13vUTzidNUn
</t>
  </si>
  <si>
    <t>Se efectuó sesión de capacitación para 2 usuarios externos de la localidad Ciudad Bolívar del grupo de gestores locales.       ●	Se configuro el aplicativo con el SSL correspondiente a SIRE, y se incluyó la barra gov.co en el diseño de presentación del aplicativo dspace.</t>
  </si>
  <si>
    <t>ENERO: (58) solicitudes.  capacitación para 2 usuarios externos de la localidad Ciudad Bolívar del grupo de gestores locales.        FEBRERO:    86. se recibieron 3 solicitudes para la validación de paz y salvos.                     MARZO: Durante el período  se recibieron un total de 115 solicitudes , brindando soporte a aplicaciones tales como BITACORA; INFORMES y SOLICITUDES, SUGA, STV, PRIMER RESPONDIENTE, BIBLIOTECA DIGITAL, TOTAL: 259 solicitudes.</t>
  </si>
  <si>
    <t>https://drive.google.com/drive/folders/1WGs7WOw_JagQU5jDMG-hLgsB0oxIkpB-</t>
  </si>
  <si>
    <t xml:space="preserve">Se presentan evidencias de la ejcución del control, sin embargo se recomienda aclarar en el campo "EVIDENCIAS /PRODUCTOS" a que control corresponde la información cargada en el drive para entender mejor la aplicación de los controles.
</t>
  </si>
  <si>
    <t>Las aplicaciones del sistema se están migrando, para tener una mejor disponibilidad de los servicio. En general los servicios se mantienen estables. Servicios arriba. Soporte y mantenimiento de los aplicativos del sistema SIRE al día.Atender la totalidad de requerimientos registrados en la herramienta de Mesa de Servicios, formatos de usuario, formato de sin pendientes  y/o  correo electronico,  para garantizar la operación del SIRE</t>
  </si>
  <si>
    <t xml:space="preserve">BRIL: (13) solicitudes.  solicitudes que fueron allegadas para la reactivación o creación de usuarios SIRE para acceso a sus distintos módulos y componentes. (30)   solicitudes de soporte técnico a aplicaciones.  Sistema Único de Registro Escolar (SURE) 11.       MAYO:    5   solicitudes SIRE . 49   solicitudes de soporte técnico a aplicaciones.    11  solicitudes SURE . Otras Aplicaciones 15.    5 capacitaciones      JUNIO: 19 solicitudes SIRE. 49   solicitudes de soporte Aplicaciones,  12  solicitudes SURE, SICAPITAL o ARANDA SERVICE DESK 14.   Capacitaciones=1    TOTAL: 224 solicitudes.    </t>
  </si>
  <si>
    <t>https://drive.google.com/drive/folders/1DNtJd6uk6cGeQVLtrokYxcZeMZN_zLxh</t>
  </si>
  <si>
    <t>Manual de Politicas de Seguridad de la Información actualizado, enviado a planeación para su revisión y publicación.       Se realizó la gestión para la construcción de una pieza gráfica para fomentar el
uso de los canales oficiales para las solicitudes de soporte, y otra para el almacenamiento en la NAS para su posterior divulgación en los canales de la entidad.</t>
  </si>
  <si>
    <t>Manual de Politicas de Seguridad de la Información actualizado, enviado a planeación para su revisión y publicación.                                                                   La  resolución está en proceso de revisión en la Oficina jurídica.                                                                                                                                                                                              Se están recibiendo las solicitudes por correo electrónico para creación de carpetas compartidas en la Nas con sus respectivos accesos por parte de los jefes o personas encargadas de cada una de las áreas. Solo para archivos históricos y productos misionales.                                                                                          Se coordinaron actividades para la migración del almacenamiento NAS:                                                                                                                                                               ○ Solicitud a las áreas con respecto a los permisos que deben asignarse a las carpetas bajo su gestión.                                                                                                                  ○ Asignación y verificación de credenciales de acceso para el proveedor Red Computo y aprovisionamiento de equipo para realizar la tarea de migración de datos                                                                                                                                                                                                                                 ○ Coordinación de las tareas</t>
  </si>
  <si>
    <r>
      <rPr>
        <u/>
        <sz val="9"/>
        <color rgb="FF0563C1"/>
        <rFont val="Arial Narrow"/>
      </rPr>
      <t>https://drive.google.com/drive/folders/1FlDvblpczEJn9oedM17Trq9Tus7su0U2</t>
    </r>
    <r>
      <rPr>
        <sz val="9"/>
        <color rgb="FF000000"/>
        <rFont val="Arial Narrow"/>
      </rPr>
      <t xml:space="preserve">                                                      Informes de Gestión del profesional encargado del area de Infraestructura, y manual de Políticas de Seguridad.</t>
    </r>
  </si>
  <si>
    <t>Se presentan evidencias de la ejcución del control y de las acciones planteadas, sin embargo se recomienda aclarar en el campo "EVIDENCIAS /PRODUCTOS" a que control o acción,corresponde la información cargada en el drive para entender mejor la aplicación de estos.
.</t>
  </si>
  <si>
    <t>Se publicó el manual de seguridad actualizado y el procedimiento de infraestructura tecnologica actualizado en el proceso de la Oficina Tics y el manual de seguridad también en manuales y políticas. Está pendiente la publicación de la resolución de la política de  seguridad de la información y seguridad digital acorde a las 2 políticas siguiendo los lineamientos de Mintic y la política de Gobierno Digital. Ya se proyectó y se revisó y fué enviado para la firma del Director.</t>
  </si>
  <si>
    <t>Manual, y procedimiento disponibles en los links copiados. Divulgación y capacitación sobre seguridad y almacenamiento NAS realizados en este periodo. Procedimiento en políticas de operación. 5.1. Control de accesos. 5.1.5. sistemas de información. 5.5. uso del almacenamiento. Evidencias de capacitación y divulgación....</t>
  </si>
  <si>
    <r>
      <rPr>
        <sz val="9"/>
        <color theme="1"/>
        <rFont val="Arial Narrow"/>
      </rPr>
      <t xml:space="preserve">https://www.idiger.gov.co/documents/20182/979747/TC-MN-02+Manual+de+Pol%C3%ADticas+de+Seguridad+de+la+Informaci%C3%B3n+-+V3.pdf/
https://www.idiger.gov.co/documents/20182/979603/TC-PD-07+Procedimiento+Administraci%C3%B3n+de+Infraestructura+Tecnol%C3%B3gica+-+V5.pdf/
</t>
    </r>
    <r>
      <rPr>
        <u/>
        <sz val="9"/>
        <color rgb="FF1155CC"/>
        <rFont val="Arial Narrow"/>
      </rPr>
      <t>https://drive.google.com/drive/folders/1z6wgbwP8Q3eXCGh6GXGkKznLx3P3Y_GS</t>
    </r>
  </si>
  <si>
    <t>Se presentan evidencias de la ejcución del control y de las acciones planteadas, sin embargo se recomienda aclarar en el campo "EVIDENCIAS /PRODUCTOS" a que control o acción,corresponde la información cargada en el drive para entender mejor la aplicación de estos.
No se cargo evidencias en las acciones, por lo tanto no fue posible revisar la aplicación de este.</t>
  </si>
  <si>
    <t>Manual de Politicas de Seguridad de la Información actualizado. Los funcionarios y contratistas de la oficina Tic realizaron el curso de seguridad.  El procedimiento de infraestructura está en proceso de levantamiento de requerimientos y validación del diagrama de flujo. Se está reportando los avances en Chie.</t>
  </si>
  <si>
    <t>Manual de Políticas de Seguridad Actualizado, pendiente publicación.                                                                                                                                                                                         Item      7.1        Teletrabajo, trabajo en casa y acceso remoto.                                                                                                                                                                                                                      Certificaciones del curso (22) Oficina TIC, procedimiento de infraestructura en período de actualización.</t>
  </si>
  <si>
    <t xml:space="preserve">https://drive.google.com/drive/folders/16R0I_jgCZS4aRBUtgnJPQHZC7WHPPaBV                                                       manual de Políticas de Seguridad, Certificaciones
</t>
  </si>
  <si>
    <t xml:space="preserve">Se presentan evidencias de la ejcución del control, sin embargo se recomienda aclarar en el campo "EVIDENCIAS /PRODUCTOS" a que control,corresponde la información cargada en el drive para entender mejor la aplicación de los controles.
</t>
  </si>
  <si>
    <t>Manual de Seguridad de la Información Actualizado, Procedimiento de Infraestructura Tecnológica actualizado y publicado en el proceso de TIC. Los cursos se realizaron y están los certificados de los funcionarios y contratistas que los realizaron</t>
  </si>
  <si>
    <t>Test de conocimiento, capacitación y divulgación de la Seguridad de la Información, Seguridad Digital, Datos Personales, etc</t>
  </si>
  <si>
    <t xml:space="preserve">https://drive.google.com/drive/folders/135pGZqhUVTTaP4m6HPMBPEf6bpFyOJMp
https://drive.google.com/drive/folders/1NsB86Zo2TWubh9ZM_ZNx7g42nLeC2-RN
</t>
  </si>
  <si>
    <t>Se presentan evidencias de la ejcución del control, sin embargo se recomienda aclarar en el campo "EVIDENCIAS /PRODUCTOS" a que control,corresponde la información cargada en el drive para entender mejor la aplicación de los controles.
No se cargo evidencias en las carpetas de las acciones, por lo tanto no fue posible revisar la aplicación de estas.</t>
  </si>
  <si>
    <t>Se cuenta con la herramienta KeePass, para realizar la Gestión de claves.                                 Manual de Politicas de Seguridad de la Información actualizado</t>
  </si>
  <si>
    <t xml:space="preserve">Se cuenta con la herramienta KeePass, para realizar la Gestión de claves. Para la administración de Infraestructura, y la administración de la página web.  Manual de Politicas de Seguridad de la Información actualizado.   </t>
  </si>
  <si>
    <r>
      <rPr>
        <u/>
        <sz val="9"/>
        <color rgb="FF0563C1"/>
        <rFont val="Arial Narrow"/>
      </rPr>
      <t>https://drive.google.com/drive/folders/1tDkW9WMRS2z-f1lPtHTBkacH_anTjMo3</t>
    </r>
    <r>
      <rPr>
        <sz val="9"/>
        <color rgb="FF000000"/>
        <rFont val="Arial Narrow"/>
      </rPr>
      <t xml:space="preserve">        Imagen de un reporte de ejecución de la herramienta KeePass</t>
    </r>
  </si>
  <si>
    <t xml:space="preserve">
Se presentan evidencias de la ejcución del control, sin embargo se recomienda aclarar en el campo "EVIDENCIAS /PRODUCTOS" a que control,corresponde la información cargada en el drive para entender mejor la aplicación de los controles.
</t>
  </si>
  <si>
    <t>Se cuenta con la herramienta KeePass, para realizar la Gestión de claves.                                 Manual de Politicas de Seguridad de la Información actualizado y publicado, procedimiento de Infraestructura tecnológica actualizado y publicado.</t>
  </si>
  <si>
    <t>Se cuenta con la herramienta KeePass, para realizar la Gestión de claves. Para la administración de Infraestructura, y la administración de la página web.  Reporte de usuarios del directorio activo con roles.</t>
  </si>
  <si>
    <t xml:space="preserve">https://drive.google.com/drive/folders/167rYxFLeTH3Qr-N-GB3RqPE6dzFpL6G6
https://drive.google.com/drive/folders/1mXii-YqfKeGxHFivI-G-NNqPFn38zr6r
https://www.idiger.gov.co/documents/20182/979747/TC-MN-02+Manual+de+Pol%C3%ADticas+de+Seguridad+de+la+Informaci%C3%B3n+-+V3.pdf/ 
https://www.idiger.gov.co/documents/20182/979603/TC-PD-07+Procedimiento+Administraci%C3%B3n+de+Infraestructura+Tecnol%C3%B3gica+-+V5.pdf/
</t>
  </si>
  <si>
    <t xml:space="preserve">
Se presentan evidencias de la ejecución del control 
No se cargó evidencias en las carpetas de las acciones, por lo tanto no fue posible revisar la aplicación de estas.
</t>
  </si>
  <si>
    <t>33,3%%</t>
  </si>
  <si>
    <t>Básicamente, cualquier cambio en la infraestructura de TI de una organización que pueda afectar las operaciones de la organización se considera un cambio de TI. Esto incluye el reemplazo de impresoras, proyectores, servidores, entre otros.                                  Manual de Politicas de Seguridad de la Información actualizado</t>
  </si>
  <si>
    <t>Manual de Politicas de Seguridad de la Información actualizado. 7.8.4 Gestión de cambios de TI</t>
  </si>
  <si>
    <r>
      <rPr>
        <u/>
        <sz val="9"/>
        <color rgb="FF1155CC"/>
        <rFont val="Arial Narrow"/>
      </rPr>
      <t>https://drive.google.com/drive/folders/1nfdqyoyZNjIFDhtpmiPyZFbEFtH2nT7H</t>
    </r>
    <r>
      <rPr>
        <sz val="9"/>
        <rFont val="Arial Narrow"/>
      </rPr>
      <t xml:space="preserve">                                                </t>
    </r>
  </si>
  <si>
    <t>Manual de politica de seguridad de la información y seguridad digital actualizado y publicado en el proceso de tic y transparencia. Plan de mejoramiento finalizado y procedimiento de infraestructura actualizado y publicado. Capacitaciones, sensibilizaciones, cursos cortos, retroalimentaciones, bases de conocimiento, son actividades de aprendizaje continuo en el área de Tics.</t>
  </si>
  <si>
    <t>Reportes de las ventanas de mantenimiento realizadas para cambios o actualizaciones. Informes de gestión como evidencia de todas las actividades realizadas en la parte de infraestructura tecnológica de la entidad.</t>
  </si>
  <si>
    <t xml:space="preserve">https://drive.google.com/drive/folders/1qhbDxetGL5FO0NibmEdqD4MmbB8Gioki
https://drive.google.com/drive/folders/1QS5qNV4dwY2h4ui3qL-910JLXyPUUZYK
</t>
  </si>
  <si>
    <t>El profesional de Seguridad de la Información es el responsable de garantizar la correcta operación del sistema de monitoreo del firewall, la cual, permite tener un reporte de la operación de las herramientas de seguridad, lo que permite reaccionar y aplicar las mejoras de forma oportuna. Se adelantaron tareas de configuración para la generación de reportes de tiempo acumulado de uso de la VPN por parte de los usuarios de la entidad.</t>
  </si>
  <si>
    <t>Se realizaron actividades de soporte de ingreso a la VPN, activación de nuevos usuarios y restablecimiento de contraseñas.
● Se completó la implementación de certificados digitales en el servidor para la publicación de las aplicaciones Web en la nube de Oracle.
● Se realizaron actividades de soporte de ingreso a la VPN, activación de nuevos usuarios y restablecimiento de contraseñas.
● Se dejó en operación el equipo Fortinalyzer, el cual permitirá generar reportes a partir de los registros generados en el Firewall. Se realizó gestión en todas las políticas de acceso a VPN en el Firewall con el fin de poder registrar la actividad (logs) realizada a través de estas.</t>
  </si>
  <si>
    <r>
      <rPr>
        <sz val="9"/>
        <color theme="1"/>
        <rFont val="Arial Narrow"/>
      </rPr>
      <t xml:space="preserve">Control 1:     </t>
    </r>
    <r>
      <rPr>
        <u/>
        <sz val="9"/>
        <color rgb="FF1155CC"/>
        <rFont val="Arial Narrow"/>
      </rPr>
      <t>https://drive.google.com/drive/folders/1-m20Zogq2zNoL5iBTdkGhKYplyO3KSuD</t>
    </r>
    <r>
      <rPr>
        <sz val="9"/>
        <color theme="1"/>
        <rFont val="Arial Narrow"/>
      </rPr>
      <t xml:space="preserve">      Informes de Gestión Control 2 y 3                                                                                                                                               Infraestructura. 1.2 Seguridad      </t>
    </r>
    <r>
      <rPr>
        <u/>
        <sz val="9"/>
        <color rgb="FF1155CC"/>
        <rFont val="Arial Narrow"/>
      </rPr>
      <t>https://drive.google.com/drive/folders/145YPQoM85jtYrTCaiy89LMzyGCPt2Wrf</t>
    </r>
  </si>
  <si>
    <t>Se evidencia el cumplimiento tanto de la acción, como de la ejecución de los controles establecidos.</t>
  </si>
  <si>
    <t>Se hace retroalimentación a los funcionarios y contratistas através del correo de la oficina Tic, los grupos de trabajo de whatsaap, el chat institucional, bases de conocimiento, cursos virtuales de DASCD, Funcion publica, alta consejería, etc. Mintic, Fortinet, Aranda. Políticas del Firewall actualizadas durante el período, VPN creadas y revisadas. Actualizacion y publicacion de el Manual de seguridad de la informacion y del procedimiento de infraestructura.</t>
  </si>
  <si>
    <t xml:space="preserve">•	Gestión del conocimiento en Seguridad de la información. Se hace retroalimentación sobre Seguridad de la información
•	El firewall monitorea el tráfico de red (entrante y saliente). Reporte de la verificación de la ejecución y disponibilidad de las herramientas de seguridad
•	Una VPN permite acceder a la red local a través de internet  de manera segura.
</t>
  </si>
  <si>
    <t>https://drive.google.com/drive/folders/1AesvAzgVSizKpNg2ey3Hzi0JtkJ-mFdM</t>
  </si>
  <si>
    <t>Es importante tener en cuenta que un riesgo de corrupcion se refierre a la posibilidad de que, por acción u omisión, se use el poder para desviar la gestión de lo público hacia un beneficio privado, por tanto el riesgo identificao como daños o afectaciones sobre los servicios TIC, debido a la falta de controles que permitan identificar de manera preventiva este tipo de daños podria ser clasificado como un riesgo  de seguridad digital po la  posibilidad de combinación de amenazas y vulnerabilidades en el entorno digital. Puede debilitar el logro de objetivos económicos y sociales.
No se evidencia monitoreo de la segunda linea de defensa por tanto el monitoreo no asegura la efectiviad en el  diseño y operacion de los controles y las acciones que gestionan el riesgo por parte de la primera linea.</t>
  </si>
  <si>
    <t xml:space="preserve">
Evidencias:  Se evidencia el cumplimiento de la ejecución de los  controles .
Se evidencia ejecucion de la accion no obstante la redaccion de la accion no permite identificar cuales serian las evidencias puntuales que determinan su cumplimeinto por tanto se recomienda replantear la accion.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</si>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</sst>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44">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u/>
      <sz val="11"/>
      <color theme="1"/>
      <name val="Arial Narrow"/>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rgb="FF0000FF"/>
      <name val="Arial Narrow"/>
    </font>
    <font>
      <u/>
      <sz val="9"/>
      <color rgb="FF0563C1"/>
      <name val="Arial Narrow"/>
    </font>
    <font>
      <u/>
      <sz val="9"/>
      <color theme="1"/>
      <name val="Arial Narrow"/>
    </font>
    <font>
      <u/>
      <sz val="9"/>
      <color rgb="FF0000FF"/>
      <name val="Arial Narrow"/>
    </font>
    <font>
      <u/>
      <sz val="9"/>
      <color rgb="FF0563C1"/>
      <name val="Arial Narrow"/>
    </font>
    <font>
      <u/>
      <sz val="9"/>
      <color rgb="FF0000FF"/>
      <name val="Arial Narrow"/>
    </font>
    <font>
      <u/>
      <sz val="9"/>
      <color theme="1"/>
      <name val="Arial Narrow"/>
    </font>
    <font>
      <sz val="9"/>
      <color rgb="FF000000"/>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sz val="9"/>
      <name val="Arial Narrow"/>
    </font>
    <font>
      <u/>
      <sz val="9"/>
      <color rgb="FF1155CC"/>
      <name val="Arial Narrow"/>
    </font>
  </fonts>
  <fills count="8">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
      <patternFill patternType="solid">
        <fgColor rgb="FFFFFFFF"/>
        <bgColor rgb="FFFFFFFF"/>
      </patternFill>
    </fill>
  </fills>
  <borders count="3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61">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19" xfId="0" applyFont="1" applyBorder="1" applyAlignment="1">
      <alignment horizontal="center" vertical="center" wrapText="1"/>
    </xf>
    <xf numFmtId="0" fontId="17" fillId="0" borderId="4" xfId="0" applyFont="1" applyBorder="1" applyAlignment="1">
      <alignment horizontal="left" vertical="center" wrapText="1"/>
    </xf>
    <xf numFmtId="0" fontId="17"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17" fillId="0" borderId="0" xfId="0" applyFont="1" applyAlignment="1">
      <alignment vertical="center" wrapText="1"/>
    </xf>
    <xf numFmtId="0" fontId="17" fillId="0" borderId="19" xfId="0" applyFont="1" applyBorder="1" applyAlignment="1">
      <alignment horizontal="left" vertical="center" wrapText="1"/>
    </xf>
    <xf numFmtId="0" fontId="17" fillId="0" borderId="4" xfId="0" applyFont="1" applyBorder="1" applyAlignment="1">
      <alignment wrapText="1"/>
    </xf>
    <xf numFmtId="0" fontId="17" fillId="0" borderId="15" xfId="0" applyFont="1" applyBorder="1" applyAlignment="1">
      <alignment horizontal="center" vertical="center" wrapText="1"/>
    </xf>
    <xf numFmtId="0" fontId="17" fillId="0" borderId="22" xfId="0" applyFont="1" applyBorder="1" applyAlignment="1">
      <alignment horizontal="left" vertical="center" wrapText="1"/>
    </xf>
    <xf numFmtId="0" fontId="17" fillId="0" borderId="22" xfId="0" applyFont="1" applyBorder="1" applyAlignment="1">
      <alignment horizontal="center" vertical="center" wrapText="1"/>
    </xf>
    <xf numFmtId="0" fontId="5" fillId="0" borderId="4"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9" xfId="0" applyFont="1" applyBorder="1" applyAlignment="1">
      <alignment horizontal="left"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23" fillId="0" borderId="4" xfId="0" applyFont="1" applyBorder="1" applyAlignment="1">
      <alignment horizontal="center" vertical="center" wrapText="1"/>
    </xf>
    <xf numFmtId="0" fontId="14" fillId="4" borderId="27"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3" xfId="0" applyNumberFormat="1" applyFont="1" applyFill="1" applyBorder="1" applyAlignment="1">
      <alignment horizontal="center" vertical="center"/>
    </xf>
    <xf numFmtId="9" fontId="38" fillId="4" borderId="4" xfId="0" applyNumberFormat="1" applyFont="1" applyFill="1" applyBorder="1" applyAlignment="1">
      <alignment horizontal="center" vertical="center"/>
    </xf>
    <xf numFmtId="10" fontId="38" fillId="4" borderId="4" xfId="0" applyNumberFormat="1" applyFont="1" applyFill="1" applyBorder="1" applyAlignment="1">
      <alignment horizontal="center" vertical="center"/>
    </xf>
    <xf numFmtId="0" fontId="38" fillId="4" borderId="4" xfId="0" applyFont="1" applyFill="1" applyBorder="1" applyAlignment="1">
      <alignment horizontal="center" vertical="center" wrapText="1"/>
    </xf>
    <xf numFmtId="0" fontId="38"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9" fillId="4" borderId="4" xfId="0" applyFont="1" applyFill="1" applyBorder="1" applyAlignment="1">
      <alignment horizontal="center" vertical="center" wrapText="1"/>
    </xf>
    <xf numFmtId="0" fontId="39" fillId="4" borderId="4" xfId="0" applyFont="1" applyFill="1" applyBorder="1" applyAlignment="1">
      <alignment horizontal="center" vertical="center"/>
    </xf>
    <xf numFmtId="0" fontId="40" fillId="0" borderId="0" xfId="0" applyFont="1"/>
    <xf numFmtId="0" fontId="41" fillId="4" borderId="4" xfId="0" applyFont="1" applyFill="1" applyBorder="1" applyAlignment="1">
      <alignment horizontal="left" vertical="center" wrapText="1"/>
    </xf>
    <xf numFmtId="0" fontId="41" fillId="0" borderId="4" xfId="0" applyFont="1" applyBorder="1" applyAlignment="1">
      <alignment horizontal="left" vertical="center" wrapText="1"/>
    </xf>
    <xf numFmtId="0" fontId="40" fillId="0" borderId="0" xfId="0" applyFont="1" applyAlignment="1">
      <alignment horizontal="left"/>
    </xf>
    <xf numFmtId="0" fontId="41" fillId="0" borderId="4" xfId="0" applyFont="1" applyBorder="1" applyAlignment="1">
      <alignment horizontal="left" vertical="center"/>
    </xf>
    <xf numFmtId="0" fontId="40" fillId="0" borderId="0" xfId="0" applyFont="1" applyAlignment="1">
      <alignment wrapText="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3"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4"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17"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4" borderId="19" xfId="0" applyFont="1" applyFill="1" applyBorder="1" applyAlignment="1">
      <alignment horizontal="center" vertical="center"/>
    </xf>
    <xf numFmtId="0" fontId="16" fillId="3" borderId="21" xfId="0" applyFont="1" applyFill="1" applyBorder="1" applyAlignment="1">
      <alignment horizontal="center" vertical="center" wrapText="1"/>
    </xf>
    <xf numFmtId="0" fontId="14" fillId="4" borderId="19" xfId="0" applyFont="1" applyFill="1" applyBorder="1" applyAlignment="1">
      <alignment horizontal="center" vertical="center"/>
    </xf>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7" fillId="0" borderId="19" xfId="0" applyFont="1" applyBorder="1" applyAlignment="1">
      <alignment horizontal="center"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166"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3" xfId="0" applyFont="1" applyFill="1" applyBorder="1" applyAlignment="1">
      <alignment horizontal="center" vertical="center" wrapText="1"/>
    </xf>
    <xf numFmtId="0" fontId="17" fillId="0" borderId="19" xfId="0" applyFont="1" applyBorder="1" applyAlignment="1">
      <alignment horizontal="left" vertical="center" wrapText="1"/>
    </xf>
    <xf numFmtId="164" fontId="28" fillId="0" borderId="19" xfId="0" applyNumberFormat="1" applyFont="1" applyBorder="1" applyAlignment="1">
      <alignment horizontal="center" vertical="center" wrapText="1"/>
    </xf>
    <xf numFmtId="0" fontId="28" fillId="0" borderId="19" xfId="0" applyFont="1" applyBorder="1" applyAlignment="1">
      <alignment horizontal="center" vertical="center" wrapText="1"/>
    </xf>
    <xf numFmtId="0" fontId="28" fillId="0" borderId="19" xfId="0" applyFont="1" applyBorder="1" applyAlignment="1">
      <alignment horizontal="left" vertical="center" wrapText="1"/>
    </xf>
    <xf numFmtId="0" fontId="31" fillId="0" borderId="19" xfId="0" applyFont="1" applyBorder="1" applyAlignment="1">
      <alignment horizontal="center" vertical="center" wrapText="1"/>
    </xf>
    <xf numFmtId="0" fontId="36" fillId="7" borderId="30" xfId="0" applyFont="1" applyFill="1" applyBorder="1" applyAlignment="1">
      <alignment horizontal="left" vertical="center" wrapText="1"/>
    </xf>
    <xf numFmtId="0" fontId="2" fillId="0" borderId="31" xfId="0" applyFont="1" applyBorder="1"/>
    <xf numFmtId="0" fontId="2" fillId="0" borderId="32" xfId="0" applyFont="1" applyBorder="1"/>
    <xf numFmtId="0" fontId="32" fillId="0" borderId="19" xfId="0" applyFont="1" applyBorder="1" applyAlignment="1">
      <alignment horizontal="center" vertical="center" wrapText="1"/>
    </xf>
    <xf numFmtId="0" fontId="34" fillId="0" borderId="19" xfId="0" applyFont="1" applyBorder="1" applyAlignment="1">
      <alignment horizontal="center" vertical="center" wrapText="1"/>
    </xf>
    <xf numFmtId="10" fontId="5" fillId="0" borderId="19" xfId="0" applyNumberFormat="1" applyFont="1" applyBorder="1" applyAlignment="1">
      <alignment horizontal="center" vertical="center" wrapText="1"/>
    </xf>
    <xf numFmtId="0" fontId="21" fillId="0" borderId="19" xfId="0" applyFont="1" applyBorder="1" applyAlignment="1">
      <alignment horizontal="center" vertical="center" wrapText="1"/>
    </xf>
    <xf numFmtId="0" fontId="35" fillId="0" borderId="19" xfId="0" applyFont="1" applyBorder="1" applyAlignment="1">
      <alignment horizontal="center" vertical="center" wrapText="1"/>
    </xf>
    <xf numFmtId="0" fontId="28"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164" fontId="28" fillId="0" borderId="20" xfId="0" applyNumberFormat="1" applyFont="1" applyBorder="1" applyAlignment="1">
      <alignment horizontal="center" vertical="center" wrapText="1"/>
    </xf>
    <xf numFmtId="0" fontId="24" fillId="4" borderId="13"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8" fillId="0" borderId="20" xfId="0" applyFont="1" applyBorder="1" applyAlignment="1">
      <alignment horizontal="left" vertical="center" wrapText="1"/>
    </xf>
    <xf numFmtId="0" fontId="30" fillId="0" borderId="20" xfId="0" applyFont="1" applyBorder="1" applyAlignment="1">
      <alignment horizontal="center" vertical="center" wrapText="1"/>
    </xf>
    <xf numFmtId="0" fontId="29" fillId="0" borderId="20" xfId="0" applyFont="1" applyBorder="1" applyAlignment="1">
      <alignment horizontal="center" vertical="center" wrapText="1"/>
    </xf>
    <xf numFmtId="0" fontId="33" fillId="0" borderId="19" xfId="0" applyFont="1" applyBorder="1" applyAlignment="1">
      <alignment horizontal="center" vertical="center" wrapText="1"/>
    </xf>
    <xf numFmtId="0" fontId="38" fillId="4" borderId="13" xfId="0" applyFont="1" applyFill="1" applyBorder="1" applyAlignment="1">
      <alignment horizontal="center" vertical="center" wrapText="1"/>
    </xf>
    <xf numFmtId="0" fontId="37" fillId="4" borderId="19"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4">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c:v>
                </c:pt>
                <c:pt idx="4">
                  <c:v>0.33</c:v>
                </c:pt>
                <c:pt idx="7">
                  <c:v>0.33</c:v>
                </c:pt>
                <c:pt idx="10">
                  <c:v>0.33</c:v>
                </c:pt>
                <c:pt idx="13">
                  <c:v>0.33</c:v>
                </c:pt>
                <c:pt idx="16">
                  <c:v>0.33329999999999999</c:v>
                </c:pt>
                <c:pt idx="19">
                  <c:v>0.33329999999999999</c:v>
                </c:pt>
                <c:pt idx="22">
                  <c:v>0.33329999999999999</c:v>
                </c:pt>
                <c:pt idx="25">
                  <c:v>0</c:v>
                </c:pt>
                <c:pt idx="28">
                  <c:v>0.33</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Consolidado'!$F$7:$F$68</c:f>
              <c:numCache>
                <c:formatCode>General</c:formatCode>
                <c:ptCount val="62"/>
                <c:pt idx="0">
                  <c:v>0</c:v>
                </c:pt>
                <c:pt idx="2" formatCode="0%">
                  <c:v>0</c:v>
                </c:pt>
                <c:pt idx="5" formatCode="0%">
                  <c:v>0</c:v>
                </c:pt>
                <c:pt idx="8" formatCode="0%">
                  <c:v>0</c:v>
                </c:pt>
                <c:pt idx="11" formatCode="0%">
                  <c:v>0</c:v>
                </c:pt>
                <c:pt idx="14" formatCode="0%">
                  <c:v>0</c:v>
                </c:pt>
                <c:pt idx="17" formatCode="0%">
                  <c:v>0</c:v>
                </c:pt>
                <c:pt idx="20" formatCode="0%">
                  <c:v>0</c:v>
                </c:pt>
                <c:pt idx="23" formatCode="0%">
                  <c:v>0</c:v>
                </c:pt>
                <c:pt idx="26" formatCode="0%">
                  <c:v>0</c:v>
                </c:pt>
                <c:pt idx="29" formatCode="0%">
                  <c:v>0</c:v>
                </c:pt>
                <c:pt idx="32" formatCode="0%">
                  <c:v>0</c:v>
                </c:pt>
                <c:pt idx="35" formatCode="0%">
                  <c:v>0</c:v>
                </c:pt>
                <c:pt idx="38" formatCode="0%">
                  <c:v>0</c:v>
                </c:pt>
                <c:pt idx="41" formatCode="0%">
                  <c:v>0</c:v>
                </c:pt>
                <c:pt idx="44" formatCode="0%">
                  <c:v>0</c:v>
                </c:pt>
                <c:pt idx="47" formatCode="0%">
                  <c:v>0</c:v>
                </c:pt>
                <c:pt idx="50" formatCode="0%">
                  <c:v>0</c:v>
                </c:pt>
                <c:pt idx="53" formatCode="0%">
                  <c:v>0</c:v>
                </c:pt>
                <c:pt idx="56" formatCode="0%">
                  <c:v>0</c:v>
                </c:pt>
                <c:pt idx="59" formatCode="0%">
                  <c:v>0</c:v>
                </c:pt>
              </c:numCache>
            </c:numRef>
          </c:val>
        </c:ser>
        <c:dLbls>
          <c:showLegendKey val="0"/>
          <c:showVal val="0"/>
          <c:showCatName val="0"/>
          <c:showSerName val="0"/>
          <c:showPercent val="0"/>
          <c:showBubbleSize val="0"/>
        </c:dLbls>
        <c:gapWidth val="150"/>
        <c:overlap val="100"/>
        <c:axId val="245786720"/>
        <c:axId val="245785088"/>
      </c:barChart>
      <c:catAx>
        <c:axId val="24578672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45785088"/>
        <c:crosses val="autoZero"/>
        <c:auto val="1"/>
        <c:lblAlgn val="ctr"/>
        <c:lblOffset val="100"/>
        <c:noMultiLvlLbl val="1"/>
      </c:catAx>
      <c:valAx>
        <c:axId val="2457850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24578672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0.33</c:v>
                </c:pt>
                <c:pt idx="4">
                  <c:v>0.33</c:v>
                </c:pt>
                <c:pt idx="7">
                  <c:v>0.33</c:v>
                </c:pt>
                <c:pt idx="10">
                  <c:v>0.33</c:v>
                </c:pt>
                <c:pt idx="13">
                  <c:v>0.33</c:v>
                </c:pt>
                <c:pt idx="16">
                  <c:v>0.33</c:v>
                </c:pt>
                <c:pt idx="19">
                  <c:v>0.33</c:v>
                </c:pt>
                <c:pt idx="22">
                  <c:v>0.33</c:v>
                </c:pt>
                <c:pt idx="25">
                  <c:v>0.33</c:v>
                </c:pt>
                <c:pt idx="28">
                  <c:v>0.33</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0.5</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245787808"/>
        <c:axId val="245794880"/>
      </c:barChart>
      <c:catAx>
        <c:axId val="24578780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45794880"/>
        <c:crosses val="autoZero"/>
        <c:auto val="1"/>
        <c:lblAlgn val="ctr"/>
        <c:lblOffset val="100"/>
        <c:noMultiLvlLbl val="1"/>
      </c:catAx>
      <c:valAx>
        <c:axId val="245794880"/>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24578780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245123632"/>
        <c:axId val="245125808"/>
      </c:barChart>
      <c:catAx>
        <c:axId val="24512363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45125808"/>
        <c:crosses val="autoZero"/>
        <c:auto val="1"/>
        <c:lblAlgn val="ctr"/>
        <c:lblOffset val="100"/>
        <c:noMultiLvlLbl val="1"/>
      </c:catAx>
      <c:valAx>
        <c:axId val="245125808"/>
        <c:scaling>
          <c:orientation val="minMax"/>
        </c:scaling>
        <c:delete val="0"/>
        <c:axPos val="l"/>
        <c:numFmt formatCode="0%" sourceLinked="1"/>
        <c:majorTickMark val="cross"/>
        <c:minorTickMark val="cross"/>
        <c:tickLblPos val="nextTo"/>
        <c:spPr>
          <a:ln>
            <a:noFill/>
          </a:ln>
        </c:spPr>
        <c:crossAx val="24512363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206082778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682260844"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739485927"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drive.google.com/drive/folders/1z6wgbwP8Q3eXCGh6GXGkKznLx3P3Y_GS" TargetMode="External"/><Relationship Id="rId13" Type="http://schemas.openxmlformats.org/officeDocument/2006/relationships/drawing" Target="../drawings/drawing8.xml"/><Relationship Id="rId3" Type="http://schemas.openxmlformats.org/officeDocument/2006/relationships/hyperlink" Target="https://drive.google.com/drive/folders/1q7Y6rb490rzBKSNWId8oEyAjc21P3hQR" TargetMode="External"/><Relationship Id="rId7" Type="http://schemas.openxmlformats.org/officeDocument/2006/relationships/hyperlink" Target="https://drive.google.com/drive/folders/1FlDvblpczEJn9oedM17Trq9Tus7su0U2" TargetMode="External"/><Relationship Id="rId12" Type="http://schemas.openxmlformats.org/officeDocument/2006/relationships/hyperlink" Target="https://drive.google.com/drive/folders/1AesvAzgVSizKpNg2ey3Hzi0JtkJ-mFdM" TargetMode="External"/><Relationship Id="rId2" Type="http://schemas.openxmlformats.org/officeDocument/2006/relationships/hyperlink" Target="https://drive.google.com/drive/folders/1pGyQGA_fRNLwrCbaGL42_9JnNV-sEud9" TargetMode="External"/><Relationship Id="rId1" Type="http://schemas.openxmlformats.org/officeDocument/2006/relationships/hyperlink" Target="https://drive.google.com/drive/folders/1HFhgGMdmQhJ2jYSL9G9eIlmZ1Ka47KcE" TargetMode="External"/><Relationship Id="rId6" Type="http://schemas.openxmlformats.org/officeDocument/2006/relationships/hyperlink" Target="https://drive.google.com/drive/folders/1DNtJd6uk6cGeQVLtrokYxcZeMZN_zLxh" TargetMode="External"/><Relationship Id="rId11" Type="http://schemas.openxmlformats.org/officeDocument/2006/relationships/hyperlink" Target="https://drive.google.com/drive/folders/1-m20Zogq2zNoL5iBTdkGhKYplyO3KSuD" TargetMode="External"/><Relationship Id="rId5" Type="http://schemas.openxmlformats.org/officeDocument/2006/relationships/hyperlink" Target="https://drive.google.com/drive/folders/1WGs7WOw_JagQU5jDMG-hLgsB0oxIkpB-" TargetMode="External"/><Relationship Id="rId10" Type="http://schemas.openxmlformats.org/officeDocument/2006/relationships/hyperlink" Target="https://drive.google.com/drive/folders/1nfdqyoyZNjIFDhtpmiPyZFbEFtH2nT7H" TargetMode="External"/><Relationship Id="rId4" Type="http://schemas.openxmlformats.org/officeDocument/2006/relationships/hyperlink" Target="https://drive.google.com/drive/folders/1Tf17Sf9lqjsyaxyygvWhPGY6Z1X79iLT" TargetMode="External"/><Relationship Id="rId9" Type="http://schemas.openxmlformats.org/officeDocument/2006/relationships/hyperlink" Target="https://drive.google.com/drive/folders/1tDkW9WMRS2z-f1lPtHTBkacH_anTjMo3"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74"/>
      <c r="B1" s="75"/>
      <c r="C1" s="80" t="s">
        <v>0</v>
      </c>
      <c r="D1" s="81"/>
      <c r="E1" s="81"/>
      <c r="F1" s="81"/>
      <c r="G1" s="81"/>
      <c r="H1" s="81"/>
      <c r="I1" s="81"/>
      <c r="J1" s="81"/>
      <c r="K1" s="75"/>
      <c r="L1" s="1" t="s">
        <v>1</v>
      </c>
      <c r="M1" s="2"/>
      <c r="N1" s="3"/>
      <c r="O1" s="4"/>
      <c r="P1" s="4"/>
      <c r="Q1" s="4"/>
      <c r="R1" s="4"/>
      <c r="S1" s="4"/>
      <c r="T1" s="4"/>
      <c r="U1" s="4"/>
      <c r="V1" s="4"/>
      <c r="W1" s="4"/>
      <c r="X1" s="4"/>
      <c r="Y1" s="4"/>
      <c r="Z1" s="4"/>
    </row>
    <row r="2" spans="1:26" ht="15.75" customHeight="1">
      <c r="A2" s="76"/>
      <c r="B2" s="77"/>
      <c r="C2" s="76"/>
      <c r="D2" s="82"/>
      <c r="E2" s="82"/>
      <c r="F2" s="82"/>
      <c r="G2" s="82"/>
      <c r="H2" s="82"/>
      <c r="I2" s="82"/>
      <c r="J2" s="82"/>
      <c r="K2" s="77"/>
      <c r="L2" s="1" t="s">
        <v>2</v>
      </c>
      <c r="M2" s="2"/>
      <c r="N2" s="3"/>
      <c r="O2" s="4"/>
      <c r="P2" s="4"/>
      <c r="Q2" s="4"/>
      <c r="R2" s="4"/>
      <c r="S2" s="4"/>
      <c r="T2" s="4"/>
      <c r="U2" s="4"/>
      <c r="V2" s="4"/>
      <c r="W2" s="4"/>
      <c r="X2" s="4"/>
      <c r="Y2" s="4"/>
      <c r="Z2" s="4"/>
    </row>
    <row r="3" spans="1:26" ht="15.75" customHeight="1">
      <c r="A3" s="76"/>
      <c r="B3" s="77"/>
      <c r="C3" s="76"/>
      <c r="D3" s="82"/>
      <c r="E3" s="82"/>
      <c r="F3" s="82"/>
      <c r="G3" s="82"/>
      <c r="H3" s="82"/>
      <c r="I3" s="82"/>
      <c r="J3" s="82"/>
      <c r="K3" s="77"/>
      <c r="L3" s="5" t="s">
        <v>3</v>
      </c>
      <c r="M3" s="4"/>
      <c r="N3" s="2"/>
      <c r="O3" s="4"/>
      <c r="P3" s="4"/>
      <c r="Q3" s="4"/>
      <c r="R3" s="4"/>
      <c r="S3" s="4"/>
      <c r="T3" s="4"/>
      <c r="U3" s="4"/>
      <c r="V3" s="4"/>
      <c r="W3" s="4"/>
      <c r="X3" s="4"/>
      <c r="Y3" s="4"/>
      <c r="Z3" s="4"/>
    </row>
    <row r="4" spans="1:26" ht="15.75" customHeight="1">
      <c r="A4" s="78"/>
      <c r="B4" s="79"/>
      <c r="C4" s="78"/>
      <c r="D4" s="83"/>
      <c r="E4" s="83"/>
      <c r="F4" s="83"/>
      <c r="G4" s="83"/>
      <c r="H4" s="83"/>
      <c r="I4" s="83"/>
      <c r="J4" s="83"/>
      <c r="K4" s="79"/>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84" t="s">
        <v>5</v>
      </c>
      <c r="B6" s="75"/>
      <c r="C6" s="85" t="s">
        <v>6</v>
      </c>
      <c r="D6" s="81"/>
      <c r="E6" s="81"/>
      <c r="F6" s="81"/>
      <c r="G6" s="81"/>
      <c r="H6" s="75"/>
      <c r="I6" s="86" t="s">
        <v>7</v>
      </c>
      <c r="J6" s="81"/>
      <c r="K6" s="81"/>
      <c r="L6" s="75"/>
      <c r="M6" s="2"/>
      <c r="N6" s="2"/>
      <c r="O6" s="4"/>
      <c r="P6" s="4"/>
      <c r="Q6" s="4"/>
      <c r="R6" s="4"/>
      <c r="S6" s="4"/>
      <c r="T6" s="4"/>
      <c r="U6" s="4"/>
      <c r="V6" s="4"/>
      <c r="W6" s="4"/>
      <c r="X6" s="4"/>
      <c r="Y6" s="4"/>
      <c r="Z6" s="4"/>
    </row>
    <row r="7" spans="1:26" ht="12.75" customHeight="1">
      <c r="A7" s="78"/>
      <c r="B7" s="79"/>
      <c r="C7" s="78"/>
      <c r="D7" s="83"/>
      <c r="E7" s="83"/>
      <c r="F7" s="83"/>
      <c r="G7" s="83"/>
      <c r="H7" s="79"/>
      <c r="I7" s="78"/>
      <c r="J7" s="83"/>
      <c r="K7" s="83"/>
      <c r="L7" s="79"/>
      <c r="M7" s="2"/>
      <c r="N7" s="2"/>
      <c r="O7" s="4"/>
      <c r="P7" s="4"/>
      <c r="Q7" s="4"/>
      <c r="R7" s="4"/>
      <c r="S7" s="4"/>
      <c r="T7" s="4"/>
      <c r="U7" s="4"/>
      <c r="V7" s="4"/>
      <c r="W7" s="4"/>
      <c r="X7" s="4"/>
      <c r="Y7" s="4"/>
      <c r="Z7" s="4"/>
    </row>
    <row r="8" spans="1:26" ht="38.25" customHeight="1">
      <c r="A8" s="88" t="s">
        <v>8</v>
      </c>
      <c r="B8" s="75"/>
      <c r="C8" s="87" t="str">
        <f>IFERROR(VLOOKUP(C6,'Datos Hoja 1'!$A$1:$D$17,2,FALSE),"")</f>
        <v>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
      <c r="D8" s="156"/>
      <c r="E8" s="156"/>
      <c r="F8" s="156"/>
      <c r="G8" s="156"/>
      <c r="H8" s="157"/>
      <c r="I8" s="87" t="str">
        <f>IFERROR(VLOOKUP(C6,'Datos Hoja 1'!$A$1:$D$17,3,FALSE),"")</f>
        <v>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v>
      </c>
      <c r="J8" s="81"/>
      <c r="K8" s="81"/>
      <c r="L8" s="75"/>
      <c r="M8" s="2"/>
      <c r="N8" s="2"/>
      <c r="O8" s="4"/>
      <c r="P8" s="4"/>
      <c r="Q8" s="4"/>
      <c r="R8" s="4"/>
      <c r="S8" s="4"/>
      <c r="T8" s="4"/>
      <c r="U8" s="4"/>
      <c r="V8" s="4"/>
      <c r="W8" s="4"/>
      <c r="X8" s="4"/>
      <c r="Y8" s="4"/>
      <c r="Z8" s="4"/>
    </row>
    <row r="9" spans="1:26" ht="42.75" customHeight="1">
      <c r="A9" s="78"/>
      <c r="B9" s="79"/>
      <c r="C9" s="158"/>
      <c r="D9" s="159"/>
      <c r="E9" s="159"/>
      <c r="F9" s="159"/>
      <c r="G9" s="159"/>
      <c r="H9" s="160"/>
      <c r="I9" s="76"/>
      <c r="J9" s="82"/>
      <c r="K9" s="82"/>
      <c r="L9" s="77"/>
      <c r="M9" s="2"/>
      <c r="N9" s="2"/>
      <c r="O9" s="4"/>
      <c r="P9" s="4"/>
      <c r="Q9" s="4"/>
      <c r="R9" s="4"/>
      <c r="S9" s="4"/>
      <c r="T9" s="4"/>
      <c r="U9" s="4"/>
      <c r="V9" s="4"/>
      <c r="W9" s="4"/>
      <c r="X9" s="4"/>
      <c r="Y9" s="4"/>
      <c r="Z9" s="4"/>
    </row>
    <row r="10" spans="1:26" ht="27.75" customHeight="1">
      <c r="A10" s="88" t="s">
        <v>9</v>
      </c>
      <c r="B10" s="75"/>
      <c r="C10" s="87" t="str">
        <f>IFERROR(VLOOKUP(C6,'Datos Hoja 1'!$A$1:$D$17,4,FALSE),"")</f>
        <v>No. 2: Fortalecer y promover el conocimiento del riesgo de desastres y efectos del cambio climático para la toma de decisiones frente a las medidas de reducción, manejo y adaptación en el Distrito de Capital.</v>
      </c>
      <c r="D10" s="156"/>
      <c r="E10" s="156"/>
      <c r="F10" s="156"/>
      <c r="G10" s="156"/>
      <c r="H10" s="157"/>
      <c r="I10" s="76"/>
      <c r="J10" s="82"/>
      <c r="K10" s="82"/>
      <c r="L10" s="77"/>
      <c r="M10" s="2"/>
      <c r="N10" s="2"/>
      <c r="O10" s="4"/>
      <c r="P10" s="4"/>
      <c r="Q10" s="4"/>
      <c r="R10" s="4"/>
      <c r="S10" s="4"/>
      <c r="T10" s="4"/>
      <c r="U10" s="4"/>
      <c r="V10" s="4"/>
      <c r="W10" s="4"/>
      <c r="X10" s="4"/>
      <c r="Y10" s="4"/>
      <c r="Z10" s="4"/>
    </row>
    <row r="11" spans="1:26" ht="27.75" customHeight="1">
      <c r="A11" s="89"/>
      <c r="B11" s="90"/>
      <c r="C11" s="158"/>
      <c r="D11" s="159"/>
      <c r="E11" s="159"/>
      <c r="F11" s="159"/>
      <c r="G11" s="159"/>
      <c r="H11" s="160"/>
      <c r="I11" s="78"/>
      <c r="J11" s="83"/>
      <c r="K11" s="83"/>
      <c r="L11" s="79"/>
      <c r="M11" s="2"/>
      <c r="N11" s="2"/>
      <c r="O11" s="4"/>
      <c r="P11" s="4"/>
      <c r="Q11" s="4"/>
      <c r="R11" s="4"/>
      <c r="S11" s="4"/>
      <c r="T11" s="4"/>
      <c r="U11" s="4"/>
      <c r="V11" s="4"/>
      <c r="W11" s="4"/>
      <c r="X11" s="4"/>
      <c r="Y11" s="4"/>
      <c r="Z11" s="4"/>
    </row>
    <row r="12" spans="1:26" ht="21" customHeight="1">
      <c r="A12" s="68" t="s">
        <v>10</v>
      </c>
      <c r="B12" s="66"/>
      <c r="C12" s="66"/>
      <c r="D12" s="66"/>
      <c r="E12" s="66"/>
      <c r="F12" s="66"/>
      <c r="G12" s="66"/>
      <c r="H12" s="66"/>
      <c r="I12" s="66"/>
      <c r="J12" s="66"/>
      <c r="K12" s="66"/>
      <c r="L12" s="67"/>
      <c r="M12" s="2"/>
      <c r="N12" s="2"/>
      <c r="O12" s="4"/>
      <c r="P12" s="4"/>
      <c r="Q12" s="4"/>
      <c r="R12" s="4"/>
      <c r="S12" s="4"/>
      <c r="T12" s="4"/>
      <c r="U12" s="4"/>
      <c r="V12" s="4"/>
      <c r="W12" s="4"/>
      <c r="X12" s="4"/>
      <c r="Y12" s="4"/>
      <c r="Z12" s="4"/>
    </row>
    <row r="13" spans="1:26" ht="16.5" customHeight="1">
      <c r="A13" s="9"/>
      <c r="B13" s="72" t="s">
        <v>11</v>
      </c>
      <c r="C13" s="67"/>
      <c r="D13" s="10"/>
      <c r="E13" s="72" t="s">
        <v>12</v>
      </c>
      <c r="F13" s="67"/>
      <c r="G13" s="9"/>
      <c r="H13" s="72" t="s">
        <v>13</v>
      </c>
      <c r="I13" s="67"/>
      <c r="J13" s="10"/>
      <c r="K13" s="72" t="s">
        <v>14</v>
      </c>
      <c r="L13" s="67"/>
      <c r="M13" s="2"/>
      <c r="N13" s="2"/>
      <c r="O13" s="4"/>
      <c r="P13" s="4"/>
      <c r="Q13" s="4"/>
      <c r="R13" s="4"/>
      <c r="S13" s="4"/>
      <c r="T13" s="4"/>
      <c r="U13" s="4"/>
      <c r="V13" s="4"/>
      <c r="W13" s="4"/>
      <c r="X13" s="4"/>
      <c r="Y13" s="4"/>
      <c r="Z13" s="4"/>
    </row>
    <row r="14" spans="1:26" ht="16.5" customHeight="1">
      <c r="A14" s="9"/>
      <c r="B14" s="72" t="s">
        <v>15</v>
      </c>
      <c r="C14" s="67"/>
      <c r="D14" s="10"/>
      <c r="E14" s="72" t="s">
        <v>16</v>
      </c>
      <c r="F14" s="67"/>
      <c r="G14" s="9"/>
      <c r="H14" s="72" t="s">
        <v>17</v>
      </c>
      <c r="I14" s="67"/>
      <c r="J14" s="10"/>
      <c r="K14" s="72" t="s">
        <v>18</v>
      </c>
      <c r="L14" s="67"/>
      <c r="M14" s="2"/>
      <c r="N14" s="2"/>
      <c r="O14" s="4"/>
      <c r="P14" s="4"/>
      <c r="Q14" s="4"/>
      <c r="R14" s="4"/>
      <c r="S14" s="4"/>
      <c r="T14" s="4"/>
      <c r="U14" s="4"/>
      <c r="V14" s="4"/>
      <c r="W14" s="4"/>
      <c r="X14" s="4"/>
      <c r="Y14" s="4"/>
      <c r="Z14" s="4"/>
    </row>
    <row r="15" spans="1:26" ht="25.5" customHeight="1">
      <c r="A15" s="9"/>
      <c r="B15" s="72" t="s">
        <v>19</v>
      </c>
      <c r="C15" s="67"/>
      <c r="D15" s="10"/>
      <c r="E15" s="73" t="s">
        <v>20</v>
      </c>
      <c r="F15" s="67"/>
      <c r="G15" s="9"/>
      <c r="H15" s="72" t="s">
        <v>21</v>
      </c>
      <c r="I15" s="67"/>
      <c r="J15" s="10"/>
      <c r="K15" s="73" t="s">
        <v>22</v>
      </c>
      <c r="L15" s="67"/>
      <c r="M15" s="2"/>
      <c r="N15" s="2"/>
      <c r="O15" s="4"/>
      <c r="P15" s="4"/>
      <c r="Q15" s="4"/>
      <c r="R15" s="4"/>
      <c r="S15" s="4"/>
      <c r="T15" s="4"/>
      <c r="U15" s="4"/>
      <c r="V15" s="4"/>
      <c r="W15" s="4"/>
      <c r="X15" s="4"/>
      <c r="Y15" s="4"/>
      <c r="Z15" s="4"/>
    </row>
    <row r="16" spans="1:26" ht="16.5" customHeight="1">
      <c r="A16" s="9"/>
      <c r="B16" s="72" t="s">
        <v>23</v>
      </c>
      <c r="C16" s="67"/>
      <c r="D16" s="10"/>
      <c r="E16" s="72" t="s">
        <v>24</v>
      </c>
      <c r="F16" s="67"/>
      <c r="G16" s="9"/>
      <c r="H16" s="72" t="s">
        <v>25</v>
      </c>
      <c r="I16" s="67"/>
      <c r="J16" s="10"/>
      <c r="K16" s="72" t="s">
        <v>26</v>
      </c>
      <c r="L16" s="67"/>
      <c r="M16" s="2"/>
      <c r="N16" s="2"/>
      <c r="O16" s="4"/>
      <c r="P16" s="4"/>
      <c r="Q16" s="4"/>
      <c r="R16" s="4"/>
      <c r="S16" s="4"/>
      <c r="T16" s="4"/>
      <c r="U16" s="4"/>
      <c r="V16" s="4"/>
      <c r="W16" s="4"/>
      <c r="X16" s="4"/>
      <c r="Y16" s="4"/>
      <c r="Z16" s="4"/>
    </row>
    <row r="17" spans="1:26" ht="16.5" customHeight="1">
      <c r="A17" s="9"/>
      <c r="B17" s="72" t="s">
        <v>27</v>
      </c>
      <c r="C17" s="67"/>
      <c r="D17" s="10"/>
      <c r="E17" s="72" t="s">
        <v>28</v>
      </c>
      <c r="F17" s="67"/>
      <c r="G17" s="9"/>
      <c r="H17" s="72" t="s">
        <v>29</v>
      </c>
      <c r="I17" s="67"/>
      <c r="J17" s="10"/>
      <c r="K17" s="72" t="s">
        <v>30</v>
      </c>
      <c r="L17" s="67"/>
      <c r="M17" s="2"/>
      <c r="N17" s="2"/>
      <c r="O17" s="4"/>
      <c r="P17" s="4"/>
      <c r="Q17" s="4"/>
      <c r="R17" s="4"/>
      <c r="S17" s="4"/>
      <c r="T17" s="4"/>
      <c r="U17" s="4"/>
      <c r="V17" s="4"/>
      <c r="W17" s="4"/>
      <c r="X17" s="4"/>
      <c r="Y17" s="4"/>
      <c r="Z17" s="4"/>
    </row>
    <row r="18" spans="1:26" ht="25.5" customHeight="1">
      <c r="A18" s="9"/>
      <c r="B18" s="72" t="s">
        <v>31</v>
      </c>
      <c r="C18" s="67"/>
      <c r="D18" s="10"/>
      <c r="E18" s="73" t="s">
        <v>32</v>
      </c>
      <c r="F18" s="67"/>
      <c r="G18" s="9"/>
      <c r="H18" s="73" t="s">
        <v>33</v>
      </c>
      <c r="I18" s="67"/>
      <c r="J18" s="10"/>
      <c r="K18" s="72" t="s">
        <v>34</v>
      </c>
      <c r="L18" s="67"/>
      <c r="M18" s="2"/>
      <c r="N18" s="2"/>
      <c r="O18" s="4"/>
      <c r="P18" s="4"/>
      <c r="Q18" s="4"/>
      <c r="R18" s="4"/>
      <c r="S18" s="4"/>
      <c r="T18" s="4"/>
      <c r="U18" s="4"/>
      <c r="V18" s="4"/>
      <c r="W18" s="4"/>
      <c r="X18" s="4"/>
      <c r="Y18" s="4"/>
      <c r="Z18" s="4"/>
    </row>
    <row r="19" spans="1:26" ht="16.5" customHeight="1">
      <c r="A19" s="9"/>
      <c r="B19" s="72" t="s">
        <v>35</v>
      </c>
      <c r="C19" s="67"/>
      <c r="D19" s="10"/>
      <c r="E19" s="73" t="s">
        <v>36</v>
      </c>
      <c r="F19" s="67"/>
      <c r="G19" s="9"/>
      <c r="H19" s="65" t="s">
        <v>37</v>
      </c>
      <c r="I19" s="67"/>
      <c r="J19" s="10"/>
      <c r="K19" s="65" t="s">
        <v>37</v>
      </c>
      <c r="L19" s="67"/>
      <c r="M19" s="2"/>
      <c r="N19" s="2"/>
      <c r="O19" s="4"/>
      <c r="P19" s="4"/>
      <c r="Q19" s="4"/>
      <c r="R19" s="4"/>
      <c r="S19" s="4"/>
      <c r="T19" s="4"/>
      <c r="U19" s="4"/>
      <c r="V19" s="4"/>
      <c r="W19" s="4"/>
      <c r="X19" s="4"/>
      <c r="Y19" s="4"/>
      <c r="Z19" s="4"/>
    </row>
    <row r="20" spans="1:26" ht="16.5" customHeight="1">
      <c r="A20" s="9"/>
      <c r="B20" s="65" t="s">
        <v>37</v>
      </c>
      <c r="C20" s="67"/>
      <c r="D20" s="10"/>
      <c r="E20" s="65" t="s">
        <v>37</v>
      </c>
      <c r="F20" s="67"/>
      <c r="G20" s="9"/>
      <c r="H20" s="65" t="s">
        <v>37</v>
      </c>
      <c r="I20" s="67"/>
      <c r="J20" s="10"/>
      <c r="K20" s="65" t="s">
        <v>38</v>
      </c>
      <c r="L20" s="67"/>
      <c r="M20" s="2"/>
      <c r="N20" s="2"/>
      <c r="O20" s="4"/>
      <c r="P20" s="4"/>
      <c r="Q20" s="4"/>
      <c r="R20" s="4"/>
      <c r="S20" s="4"/>
      <c r="T20" s="4"/>
      <c r="U20" s="4"/>
      <c r="V20" s="4"/>
      <c r="W20" s="4"/>
      <c r="X20" s="4"/>
      <c r="Y20" s="4"/>
      <c r="Z20" s="4"/>
    </row>
    <row r="21" spans="1:26" ht="21" customHeight="1">
      <c r="A21" s="68" t="s">
        <v>39</v>
      </c>
      <c r="B21" s="66"/>
      <c r="C21" s="66"/>
      <c r="D21" s="66"/>
      <c r="E21" s="66"/>
      <c r="F21" s="66"/>
      <c r="G21" s="66"/>
      <c r="H21" s="66"/>
      <c r="I21" s="66"/>
      <c r="J21" s="66"/>
      <c r="K21" s="66"/>
      <c r="L21" s="67"/>
      <c r="M21" s="2"/>
      <c r="N21" s="2"/>
      <c r="O21" s="4"/>
      <c r="P21" s="4"/>
      <c r="Q21" s="4"/>
      <c r="R21" s="4"/>
      <c r="S21" s="4"/>
      <c r="T21" s="4"/>
      <c r="U21" s="4"/>
      <c r="V21" s="4"/>
      <c r="W21" s="4"/>
      <c r="X21" s="4"/>
      <c r="Y21" s="4"/>
      <c r="Z21" s="4"/>
    </row>
    <row r="22" spans="1:26" ht="21" customHeight="1">
      <c r="A22" s="69" t="s">
        <v>40</v>
      </c>
      <c r="B22" s="70"/>
      <c r="C22" s="70"/>
      <c r="D22" s="70"/>
      <c r="E22" s="70"/>
      <c r="F22" s="71"/>
      <c r="G22" s="68" t="s">
        <v>41</v>
      </c>
      <c r="H22" s="66"/>
      <c r="I22" s="66"/>
      <c r="J22" s="66"/>
      <c r="K22" s="66"/>
      <c r="L22" s="67"/>
      <c r="M22" s="2"/>
      <c r="N22" s="2"/>
      <c r="O22" s="4"/>
      <c r="P22" s="4"/>
      <c r="Q22" s="4"/>
      <c r="R22" s="4"/>
      <c r="S22" s="4"/>
      <c r="T22" s="4"/>
      <c r="U22" s="4"/>
      <c r="V22" s="4"/>
      <c r="W22" s="4"/>
      <c r="X22" s="4"/>
      <c r="Y22" s="4"/>
      <c r="Z22" s="4"/>
    </row>
    <row r="23" spans="1:26" ht="16.5" customHeight="1">
      <c r="A23" s="11">
        <v>1</v>
      </c>
      <c r="B23" s="65" t="s">
        <v>42</v>
      </c>
      <c r="C23" s="66"/>
      <c r="D23" s="66"/>
      <c r="E23" s="66"/>
      <c r="F23" s="67"/>
      <c r="G23" s="11">
        <v>1</v>
      </c>
      <c r="H23" s="65" t="s">
        <v>43</v>
      </c>
      <c r="I23" s="66"/>
      <c r="J23" s="66"/>
      <c r="K23" s="66"/>
      <c r="L23" s="67"/>
      <c r="M23" s="2"/>
      <c r="N23" s="2"/>
      <c r="O23" s="4"/>
      <c r="P23" s="4"/>
      <c r="Q23" s="4"/>
      <c r="R23" s="4"/>
      <c r="S23" s="4"/>
      <c r="T23" s="4"/>
      <c r="U23" s="4"/>
      <c r="V23" s="4"/>
      <c r="W23" s="4"/>
      <c r="X23" s="4"/>
      <c r="Y23" s="4"/>
      <c r="Z23" s="4"/>
    </row>
    <row r="24" spans="1:26" ht="16.5" customHeight="1">
      <c r="A24" s="11">
        <v>2</v>
      </c>
      <c r="B24" s="65" t="s">
        <v>44</v>
      </c>
      <c r="C24" s="66"/>
      <c r="D24" s="66"/>
      <c r="E24" s="66"/>
      <c r="F24" s="67"/>
      <c r="G24" s="11">
        <v>2</v>
      </c>
      <c r="H24" s="65" t="s">
        <v>45</v>
      </c>
      <c r="I24" s="66"/>
      <c r="J24" s="66"/>
      <c r="K24" s="66"/>
      <c r="L24" s="67"/>
      <c r="M24" s="2"/>
      <c r="N24" s="2"/>
      <c r="O24" s="4"/>
      <c r="P24" s="4"/>
      <c r="Q24" s="4"/>
      <c r="R24" s="4"/>
      <c r="S24" s="4"/>
      <c r="T24" s="4"/>
      <c r="U24" s="4"/>
      <c r="V24" s="4"/>
      <c r="W24" s="4"/>
      <c r="X24" s="4"/>
      <c r="Y24" s="4"/>
      <c r="Z24" s="4"/>
    </row>
    <row r="25" spans="1:26" ht="16.5" customHeight="1">
      <c r="A25" s="11">
        <v>3</v>
      </c>
      <c r="B25" s="65" t="s">
        <v>46</v>
      </c>
      <c r="C25" s="66"/>
      <c r="D25" s="66"/>
      <c r="E25" s="66"/>
      <c r="F25" s="67"/>
      <c r="G25" s="11">
        <v>3</v>
      </c>
      <c r="H25" s="65" t="s">
        <v>47</v>
      </c>
      <c r="I25" s="66"/>
      <c r="J25" s="66"/>
      <c r="K25" s="66"/>
      <c r="L25" s="67"/>
      <c r="M25" s="2"/>
      <c r="N25" s="2"/>
      <c r="O25" s="4"/>
      <c r="P25" s="4"/>
      <c r="Q25" s="4"/>
      <c r="R25" s="4"/>
      <c r="S25" s="4"/>
      <c r="T25" s="4"/>
      <c r="U25" s="4"/>
      <c r="V25" s="4"/>
      <c r="W25" s="4"/>
      <c r="X25" s="4"/>
      <c r="Y25" s="4"/>
      <c r="Z25" s="4"/>
    </row>
    <row r="26" spans="1:26" ht="16.5" customHeight="1">
      <c r="A26" s="11">
        <v>4</v>
      </c>
      <c r="B26" s="65" t="s">
        <v>48</v>
      </c>
      <c r="C26" s="66"/>
      <c r="D26" s="66"/>
      <c r="E26" s="66"/>
      <c r="F26" s="67"/>
      <c r="G26" s="11">
        <v>4</v>
      </c>
      <c r="H26" s="65" t="s">
        <v>49</v>
      </c>
      <c r="I26" s="66"/>
      <c r="J26" s="66"/>
      <c r="K26" s="66"/>
      <c r="L26" s="67"/>
      <c r="M26" s="2"/>
      <c r="N26" s="2"/>
      <c r="O26" s="4"/>
      <c r="P26" s="4"/>
      <c r="Q26" s="4"/>
      <c r="R26" s="4"/>
      <c r="S26" s="4"/>
      <c r="T26" s="4"/>
      <c r="U26" s="4"/>
      <c r="V26" s="4"/>
      <c r="W26" s="4"/>
      <c r="X26" s="4"/>
      <c r="Y26" s="4"/>
      <c r="Z26" s="4"/>
    </row>
    <row r="27" spans="1:26" ht="16.5" customHeight="1">
      <c r="A27" s="11">
        <v>5</v>
      </c>
      <c r="B27" s="65" t="s">
        <v>50</v>
      </c>
      <c r="C27" s="66"/>
      <c r="D27" s="66"/>
      <c r="E27" s="66"/>
      <c r="F27" s="67"/>
      <c r="G27" s="11">
        <v>5</v>
      </c>
      <c r="H27" s="65"/>
      <c r="I27" s="66"/>
      <c r="J27" s="66"/>
      <c r="K27" s="66"/>
      <c r="L27" s="67"/>
      <c r="M27" s="2"/>
      <c r="N27" s="2"/>
      <c r="O27" s="4"/>
      <c r="P27" s="4"/>
      <c r="Q27" s="4"/>
      <c r="R27" s="4"/>
      <c r="S27" s="4"/>
      <c r="T27" s="4"/>
      <c r="U27" s="4"/>
      <c r="V27" s="4"/>
      <c r="W27" s="4"/>
      <c r="X27" s="4"/>
      <c r="Y27" s="4"/>
      <c r="Z27" s="4"/>
    </row>
    <row r="28" spans="1:26" ht="16.5" customHeight="1">
      <c r="A28" s="11">
        <v>6</v>
      </c>
      <c r="B28" s="65" t="s">
        <v>51</v>
      </c>
      <c r="C28" s="66"/>
      <c r="D28" s="66"/>
      <c r="E28" s="66"/>
      <c r="F28" s="67"/>
      <c r="G28" s="11">
        <v>6</v>
      </c>
      <c r="H28" s="65"/>
      <c r="I28" s="66"/>
      <c r="J28" s="66"/>
      <c r="K28" s="66"/>
      <c r="L28" s="67"/>
      <c r="M28" s="2"/>
      <c r="N28" s="2"/>
      <c r="O28" s="4"/>
      <c r="P28" s="4"/>
      <c r="Q28" s="4"/>
      <c r="R28" s="4"/>
      <c r="S28" s="4"/>
      <c r="T28" s="4"/>
      <c r="U28" s="4"/>
      <c r="V28" s="4"/>
      <c r="W28" s="4"/>
      <c r="X28" s="4"/>
      <c r="Y28" s="4"/>
      <c r="Z28" s="4"/>
    </row>
    <row r="29" spans="1:26" ht="16.5" customHeight="1">
      <c r="A29" s="11">
        <v>7</v>
      </c>
      <c r="B29" s="65" t="s">
        <v>52</v>
      </c>
      <c r="C29" s="66"/>
      <c r="D29" s="66"/>
      <c r="E29" s="66"/>
      <c r="F29" s="67"/>
      <c r="G29" s="11">
        <v>7</v>
      </c>
      <c r="H29" s="65"/>
      <c r="I29" s="66"/>
      <c r="J29" s="66"/>
      <c r="K29" s="66"/>
      <c r="L29" s="67"/>
      <c r="M29" s="2"/>
      <c r="N29" s="2"/>
      <c r="O29" s="4"/>
      <c r="P29" s="4"/>
      <c r="Q29" s="4"/>
      <c r="R29" s="4"/>
      <c r="S29" s="4"/>
      <c r="T29" s="4"/>
      <c r="U29" s="4"/>
      <c r="V29" s="4"/>
      <c r="W29" s="4"/>
      <c r="X29" s="4"/>
      <c r="Y29" s="4"/>
      <c r="Z29" s="4"/>
    </row>
    <row r="30" spans="1:26" ht="16.5" customHeight="1">
      <c r="A30" s="11">
        <v>8</v>
      </c>
      <c r="B30" s="65" t="s">
        <v>53</v>
      </c>
      <c r="C30" s="66"/>
      <c r="D30" s="66"/>
      <c r="E30" s="66"/>
      <c r="F30" s="67"/>
      <c r="G30" s="11">
        <v>8</v>
      </c>
      <c r="H30" s="65"/>
      <c r="I30" s="66"/>
      <c r="J30" s="66"/>
      <c r="K30" s="66"/>
      <c r="L30" s="67"/>
      <c r="M30" s="2"/>
      <c r="N30" s="2"/>
      <c r="O30" s="4"/>
      <c r="P30" s="4"/>
      <c r="Q30" s="4"/>
      <c r="R30" s="4"/>
      <c r="S30" s="4"/>
      <c r="T30" s="4"/>
      <c r="U30" s="4"/>
      <c r="V30" s="4"/>
      <c r="W30" s="4"/>
      <c r="X30" s="4"/>
      <c r="Y30" s="4"/>
      <c r="Z30" s="4"/>
    </row>
    <row r="31" spans="1:26" ht="16.5" customHeight="1">
      <c r="A31" s="11">
        <v>9</v>
      </c>
      <c r="B31" s="65"/>
      <c r="C31" s="66"/>
      <c r="D31" s="66"/>
      <c r="E31" s="66"/>
      <c r="F31" s="67"/>
      <c r="G31" s="11">
        <v>9</v>
      </c>
      <c r="H31" s="65"/>
      <c r="I31" s="66"/>
      <c r="J31" s="66"/>
      <c r="K31" s="66"/>
      <c r="L31" s="67"/>
      <c r="M31" s="2"/>
      <c r="N31" s="2"/>
      <c r="O31" s="4"/>
      <c r="P31" s="4"/>
      <c r="Q31" s="4"/>
      <c r="R31" s="4"/>
      <c r="S31" s="4"/>
      <c r="T31" s="4"/>
      <c r="U31" s="4"/>
      <c r="V31" s="4"/>
      <c r="W31" s="4"/>
      <c r="X31" s="4"/>
      <c r="Y31" s="4"/>
      <c r="Z31" s="4"/>
    </row>
    <row r="32" spans="1:26" ht="16.5" customHeight="1">
      <c r="A32" s="11">
        <v>10</v>
      </c>
      <c r="B32" s="65"/>
      <c r="C32" s="66"/>
      <c r="D32" s="66"/>
      <c r="E32" s="66"/>
      <c r="F32" s="67"/>
      <c r="G32" s="11">
        <v>10</v>
      </c>
      <c r="H32" s="65"/>
      <c r="I32" s="66"/>
      <c r="J32" s="66"/>
      <c r="K32" s="66"/>
      <c r="L32" s="67"/>
      <c r="M32" s="2"/>
      <c r="N32" s="2"/>
      <c r="O32" s="4"/>
      <c r="P32" s="4"/>
      <c r="Q32" s="4"/>
      <c r="R32" s="4"/>
      <c r="S32" s="4"/>
      <c r="T32" s="4"/>
      <c r="U32" s="4"/>
      <c r="V32" s="4"/>
      <c r="W32" s="4"/>
      <c r="X32" s="4"/>
      <c r="Y32" s="4"/>
      <c r="Z32" s="4"/>
    </row>
    <row r="33" spans="1:26" ht="16.5" customHeight="1">
      <c r="A33" s="11">
        <v>11</v>
      </c>
      <c r="B33" s="65"/>
      <c r="C33" s="66"/>
      <c r="D33" s="66"/>
      <c r="E33" s="66"/>
      <c r="F33" s="67"/>
      <c r="G33" s="11">
        <v>11</v>
      </c>
      <c r="H33" s="65"/>
      <c r="I33" s="66"/>
      <c r="J33" s="66"/>
      <c r="K33" s="66"/>
      <c r="L33" s="67"/>
      <c r="M33" s="2"/>
      <c r="N33" s="2"/>
      <c r="O33" s="4"/>
      <c r="P33" s="4"/>
      <c r="Q33" s="4"/>
      <c r="R33" s="4"/>
      <c r="S33" s="4"/>
      <c r="T33" s="4"/>
      <c r="U33" s="4"/>
      <c r="V33" s="4"/>
      <c r="W33" s="4"/>
      <c r="X33" s="4"/>
      <c r="Y33" s="4"/>
      <c r="Z33" s="4"/>
    </row>
    <row r="34" spans="1:26" ht="16.5" customHeight="1">
      <c r="A34" s="11">
        <v>12</v>
      </c>
      <c r="B34" s="65"/>
      <c r="C34" s="66"/>
      <c r="D34" s="66"/>
      <c r="E34" s="66"/>
      <c r="F34" s="67"/>
      <c r="G34" s="11">
        <v>12</v>
      </c>
      <c r="H34" s="65"/>
      <c r="I34" s="66"/>
      <c r="J34" s="66"/>
      <c r="K34" s="66"/>
      <c r="L34" s="67"/>
      <c r="M34" s="2"/>
      <c r="N34" s="2"/>
      <c r="O34" s="4"/>
      <c r="P34" s="4"/>
      <c r="Q34" s="4"/>
      <c r="R34" s="4"/>
      <c r="S34" s="4"/>
      <c r="T34" s="4"/>
      <c r="U34" s="4"/>
      <c r="V34" s="4"/>
      <c r="W34" s="4"/>
      <c r="X34" s="4"/>
      <c r="Y34" s="4"/>
      <c r="Z34" s="4"/>
    </row>
    <row r="35" spans="1:26" ht="16.5" customHeight="1">
      <c r="A35" s="11">
        <v>13</v>
      </c>
      <c r="B35" s="65"/>
      <c r="C35" s="66"/>
      <c r="D35" s="66"/>
      <c r="E35" s="66"/>
      <c r="F35" s="67"/>
      <c r="G35" s="11">
        <v>13</v>
      </c>
      <c r="H35" s="65"/>
      <c r="I35" s="66"/>
      <c r="J35" s="66"/>
      <c r="K35" s="66"/>
      <c r="L35" s="67"/>
      <c r="M35" s="2"/>
      <c r="N35" s="2"/>
      <c r="O35" s="4"/>
      <c r="P35" s="4"/>
      <c r="Q35" s="4"/>
      <c r="R35" s="4"/>
      <c r="S35" s="4"/>
      <c r="T35" s="4"/>
      <c r="U35" s="4"/>
      <c r="V35" s="4"/>
      <c r="W35" s="4"/>
      <c r="X35" s="4"/>
      <c r="Y35" s="4"/>
      <c r="Z35" s="4"/>
    </row>
    <row r="36" spans="1:26" ht="16.5" customHeight="1">
      <c r="A36" s="11">
        <v>14</v>
      </c>
      <c r="B36" s="65"/>
      <c r="C36" s="66"/>
      <c r="D36" s="66"/>
      <c r="E36" s="66"/>
      <c r="F36" s="67"/>
      <c r="G36" s="11">
        <v>14</v>
      </c>
      <c r="H36" s="65"/>
      <c r="I36" s="66"/>
      <c r="J36" s="66"/>
      <c r="K36" s="66"/>
      <c r="L36" s="67"/>
      <c r="M36" s="2"/>
      <c r="N36" s="2"/>
      <c r="O36" s="4"/>
      <c r="P36" s="4"/>
      <c r="Q36" s="4"/>
      <c r="R36" s="4"/>
      <c r="S36" s="4"/>
      <c r="T36" s="4"/>
      <c r="U36" s="4"/>
      <c r="V36" s="4"/>
      <c r="W36" s="4"/>
      <c r="X36" s="4"/>
      <c r="Y36" s="4"/>
      <c r="Z36" s="4"/>
    </row>
    <row r="37" spans="1:26" ht="16.5" customHeight="1">
      <c r="A37" s="11">
        <v>15</v>
      </c>
      <c r="B37" s="65"/>
      <c r="C37" s="66"/>
      <c r="D37" s="66"/>
      <c r="E37" s="66"/>
      <c r="F37" s="67"/>
      <c r="G37" s="11">
        <v>15</v>
      </c>
      <c r="H37" s="65"/>
      <c r="I37" s="66"/>
      <c r="J37" s="66"/>
      <c r="K37" s="66"/>
      <c r="L37" s="67"/>
      <c r="M37" s="2"/>
      <c r="N37" s="2"/>
      <c r="O37" s="4"/>
      <c r="P37" s="4"/>
      <c r="Q37" s="4"/>
      <c r="R37" s="4"/>
      <c r="S37" s="4"/>
      <c r="T37" s="4"/>
      <c r="U37" s="4"/>
      <c r="V37" s="4"/>
      <c r="W37" s="4"/>
      <c r="X37" s="4"/>
      <c r="Y37" s="4"/>
      <c r="Z37" s="4"/>
    </row>
    <row r="38" spans="1:26" ht="16.5" customHeight="1">
      <c r="A38" s="68" t="s">
        <v>54</v>
      </c>
      <c r="B38" s="66"/>
      <c r="C38" s="66"/>
      <c r="D38" s="66"/>
      <c r="E38" s="66"/>
      <c r="F38" s="66"/>
      <c r="G38" s="66"/>
      <c r="H38" s="66"/>
      <c r="I38" s="66"/>
      <c r="J38" s="66"/>
      <c r="K38" s="66"/>
      <c r="L38" s="67"/>
      <c r="M38" s="2"/>
      <c r="N38" s="2"/>
      <c r="O38" s="4"/>
      <c r="P38" s="4"/>
      <c r="Q38" s="4"/>
      <c r="R38" s="4"/>
      <c r="S38" s="4"/>
      <c r="T38" s="4"/>
      <c r="U38" s="4"/>
      <c r="V38" s="4"/>
      <c r="W38" s="4"/>
      <c r="X38" s="4"/>
      <c r="Y38" s="4"/>
      <c r="Z38" s="4"/>
    </row>
    <row r="39" spans="1:26" ht="21" customHeight="1">
      <c r="A39" s="69" t="s">
        <v>55</v>
      </c>
      <c r="B39" s="70"/>
      <c r="C39" s="70"/>
      <c r="D39" s="70"/>
      <c r="E39" s="70"/>
      <c r="F39" s="71"/>
      <c r="G39" s="68" t="s">
        <v>56</v>
      </c>
      <c r="H39" s="66"/>
      <c r="I39" s="66"/>
      <c r="J39" s="66"/>
      <c r="K39" s="66"/>
      <c r="L39" s="67"/>
      <c r="M39" s="2"/>
      <c r="N39" s="2"/>
      <c r="O39" s="4"/>
      <c r="P39" s="4"/>
      <c r="Q39" s="4"/>
      <c r="R39" s="4"/>
      <c r="S39" s="4"/>
      <c r="T39" s="4"/>
      <c r="U39" s="4"/>
      <c r="V39" s="4"/>
      <c r="W39" s="4"/>
      <c r="X39" s="4"/>
      <c r="Y39" s="4"/>
      <c r="Z39" s="4"/>
    </row>
    <row r="40" spans="1:26" ht="16.5" customHeight="1">
      <c r="A40" s="11">
        <v>1</v>
      </c>
      <c r="B40" s="65" t="s">
        <v>57</v>
      </c>
      <c r="C40" s="66"/>
      <c r="D40" s="66"/>
      <c r="E40" s="66"/>
      <c r="F40" s="67"/>
      <c r="G40" s="11">
        <v>1</v>
      </c>
      <c r="H40" s="65" t="s">
        <v>58</v>
      </c>
      <c r="I40" s="66"/>
      <c r="J40" s="66"/>
      <c r="K40" s="66"/>
      <c r="L40" s="67"/>
      <c r="M40" s="2"/>
      <c r="N40" s="2"/>
      <c r="O40" s="4"/>
      <c r="P40" s="4"/>
      <c r="Q40" s="4"/>
      <c r="R40" s="4"/>
      <c r="S40" s="4"/>
      <c r="T40" s="4"/>
      <c r="U40" s="4"/>
      <c r="V40" s="4"/>
      <c r="W40" s="4"/>
      <c r="X40" s="4"/>
      <c r="Y40" s="4"/>
      <c r="Z40" s="4"/>
    </row>
    <row r="41" spans="1:26" ht="16.5" customHeight="1">
      <c r="A41" s="11">
        <v>2</v>
      </c>
      <c r="B41" s="65" t="s">
        <v>59</v>
      </c>
      <c r="C41" s="66"/>
      <c r="D41" s="66"/>
      <c r="E41" s="66"/>
      <c r="F41" s="67"/>
      <c r="G41" s="11">
        <v>2</v>
      </c>
      <c r="H41" s="65" t="s">
        <v>60</v>
      </c>
      <c r="I41" s="66"/>
      <c r="J41" s="66"/>
      <c r="K41" s="66"/>
      <c r="L41" s="67"/>
      <c r="M41" s="2"/>
      <c r="N41" s="2"/>
      <c r="O41" s="4"/>
      <c r="P41" s="4"/>
      <c r="Q41" s="4"/>
      <c r="R41" s="4"/>
      <c r="S41" s="4"/>
      <c r="T41" s="4"/>
      <c r="U41" s="4"/>
      <c r="V41" s="4"/>
      <c r="W41" s="4"/>
      <c r="X41" s="4"/>
      <c r="Y41" s="4"/>
      <c r="Z41" s="4"/>
    </row>
    <row r="42" spans="1:26" ht="16.5" customHeight="1">
      <c r="A42" s="11">
        <v>3</v>
      </c>
      <c r="B42" s="65" t="s">
        <v>61</v>
      </c>
      <c r="C42" s="66"/>
      <c r="D42" s="66"/>
      <c r="E42" s="66"/>
      <c r="F42" s="67"/>
      <c r="G42" s="11">
        <v>3</v>
      </c>
      <c r="H42" s="65" t="s">
        <v>62</v>
      </c>
      <c r="I42" s="66"/>
      <c r="J42" s="66"/>
      <c r="K42" s="66"/>
      <c r="L42" s="67"/>
      <c r="M42" s="2"/>
      <c r="N42" s="2"/>
      <c r="O42" s="4"/>
      <c r="P42" s="4"/>
      <c r="Q42" s="4"/>
      <c r="R42" s="4"/>
      <c r="S42" s="4"/>
      <c r="T42" s="4"/>
      <c r="U42" s="4"/>
      <c r="V42" s="4"/>
      <c r="W42" s="4"/>
      <c r="X42" s="4"/>
      <c r="Y42" s="4"/>
      <c r="Z42" s="4"/>
    </row>
    <row r="43" spans="1:26" ht="16.5" customHeight="1">
      <c r="A43" s="11">
        <v>4</v>
      </c>
      <c r="B43" s="65" t="s">
        <v>63</v>
      </c>
      <c r="C43" s="66"/>
      <c r="D43" s="66"/>
      <c r="E43" s="66"/>
      <c r="F43" s="67"/>
      <c r="G43" s="11">
        <v>4</v>
      </c>
      <c r="H43" s="65" t="s">
        <v>64</v>
      </c>
      <c r="I43" s="66"/>
      <c r="J43" s="66"/>
      <c r="K43" s="66"/>
      <c r="L43" s="67"/>
      <c r="M43" s="2"/>
      <c r="N43" s="2"/>
      <c r="O43" s="4"/>
      <c r="P43" s="4"/>
      <c r="Q43" s="4"/>
      <c r="R43" s="4"/>
      <c r="S43" s="4"/>
      <c r="T43" s="4"/>
      <c r="U43" s="4"/>
      <c r="V43" s="4"/>
      <c r="W43" s="4"/>
      <c r="X43" s="4"/>
      <c r="Y43" s="4"/>
      <c r="Z43" s="4"/>
    </row>
    <row r="44" spans="1:26" ht="16.5" customHeight="1">
      <c r="A44" s="11">
        <v>5</v>
      </c>
      <c r="B44" s="65"/>
      <c r="C44" s="66"/>
      <c r="D44" s="66"/>
      <c r="E44" s="66"/>
      <c r="F44" s="67"/>
      <c r="G44" s="11">
        <v>5</v>
      </c>
      <c r="H44" s="65" t="s">
        <v>65</v>
      </c>
      <c r="I44" s="66"/>
      <c r="J44" s="66"/>
      <c r="K44" s="66"/>
      <c r="L44" s="67"/>
      <c r="M44" s="2"/>
      <c r="N44" s="2"/>
      <c r="O44" s="4"/>
      <c r="P44" s="4"/>
      <c r="Q44" s="4"/>
      <c r="R44" s="4"/>
      <c r="S44" s="4"/>
      <c r="T44" s="4"/>
      <c r="U44" s="4"/>
      <c r="V44" s="4"/>
      <c r="W44" s="4"/>
      <c r="X44" s="4"/>
      <c r="Y44" s="4"/>
      <c r="Z44" s="4"/>
    </row>
    <row r="45" spans="1:26" ht="16.5" customHeight="1">
      <c r="A45" s="11">
        <v>6</v>
      </c>
      <c r="B45" s="65"/>
      <c r="C45" s="66"/>
      <c r="D45" s="66"/>
      <c r="E45" s="66"/>
      <c r="F45" s="67"/>
      <c r="G45" s="11">
        <v>6</v>
      </c>
      <c r="H45" s="65" t="s">
        <v>66</v>
      </c>
      <c r="I45" s="66"/>
      <c r="J45" s="66"/>
      <c r="K45" s="66"/>
      <c r="L45" s="67"/>
      <c r="M45" s="2"/>
      <c r="N45" s="2"/>
      <c r="O45" s="4"/>
      <c r="P45" s="4"/>
      <c r="Q45" s="4"/>
      <c r="R45" s="4"/>
      <c r="S45" s="4"/>
      <c r="T45" s="4"/>
      <c r="U45" s="4"/>
      <c r="V45" s="4"/>
      <c r="W45" s="4"/>
      <c r="X45" s="4"/>
      <c r="Y45" s="4"/>
      <c r="Z45" s="4"/>
    </row>
    <row r="46" spans="1:26" ht="16.5" customHeight="1">
      <c r="A46" s="11">
        <v>7</v>
      </c>
      <c r="B46" s="65"/>
      <c r="C46" s="66"/>
      <c r="D46" s="66"/>
      <c r="E46" s="66"/>
      <c r="F46" s="67"/>
      <c r="G46" s="11">
        <v>7</v>
      </c>
      <c r="H46" s="65" t="s">
        <v>67</v>
      </c>
      <c r="I46" s="66"/>
      <c r="J46" s="66"/>
      <c r="K46" s="66"/>
      <c r="L46" s="67"/>
      <c r="M46" s="2"/>
      <c r="N46" s="2"/>
      <c r="O46" s="4"/>
      <c r="P46" s="4"/>
      <c r="Q46" s="4"/>
      <c r="R46" s="4"/>
      <c r="S46" s="4"/>
      <c r="T46" s="4"/>
      <c r="U46" s="4"/>
      <c r="V46" s="4"/>
      <c r="W46" s="4"/>
      <c r="X46" s="4"/>
      <c r="Y46" s="4"/>
      <c r="Z46" s="4"/>
    </row>
    <row r="47" spans="1:26" ht="16.5" customHeight="1">
      <c r="A47" s="11">
        <v>8</v>
      </c>
      <c r="B47" s="65"/>
      <c r="C47" s="66"/>
      <c r="D47" s="66"/>
      <c r="E47" s="66"/>
      <c r="F47" s="67"/>
      <c r="G47" s="11">
        <v>8</v>
      </c>
      <c r="H47" s="65" t="s">
        <v>68</v>
      </c>
      <c r="I47" s="66"/>
      <c r="J47" s="66"/>
      <c r="K47" s="66"/>
      <c r="L47" s="67"/>
      <c r="M47" s="2"/>
      <c r="N47" s="2"/>
      <c r="O47" s="4"/>
      <c r="P47" s="4"/>
      <c r="Q47" s="4"/>
      <c r="R47" s="4"/>
      <c r="S47" s="4"/>
      <c r="T47" s="4"/>
      <c r="U47" s="4"/>
      <c r="V47" s="4"/>
      <c r="W47" s="4"/>
      <c r="X47" s="4"/>
      <c r="Y47" s="4"/>
      <c r="Z47" s="4"/>
    </row>
    <row r="48" spans="1:26" ht="16.5" customHeight="1">
      <c r="A48" s="11">
        <v>9</v>
      </c>
      <c r="B48" s="65"/>
      <c r="C48" s="66"/>
      <c r="D48" s="66"/>
      <c r="E48" s="66"/>
      <c r="F48" s="67"/>
      <c r="G48" s="11">
        <v>9</v>
      </c>
      <c r="H48" s="65"/>
      <c r="I48" s="66"/>
      <c r="J48" s="66"/>
      <c r="K48" s="66"/>
      <c r="L48" s="67"/>
      <c r="M48" s="2"/>
      <c r="N48" s="2"/>
      <c r="O48" s="4"/>
      <c r="P48" s="4"/>
      <c r="Q48" s="4"/>
      <c r="R48" s="4"/>
      <c r="S48" s="4"/>
      <c r="T48" s="4"/>
      <c r="U48" s="4"/>
      <c r="V48" s="4"/>
      <c r="W48" s="4"/>
      <c r="X48" s="4"/>
      <c r="Y48" s="4"/>
      <c r="Z48" s="4"/>
    </row>
    <row r="49" spans="1:26" ht="16.5" customHeight="1">
      <c r="A49" s="11">
        <v>10</v>
      </c>
      <c r="B49" s="65"/>
      <c r="C49" s="66"/>
      <c r="D49" s="66"/>
      <c r="E49" s="66"/>
      <c r="F49" s="67"/>
      <c r="G49" s="11">
        <v>10</v>
      </c>
      <c r="H49" s="65"/>
      <c r="I49" s="66"/>
      <c r="J49" s="66"/>
      <c r="K49" s="66"/>
      <c r="L49" s="67"/>
      <c r="M49" s="2"/>
      <c r="N49" s="2"/>
      <c r="O49" s="4"/>
      <c r="P49" s="4"/>
      <c r="Q49" s="4"/>
      <c r="R49" s="4"/>
      <c r="S49" s="4"/>
      <c r="T49" s="4"/>
      <c r="U49" s="4"/>
      <c r="V49" s="4"/>
      <c r="W49" s="4"/>
      <c r="X49" s="4"/>
      <c r="Y49" s="4"/>
      <c r="Z49" s="4"/>
    </row>
    <row r="50" spans="1:26" ht="16.5" customHeight="1">
      <c r="A50" s="11">
        <v>11</v>
      </c>
      <c r="B50" s="65"/>
      <c r="C50" s="66"/>
      <c r="D50" s="66"/>
      <c r="E50" s="66"/>
      <c r="F50" s="67"/>
      <c r="G50" s="11">
        <v>11</v>
      </c>
      <c r="H50" s="65"/>
      <c r="I50" s="66"/>
      <c r="J50" s="66"/>
      <c r="K50" s="66"/>
      <c r="L50" s="67"/>
      <c r="M50" s="2"/>
      <c r="N50" s="2"/>
      <c r="O50" s="4"/>
      <c r="P50" s="4"/>
      <c r="Q50" s="4"/>
      <c r="R50" s="4"/>
      <c r="S50" s="4"/>
      <c r="T50" s="4"/>
      <c r="U50" s="4"/>
      <c r="V50" s="4"/>
      <c r="W50" s="4"/>
      <c r="X50" s="4"/>
      <c r="Y50" s="4"/>
      <c r="Z50" s="4"/>
    </row>
    <row r="51" spans="1:26" ht="16.5" customHeight="1">
      <c r="A51" s="11">
        <v>12</v>
      </c>
      <c r="B51" s="65"/>
      <c r="C51" s="66"/>
      <c r="D51" s="66"/>
      <c r="E51" s="66"/>
      <c r="F51" s="67"/>
      <c r="G51" s="11">
        <v>12</v>
      </c>
      <c r="H51" s="65"/>
      <c r="I51" s="66"/>
      <c r="J51" s="66"/>
      <c r="K51" s="66"/>
      <c r="L51" s="67"/>
      <c r="M51" s="2"/>
      <c r="N51" s="2"/>
      <c r="O51" s="4"/>
      <c r="P51" s="4"/>
      <c r="Q51" s="4"/>
      <c r="R51" s="4"/>
      <c r="S51" s="4"/>
      <c r="T51" s="4"/>
      <c r="U51" s="4"/>
      <c r="V51" s="4"/>
      <c r="W51" s="4"/>
      <c r="X51" s="4"/>
      <c r="Y51" s="4"/>
      <c r="Z51" s="4"/>
    </row>
    <row r="52" spans="1:26" ht="16.5" customHeight="1">
      <c r="A52" s="11">
        <v>13</v>
      </c>
      <c r="B52" s="65"/>
      <c r="C52" s="66"/>
      <c r="D52" s="66"/>
      <c r="E52" s="66"/>
      <c r="F52" s="67"/>
      <c r="G52" s="11">
        <v>13</v>
      </c>
      <c r="H52" s="65"/>
      <c r="I52" s="66"/>
      <c r="J52" s="66"/>
      <c r="K52" s="66"/>
      <c r="L52" s="67"/>
      <c r="M52" s="2"/>
      <c r="N52" s="2"/>
      <c r="O52" s="4"/>
      <c r="P52" s="4"/>
      <c r="Q52" s="4"/>
      <c r="R52" s="4"/>
      <c r="S52" s="4"/>
      <c r="T52" s="4"/>
      <c r="U52" s="4"/>
      <c r="V52" s="4"/>
      <c r="W52" s="4"/>
      <c r="X52" s="4"/>
      <c r="Y52" s="4"/>
      <c r="Z52" s="4"/>
    </row>
    <row r="53" spans="1:26" ht="16.5" customHeight="1">
      <c r="A53" s="11">
        <v>14</v>
      </c>
      <c r="B53" s="65"/>
      <c r="C53" s="66"/>
      <c r="D53" s="66"/>
      <c r="E53" s="66"/>
      <c r="F53" s="67"/>
      <c r="G53" s="11">
        <v>14</v>
      </c>
      <c r="H53" s="65"/>
      <c r="I53" s="66"/>
      <c r="J53" s="66"/>
      <c r="K53" s="66"/>
      <c r="L53" s="67"/>
      <c r="M53" s="2"/>
      <c r="N53" s="2"/>
      <c r="O53" s="4"/>
      <c r="P53" s="4"/>
      <c r="Q53" s="4"/>
      <c r="R53" s="4"/>
      <c r="S53" s="4"/>
      <c r="T53" s="4"/>
      <c r="U53" s="4"/>
      <c r="V53" s="4"/>
      <c r="W53" s="4"/>
      <c r="X53" s="4"/>
      <c r="Y53" s="4"/>
      <c r="Z53" s="4"/>
    </row>
    <row r="54" spans="1:26" ht="16.5" customHeight="1">
      <c r="A54" s="11">
        <v>15</v>
      </c>
      <c r="B54" s="65"/>
      <c r="C54" s="66"/>
      <c r="D54" s="66"/>
      <c r="E54" s="66"/>
      <c r="F54" s="67"/>
      <c r="G54" s="11">
        <v>15</v>
      </c>
      <c r="H54" s="65"/>
      <c r="I54" s="66"/>
      <c r="J54" s="66"/>
      <c r="K54" s="66"/>
      <c r="L54" s="67"/>
      <c r="M54" s="2"/>
      <c r="N54" s="2"/>
      <c r="O54" s="4"/>
      <c r="P54" s="4"/>
      <c r="Q54" s="4"/>
      <c r="R54" s="4"/>
      <c r="S54" s="4"/>
      <c r="T54" s="4"/>
      <c r="U54" s="4"/>
      <c r="V54" s="4"/>
      <c r="W54" s="4"/>
      <c r="X54" s="4"/>
      <c r="Y54" s="4"/>
      <c r="Z54" s="4"/>
    </row>
    <row r="55" spans="1:26" ht="16.5" customHeight="1">
      <c r="A55" s="68" t="s">
        <v>69</v>
      </c>
      <c r="B55" s="66"/>
      <c r="C55" s="66"/>
      <c r="D55" s="66"/>
      <c r="E55" s="66"/>
      <c r="F55" s="66"/>
      <c r="G55" s="66"/>
      <c r="H55" s="66"/>
      <c r="I55" s="66"/>
      <c r="J55" s="66"/>
      <c r="K55" s="66"/>
      <c r="L55" s="67"/>
      <c r="M55" s="2"/>
      <c r="N55" s="2"/>
      <c r="O55" s="4"/>
      <c r="P55" s="4"/>
      <c r="Q55" s="4"/>
      <c r="R55" s="4"/>
      <c r="S55" s="4"/>
      <c r="T55" s="4"/>
      <c r="U55" s="4"/>
      <c r="V55" s="4"/>
      <c r="W55" s="4"/>
      <c r="X55" s="4"/>
      <c r="Y55" s="4"/>
      <c r="Z55" s="4"/>
    </row>
    <row r="56" spans="1:26" ht="21" customHeight="1">
      <c r="A56" s="69" t="s">
        <v>70</v>
      </c>
      <c r="B56" s="70"/>
      <c r="C56" s="70"/>
      <c r="D56" s="70"/>
      <c r="E56" s="70"/>
      <c r="F56" s="71"/>
      <c r="G56" s="68" t="s">
        <v>71</v>
      </c>
      <c r="H56" s="66"/>
      <c r="I56" s="66"/>
      <c r="J56" s="66"/>
      <c r="K56" s="66"/>
      <c r="L56" s="67"/>
      <c r="M56" s="2"/>
      <c r="N56" s="2"/>
      <c r="O56" s="4"/>
      <c r="P56" s="4"/>
      <c r="Q56" s="4"/>
      <c r="R56" s="4"/>
      <c r="S56" s="4"/>
      <c r="T56" s="4"/>
      <c r="U56" s="4"/>
      <c r="V56" s="4"/>
      <c r="W56" s="4"/>
      <c r="X56" s="4"/>
      <c r="Y56" s="4"/>
      <c r="Z56" s="4"/>
    </row>
    <row r="57" spans="1:26" ht="16.5" customHeight="1">
      <c r="A57" s="11">
        <v>1</v>
      </c>
      <c r="B57" s="65" t="s">
        <v>72</v>
      </c>
      <c r="C57" s="66"/>
      <c r="D57" s="66"/>
      <c r="E57" s="66"/>
      <c r="F57" s="67"/>
      <c r="G57" s="11">
        <v>1</v>
      </c>
      <c r="H57" s="65" t="s">
        <v>73</v>
      </c>
      <c r="I57" s="66"/>
      <c r="J57" s="66"/>
      <c r="K57" s="66"/>
      <c r="L57" s="67"/>
      <c r="M57" s="2"/>
      <c r="N57" s="2"/>
      <c r="O57" s="4"/>
      <c r="P57" s="4"/>
      <c r="Q57" s="4"/>
      <c r="R57" s="4"/>
      <c r="S57" s="4"/>
      <c r="T57" s="4"/>
      <c r="U57" s="4"/>
      <c r="V57" s="4"/>
      <c r="W57" s="4"/>
      <c r="X57" s="4"/>
      <c r="Y57" s="4"/>
      <c r="Z57" s="4"/>
    </row>
    <row r="58" spans="1:26" ht="16.5" customHeight="1">
      <c r="A58" s="11">
        <v>2</v>
      </c>
      <c r="B58" s="65" t="s">
        <v>74</v>
      </c>
      <c r="C58" s="66"/>
      <c r="D58" s="66"/>
      <c r="E58" s="66"/>
      <c r="F58" s="67"/>
      <c r="G58" s="11">
        <v>2</v>
      </c>
      <c r="H58" s="65" t="s">
        <v>75</v>
      </c>
      <c r="I58" s="66"/>
      <c r="J58" s="66"/>
      <c r="K58" s="66"/>
      <c r="L58" s="67"/>
      <c r="M58" s="2"/>
      <c r="N58" s="2"/>
      <c r="O58" s="4"/>
      <c r="P58" s="4"/>
      <c r="Q58" s="4"/>
      <c r="R58" s="4"/>
      <c r="S58" s="4"/>
      <c r="T58" s="4"/>
      <c r="U58" s="4"/>
      <c r="V58" s="4"/>
      <c r="W58" s="4"/>
      <c r="X58" s="4"/>
      <c r="Y58" s="4"/>
      <c r="Z58" s="4"/>
    </row>
    <row r="59" spans="1:26" ht="16.5" customHeight="1">
      <c r="A59" s="11">
        <v>3</v>
      </c>
      <c r="B59" s="65"/>
      <c r="C59" s="66"/>
      <c r="D59" s="66"/>
      <c r="E59" s="66"/>
      <c r="F59" s="67"/>
      <c r="G59" s="11">
        <v>3</v>
      </c>
      <c r="H59" s="65"/>
      <c r="I59" s="66"/>
      <c r="J59" s="66"/>
      <c r="K59" s="66"/>
      <c r="L59" s="67"/>
      <c r="M59" s="2"/>
      <c r="N59" s="2"/>
      <c r="O59" s="4"/>
      <c r="P59" s="4"/>
      <c r="Q59" s="4"/>
      <c r="R59" s="4"/>
      <c r="S59" s="4"/>
      <c r="T59" s="4"/>
      <c r="U59" s="4"/>
      <c r="V59" s="4"/>
      <c r="W59" s="4"/>
      <c r="X59" s="4"/>
      <c r="Y59" s="4"/>
      <c r="Z59" s="4"/>
    </row>
    <row r="60" spans="1:26" ht="16.5" customHeight="1">
      <c r="A60" s="11">
        <v>4</v>
      </c>
      <c r="B60" s="65"/>
      <c r="C60" s="66"/>
      <c r="D60" s="66"/>
      <c r="E60" s="66"/>
      <c r="F60" s="67"/>
      <c r="G60" s="11">
        <v>4</v>
      </c>
      <c r="H60" s="65"/>
      <c r="I60" s="66"/>
      <c r="J60" s="66"/>
      <c r="K60" s="66"/>
      <c r="L60" s="67"/>
      <c r="M60" s="2"/>
      <c r="N60" s="2"/>
      <c r="O60" s="4"/>
      <c r="P60" s="4"/>
      <c r="Q60" s="4"/>
      <c r="R60" s="4"/>
      <c r="S60" s="4"/>
      <c r="T60" s="4"/>
      <c r="U60" s="4"/>
      <c r="V60" s="4"/>
      <c r="W60" s="4"/>
      <c r="X60" s="4"/>
      <c r="Y60" s="4"/>
      <c r="Z60" s="4"/>
    </row>
    <row r="61" spans="1:26" ht="16.5" customHeight="1">
      <c r="A61" s="11">
        <v>5</v>
      </c>
      <c r="B61" s="65"/>
      <c r="C61" s="66"/>
      <c r="D61" s="66"/>
      <c r="E61" s="66"/>
      <c r="F61" s="67"/>
      <c r="G61" s="11">
        <v>5</v>
      </c>
      <c r="H61" s="65"/>
      <c r="I61" s="66"/>
      <c r="J61" s="66"/>
      <c r="K61" s="66"/>
      <c r="L61" s="67"/>
      <c r="M61" s="2"/>
      <c r="N61" s="2"/>
      <c r="O61" s="4"/>
      <c r="P61" s="4"/>
      <c r="Q61" s="4"/>
      <c r="R61" s="4"/>
      <c r="S61" s="4"/>
      <c r="T61" s="4"/>
      <c r="U61" s="4"/>
      <c r="V61" s="4"/>
      <c r="W61" s="4"/>
      <c r="X61" s="4"/>
      <c r="Y61" s="4"/>
      <c r="Z61" s="4"/>
    </row>
    <row r="62" spans="1:26" ht="16.5" customHeight="1">
      <c r="A62" s="11">
        <v>6</v>
      </c>
      <c r="B62" s="65"/>
      <c r="C62" s="66"/>
      <c r="D62" s="66"/>
      <c r="E62" s="66"/>
      <c r="F62" s="67"/>
      <c r="G62" s="11">
        <v>6</v>
      </c>
      <c r="H62" s="65"/>
      <c r="I62" s="66"/>
      <c r="J62" s="66"/>
      <c r="K62" s="66"/>
      <c r="L62" s="67"/>
      <c r="M62" s="2"/>
      <c r="N62" s="2"/>
      <c r="O62" s="4"/>
      <c r="P62" s="4"/>
      <c r="Q62" s="4"/>
      <c r="R62" s="4"/>
      <c r="S62" s="4"/>
      <c r="T62" s="4"/>
      <c r="U62" s="4"/>
      <c r="V62" s="4"/>
      <c r="W62" s="4"/>
      <c r="X62" s="4"/>
      <c r="Y62" s="4"/>
      <c r="Z62" s="4"/>
    </row>
    <row r="63" spans="1:26" ht="16.5" customHeight="1">
      <c r="A63" s="11">
        <v>7</v>
      </c>
      <c r="B63" s="65"/>
      <c r="C63" s="66"/>
      <c r="D63" s="66"/>
      <c r="E63" s="66"/>
      <c r="F63" s="67"/>
      <c r="G63" s="11">
        <v>7</v>
      </c>
      <c r="H63" s="65"/>
      <c r="I63" s="66"/>
      <c r="J63" s="66"/>
      <c r="K63" s="66"/>
      <c r="L63" s="67"/>
      <c r="M63" s="2"/>
      <c r="N63" s="2"/>
      <c r="O63" s="4"/>
      <c r="P63" s="4"/>
      <c r="Q63" s="4"/>
      <c r="R63" s="4"/>
      <c r="S63" s="4"/>
      <c r="T63" s="4"/>
      <c r="U63" s="4"/>
      <c r="V63" s="4"/>
      <c r="W63" s="4"/>
      <c r="X63" s="4"/>
      <c r="Y63" s="4"/>
      <c r="Z63" s="4"/>
    </row>
    <row r="64" spans="1:26" ht="16.5" customHeight="1">
      <c r="A64" s="11">
        <v>8</v>
      </c>
      <c r="B64" s="65"/>
      <c r="C64" s="66"/>
      <c r="D64" s="66"/>
      <c r="E64" s="66"/>
      <c r="F64" s="67"/>
      <c r="G64" s="11">
        <v>8</v>
      </c>
      <c r="H64" s="65"/>
      <c r="I64" s="66"/>
      <c r="J64" s="66"/>
      <c r="K64" s="66"/>
      <c r="L64" s="67"/>
      <c r="M64" s="2"/>
      <c r="N64" s="2"/>
      <c r="O64" s="4"/>
      <c r="P64" s="4"/>
      <c r="Q64" s="4"/>
      <c r="R64" s="4"/>
      <c r="S64" s="4"/>
      <c r="T64" s="4"/>
      <c r="U64" s="4"/>
      <c r="V64" s="4"/>
      <c r="W64" s="4"/>
      <c r="X64" s="4"/>
      <c r="Y64" s="4"/>
      <c r="Z64" s="4"/>
    </row>
    <row r="65" spans="1:26" ht="16.5" customHeight="1">
      <c r="A65" s="11">
        <v>9</v>
      </c>
      <c r="B65" s="65"/>
      <c r="C65" s="66"/>
      <c r="D65" s="66"/>
      <c r="E65" s="66"/>
      <c r="F65" s="67"/>
      <c r="G65" s="11">
        <v>9</v>
      </c>
      <c r="H65" s="65"/>
      <c r="I65" s="66"/>
      <c r="J65" s="66"/>
      <c r="K65" s="66"/>
      <c r="L65" s="67"/>
      <c r="M65" s="2"/>
      <c r="N65" s="2"/>
      <c r="O65" s="4"/>
      <c r="P65" s="4"/>
      <c r="Q65" s="4"/>
      <c r="R65" s="4"/>
      <c r="S65" s="4"/>
      <c r="T65" s="4"/>
      <c r="U65" s="4"/>
      <c r="V65" s="4"/>
      <c r="W65" s="4"/>
      <c r="X65" s="4"/>
      <c r="Y65" s="4"/>
      <c r="Z65" s="4"/>
    </row>
    <row r="66" spans="1:26" ht="16.5" customHeight="1">
      <c r="A66" s="11">
        <v>10</v>
      </c>
      <c r="B66" s="65"/>
      <c r="C66" s="66"/>
      <c r="D66" s="66"/>
      <c r="E66" s="66"/>
      <c r="F66" s="67"/>
      <c r="G66" s="11">
        <v>10</v>
      </c>
      <c r="H66" s="65"/>
      <c r="I66" s="66"/>
      <c r="J66" s="66"/>
      <c r="K66" s="66"/>
      <c r="L66" s="67"/>
      <c r="M66" s="2"/>
      <c r="N66" s="2"/>
      <c r="O66" s="4"/>
      <c r="P66" s="4"/>
      <c r="Q66" s="4"/>
      <c r="R66" s="4"/>
      <c r="S66" s="4"/>
      <c r="T66" s="4"/>
      <c r="U66" s="4"/>
      <c r="V66" s="4"/>
      <c r="W66" s="4"/>
      <c r="X66" s="4"/>
      <c r="Y66" s="4"/>
      <c r="Z66" s="4"/>
    </row>
    <row r="67" spans="1:26" ht="21" customHeight="1">
      <c r="A67" s="69" t="s">
        <v>76</v>
      </c>
      <c r="B67" s="70"/>
      <c r="C67" s="70"/>
      <c r="D67" s="70"/>
      <c r="E67" s="70"/>
      <c r="F67" s="71"/>
      <c r="G67" s="68" t="s">
        <v>77</v>
      </c>
      <c r="H67" s="66"/>
      <c r="I67" s="66"/>
      <c r="J67" s="66"/>
      <c r="K67" s="66"/>
      <c r="L67" s="67"/>
      <c r="M67" s="2"/>
      <c r="N67" s="2"/>
      <c r="O67" s="4"/>
      <c r="P67" s="4"/>
      <c r="Q67" s="4"/>
      <c r="R67" s="4"/>
      <c r="S67" s="4"/>
      <c r="T67" s="4"/>
      <c r="U67" s="4"/>
      <c r="V67" s="4"/>
      <c r="W67" s="4"/>
      <c r="X67" s="4"/>
      <c r="Y67" s="4"/>
      <c r="Z67" s="4"/>
    </row>
    <row r="68" spans="1:26" ht="16.5" customHeight="1">
      <c r="A68" s="11">
        <v>1</v>
      </c>
      <c r="B68" s="65" t="s">
        <v>78</v>
      </c>
      <c r="C68" s="66"/>
      <c r="D68" s="66"/>
      <c r="E68" s="66"/>
      <c r="F68" s="67"/>
      <c r="G68" s="11">
        <v>1</v>
      </c>
      <c r="H68" s="65" t="s">
        <v>79</v>
      </c>
      <c r="I68" s="66"/>
      <c r="J68" s="66"/>
      <c r="K68" s="66"/>
      <c r="L68" s="67"/>
      <c r="M68" s="2"/>
      <c r="N68" s="2"/>
      <c r="O68" s="4"/>
      <c r="P68" s="4"/>
      <c r="Q68" s="4"/>
      <c r="R68" s="4"/>
      <c r="S68" s="4"/>
      <c r="T68" s="4"/>
      <c r="U68" s="4"/>
      <c r="V68" s="4"/>
      <c r="W68" s="4"/>
      <c r="X68" s="4"/>
      <c r="Y68" s="4"/>
      <c r="Z68" s="4"/>
    </row>
    <row r="69" spans="1:26" ht="16.5" customHeight="1">
      <c r="A69" s="11">
        <v>2</v>
      </c>
      <c r="B69" s="65"/>
      <c r="C69" s="66"/>
      <c r="D69" s="66"/>
      <c r="E69" s="66"/>
      <c r="F69" s="67"/>
      <c r="G69" s="11">
        <v>2</v>
      </c>
      <c r="H69" s="65" t="s">
        <v>80</v>
      </c>
      <c r="I69" s="66"/>
      <c r="J69" s="66"/>
      <c r="K69" s="66"/>
      <c r="L69" s="67"/>
      <c r="M69" s="2"/>
      <c r="N69" s="2"/>
      <c r="O69" s="4"/>
      <c r="P69" s="4"/>
      <c r="Q69" s="4"/>
      <c r="R69" s="4"/>
      <c r="S69" s="4"/>
      <c r="T69" s="4"/>
      <c r="U69" s="4"/>
      <c r="V69" s="4"/>
      <c r="W69" s="4"/>
      <c r="X69" s="4"/>
      <c r="Y69" s="4"/>
      <c r="Z69" s="4"/>
    </row>
    <row r="70" spans="1:26" ht="16.5" customHeight="1">
      <c r="A70" s="11">
        <v>3</v>
      </c>
      <c r="B70" s="65"/>
      <c r="C70" s="66"/>
      <c r="D70" s="66"/>
      <c r="E70" s="66"/>
      <c r="F70" s="67"/>
      <c r="G70" s="11">
        <v>3</v>
      </c>
      <c r="H70" s="65" t="s">
        <v>81</v>
      </c>
      <c r="I70" s="66"/>
      <c r="J70" s="66"/>
      <c r="K70" s="66"/>
      <c r="L70" s="67"/>
      <c r="M70" s="2"/>
      <c r="N70" s="2"/>
      <c r="O70" s="4"/>
      <c r="P70" s="4"/>
      <c r="Q70" s="4"/>
      <c r="R70" s="4"/>
      <c r="S70" s="4"/>
      <c r="T70" s="4"/>
      <c r="U70" s="4"/>
      <c r="V70" s="4"/>
      <c r="W70" s="4"/>
      <c r="X70" s="4"/>
      <c r="Y70" s="4"/>
      <c r="Z70" s="4"/>
    </row>
    <row r="71" spans="1:26" ht="16.5" customHeight="1">
      <c r="A71" s="11">
        <v>4</v>
      </c>
      <c r="B71" s="65"/>
      <c r="C71" s="66"/>
      <c r="D71" s="66"/>
      <c r="E71" s="66"/>
      <c r="F71" s="67"/>
      <c r="G71" s="11">
        <v>4</v>
      </c>
      <c r="H71" s="65" t="s">
        <v>82</v>
      </c>
      <c r="I71" s="66"/>
      <c r="J71" s="66"/>
      <c r="K71" s="66"/>
      <c r="L71" s="67"/>
      <c r="M71" s="2"/>
      <c r="N71" s="2"/>
      <c r="O71" s="4"/>
      <c r="P71" s="4"/>
      <c r="Q71" s="4"/>
      <c r="R71" s="4"/>
      <c r="S71" s="4"/>
      <c r="T71" s="4"/>
      <c r="U71" s="4"/>
      <c r="V71" s="4"/>
      <c r="W71" s="4"/>
      <c r="X71" s="4"/>
      <c r="Y71" s="4"/>
      <c r="Z71" s="4"/>
    </row>
    <row r="72" spans="1:26" ht="16.5" customHeight="1">
      <c r="A72" s="11">
        <v>5</v>
      </c>
      <c r="B72" s="65"/>
      <c r="C72" s="66"/>
      <c r="D72" s="66"/>
      <c r="E72" s="66"/>
      <c r="F72" s="67"/>
      <c r="G72" s="11">
        <v>5</v>
      </c>
      <c r="H72" s="65"/>
      <c r="I72" s="66"/>
      <c r="J72" s="66"/>
      <c r="K72" s="66"/>
      <c r="L72" s="67"/>
      <c r="M72" s="2"/>
      <c r="N72" s="2"/>
      <c r="O72" s="4"/>
      <c r="P72" s="4"/>
      <c r="Q72" s="4"/>
      <c r="R72" s="4"/>
      <c r="S72" s="4"/>
      <c r="T72" s="4"/>
      <c r="U72" s="4"/>
      <c r="V72" s="4"/>
      <c r="W72" s="4"/>
      <c r="X72" s="4"/>
      <c r="Y72" s="4"/>
      <c r="Z72" s="4"/>
    </row>
    <row r="73" spans="1:26" ht="16.5" customHeight="1">
      <c r="A73" s="11">
        <v>6</v>
      </c>
      <c r="B73" s="65"/>
      <c r="C73" s="66"/>
      <c r="D73" s="66"/>
      <c r="E73" s="66"/>
      <c r="F73" s="67"/>
      <c r="G73" s="11">
        <v>6</v>
      </c>
      <c r="H73" s="65"/>
      <c r="I73" s="66"/>
      <c r="J73" s="66"/>
      <c r="K73" s="66"/>
      <c r="L73" s="67"/>
      <c r="M73" s="2"/>
      <c r="N73" s="2"/>
      <c r="O73" s="4"/>
      <c r="P73" s="4"/>
      <c r="Q73" s="4"/>
      <c r="R73" s="4"/>
      <c r="S73" s="4"/>
      <c r="T73" s="4"/>
      <c r="U73" s="4"/>
      <c r="V73" s="4"/>
      <c r="W73" s="4"/>
      <c r="X73" s="4"/>
      <c r="Y73" s="4"/>
      <c r="Z73" s="4"/>
    </row>
    <row r="74" spans="1:26" ht="16.5" customHeight="1">
      <c r="A74" s="11">
        <v>7</v>
      </c>
      <c r="B74" s="65"/>
      <c r="C74" s="66"/>
      <c r="D74" s="66"/>
      <c r="E74" s="66"/>
      <c r="F74" s="67"/>
      <c r="G74" s="11">
        <v>7</v>
      </c>
      <c r="H74" s="65"/>
      <c r="I74" s="66"/>
      <c r="J74" s="66"/>
      <c r="K74" s="66"/>
      <c r="L74" s="67"/>
      <c r="M74" s="2"/>
      <c r="N74" s="2"/>
      <c r="O74" s="4"/>
      <c r="P74" s="4"/>
      <c r="Q74" s="4"/>
      <c r="R74" s="4"/>
      <c r="S74" s="4"/>
      <c r="T74" s="4"/>
      <c r="U74" s="4"/>
      <c r="V74" s="4"/>
      <c r="W74" s="4"/>
      <c r="X74" s="4"/>
      <c r="Y74" s="4"/>
      <c r="Z74" s="4"/>
    </row>
    <row r="75" spans="1:26" ht="16.5" customHeight="1">
      <c r="A75" s="11">
        <v>8</v>
      </c>
      <c r="B75" s="65"/>
      <c r="C75" s="66"/>
      <c r="D75" s="66"/>
      <c r="E75" s="66"/>
      <c r="F75" s="67"/>
      <c r="G75" s="11">
        <v>8</v>
      </c>
      <c r="H75" s="65"/>
      <c r="I75" s="66"/>
      <c r="J75" s="66"/>
      <c r="K75" s="66"/>
      <c r="L75" s="67"/>
      <c r="M75" s="2"/>
      <c r="N75" s="2"/>
      <c r="O75" s="4"/>
      <c r="P75" s="4"/>
      <c r="Q75" s="4"/>
      <c r="R75" s="4"/>
      <c r="S75" s="4"/>
      <c r="T75" s="4"/>
      <c r="U75" s="4"/>
      <c r="V75" s="4"/>
      <c r="W75" s="4"/>
      <c r="X75" s="4"/>
      <c r="Y75" s="4"/>
      <c r="Z75" s="4"/>
    </row>
    <row r="76" spans="1:26" ht="16.5" customHeight="1">
      <c r="A76" s="11">
        <v>9</v>
      </c>
      <c r="B76" s="65"/>
      <c r="C76" s="66"/>
      <c r="D76" s="66"/>
      <c r="E76" s="66"/>
      <c r="F76" s="67"/>
      <c r="G76" s="11">
        <v>9</v>
      </c>
      <c r="H76" s="65"/>
      <c r="I76" s="66"/>
      <c r="J76" s="66"/>
      <c r="K76" s="66"/>
      <c r="L76" s="67"/>
      <c r="M76" s="2"/>
      <c r="N76" s="2"/>
      <c r="O76" s="4"/>
      <c r="P76" s="4"/>
      <c r="Q76" s="4"/>
      <c r="R76" s="4"/>
      <c r="S76" s="4"/>
      <c r="T76" s="4"/>
      <c r="U76" s="4"/>
      <c r="V76" s="4"/>
      <c r="W76" s="4"/>
      <c r="X76" s="4"/>
      <c r="Y76" s="4"/>
      <c r="Z76" s="4"/>
    </row>
    <row r="77" spans="1:26" ht="16.5" customHeight="1">
      <c r="A77" s="11">
        <v>10</v>
      </c>
      <c r="B77" s="65"/>
      <c r="C77" s="66"/>
      <c r="D77" s="66"/>
      <c r="E77" s="66"/>
      <c r="F77" s="67"/>
      <c r="G77" s="11">
        <v>10</v>
      </c>
      <c r="H77" s="65"/>
      <c r="I77" s="66"/>
      <c r="J77" s="66"/>
      <c r="K77" s="66"/>
      <c r="L77" s="67"/>
      <c r="M77" s="2"/>
      <c r="N77" s="2"/>
      <c r="O77" s="4"/>
      <c r="P77" s="4"/>
      <c r="Q77" s="4"/>
      <c r="R77" s="4"/>
      <c r="S77" s="4"/>
      <c r="T77" s="4"/>
      <c r="U77" s="4"/>
      <c r="V77" s="4"/>
      <c r="W77" s="4"/>
      <c r="X77" s="4"/>
      <c r="Y77" s="4"/>
      <c r="Z77" s="4"/>
    </row>
    <row r="78" spans="1:26" ht="21" customHeight="1">
      <c r="A78" s="69" t="s">
        <v>83</v>
      </c>
      <c r="B78" s="70"/>
      <c r="C78" s="70"/>
      <c r="D78" s="70"/>
      <c r="E78" s="70"/>
      <c r="F78" s="71"/>
      <c r="G78" s="68" t="s">
        <v>84</v>
      </c>
      <c r="H78" s="66"/>
      <c r="I78" s="66"/>
      <c r="J78" s="66"/>
      <c r="K78" s="66"/>
      <c r="L78" s="67"/>
      <c r="M78" s="2"/>
      <c r="N78" s="2"/>
      <c r="O78" s="4"/>
      <c r="P78" s="4"/>
      <c r="Q78" s="4"/>
      <c r="R78" s="4"/>
      <c r="S78" s="4"/>
      <c r="T78" s="4"/>
      <c r="U78" s="4"/>
      <c r="V78" s="4"/>
      <c r="W78" s="4"/>
      <c r="X78" s="4"/>
      <c r="Y78" s="4"/>
      <c r="Z78" s="4"/>
    </row>
    <row r="79" spans="1:26" ht="16.5" customHeight="1">
      <c r="A79" s="11">
        <v>1</v>
      </c>
      <c r="B79" s="65" t="s">
        <v>85</v>
      </c>
      <c r="C79" s="66"/>
      <c r="D79" s="66"/>
      <c r="E79" s="66"/>
      <c r="F79" s="67"/>
      <c r="G79" s="11">
        <v>1</v>
      </c>
      <c r="H79" s="65" t="s">
        <v>86</v>
      </c>
      <c r="I79" s="66"/>
      <c r="J79" s="66"/>
      <c r="K79" s="66"/>
      <c r="L79" s="67"/>
      <c r="M79" s="2"/>
      <c r="N79" s="2"/>
      <c r="O79" s="4"/>
      <c r="P79" s="4"/>
      <c r="Q79" s="4"/>
      <c r="R79" s="4"/>
      <c r="S79" s="4"/>
      <c r="T79" s="4"/>
      <c r="U79" s="4"/>
      <c r="V79" s="4"/>
      <c r="W79" s="4"/>
      <c r="X79" s="4"/>
      <c r="Y79" s="4"/>
      <c r="Z79" s="4"/>
    </row>
    <row r="80" spans="1:26" ht="16.5" customHeight="1">
      <c r="A80" s="11">
        <v>2</v>
      </c>
      <c r="B80" s="65"/>
      <c r="C80" s="66"/>
      <c r="D80" s="66"/>
      <c r="E80" s="66"/>
      <c r="F80" s="67"/>
      <c r="G80" s="11">
        <v>2</v>
      </c>
      <c r="H80" s="65" t="s">
        <v>87</v>
      </c>
      <c r="I80" s="66"/>
      <c r="J80" s="66"/>
      <c r="K80" s="66"/>
      <c r="L80" s="67"/>
      <c r="M80" s="2"/>
      <c r="N80" s="2"/>
      <c r="O80" s="4"/>
      <c r="P80" s="4"/>
      <c r="Q80" s="4"/>
      <c r="R80" s="4"/>
      <c r="S80" s="4"/>
      <c r="T80" s="4"/>
      <c r="U80" s="4"/>
      <c r="V80" s="4"/>
      <c r="W80" s="4"/>
      <c r="X80" s="4"/>
      <c r="Y80" s="4"/>
      <c r="Z80" s="4"/>
    </row>
    <row r="81" spans="1:26" ht="16.5" customHeight="1">
      <c r="A81" s="11">
        <v>3</v>
      </c>
      <c r="B81" s="65"/>
      <c r="C81" s="66"/>
      <c r="D81" s="66"/>
      <c r="E81" s="66"/>
      <c r="F81" s="67"/>
      <c r="G81" s="11">
        <v>3</v>
      </c>
      <c r="H81" s="65" t="s">
        <v>88</v>
      </c>
      <c r="I81" s="66"/>
      <c r="J81" s="66"/>
      <c r="K81" s="66"/>
      <c r="L81" s="67"/>
      <c r="M81" s="2"/>
      <c r="N81" s="2"/>
      <c r="O81" s="4"/>
      <c r="P81" s="4"/>
      <c r="Q81" s="4"/>
      <c r="R81" s="4"/>
      <c r="S81" s="4"/>
      <c r="T81" s="4"/>
      <c r="U81" s="4"/>
      <c r="V81" s="4"/>
      <c r="W81" s="4"/>
      <c r="X81" s="4"/>
      <c r="Y81" s="4"/>
      <c r="Z81" s="4"/>
    </row>
    <row r="82" spans="1:26" ht="16.5" customHeight="1">
      <c r="A82" s="11">
        <v>4</v>
      </c>
      <c r="B82" s="65"/>
      <c r="C82" s="66"/>
      <c r="D82" s="66"/>
      <c r="E82" s="66"/>
      <c r="F82" s="67"/>
      <c r="G82" s="11">
        <v>4</v>
      </c>
      <c r="H82" s="65" t="s">
        <v>89</v>
      </c>
      <c r="I82" s="66"/>
      <c r="J82" s="66"/>
      <c r="K82" s="66"/>
      <c r="L82" s="67"/>
      <c r="M82" s="2"/>
      <c r="N82" s="2"/>
      <c r="O82" s="4"/>
      <c r="P82" s="4"/>
      <c r="Q82" s="4"/>
      <c r="R82" s="4"/>
      <c r="S82" s="4"/>
      <c r="T82" s="4"/>
      <c r="U82" s="4"/>
      <c r="V82" s="4"/>
      <c r="W82" s="4"/>
      <c r="X82" s="4"/>
      <c r="Y82" s="4"/>
      <c r="Z82" s="4"/>
    </row>
    <row r="83" spans="1:26" ht="16.5" customHeight="1">
      <c r="A83" s="11">
        <v>5</v>
      </c>
      <c r="B83" s="65"/>
      <c r="C83" s="66"/>
      <c r="D83" s="66"/>
      <c r="E83" s="66"/>
      <c r="F83" s="67"/>
      <c r="G83" s="11">
        <v>5</v>
      </c>
      <c r="H83" s="65"/>
      <c r="I83" s="66"/>
      <c r="J83" s="66"/>
      <c r="K83" s="66"/>
      <c r="L83" s="67"/>
      <c r="M83" s="2"/>
      <c r="N83" s="2"/>
      <c r="O83" s="4"/>
      <c r="P83" s="4"/>
      <c r="Q83" s="4"/>
      <c r="R83" s="4"/>
      <c r="S83" s="4"/>
      <c r="T83" s="4"/>
      <c r="U83" s="4"/>
      <c r="V83" s="4"/>
      <c r="W83" s="4"/>
      <c r="X83" s="4"/>
      <c r="Y83" s="4"/>
      <c r="Z83" s="4"/>
    </row>
    <row r="84" spans="1:26" ht="16.5" customHeight="1">
      <c r="A84" s="11">
        <v>6</v>
      </c>
      <c r="B84" s="65"/>
      <c r="C84" s="66"/>
      <c r="D84" s="66"/>
      <c r="E84" s="66"/>
      <c r="F84" s="67"/>
      <c r="G84" s="11">
        <v>6</v>
      </c>
      <c r="H84" s="65"/>
      <c r="I84" s="66"/>
      <c r="J84" s="66"/>
      <c r="K84" s="66"/>
      <c r="L84" s="67"/>
      <c r="M84" s="2"/>
      <c r="N84" s="2"/>
      <c r="O84" s="4"/>
      <c r="P84" s="4"/>
      <c r="Q84" s="4"/>
      <c r="R84" s="4"/>
      <c r="S84" s="4"/>
      <c r="T84" s="4"/>
      <c r="U84" s="4"/>
      <c r="V84" s="4"/>
      <c r="W84" s="4"/>
      <c r="X84" s="4"/>
      <c r="Y84" s="4"/>
      <c r="Z84" s="4"/>
    </row>
    <row r="85" spans="1:26" ht="16.5" customHeight="1">
      <c r="A85" s="11">
        <v>7</v>
      </c>
      <c r="B85" s="65"/>
      <c r="C85" s="66"/>
      <c r="D85" s="66"/>
      <c r="E85" s="66"/>
      <c r="F85" s="67"/>
      <c r="G85" s="11">
        <v>7</v>
      </c>
      <c r="H85" s="65"/>
      <c r="I85" s="66"/>
      <c r="J85" s="66"/>
      <c r="K85" s="66"/>
      <c r="L85" s="67"/>
      <c r="M85" s="2"/>
      <c r="N85" s="2"/>
      <c r="O85" s="4"/>
      <c r="P85" s="4"/>
      <c r="Q85" s="4"/>
      <c r="R85" s="4"/>
      <c r="S85" s="4"/>
      <c r="T85" s="4"/>
      <c r="U85" s="4"/>
      <c r="V85" s="4"/>
      <c r="W85" s="4"/>
      <c r="X85" s="4"/>
      <c r="Y85" s="4"/>
      <c r="Z85" s="4"/>
    </row>
    <row r="86" spans="1:26" ht="16.5" customHeight="1">
      <c r="A86" s="11">
        <v>8</v>
      </c>
      <c r="B86" s="65"/>
      <c r="C86" s="66"/>
      <c r="D86" s="66"/>
      <c r="E86" s="66"/>
      <c r="F86" s="67"/>
      <c r="G86" s="11">
        <v>8</v>
      </c>
      <c r="H86" s="65"/>
      <c r="I86" s="66"/>
      <c r="J86" s="66"/>
      <c r="K86" s="66"/>
      <c r="L86" s="67"/>
      <c r="M86" s="2"/>
      <c r="N86" s="2"/>
      <c r="O86" s="4"/>
      <c r="P86" s="4"/>
      <c r="Q86" s="4"/>
      <c r="R86" s="4"/>
      <c r="S86" s="4"/>
      <c r="T86" s="4"/>
      <c r="U86" s="4"/>
      <c r="V86" s="4"/>
      <c r="W86" s="4"/>
      <c r="X86" s="4"/>
      <c r="Y86" s="4"/>
      <c r="Z86" s="4"/>
    </row>
    <row r="87" spans="1:26" ht="16.5" customHeight="1">
      <c r="A87" s="11">
        <v>9</v>
      </c>
      <c r="B87" s="65"/>
      <c r="C87" s="66"/>
      <c r="D87" s="66"/>
      <c r="E87" s="66"/>
      <c r="F87" s="67"/>
      <c r="G87" s="11">
        <v>9</v>
      </c>
      <c r="H87" s="65"/>
      <c r="I87" s="66"/>
      <c r="J87" s="66"/>
      <c r="K87" s="66"/>
      <c r="L87" s="67"/>
      <c r="M87" s="2"/>
      <c r="N87" s="2"/>
      <c r="O87" s="4"/>
      <c r="P87" s="4"/>
      <c r="Q87" s="4"/>
      <c r="R87" s="4"/>
      <c r="S87" s="4"/>
      <c r="T87" s="4"/>
      <c r="U87" s="4"/>
      <c r="V87" s="4"/>
      <c r="W87" s="4"/>
      <c r="X87" s="4"/>
      <c r="Y87" s="4"/>
      <c r="Z87" s="4"/>
    </row>
    <row r="88" spans="1:26" ht="16.5" customHeight="1">
      <c r="A88" s="11">
        <v>10</v>
      </c>
      <c r="B88" s="65"/>
      <c r="C88" s="66"/>
      <c r="D88" s="66"/>
      <c r="E88" s="66"/>
      <c r="F88" s="67"/>
      <c r="G88" s="11">
        <v>10</v>
      </c>
      <c r="H88" s="65"/>
      <c r="I88" s="66"/>
      <c r="J88" s="66"/>
      <c r="K88" s="66"/>
      <c r="L88" s="67"/>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8" t="s">
        <v>532</v>
      </c>
      <c r="B1" s="48" t="s">
        <v>104</v>
      </c>
      <c r="C1" s="48" t="s">
        <v>105</v>
      </c>
      <c r="D1" s="48" t="s">
        <v>533</v>
      </c>
      <c r="E1" s="48" t="s">
        <v>534</v>
      </c>
      <c r="F1" s="48" t="s">
        <v>95</v>
      </c>
      <c r="G1" s="48" t="s">
        <v>535</v>
      </c>
      <c r="H1" s="48" t="s">
        <v>536</v>
      </c>
      <c r="I1" s="48" t="s">
        <v>256</v>
      </c>
      <c r="J1" s="48" t="s">
        <v>537</v>
      </c>
      <c r="K1" s="48" t="s">
        <v>271</v>
      </c>
      <c r="L1" s="48" t="s">
        <v>538</v>
      </c>
      <c r="M1" s="48" t="s">
        <v>539</v>
      </c>
      <c r="N1" s="48" t="s">
        <v>540</v>
      </c>
      <c r="O1" s="48" t="s">
        <v>541</v>
      </c>
      <c r="P1" s="48" t="s">
        <v>542</v>
      </c>
      <c r="Q1" s="49" t="s">
        <v>198</v>
      </c>
      <c r="R1" s="48" t="s">
        <v>543</v>
      </c>
      <c r="S1" s="48" t="s">
        <v>544</v>
      </c>
      <c r="T1" s="48" t="s">
        <v>545</v>
      </c>
      <c r="U1" s="48" t="s">
        <v>546</v>
      </c>
      <c r="V1" s="48" t="s">
        <v>547</v>
      </c>
      <c r="W1" s="48" t="s">
        <v>548</v>
      </c>
      <c r="X1" s="48" t="s">
        <v>549</v>
      </c>
      <c r="Y1" s="48" t="s">
        <v>539</v>
      </c>
      <c r="Z1" s="48" t="s">
        <v>550</v>
      </c>
      <c r="AA1" s="48" t="s">
        <v>551</v>
      </c>
      <c r="AB1" s="48" t="s">
        <v>552</v>
      </c>
      <c r="AC1" s="48" t="s">
        <v>553</v>
      </c>
      <c r="AD1" s="48" t="s">
        <v>540</v>
      </c>
      <c r="AE1" s="48" t="s">
        <v>554</v>
      </c>
    </row>
    <row r="2" spans="1:31" ht="45">
      <c r="A2" s="50" t="s">
        <v>555</v>
      </c>
      <c r="B2" s="51" t="s">
        <v>123</v>
      </c>
      <c r="C2" s="50" t="s">
        <v>556</v>
      </c>
      <c r="D2" s="51" t="s">
        <v>557</v>
      </c>
      <c r="E2" s="51" t="s">
        <v>558</v>
      </c>
      <c r="F2" s="51" t="s">
        <v>559</v>
      </c>
      <c r="G2" s="52"/>
      <c r="H2" s="52"/>
      <c r="I2" s="52" t="s">
        <v>269</v>
      </c>
      <c r="J2" s="52" t="s">
        <v>270</v>
      </c>
      <c r="K2" s="52" t="s">
        <v>271</v>
      </c>
      <c r="L2" s="52" t="s">
        <v>272</v>
      </c>
      <c r="M2" s="53" t="s">
        <v>273</v>
      </c>
      <c r="N2" s="52" t="s">
        <v>414</v>
      </c>
      <c r="O2" s="52" t="s">
        <v>225</v>
      </c>
      <c r="P2" s="51" t="s">
        <v>239</v>
      </c>
      <c r="Q2" s="51" t="s">
        <v>560</v>
      </c>
      <c r="R2" s="51" t="s">
        <v>561</v>
      </c>
      <c r="S2" s="51" t="s">
        <v>377</v>
      </c>
      <c r="T2" s="51" t="s">
        <v>378</v>
      </c>
      <c r="U2" s="52" t="s">
        <v>379</v>
      </c>
      <c r="V2" s="52" t="s">
        <v>380</v>
      </c>
      <c r="W2" s="52" t="s">
        <v>381</v>
      </c>
      <c r="X2" s="51" t="s">
        <v>382</v>
      </c>
      <c r="Y2" s="51" t="s">
        <v>383</v>
      </c>
      <c r="Z2" s="52" t="s">
        <v>377</v>
      </c>
      <c r="AA2" s="52">
        <v>15</v>
      </c>
      <c r="AB2" s="54" t="s">
        <v>562</v>
      </c>
      <c r="AC2" s="54" t="s">
        <v>563</v>
      </c>
      <c r="AD2" s="52" t="s">
        <v>564</v>
      </c>
      <c r="AE2" s="52" t="str">
        <f>""</f>
        <v/>
      </c>
    </row>
    <row r="3" spans="1:31" ht="45">
      <c r="A3" s="50" t="s">
        <v>133</v>
      </c>
      <c r="B3" s="50" t="s">
        <v>169</v>
      </c>
      <c r="C3" s="50" t="s">
        <v>137</v>
      </c>
      <c r="D3" s="51" t="s">
        <v>565</v>
      </c>
      <c r="E3" s="51" t="s">
        <v>566</v>
      </c>
      <c r="F3" s="51" t="s">
        <v>6</v>
      </c>
      <c r="G3" s="52"/>
      <c r="H3" s="52"/>
      <c r="I3" s="52" t="s">
        <v>282</v>
      </c>
      <c r="J3" s="52" t="s">
        <v>283</v>
      </c>
      <c r="K3" s="52" t="s">
        <v>305</v>
      </c>
      <c r="L3" s="52" t="s">
        <v>316</v>
      </c>
      <c r="M3" s="53" t="s">
        <v>328</v>
      </c>
      <c r="N3" s="52" t="s">
        <v>564</v>
      </c>
      <c r="O3" s="52" t="s">
        <v>226</v>
      </c>
      <c r="P3" s="51" t="s">
        <v>567</v>
      </c>
      <c r="Q3" s="51" t="s">
        <v>568</v>
      </c>
      <c r="R3" s="51" t="s">
        <v>569</v>
      </c>
      <c r="S3" s="51" t="s">
        <v>570</v>
      </c>
      <c r="T3" s="51" t="s">
        <v>571</v>
      </c>
      <c r="U3" s="52" t="s">
        <v>572</v>
      </c>
      <c r="V3" s="52" t="s">
        <v>573</v>
      </c>
      <c r="W3" s="52" t="s">
        <v>574</v>
      </c>
      <c r="X3" s="51" t="s">
        <v>575</v>
      </c>
      <c r="Y3" s="51" t="s">
        <v>576</v>
      </c>
      <c r="Z3" s="52" t="s">
        <v>570</v>
      </c>
      <c r="AA3" s="52">
        <v>0</v>
      </c>
      <c r="AB3" s="54" t="s">
        <v>577</v>
      </c>
      <c r="AC3" s="54" t="s">
        <v>578</v>
      </c>
      <c r="AD3" s="52" t="s">
        <v>424</v>
      </c>
      <c r="AE3" s="51"/>
    </row>
    <row r="4" spans="1:31" ht="60">
      <c r="A4" s="50" t="s">
        <v>119</v>
      </c>
      <c r="B4" s="50" t="s">
        <v>182</v>
      </c>
      <c r="C4" s="51" t="s">
        <v>124</v>
      </c>
      <c r="D4" s="51" t="s">
        <v>579</v>
      </c>
      <c r="E4" s="51" t="s">
        <v>580</v>
      </c>
      <c r="F4" s="51" t="s">
        <v>581</v>
      </c>
      <c r="G4" s="52"/>
      <c r="H4" s="52"/>
      <c r="I4" s="52" t="s">
        <v>582</v>
      </c>
      <c r="J4" s="52" t="s">
        <v>583</v>
      </c>
      <c r="K4" s="52" t="s">
        <v>583</v>
      </c>
      <c r="L4" s="52" t="s">
        <v>583</v>
      </c>
      <c r="M4" s="52" t="s">
        <v>583</v>
      </c>
      <c r="N4" s="53" t="s">
        <v>584</v>
      </c>
      <c r="O4" s="51"/>
      <c r="P4" s="51" t="s">
        <v>585</v>
      </c>
      <c r="Q4" s="51" t="s">
        <v>586</v>
      </c>
      <c r="R4" s="51"/>
      <c r="S4" s="51"/>
      <c r="T4" s="51"/>
      <c r="U4" s="51"/>
      <c r="V4" s="51" t="s">
        <v>587</v>
      </c>
      <c r="W4" s="51"/>
      <c r="X4" s="51"/>
      <c r="Y4" s="51" t="s">
        <v>588</v>
      </c>
      <c r="Z4" s="52" t="s">
        <v>378</v>
      </c>
      <c r="AA4" s="52">
        <v>15</v>
      </c>
      <c r="AB4" s="54" t="s">
        <v>589</v>
      </c>
      <c r="AC4" s="54" t="s">
        <v>385</v>
      </c>
      <c r="AD4" s="53" t="s">
        <v>590</v>
      </c>
      <c r="AE4" s="51"/>
    </row>
    <row r="5" spans="1:31" ht="45">
      <c r="A5" s="4"/>
      <c r="B5" s="50" t="s">
        <v>188</v>
      </c>
      <c r="C5" s="50" t="s">
        <v>591</v>
      </c>
      <c r="D5" s="4" t="s">
        <v>592</v>
      </c>
      <c r="E5" s="4" t="s">
        <v>593</v>
      </c>
      <c r="F5" s="55" t="s">
        <v>594</v>
      </c>
      <c r="G5" s="56"/>
      <c r="H5" s="56"/>
      <c r="I5" s="52" t="s">
        <v>583</v>
      </c>
      <c r="J5" s="52"/>
      <c r="K5" s="52"/>
      <c r="L5" s="52"/>
      <c r="M5" s="52"/>
      <c r="N5" s="52" t="s">
        <v>415</v>
      </c>
      <c r="O5" s="4"/>
      <c r="P5" s="51" t="s">
        <v>241</v>
      </c>
      <c r="Q5" s="51" t="s">
        <v>595</v>
      </c>
      <c r="R5" s="4"/>
      <c r="S5" s="4"/>
      <c r="T5" s="4"/>
      <c r="U5" s="4"/>
      <c r="V5" s="4"/>
      <c r="W5" s="4"/>
      <c r="X5" s="4"/>
      <c r="Y5" s="4"/>
      <c r="Z5" s="52" t="s">
        <v>571</v>
      </c>
      <c r="AA5" s="52">
        <v>0</v>
      </c>
      <c r="AB5" s="4"/>
      <c r="AC5" s="54" t="s">
        <v>596</v>
      </c>
      <c r="AD5" s="52"/>
      <c r="AE5" s="4"/>
    </row>
    <row r="6" spans="1:31" ht="30">
      <c r="A6" s="4"/>
      <c r="B6" s="51" t="s">
        <v>597</v>
      </c>
      <c r="C6" s="55" t="s">
        <v>170</v>
      </c>
      <c r="D6" s="4" t="s">
        <v>598</v>
      </c>
      <c r="E6" s="4" t="s">
        <v>599</v>
      </c>
      <c r="F6" s="55" t="s">
        <v>600</v>
      </c>
      <c r="G6" s="56"/>
      <c r="H6" s="56"/>
      <c r="I6" s="52"/>
      <c r="J6" s="52"/>
      <c r="K6" s="52"/>
      <c r="L6" s="52"/>
      <c r="M6" s="52"/>
      <c r="N6" s="52"/>
      <c r="O6" s="4"/>
      <c r="P6" s="51" t="s">
        <v>601</v>
      </c>
      <c r="Q6" s="51" t="s">
        <v>602</v>
      </c>
      <c r="R6" s="4"/>
      <c r="S6" s="4"/>
      <c r="T6" s="4"/>
      <c r="U6" s="4"/>
      <c r="V6" s="4"/>
      <c r="W6" s="4"/>
      <c r="X6" s="4"/>
      <c r="Y6" s="4"/>
      <c r="Z6" s="52" t="s">
        <v>379</v>
      </c>
      <c r="AA6" s="52">
        <v>15</v>
      </c>
      <c r="AB6" s="4"/>
      <c r="AC6" s="4"/>
      <c r="AD6" s="4"/>
      <c r="AE6" s="4"/>
    </row>
    <row r="7" spans="1:31" ht="60">
      <c r="A7" s="4"/>
      <c r="B7" s="55" t="s">
        <v>603</v>
      </c>
      <c r="C7" s="4" t="s">
        <v>604</v>
      </c>
      <c r="D7" s="4"/>
      <c r="E7" s="4" t="s">
        <v>605</v>
      </c>
      <c r="F7" s="4" t="s">
        <v>606</v>
      </c>
      <c r="G7" s="56"/>
      <c r="H7" s="56"/>
      <c r="I7" s="52"/>
      <c r="J7" s="52"/>
      <c r="K7" s="52"/>
      <c r="L7" s="52"/>
      <c r="M7" s="52"/>
      <c r="N7" s="52"/>
      <c r="O7" s="4"/>
      <c r="P7" s="51" t="s">
        <v>607</v>
      </c>
      <c r="Q7" s="4"/>
      <c r="R7" s="4"/>
      <c r="S7" s="4"/>
      <c r="T7" s="4"/>
      <c r="U7" s="4"/>
      <c r="V7" s="4"/>
      <c r="W7" s="4"/>
      <c r="X7" s="4"/>
      <c r="Y7" s="4"/>
      <c r="Z7" s="52" t="s">
        <v>572</v>
      </c>
      <c r="AA7" s="52">
        <v>0</v>
      </c>
      <c r="AB7" s="4"/>
      <c r="AC7" s="4"/>
      <c r="AD7" s="4"/>
      <c r="AE7" s="4"/>
    </row>
    <row r="8" spans="1:31">
      <c r="A8" s="4"/>
      <c r="B8" s="4" t="s">
        <v>198</v>
      </c>
      <c r="C8" s="4" t="s">
        <v>608</v>
      </c>
      <c r="D8" s="4"/>
      <c r="E8" s="4" t="s">
        <v>609</v>
      </c>
      <c r="F8" s="4" t="s">
        <v>610</v>
      </c>
      <c r="G8" s="56"/>
      <c r="H8" s="56"/>
      <c r="I8" s="52"/>
      <c r="J8" s="52"/>
      <c r="K8" s="52"/>
      <c r="L8" s="52"/>
      <c r="M8" s="52"/>
      <c r="N8" s="52"/>
      <c r="O8" s="4"/>
      <c r="P8" s="51" t="s">
        <v>611</v>
      </c>
      <c r="Q8" s="4"/>
      <c r="R8" s="4"/>
      <c r="S8" s="4"/>
      <c r="T8" s="4"/>
      <c r="U8" s="4"/>
      <c r="V8" s="4"/>
      <c r="W8" s="4"/>
      <c r="X8" s="4"/>
      <c r="Y8" s="4"/>
      <c r="Z8" s="52" t="s">
        <v>380</v>
      </c>
      <c r="AA8" s="52">
        <v>15</v>
      </c>
      <c r="AB8" s="4"/>
      <c r="AC8" s="4"/>
      <c r="AD8" s="4"/>
      <c r="AE8" s="4"/>
    </row>
    <row r="9" spans="1:31">
      <c r="A9" s="4"/>
      <c r="B9" s="4" t="s">
        <v>612</v>
      </c>
      <c r="C9" s="4"/>
      <c r="D9" s="4"/>
      <c r="E9" s="4" t="s">
        <v>613</v>
      </c>
      <c r="F9" s="4" t="s">
        <v>614</v>
      </c>
      <c r="G9" s="56"/>
      <c r="H9" s="56"/>
      <c r="I9" s="52"/>
      <c r="J9" s="52"/>
      <c r="K9" s="52"/>
      <c r="L9" s="52"/>
      <c r="M9" s="52"/>
      <c r="N9" s="52"/>
      <c r="O9" s="4"/>
      <c r="P9" s="51" t="s">
        <v>615</v>
      </c>
      <c r="Q9" s="4"/>
      <c r="R9" s="4"/>
      <c r="S9" s="4"/>
      <c r="T9" s="4"/>
      <c r="U9" s="4"/>
      <c r="V9" s="4"/>
      <c r="W9" s="4"/>
      <c r="X9" s="4"/>
      <c r="Y9" s="4"/>
      <c r="Z9" s="52" t="s">
        <v>573</v>
      </c>
      <c r="AA9" s="52">
        <v>10</v>
      </c>
      <c r="AB9" s="4"/>
      <c r="AC9" s="4"/>
      <c r="AD9" s="4"/>
      <c r="AE9" s="4"/>
    </row>
    <row r="10" spans="1:31">
      <c r="A10" s="4"/>
      <c r="B10" s="4" t="s">
        <v>616</v>
      </c>
      <c r="C10" s="4"/>
      <c r="D10" s="4"/>
      <c r="E10" s="4" t="s">
        <v>617</v>
      </c>
      <c r="F10" s="4" t="s">
        <v>618</v>
      </c>
      <c r="G10" s="56"/>
      <c r="H10" s="56"/>
      <c r="I10" s="52"/>
      <c r="J10" s="52"/>
      <c r="K10" s="52"/>
      <c r="L10" s="52"/>
      <c r="M10" s="52"/>
      <c r="N10" s="52"/>
      <c r="O10" s="4"/>
      <c r="P10" s="4"/>
      <c r="Q10" s="4"/>
      <c r="R10" s="4"/>
      <c r="S10" s="4"/>
      <c r="T10" s="4"/>
      <c r="U10" s="4"/>
      <c r="V10" s="4"/>
      <c r="W10" s="4"/>
      <c r="X10" s="4"/>
      <c r="Y10" s="4"/>
      <c r="Z10" s="52" t="s">
        <v>587</v>
      </c>
      <c r="AA10" s="52">
        <v>0</v>
      </c>
      <c r="AB10" s="4"/>
      <c r="AC10" s="4"/>
      <c r="AD10" s="4"/>
      <c r="AE10" s="4"/>
    </row>
    <row r="11" spans="1:31">
      <c r="A11" s="4"/>
      <c r="B11" s="4" t="s">
        <v>619</v>
      </c>
      <c r="C11" s="4"/>
      <c r="D11" s="4"/>
      <c r="E11" s="4" t="s">
        <v>620</v>
      </c>
      <c r="F11" s="4" t="s">
        <v>621</v>
      </c>
      <c r="G11" s="56"/>
      <c r="H11" s="56"/>
      <c r="I11" s="52"/>
      <c r="J11" s="52"/>
      <c r="K11" s="52"/>
      <c r="L11" s="52"/>
      <c r="M11" s="52"/>
      <c r="N11" s="52"/>
      <c r="O11" s="4"/>
      <c r="P11" s="4"/>
      <c r="Q11" s="4"/>
      <c r="R11" s="4"/>
      <c r="S11" s="4"/>
      <c r="T11" s="4"/>
      <c r="U11" s="4"/>
      <c r="V11" s="4"/>
      <c r="W11" s="4"/>
      <c r="X11" s="4"/>
      <c r="Y11" s="4"/>
      <c r="Z11" s="52" t="s">
        <v>381</v>
      </c>
      <c r="AA11" s="52">
        <v>15</v>
      </c>
      <c r="AB11" s="4"/>
      <c r="AC11" s="4"/>
      <c r="AD11" s="4"/>
      <c r="AE11" s="4"/>
    </row>
    <row r="12" spans="1:31">
      <c r="A12" s="4"/>
      <c r="B12" s="4"/>
      <c r="C12" s="4"/>
      <c r="D12" s="4"/>
      <c r="E12" s="4"/>
      <c r="F12" s="4" t="s">
        <v>622</v>
      </c>
      <c r="G12" s="56"/>
      <c r="H12" s="56"/>
      <c r="I12" s="52"/>
      <c r="J12" s="52"/>
      <c r="K12" s="52"/>
      <c r="L12" s="52"/>
      <c r="M12" s="52"/>
      <c r="N12" s="52"/>
      <c r="O12" s="4"/>
      <c r="P12" s="4"/>
      <c r="Q12" s="4"/>
      <c r="R12" s="4"/>
      <c r="S12" s="4"/>
      <c r="T12" s="4"/>
      <c r="U12" s="4"/>
      <c r="V12" s="4"/>
      <c r="W12" s="4"/>
      <c r="X12" s="4"/>
      <c r="Y12" s="4"/>
      <c r="Z12" s="52" t="s">
        <v>574</v>
      </c>
      <c r="AA12" s="52">
        <v>0</v>
      </c>
      <c r="AB12" s="4"/>
      <c r="AC12" s="4"/>
      <c r="AD12" s="4"/>
      <c r="AE12" s="4"/>
    </row>
    <row r="13" spans="1:31">
      <c r="A13" s="4"/>
      <c r="B13" s="4"/>
      <c r="C13" s="4"/>
      <c r="D13" s="4"/>
      <c r="E13" s="4"/>
      <c r="F13" s="4" t="s">
        <v>623</v>
      </c>
      <c r="G13" s="56"/>
      <c r="H13" s="56"/>
      <c r="I13" s="52"/>
      <c r="J13" s="52"/>
      <c r="K13" s="52"/>
      <c r="L13" s="52"/>
      <c r="M13" s="52"/>
      <c r="N13" s="52"/>
      <c r="O13" s="4"/>
      <c r="P13" s="4"/>
      <c r="Q13" s="4"/>
      <c r="R13" s="4"/>
      <c r="S13" s="4"/>
      <c r="T13" s="4"/>
      <c r="U13" s="4"/>
      <c r="V13" s="4"/>
      <c r="W13" s="4"/>
      <c r="X13" s="4"/>
      <c r="Y13" s="4"/>
      <c r="Z13" s="52" t="s">
        <v>382</v>
      </c>
      <c r="AA13" s="52">
        <v>15</v>
      </c>
      <c r="AB13" s="4"/>
      <c r="AC13" s="4"/>
      <c r="AD13" s="4"/>
      <c r="AE13" s="4"/>
    </row>
    <row r="14" spans="1:31">
      <c r="A14" s="4"/>
      <c r="B14" s="4"/>
      <c r="C14" s="4"/>
      <c r="D14" s="4"/>
      <c r="E14" s="4"/>
      <c r="F14" s="4" t="s">
        <v>624</v>
      </c>
      <c r="G14" s="56"/>
      <c r="H14" s="56"/>
      <c r="I14" s="52"/>
      <c r="J14" s="52"/>
      <c r="K14" s="52"/>
      <c r="L14" s="52"/>
      <c r="M14" s="52"/>
      <c r="N14" s="52"/>
      <c r="O14" s="4"/>
      <c r="P14" s="4"/>
      <c r="Q14" s="4"/>
      <c r="R14" s="4"/>
      <c r="S14" s="4"/>
      <c r="T14" s="4"/>
      <c r="U14" s="4"/>
      <c r="V14" s="4"/>
      <c r="W14" s="4"/>
      <c r="X14" s="4"/>
      <c r="Y14" s="4"/>
      <c r="Z14" s="52" t="s">
        <v>575</v>
      </c>
      <c r="AA14" s="52">
        <v>0</v>
      </c>
      <c r="AB14" s="4"/>
      <c r="AC14" s="4"/>
      <c r="AD14" s="4"/>
      <c r="AE14" s="4"/>
    </row>
    <row r="15" spans="1:31">
      <c r="A15" s="4"/>
      <c r="B15" s="4"/>
      <c r="C15" s="4"/>
      <c r="D15" s="4"/>
      <c r="E15" s="4"/>
      <c r="F15" s="4" t="s">
        <v>625</v>
      </c>
      <c r="G15" s="56"/>
      <c r="H15" s="56"/>
      <c r="I15" s="52"/>
      <c r="J15" s="52"/>
      <c r="K15" s="52"/>
      <c r="L15" s="52"/>
      <c r="M15" s="52"/>
      <c r="N15" s="52"/>
      <c r="O15" s="4"/>
      <c r="P15" s="4"/>
      <c r="Q15" s="4"/>
      <c r="R15" s="4"/>
      <c r="S15" s="4"/>
      <c r="T15" s="4"/>
      <c r="U15" s="4"/>
      <c r="V15" s="4"/>
      <c r="W15" s="4"/>
      <c r="X15" s="4"/>
      <c r="Y15" s="4"/>
      <c r="Z15" s="52" t="s">
        <v>383</v>
      </c>
      <c r="AA15" s="52">
        <v>10</v>
      </c>
      <c r="AB15" s="4"/>
      <c r="AC15" s="4"/>
      <c r="AD15" s="4"/>
      <c r="AE15" s="4"/>
    </row>
    <row r="16" spans="1:31">
      <c r="A16" s="4"/>
      <c r="B16" s="4"/>
      <c r="C16" s="4"/>
      <c r="D16" s="4"/>
      <c r="E16" s="4"/>
      <c r="F16" s="4" t="s">
        <v>626</v>
      </c>
      <c r="G16" s="56"/>
      <c r="H16" s="56"/>
      <c r="I16" s="52"/>
      <c r="J16" s="52"/>
      <c r="K16" s="52"/>
      <c r="L16" s="52"/>
      <c r="M16" s="52"/>
      <c r="N16" s="52"/>
      <c r="O16" s="4"/>
      <c r="P16" s="4"/>
      <c r="Q16" s="4"/>
      <c r="R16" s="4"/>
      <c r="S16" s="4"/>
      <c r="T16" s="4"/>
      <c r="U16" s="4"/>
      <c r="V16" s="4"/>
      <c r="W16" s="4"/>
      <c r="X16" s="4"/>
      <c r="Y16" s="4"/>
      <c r="Z16" s="52" t="s">
        <v>576</v>
      </c>
      <c r="AA16" s="52">
        <v>5</v>
      </c>
      <c r="AB16" s="4"/>
      <c r="AC16" s="4"/>
      <c r="AD16" s="4"/>
      <c r="AE16" s="4"/>
    </row>
    <row r="17" spans="1:31">
      <c r="A17" s="4"/>
      <c r="B17" s="4"/>
      <c r="C17" s="4"/>
      <c r="D17" s="4"/>
      <c r="E17" s="4"/>
      <c r="F17" s="4" t="s">
        <v>627</v>
      </c>
      <c r="G17" s="56"/>
      <c r="H17" s="56"/>
      <c r="I17" s="52"/>
      <c r="J17" s="52"/>
      <c r="K17" s="52"/>
      <c r="L17" s="52"/>
      <c r="M17" s="52"/>
      <c r="N17" s="52"/>
      <c r="O17" s="4"/>
      <c r="P17" s="4"/>
      <c r="Q17" s="4"/>
      <c r="R17" s="4"/>
      <c r="S17" s="4"/>
      <c r="T17" s="4"/>
      <c r="U17" s="4"/>
      <c r="V17" s="4"/>
      <c r="W17" s="4"/>
      <c r="X17" s="4"/>
      <c r="Y17" s="4"/>
      <c r="Z17" s="52" t="s">
        <v>588</v>
      </c>
      <c r="AA17" s="52">
        <v>0</v>
      </c>
      <c r="AB17" s="4"/>
      <c r="AC17" s="4"/>
      <c r="AD17" s="4"/>
      <c r="AE17" s="4"/>
    </row>
    <row r="18" spans="1:31">
      <c r="A18" s="4"/>
      <c r="B18" s="4"/>
      <c r="C18" s="4"/>
      <c r="D18" s="4"/>
      <c r="E18" s="4"/>
      <c r="F18" s="4"/>
      <c r="G18" s="56"/>
      <c r="H18" s="56"/>
      <c r="I18" s="52"/>
      <c r="J18" s="52"/>
      <c r="K18" s="52"/>
      <c r="L18" s="52"/>
      <c r="M18" s="52"/>
      <c r="N18" s="52"/>
      <c r="O18" s="4"/>
      <c r="P18" s="4"/>
      <c r="Q18" s="4"/>
      <c r="R18" s="4"/>
      <c r="S18" s="4"/>
      <c r="T18" s="4"/>
      <c r="U18" s="4"/>
      <c r="V18" s="4"/>
      <c r="W18" s="4"/>
      <c r="X18" s="4"/>
      <c r="Y18" s="4"/>
      <c r="Z18" s="56"/>
      <c r="AA18" s="56"/>
      <c r="AB18" s="4"/>
      <c r="AC18" s="4"/>
      <c r="AD18" s="4"/>
      <c r="AE18" s="4"/>
    </row>
    <row r="19" spans="1:31">
      <c r="A19" s="4"/>
      <c r="B19" s="4"/>
      <c r="C19" s="4"/>
      <c r="D19" s="4"/>
      <c r="E19" s="4"/>
      <c r="F19" s="4"/>
      <c r="G19" s="56"/>
      <c r="H19" s="56"/>
      <c r="I19" s="52"/>
      <c r="J19" s="52"/>
      <c r="K19" s="52"/>
      <c r="L19" s="52"/>
      <c r="M19" s="52"/>
      <c r="N19" s="52"/>
      <c r="O19" s="4"/>
      <c r="P19" s="4"/>
      <c r="Q19" s="4"/>
      <c r="R19" s="4"/>
      <c r="S19" s="4"/>
      <c r="T19" s="4"/>
      <c r="U19" s="4"/>
      <c r="V19" s="4"/>
      <c r="W19" s="4"/>
      <c r="X19" s="4"/>
      <c r="Y19" s="4"/>
      <c r="Z19" s="56"/>
      <c r="AA19" s="56"/>
      <c r="AB19" s="4"/>
      <c r="AC19" s="4"/>
      <c r="AD19" s="4"/>
      <c r="AE19" s="4"/>
    </row>
    <row r="20" spans="1:31">
      <c r="A20" s="4"/>
      <c r="B20" s="4"/>
      <c r="C20" s="4"/>
      <c r="D20" s="4"/>
      <c r="E20" s="4"/>
      <c r="F20" s="4"/>
      <c r="G20" s="56"/>
      <c r="H20" s="56"/>
      <c r="I20" s="52"/>
      <c r="J20" s="52"/>
      <c r="K20" s="52"/>
      <c r="L20" s="52"/>
      <c r="M20" s="52"/>
      <c r="N20" s="52"/>
      <c r="O20" s="4"/>
      <c r="P20" s="4"/>
      <c r="Q20" s="4"/>
      <c r="R20" s="4"/>
      <c r="S20" s="4"/>
      <c r="T20" s="4"/>
      <c r="U20" s="4"/>
      <c r="V20" s="4"/>
      <c r="W20" s="4"/>
      <c r="X20" s="4"/>
      <c r="Y20" s="4"/>
      <c r="Z20" s="56"/>
      <c r="AA20" s="56"/>
      <c r="AB20" s="4"/>
      <c r="AC20" s="4"/>
      <c r="AD20" s="4"/>
      <c r="AE20" s="4"/>
    </row>
    <row r="21" spans="1:31" ht="15.75" customHeight="1">
      <c r="A21" s="4"/>
      <c r="B21" s="4"/>
      <c r="C21" s="4"/>
      <c r="D21" s="4"/>
      <c r="E21" s="4"/>
      <c r="F21" s="4"/>
      <c r="G21" s="56"/>
      <c r="H21" s="56"/>
      <c r="I21" s="52"/>
      <c r="J21" s="52"/>
      <c r="K21" s="52"/>
      <c r="L21" s="52"/>
      <c r="M21" s="52"/>
      <c r="N21" s="52"/>
      <c r="O21" s="4"/>
      <c r="P21" s="4"/>
      <c r="Q21" s="4"/>
      <c r="R21" s="4"/>
      <c r="S21" s="4"/>
      <c r="T21" s="4"/>
      <c r="U21" s="4"/>
      <c r="V21" s="4"/>
      <c r="W21" s="4"/>
      <c r="X21" s="4"/>
      <c r="Y21" s="4"/>
      <c r="Z21" s="56"/>
      <c r="AA21" s="56"/>
      <c r="AB21" s="4"/>
      <c r="AC21" s="4"/>
      <c r="AD21" s="4"/>
      <c r="AE21" s="4"/>
    </row>
    <row r="22" spans="1:31" ht="15.75" customHeight="1">
      <c r="A22" s="4"/>
      <c r="B22" s="4"/>
      <c r="C22" s="4"/>
      <c r="D22" s="4"/>
      <c r="E22" s="4"/>
      <c r="F22" s="4"/>
      <c r="G22" s="56"/>
      <c r="H22" s="56"/>
      <c r="I22" s="52"/>
      <c r="J22" s="52"/>
      <c r="K22" s="52"/>
      <c r="L22" s="52"/>
      <c r="M22" s="52"/>
      <c r="N22" s="52"/>
      <c r="O22" s="4"/>
      <c r="P22" s="4"/>
      <c r="Q22" s="4"/>
      <c r="R22" s="4"/>
      <c r="S22" s="4"/>
      <c r="T22" s="4"/>
      <c r="U22" s="4"/>
      <c r="V22" s="4"/>
      <c r="W22" s="4"/>
      <c r="X22" s="4"/>
      <c r="Y22" s="4"/>
      <c r="Z22" s="56"/>
      <c r="AA22" s="56"/>
      <c r="AB22" s="4"/>
      <c r="AC22" s="4"/>
      <c r="AD22" s="4"/>
      <c r="AE22" s="4"/>
    </row>
    <row r="23" spans="1:31" ht="15.75" customHeight="1">
      <c r="A23" s="4"/>
      <c r="B23" s="4"/>
      <c r="C23" s="4"/>
      <c r="D23" s="4"/>
      <c r="E23" s="4"/>
      <c r="F23" s="4"/>
      <c r="G23" s="56"/>
      <c r="H23" s="56"/>
      <c r="I23" s="52"/>
      <c r="J23" s="52"/>
      <c r="K23" s="52"/>
      <c r="L23" s="52"/>
      <c r="M23" s="52"/>
      <c r="N23" s="52"/>
      <c r="O23" s="4"/>
      <c r="P23" s="4"/>
      <c r="Q23" s="4"/>
      <c r="R23" s="4"/>
      <c r="S23" s="4"/>
      <c r="T23" s="4"/>
      <c r="U23" s="4"/>
      <c r="V23" s="4"/>
      <c r="W23" s="4"/>
      <c r="X23" s="4"/>
      <c r="Y23" s="4"/>
      <c r="Z23" s="56"/>
      <c r="AA23" s="56"/>
      <c r="AB23" s="4"/>
      <c r="AC23" s="4"/>
      <c r="AD23" s="4"/>
      <c r="AE23" s="4"/>
    </row>
    <row r="24" spans="1:31" ht="15.75" customHeight="1">
      <c r="A24" s="4"/>
      <c r="B24" s="4"/>
      <c r="C24" s="4"/>
      <c r="D24" s="4"/>
      <c r="E24" s="4"/>
      <c r="F24" s="4"/>
      <c r="G24" s="56"/>
      <c r="H24" s="56"/>
      <c r="I24" s="52"/>
      <c r="J24" s="52"/>
      <c r="K24" s="52"/>
      <c r="L24" s="52"/>
      <c r="M24" s="52"/>
      <c r="N24" s="52"/>
      <c r="O24" s="4"/>
      <c r="P24" s="4"/>
      <c r="Q24" s="4"/>
      <c r="R24" s="4"/>
      <c r="S24" s="4"/>
      <c r="T24" s="4"/>
      <c r="U24" s="4"/>
      <c r="V24" s="4"/>
      <c r="W24" s="4"/>
      <c r="X24" s="4"/>
      <c r="Y24" s="4"/>
      <c r="Z24" s="56"/>
      <c r="AA24" s="56"/>
      <c r="AB24" s="4"/>
      <c r="AC24" s="4"/>
      <c r="AD24" s="4"/>
      <c r="AE24" s="4"/>
    </row>
    <row r="25" spans="1:31" ht="15.75" customHeight="1">
      <c r="A25" s="4"/>
      <c r="B25" s="4"/>
      <c r="C25" s="4"/>
      <c r="D25" s="4"/>
      <c r="E25" s="4"/>
      <c r="F25" s="4"/>
      <c r="G25" s="56"/>
      <c r="H25" s="56"/>
      <c r="I25" s="52"/>
      <c r="J25" s="52"/>
      <c r="K25" s="52"/>
      <c r="L25" s="52"/>
      <c r="M25" s="52"/>
      <c r="N25" s="52"/>
      <c r="O25" s="4"/>
      <c r="P25" s="4"/>
      <c r="Q25" s="4"/>
      <c r="R25" s="4"/>
      <c r="S25" s="4"/>
      <c r="T25" s="4"/>
      <c r="U25" s="4"/>
      <c r="V25" s="4"/>
      <c r="W25" s="4"/>
      <c r="X25" s="4"/>
      <c r="Y25" s="4"/>
      <c r="Z25" s="56"/>
      <c r="AA25" s="56"/>
      <c r="AB25" s="4"/>
      <c r="AC25" s="4"/>
      <c r="AD25" s="4"/>
      <c r="AE25" s="4"/>
    </row>
    <row r="26" spans="1:31" ht="15.75" customHeight="1">
      <c r="A26" s="4"/>
      <c r="B26" s="4"/>
      <c r="C26" s="4"/>
      <c r="D26" s="4"/>
      <c r="E26" s="4"/>
      <c r="F26" s="4"/>
      <c r="G26" s="56"/>
      <c r="H26" s="56"/>
      <c r="I26" s="52"/>
      <c r="J26" s="52"/>
      <c r="K26" s="52"/>
      <c r="L26" s="52"/>
      <c r="M26" s="52"/>
      <c r="N26" s="52"/>
      <c r="O26" s="4"/>
      <c r="P26" s="4"/>
      <c r="Q26" s="4"/>
      <c r="R26" s="4"/>
      <c r="S26" s="4"/>
      <c r="T26" s="4"/>
      <c r="U26" s="4"/>
      <c r="V26" s="4"/>
      <c r="W26" s="4"/>
      <c r="X26" s="4"/>
      <c r="Y26" s="4"/>
      <c r="Z26" s="56"/>
      <c r="AA26" s="56"/>
      <c r="AB26" s="4"/>
      <c r="AC26" s="4"/>
      <c r="AD26" s="4"/>
      <c r="AE26" s="4"/>
    </row>
    <row r="27" spans="1:31" ht="15.75" customHeight="1">
      <c r="A27" s="4"/>
      <c r="B27" s="4"/>
      <c r="C27" s="4"/>
      <c r="D27" s="4"/>
      <c r="E27" s="4"/>
      <c r="F27" s="4"/>
      <c r="G27" s="56"/>
      <c r="H27" s="56"/>
      <c r="I27" s="52"/>
      <c r="J27" s="52"/>
      <c r="K27" s="52"/>
      <c r="L27" s="52"/>
      <c r="M27" s="52"/>
      <c r="N27" s="52"/>
      <c r="O27" s="4"/>
      <c r="P27" s="4"/>
      <c r="Q27" s="4"/>
      <c r="R27" s="4"/>
      <c r="S27" s="4"/>
      <c r="T27" s="4"/>
      <c r="U27" s="4"/>
      <c r="V27" s="4"/>
      <c r="W27" s="4"/>
      <c r="X27" s="4"/>
      <c r="Y27" s="4"/>
      <c r="Z27" s="56"/>
      <c r="AA27" s="56"/>
      <c r="AB27" s="4"/>
      <c r="AC27" s="4"/>
      <c r="AD27" s="4"/>
      <c r="AE27" s="4"/>
    </row>
    <row r="28" spans="1:31" ht="15.75" customHeight="1">
      <c r="A28" s="4"/>
      <c r="B28" s="4"/>
      <c r="C28" s="4"/>
      <c r="D28" s="4"/>
      <c r="E28" s="4"/>
      <c r="F28" s="4"/>
      <c r="G28" s="56"/>
      <c r="H28" s="56"/>
      <c r="I28" s="52"/>
      <c r="J28" s="52"/>
      <c r="K28" s="52"/>
      <c r="L28" s="52"/>
      <c r="M28" s="52"/>
      <c r="N28" s="52"/>
      <c r="O28" s="4"/>
      <c r="P28" s="4"/>
      <c r="Q28" s="4"/>
      <c r="R28" s="4"/>
      <c r="S28" s="4"/>
      <c r="T28" s="4"/>
      <c r="U28" s="4"/>
      <c r="V28" s="4"/>
      <c r="W28" s="4"/>
      <c r="X28" s="4"/>
      <c r="Y28" s="4"/>
      <c r="Z28" s="56"/>
      <c r="AA28" s="56"/>
      <c r="AB28" s="4"/>
      <c r="AC28" s="4"/>
      <c r="AD28" s="4"/>
      <c r="AE28" s="4"/>
    </row>
    <row r="29" spans="1:31" ht="15.75" customHeight="1">
      <c r="A29" s="4"/>
      <c r="B29" s="4"/>
      <c r="C29" s="4"/>
      <c r="D29" s="4"/>
      <c r="E29" s="4"/>
      <c r="F29" s="4"/>
      <c r="G29" s="56"/>
      <c r="H29" s="56"/>
      <c r="I29" s="52"/>
      <c r="J29" s="52"/>
      <c r="K29" s="52"/>
      <c r="L29" s="52"/>
      <c r="M29" s="52"/>
      <c r="N29" s="52"/>
      <c r="O29" s="4"/>
      <c r="P29" s="4"/>
      <c r="Q29" s="4"/>
      <c r="R29" s="4"/>
      <c r="S29" s="4"/>
      <c r="T29" s="4"/>
      <c r="U29" s="4"/>
      <c r="V29" s="4"/>
      <c r="W29" s="4"/>
      <c r="X29" s="4"/>
      <c r="Y29" s="4"/>
      <c r="Z29" s="56"/>
      <c r="AA29" s="56"/>
      <c r="AB29" s="4"/>
      <c r="AC29" s="4"/>
      <c r="AD29" s="4"/>
      <c r="AE29" s="4"/>
    </row>
    <row r="30" spans="1:31" ht="15.75" customHeight="1">
      <c r="A30" s="4"/>
      <c r="B30" s="4"/>
      <c r="C30" s="4"/>
      <c r="D30" s="4"/>
      <c r="E30" s="4"/>
      <c r="F30" s="4"/>
      <c r="G30" s="56"/>
      <c r="H30" s="56"/>
      <c r="I30" s="52"/>
      <c r="J30" s="52"/>
      <c r="K30" s="52"/>
      <c r="L30" s="52"/>
      <c r="M30" s="52"/>
      <c r="N30" s="52"/>
      <c r="O30" s="4"/>
      <c r="P30" s="4"/>
      <c r="Q30" s="4"/>
      <c r="R30" s="4"/>
      <c r="S30" s="4"/>
      <c r="T30" s="4"/>
      <c r="U30" s="4"/>
      <c r="V30" s="4"/>
      <c r="W30" s="4"/>
      <c r="X30" s="4"/>
      <c r="Y30" s="4"/>
      <c r="Z30" s="56"/>
      <c r="AA30" s="56"/>
      <c r="AB30" s="4"/>
      <c r="AC30" s="4"/>
      <c r="AD30" s="4"/>
      <c r="AE30" s="4"/>
    </row>
    <row r="31" spans="1:31" ht="15.75" customHeight="1">
      <c r="A31" s="4"/>
      <c r="B31" s="4"/>
      <c r="C31" s="4"/>
      <c r="D31" s="4"/>
      <c r="E31" s="4"/>
      <c r="F31" s="4"/>
      <c r="G31" s="56"/>
      <c r="H31" s="56"/>
      <c r="I31" s="52"/>
      <c r="J31" s="52"/>
      <c r="K31" s="52"/>
      <c r="L31" s="52"/>
      <c r="M31" s="52"/>
      <c r="N31" s="52"/>
      <c r="O31" s="4"/>
      <c r="P31" s="4"/>
      <c r="Q31" s="4"/>
      <c r="R31" s="4"/>
      <c r="S31" s="4"/>
      <c r="T31" s="4"/>
      <c r="U31" s="4"/>
      <c r="V31" s="4"/>
      <c r="W31" s="4"/>
      <c r="X31" s="4"/>
      <c r="Y31" s="4"/>
      <c r="Z31" s="56"/>
      <c r="AA31" s="56"/>
      <c r="AB31" s="4"/>
      <c r="AC31" s="4"/>
      <c r="AD31" s="4"/>
      <c r="AE31" s="4"/>
    </row>
    <row r="32" spans="1:31" ht="15.75" customHeight="1">
      <c r="A32" s="4"/>
      <c r="B32" s="4"/>
      <c r="C32" s="4"/>
      <c r="D32" s="4"/>
      <c r="E32" s="4"/>
      <c r="F32" s="4"/>
      <c r="G32" s="56"/>
      <c r="H32" s="56"/>
      <c r="I32" s="52"/>
      <c r="J32" s="52"/>
      <c r="K32" s="52"/>
      <c r="L32" s="52"/>
      <c r="M32" s="52"/>
      <c r="N32" s="52"/>
      <c r="O32" s="4"/>
      <c r="P32" s="4"/>
      <c r="Q32" s="4"/>
      <c r="R32" s="4"/>
      <c r="S32" s="4"/>
      <c r="T32" s="4"/>
      <c r="U32" s="4"/>
      <c r="V32" s="4"/>
      <c r="W32" s="4"/>
      <c r="X32" s="4"/>
      <c r="Y32" s="4"/>
      <c r="Z32" s="56"/>
      <c r="AA32" s="56"/>
      <c r="AB32" s="4"/>
      <c r="AC32" s="4"/>
      <c r="AD32" s="4"/>
      <c r="AE32" s="4"/>
    </row>
    <row r="33" spans="1:31" ht="15.75" customHeight="1">
      <c r="A33" s="4"/>
      <c r="B33" s="4"/>
      <c r="C33" s="4"/>
      <c r="D33" s="4"/>
      <c r="E33" s="4"/>
      <c r="F33" s="4"/>
      <c r="G33" s="56"/>
      <c r="H33" s="56"/>
      <c r="I33" s="52"/>
      <c r="J33" s="52"/>
      <c r="K33" s="52"/>
      <c r="L33" s="52"/>
      <c r="M33" s="52"/>
      <c r="N33" s="52"/>
      <c r="O33" s="4"/>
      <c r="P33" s="4"/>
      <c r="Q33" s="4"/>
      <c r="R33" s="4"/>
      <c r="S33" s="4"/>
      <c r="T33" s="4"/>
      <c r="U33" s="4"/>
      <c r="V33" s="4"/>
      <c r="W33" s="4"/>
      <c r="X33" s="4"/>
      <c r="Y33" s="4"/>
      <c r="Z33" s="56"/>
      <c r="AA33" s="56"/>
      <c r="AB33" s="4"/>
      <c r="AC33" s="4"/>
      <c r="AD33" s="4"/>
      <c r="AE33" s="4"/>
    </row>
    <row r="34" spans="1:31" ht="15.75" customHeight="1">
      <c r="A34" s="4"/>
      <c r="B34" s="4"/>
      <c r="C34" s="4"/>
      <c r="D34" s="4"/>
      <c r="E34" s="4"/>
      <c r="F34" s="4"/>
      <c r="G34" s="56"/>
      <c r="H34" s="56"/>
      <c r="I34" s="52"/>
      <c r="J34" s="52"/>
      <c r="K34" s="52"/>
      <c r="L34" s="52"/>
      <c r="M34" s="52"/>
      <c r="N34" s="52"/>
      <c r="O34" s="4"/>
      <c r="P34" s="4"/>
      <c r="Q34" s="4"/>
      <c r="R34" s="4"/>
      <c r="S34" s="4"/>
      <c r="T34" s="4"/>
      <c r="U34" s="4"/>
      <c r="V34" s="4"/>
      <c r="W34" s="4"/>
      <c r="X34" s="4"/>
      <c r="Y34" s="4"/>
      <c r="Z34" s="56"/>
      <c r="AA34" s="56"/>
      <c r="AB34" s="4"/>
      <c r="AC34" s="4"/>
      <c r="AD34" s="4"/>
      <c r="AE34" s="4"/>
    </row>
    <row r="35" spans="1:31" ht="15.75" customHeight="1">
      <c r="A35" s="4"/>
      <c r="B35" s="4"/>
      <c r="C35" s="4"/>
      <c r="D35" s="4"/>
      <c r="E35" s="4"/>
      <c r="F35" s="4"/>
      <c r="G35" s="56"/>
      <c r="H35" s="56"/>
      <c r="I35" s="52"/>
      <c r="J35" s="52"/>
      <c r="K35" s="52"/>
      <c r="L35" s="52"/>
      <c r="M35" s="52"/>
      <c r="N35" s="52"/>
      <c r="O35" s="4"/>
      <c r="P35" s="4"/>
      <c r="Q35" s="4"/>
      <c r="R35" s="4"/>
      <c r="S35" s="4"/>
      <c r="T35" s="4"/>
      <c r="U35" s="4"/>
      <c r="V35" s="4"/>
      <c r="W35" s="4"/>
      <c r="X35" s="4"/>
      <c r="Y35" s="4"/>
      <c r="Z35" s="56"/>
      <c r="AA35" s="56"/>
      <c r="AB35" s="4"/>
      <c r="AC35" s="4"/>
      <c r="AD35" s="4"/>
      <c r="AE35" s="4"/>
    </row>
    <row r="36" spans="1:31" ht="15.75" customHeight="1">
      <c r="A36" s="4"/>
      <c r="B36" s="4"/>
      <c r="C36" s="4"/>
      <c r="D36" s="4"/>
      <c r="E36" s="4"/>
      <c r="F36" s="4"/>
      <c r="G36" s="56"/>
      <c r="H36" s="56"/>
      <c r="I36" s="52"/>
      <c r="J36" s="52"/>
      <c r="K36" s="52"/>
      <c r="L36" s="52"/>
      <c r="M36" s="52"/>
      <c r="N36" s="52"/>
      <c r="O36" s="4"/>
      <c r="P36" s="4"/>
      <c r="Q36" s="4"/>
      <c r="R36" s="4"/>
      <c r="S36" s="4"/>
      <c r="T36" s="4"/>
      <c r="U36" s="4"/>
      <c r="V36" s="4"/>
      <c r="W36" s="4"/>
      <c r="X36" s="4"/>
      <c r="Y36" s="4"/>
      <c r="Z36" s="56"/>
      <c r="AA36" s="56"/>
      <c r="AB36" s="4"/>
      <c r="AC36" s="4"/>
      <c r="AD36" s="4"/>
      <c r="AE36" s="4"/>
    </row>
    <row r="37" spans="1:31" ht="15.75" customHeight="1">
      <c r="A37" s="4"/>
      <c r="B37" s="4"/>
      <c r="C37" s="4"/>
      <c r="D37" s="4"/>
      <c r="E37" s="4"/>
      <c r="F37" s="4"/>
      <c r="G37" s="56"/>
      <c r="H37" s="56"/>
      <c r="I37" s="52"/>
      <c r="J37" s="52"/>
      <c r="K37" s="52"/>
      <c r="L37" s="52"/>
      <c r="M37" s="52"/>
      <c r="N37" s="52"/>
      <c r="O37" s="4"/>
      <c r="P37" s="4"/>
      <c r="Q37" s="4"/>
      <c r="R37" s="4"/>
      <c r="S37" s="4"/>
      <c r="T37" s="4"/>
      <c r="U37" s="4"/>
      <c r="V37" s="4"/>
      <c r="W37" s="4"/>
      <c r="X37" s="4"/>
      <c r="Y37" s="4"/>
      <c r="Z37" s="56"/>
      <c r="AA37" s="56"/>
      <c r="AB37" s="4"/>
      <c r="AC37" s="4"/>
      <c r="AD37" s="4"/>
      <c r="AE37" s="4"/>
    </row>
    <row r="38" spans="1:31" ht="15.75" customHeight="1">
      <c r="A38" s="4"/>
      <c r="B38" s="4"/>
      <c r="C38" s="4"/>
      <c r="D38" s="4"/>
      <c r="E38" s="4"/>
      <c r="F38" s="4"/>
      <c r="G38" s="56"/>
      <c r="H38" s="56"/>
      <c r="I38" s="52"/>
      <c r="J38" s="52"/>
      <c r="K38" s="52"/>
      <c r="L38" s="52"/>
      <c r="M38" s="52"/>
      <c r="N38" s="52"/>
      <c r="O38" s="4"/>
      <c r="P38" s="4"/>
      <c r="Q38" s="4"/>
      <c r="R38" s="4"/>
      <c r="S38" s="4"/>
      <c r="T38" s="4"/>
      <c r="U38" s="4"/>
      <c r="V38" s="4"/>
      <c r="W38" s="4"/>
      <c r="X38" s="4"/>
      <c r="Y38" s="4"/>
      <c r="Z38" s="56"/>
      <c r="AA38" s="56"/>
      <c r="AB38" s="4"/>
      <c r="AC38" s="4"/>
      <c r="AD38" s="4"/>
      <c r="AE38" s="4"/>
    </row>
    <row r="39" spans="1:31" ht="15.75" customHeight="1">
      <c r="A39" s="4"/>
      <c r="B39" s="4"/>
      <c r="C39" s="4"/>
      <c r="D39" s="4"/>
      <c r="E39" s="4"/>
      <c r="F39" s="4"/>
      <c r="G39" s="56"/>
      <c r="H39" s="56"/>
      <c r="I39" s="52"/>
      <c r="J39" s="52"/>
      <c r="K39" s="52"/>
      <c r="L39" s="52"/>
      <c r="M39" s="52"/>
      <c r="N39" s="52"/>
      <c r="O39" s="4"/>
      <c r="P39" s="4"/>
      <c r="Q39" s="4"/>
      <c r="R39" s="4"/>
      <c r="S39" s="4"/>
      <c r="T39" s="4"/>
      <c r="U39" s="4"/>
      <c r="V39" s="4"/>
      <c r="W39" s="4"/>
      <c r="X39" s="4"/>
      <c r="Y39" s="4"/>
      <c r="Z39" s="56"/>
      <c r="AA39" s="56"/>
      <c r="AB39" s="4"/>
      <c r="AC39" s="4"/>
      <c r="AD39" s="4"/>
      <c r="AE39" s="4"/>
    </row>
    <row r="40" spans="1:31" ht="15.75" customHeight="1">
      <c r="A40" s="4"/>
      <c r="B40" s="4"/>
      <c r="C40" s="4"/>
      <c r="D40" s="4"/>
      <c r="E40" s="4"/>
      <c r="F40" s="4"/>
      <c r="G40" s="56"/>
      <c r="H40" s="56"/>
      <c r="I40" s="52"/>
      <c r="J40" s="52"/>
      <c r="K40" s="52"/>
      <c r="L40" s="52"/>
      <c r="M40" s="52"/>
      <c r="N40" s="52"/>
      <c r="O40" s="4"/>
      <c r="P40" s="4"/>
      <c r="Q40" s="4"/>
      <c r="R40" s="4"/>
      <c r="S40" s="4"/>
      <c r="T40" s="4"/>
      <c r="U40" s="4"/>
      <c r="V40" s="4"/>
      <c r="W40" s="4"/>
      <c r="X40" s="4"/>
      <c r="Y40" s="4"/>
      <c r="Z40" s="56"/>
      <c r="AA40" s="56"/>
      <c r="AB40" s="4"/>
      <c r="AC40" s="4"/>
      <c r="AD40" s="4"/>
      <c r="AE40" s="4"/>
    </row>
    <row r="41" spans="1:31" ht="15.75" customHeight="1">
      <c r="A41" s="4"/>
      <c r="B41" s="4"/>
      <c r="C41" s="4"/>
      <c r="D41" s="4"/>
      <c r="E41" s="4"/>
      <c r="F41" s="4"/>
      <c r="G41" s="56"/>
      <c r="H41" s="56"/>
      <c r="I41" s="52"/>
      <c r="J41" s="52"/>
      <c r="K41" s="52"/>
      <c r="L41" s="52"/>
      <c r="M41" s="52"/>
      <c r="N41" s="52"/>
      <c r="O41" s="4"/>
      <c r="P41" s="4"/>
      <c r="Q41" s="4"/>
      <c r="R41" s="4"/>
      <c r="S41" s="4"/>
      <c r="T41" s="4"/>
      <c r="U41" s="4"/>
      <c r="V41" s="4"/>
      <c r="W41" s="4"/>
      <c r="X41" s="4"/>
      <c r="Y41" s="4"/>
      <c r="Z41" s="56"/>
      <c r="AA41" s="56"/>
      <c r="AB41" s="4"/>
      <c r="AC41" s="4"/>
      <c r="AD41" s="4"/>
      <c r="AE41" s="4"/>
    </row>
    <row r="42" spans="1:31" ht="15.75" customHeight="1">
      <c r="A42" s="4"/>
      <c r="B42" s="4"/>
      <c r="C42" s="4"/>
      <c r="D42" s="4"/>
      <c r="E42" s="4"/>
      <c r="F42" s="4"/>
      <c r="G42" s="56"/>
      <c r="H42" s="56"/>
      <c r="I42" s="52"/>
      <c r="J42" s="52"/>
      <c r="K42" s="52"/>
      <c r="L42" s="52"/>
      <c r="M42" s="52"/>
      <c r="N42" s="52"/>
      <c r="O42" s="4"/>
      <c r="P42" s="4"/>
      <c r="Q42" s="4"/>
      <c r="R42" s="4"/>
      <c r="S42" s="4"/>
      <c r="T42" s="4"/>
      <c r="U42" s="4"/>
      <c r="V42" s="4"/>
      <c r="W42" s="4"/>
      <c r="X42" s="4"/>
      <c r="Y42" s="4"/>
      <c r="Z42" s="56"/>
      <c r="AA42" s="56"/>
      <c r="AB42" s="4"/>
      <c r="AC42" s="4"/>
      <c r="AD42" s="4"/>
      <c r="AE42" s="4"/>
    </row>
    <row r="43" spans="1:31" ht="15.75" customHeight="1">
      <c r="A43" s="4"/>
      <c r="B43" s="4"/>
      <c r="C43" s="4"/>
      <c r="D43" s="4"/>
      <c r="E43" s="4"/>
      <c r="F43" s="4"/>
      <c r="G43" s="56"/>
      <c r="H43" s="56"/>
      <c r="I43" s="52"/>
      <c r="J43" s="52"/>
      <c r="K43" s="52"/>
      <c r="L43" s="52"/>
      <c r="M43" s="52"/>
      <c r="N43" s="52"/>
      <c r="O43" s="4"/>
      <c r="P43" s="4"/>
      <c r="Q43" s="4"/>
      <c r="R43" s="4"/>
      <c r="S43" s="4"/>
      <c r="T43" s="4"/>
      <c r="U43" s="4"/>
      <c r="V43" s="4"/>
      <c r="W43" s="4"/>
      <c r="X43" s="4"/>
      <c r="Y43" s="4"/>
      <c r="Z43" s="56"/>
      <c r="AA43" s="56"/>
      <c r="AB43" s="4"/>
      <c r="AC43" s="4"/>
      <c r="AD43" s="4"/>
      <c r="AE43" s="4"/>
    </row>
    <row r="44" spans="1:31" ht="15.75" customHeight="1">
      <c r="A44" s="4"/>
      <c r="B44" s="4"/>
      <c r="C44" s="4"/>
      <c r="D44" s="4"/>
      <c r="E44" s="4"/>
      <c r="F44" s="4"/>
      <c r="G44" s="56"/>
      <c r="H44" s="56"/>
      <c r="I44" s="52"/>
      <c r="J44" s="52"/>
      <c r="K44" s="52"/>
      <c r="L44" s="52"/>
      <c r="M44" s="52"/>
      <c r="N44" s="52"/>
      <c r="O44" s="4"/>
      <c r="P44" s="4"/>
      <c r="Q44" s="4"/>
      <c r="R44" s="4"/>
      <c r="S44" s="4"/>
      <c r="T44" s="4"/>
      <c r="U44" s="4"/>
      <c r="V44" s="4"/>
      <c r="W44" s="4"/>
      <c r="X44" s="4"/>
      <c r="Y44" s="4"/>
      <c r="Z44" s="56"/>
      <c r="AA44" s="56"/>
      <c r="AB44" s="4"/>
      <c r="AC44" s="4"/>
      <c r="AD44" s="4"/>
      <c r="AE44" s="4"/>
    </row>
    <row r="45" spans="1:31" ht="15.75" customHeight="1">
      <c r="A45" s="4"/>
      <c r="B45" s="4"/>
      <c r="C45" s="4"/>
      <c r="D45" s="4"/>
      <c r="E45" s="4"/>
      <c r="F45" s="4"/>
      <c r="G45" s="56"/>
      <c r="H45" s="56"/>
      <c r="I45" s="52"/>
      <c r="J45" s="52"/>
      <c r="K45" s="52"/>
      <c r="L45" s="52"/>
      <c r="M45" s="52"/>
      <c r="N45" s="52"/>
      <c r="O45" s="4"/>
      <c r="P45" s="4"/>
      <c r="Q45" s="4"/>
      <c r="R45" s="4"/>
      <c r="S45" s="4"/>
      <c r="T45" s="4"/>
      <c r="U45" s="4"/>
      <c r="V45" s="4"/>
      <c r="W45" s="4"/>
      <c r="X45" s="4"/>
      <c r="Y45" s="4"/>
      <c r="Z45" s="56"/>
      <c r="AA45" s="56"/>
      <c r="AB45" s="4"/>
      <c r="AC45" s="4"/>
      <c r="AD45" s="4"/>
      <c r="AE45" s="4"/>
    </row>
    <row r="46" spans="1:31" ht="15.75" customHeight="1">
      <c r="A46" s="4"/>
      <c r="B46" s="4"/>
      <c r="C46" s="4"/>
      <c r="D46" s="4"/>
      <c r="E46" s="4"/>
      <c r="F46" s="4"/>
      <c r="G46" s="56"/>
      <c r="H46" s="56"/>
      <c r="I46" s="52"/>
      <c r="J46" s="52"/>
      <c r="K46" s="52"/>
      <c r="L46" s="52"/>
      <c r="M46" s="52"/>
      <c r="N46" s="52"/>
      <c r="O46" s="4"/>
      <c r="P46" s="4"/>
      <c r="Q46" s="4"/>
      <c r="R46" s="4"/>
      <c r="S46" s="4"/>
      <c r="T46" s="4"/>
      <c r="U46" s="4"/>
      <c r="V46" s="4"/>
      <c r="W46" s="4"/>
      <c r="X46" s="4"/>
      <c r="Y46" s="4"/>
      <c r="Z46" s="56"/>
      <c r="AA46" s="56"/>
      <c r="AB46" s="4"/>
      <c r="AC46" s="4"/>
      <c r="AD46" s="4"/>
      <c r="AE46" s="4"/>
    </row>
    <row r="47" spans="1:31" ht="15.75" customHeight="1">
      <c r="A47" s="4"/>
      <c r="B47" s="4"/>
      <c r="C47" s="4"/>
      <c r="D47" s="4"/>
      <c r="E47" s="4"/>
      <c r="F47" s="4"/>
      <c r="G47" s="56"/>
      <c r="H47" s="56"/>
      <c r="I47" s="52"/>
      <c r="J47" s="52"/>
      <c r="K47" s="52"/>
      <c r="L47" s="52"/>
      <c r="M47" s="52"/>
      <c r="N47" s="52"/>
      <c r="O47" s="4"/>
      <c r="P47" s="4"/>
      <c r="Q47" s="4"/>
      <c r="R47" s="4"/>
      <c r="S47" s="4"/>
      <c r="T47" s="4"/>
      <c r="U47" s="4"/>
      <c r="V47" s="4"/>
      <c r="W47" s="4"/>
      <c r="X47" s="4"/>
      <c r="Y47" s="4"/>
      <c r="Z47" s="56"/>
      <c r="AA47" s="56"/>
      <c r="AB47" s="4"/>
      <c r="AC47" s="4"/>
      <c r="AD47" s="4"/>
      <c r="AE47" s="4"/>
    </row>
    <row r="48" spans="1:31" ht="15.75" customHeight="1">
      <c r="A48" s="4"/>
      <c r="B48" s="4"/>
      <c r="C48" s="4"/>
      <c r="D48" s="4"/>
      <c r="E48" s="4"/>
      <c r="F48" s="4"/>
      <c r="G48" s="56"/>
      <c r="H48" s="56"/>
      <c r="I48" s="52"/>
      <c r="J48" s="52"/>
      <c r="K48" s="52"/>
      <c r="L48" s="52"/>
      <c r="M48" s="52"/>
      <c r="N48" s="52"/>
      <c r="O48" s="4"/>
      <c r="P48" s="4"/>
      <c r="Q48" s="4"/>
      <c r="R48" s="4"/>
      <c r="S48" s="4"/>
      <c r="T48" s="4"/>
      <c r="U48" s="4"/>
      <c r="V48" s="4"/>
      <c r="W48" s="4"/>
      <c r="X48" s="4"/>
      <c r="Y48" s="4"/>
      <c r="Z48" s="56"/>
      <c r="AA48" s="56"/>
      <c r="AB48" s="4"/>
      <c r="AC48" s="4"/>
      <c r="AD48" s="4"/>
      <c r="AE48" s="4"/>
    </row>
    <row r="49" spans="1:31" ht="15.75" customHeight="1">
      <c r="A49" s="4"/>
      <c r="B49" s="4"/>
      <c r="C49" s="4"/>
      <c r="D49" s="4"/>
      <c r="E49" s="4"/>
      <c r="F49" s="4"/>
      <c r="G49" s="56"/>
      <c r="H49" s="56"/>
      <c r="I49" s="52"/>
      <c r="J49" s="52"/>
      <c r="K49" s="52"/>
      <c r="L49" s="52"/>
      <c r="M49" s="52"/>
      <c r="N49" s="52"/>
      <c r="O49" s="4"/>
      <c r="P49" s="4"/>
      <c r="Q49" s="4"/>
      <c r="R49" s="4"/>
      <c r="S49" s="4"/>
      <c r="T49" s="4"/>
      <c r="U49" s="4"/>
      <c r="V49" s="4"/>
      <c r="W49" s="4"/>
      <c r="X49" s="4"/>
      <c r="Y49" s="4"/>
      <c r="Z49" s="56"/>
      <c r="AA49" s="56"/>
      <c r="AB49" s="4"/>
      <c r="AC49" s="4"/>
      <c r="AD49" s="4"/>
      <c r="AE49" s="4"/>
    </row>
    <row r="50" spans="1:31" ht="15.75" customHeight="1">
      <c r="A50" s="4"/>
      <c r="B50" s="4"/>
      <c r="C50" s="4"/>
      <c r="D50" s="4"/>
      <c r="E50" s="4"/>
      <c r="F50" s="4"/>
      <c r="G50" s="56"/>
      <c r="H50" s="56"/>
      <c r="I50" s="52"/>
      <c r="J50" s="52"/>
      <c r="K50" s="52"/>
      <c r="L50" s="52"/>
      <c r="M50" s="52"/>
      <c r="N50" s="52"/>
      <c r="O50" s="4"/>
      <c r="P50" s="4"/>
      <c r="Q50" s="4"/>
      <c r="R50" s="4"/>
      <c r="S50" s="4"/>
      <c r="T50" s="4"/>
      <c r="U50" s="4"/>
      <c r="V50" s="4"/>
      <c r="W50" s="4"/>
      <c r="X50" s="4"/>
      <c r="Y50" s="4"/>
      <c r="Z50" s="56"/>
      <c r="AA50" s="56"/>
      <c r="AB50" s="4"/>
      <c r="AC50" s="4"/>
      <c r="AD50" s="4"/>
      <c r="AE50" s="4"/>
    </row>
    <row r="51" spans="1:31" ht="15.75" customHeight="1">
      <c r="A51" s="4"/>
      <c r="B51" s="4"/>
      <c r="C51" s="4"/>
      <c r="D51" s="4"/>
      <c r="E51" s="4"/>
      <c r="F51" s="4"/>
      <c r="G51" s="56"/>
      <c r="H51" s="56"/>
      <c r="I51" s="52"/>
      <c r="J51" s="52"/>
      <c r="K51" s="52"/>
      <c r="L51" s="52"/>
      <c r="M51" s="52"/>
      <c r="N51" s="52"/>
      <c r="O51" s="4"/>
      <c r="P51" s="4"/>
      <c r="Q51" s="4"/>
      <c r="R51" s="4"/>
      <c r="S51" s="4"/>
      <c r="T51" s="4"/>
      <c r="U51" s="4"/>
      <c r="V51" s="4"/>
      <c r="W51" s="4"/>
      <c r="X51" s="4"/>
      <c r="Y51" s="4"/>
      <c r="Z51" s="56"/>
      <c r="AA51" s="56"/>
      <c r="AB51" s="4"/>
      <c r="AC51" s="4"/>
      <c r="AD51" s="4"/>
      <c r="AE51" s="4"/>
    </row>
    <row r="52" spans="1:31" ht="15.75" customHeight="1">
      <c r="A52" s="4"/>
      <c r="B52" s="4"/>
      <c r="C52" s="4"/>
      <c r="D52" s="4"/>
      <c r="E52" s="4"/>
      <c r="F52" s="4"/>
      <c r="G52" s="56"/>
      <c r="H52" s="56"/>
      <c r="I52" s="52"/>
      <c r="J52" s="52"/>
      <c r="K52" s="52"/>
      <c r="L52" s="52"/>
      <c r="M52" s="52"/>
      <c r="N52" s="52"/>
      <c r="O52" s="4"/>
      <c r="P52" s="4"/>
      <c r="Q52" s="4"/>
      <c r="R52" s="4"/>
      <c r="S52" s="4"/>
      <c r="T52" s="4"/>
      <c r="U52" s="4"/>
      <c r="V52" s="4"/>
      <c r="W52" s="4"/>
      <c r="X52" s="4"/>
      <c r="Y52" s="4"/>
      <c r="Z52" s="56"/>
      <c r="AA52" s="56"/>
      <c r="AB52" s="4"/>
      <c r="AC52" s="4"/>
      <c r="AD52" s="4"/>
      <c r="AE52" s="4"/>
    </row>
    <row r="53" spans="1:31" ht="15.75" customHeight="1">
      <c r="A53" s="4"/>
      <c r="B53" s="4"/>
      <c r="C53" s="4"/>
      <c r="D53" s="4"/>
      <c r="E53" s="4"/>
      <c r="F53" s="4"/>
      <c r="G53" s="56"/>
      <c r="H53" s="56"/>
      <c r="I53" s="52"/>
      <c r="J53" s="52"/>
      <c r="K53" s="52"/>
      <c r="L53" s="52"/>
      <c r="M53" s="52"/>
      <c r="N53" s="52"/>
      <c r="O53" s="4"/>
      <c r="P53" s="4"/>
      <c r="Q53" s="4"/>
      <c r="R53" s="4"/>
      <c r="S53" s="4"/>
      <c r="T53" s="4"/>
      <c r="U53" s="4"/>
      <c r="V53" s="4"/>
      <c r="W53" s="4"/>
      <c r="X53" s="4"/>
      <c r="Y53" s="4"/>
      <c r="Z53" s="56"/>
      <c r="AA53" s="56"/>
      <c r="AB53" s="4"/>
      <c r="AC53" s="4"/>
      <c r="AD53" s="4"/>
      <c r="AE53" s="4"/>
    </row>
    <row r="54" spans="1:31" ht="15.75" customHeight="1">
      <c r="A54" s="4"/>
      <c r="B54" s="4"/>
      <c r="C54" s="4"/>
      <c r="D54" s="4"/>
      <c r="E54" s="4"/>
      <c r="F54" s="4"/>
      <c r="G54" s="56"/>
      <c r="H54" s="56"/>
      <c r="I54" s="52"/>
      <c r="J54" s="52"/>
      <c r="K54" s="52"/>
      <c r="L54" s="52"/>
      <c r="M54" s="52"/>
      <c r="N54" s="52"/>
      <c r="O54" s="4"/>
      <c r="P54" s="4"/>
      <c r="Q54" s="4"/>
      <c r="R54" s="4"/>
      <c r="S54" s="4"/>
      <c r="T54" s="4"/>
      <c r="U54" s="4"/>
      <c r="V54" s="4"/>
      <c r="W54" s="4"/>
      <c r="X54" s="4"/>
      <c r="Y54" s="4"/>
      <c r="Z54" s="56"/>
      <c r="AA54" s="56"/>
      <c r="AB54" s="4"/>
      <c r="AC54" s="4"/>
      <c r="AD54" s="4"/>
      <c r="AE54" s="4"/>
    </row>
    <row r="55" spans="1:31" ht="15.75" customHeight="1">
      <c r="A55" s="4"/>
      <c r="B55" s="4"/>
      <c r="C55" s="4"/>
      <c r="D55" s="4"/>
      <c r="E55" s="4"/>
      <c r="F55" s="4"/>
      <c r="G55" s="56"/>
      <c r="H55" s="56"/>
      <c r="I55" s="52"/>
      <c r="J55" s="52"/>
      <c r="K55" s="52"/>
      <c r="L55" s="52"/>
      <c r="M55" s="52"/>
      <c r="N55" s="52"/>
      <c r="O55" s="4"/>
      <c r="P55" s="4"/>
      <c r="Q55" s="4"/>
      <c r="R55" s="4"/>
      <c r="S55" s="4"/>
      <c r="T55" s="4"/>
      <c r="U55" s="4"/>
      <c r="V55" s="4"/>
      <c r="W55" s="4"/>
      <c r="X55" s="4"/>
      <c r="Y55" s="4"/>
      <c r="Z55" s="56"/>
      <c r="AA55" s="56"/>
      <c r="AB55" s="4"/>
      <c r="AC55" s="4"/>
      <c r="AD55" s="4"/>
      <c r="AE55" s="4"/>
    </row>
    <row r="56" spans="1:31" ht="15.75" customHeight="1">
      <c r="A56" s="4"/>
      <c r="B56" s="4"/>
      <c r="C56" s="4"/>
      <c r="D56" s="4"/>
      <c r="E56" s="4"/>
      <c r="F56" s="4"/>
      <c r="G56" s="56"/>
      <c r="H56" s="56"/>
      <c r="I56" s="52"/>
      <c r="J56" s="52"/>
      <c r="K56" s="52"/>
      <c r="L56" s="52"/>
      <c r="M56" s="52"/>
      <c r="N56" s="52"/>
      <c r="O56" s="4"/>
      <c r="P56" s="4"/>
      <c r="Q56" s="4"/>
      <c r="R56" s="4"/>
      <c r="S56" s="4"/>
      <c r="T56" s="4"/>
      <c r="U56" s="4"/>
      <c r="V56" s="4"/>
      <c r="W56" s="4"/>
      <c r="X56" s="4"/>
      <c r="Y56" s="4"/>
      <c r="Z56" s="56"/>
      <c r="AA56" s="56"/>
      <c r="AB56" s="4"/>
      <c r="AC56" s="4"/>
      <c r="AD56" s="4"/>
      <c r="AE56" s="4"/>
    </row>
    <row r="57" spans="1:31" ht="15.75" customHeight="1">
      <c r="A57" s="4"/>
      <c r="B57" s="4"/>
      <c r="C57" s="4"/>
      <c r="D57" s="4"/>
      <c r="E57" s="4"/>
      <c r="F57" s="4"/>
      <c r="G57" s="56"/>
      <c r="H57" s="56"/>
      <c r="I57" s="52"/>
      <c r="J57" s="52"/>
      <c r="K57" s="52"/>
      <c r="L57" s="52"/>
      <c r="M57" s="52"/>
      <c r="N57" s="52"/>
      <c r="O57" s="4"/>
      <c r="P57" s="4"/>
      <c r="Q57" s="4"/>
      <c r="R57" s="4"/>
      <c r="S57" s="4"/>
      <c r="T57" s="4"/>
      <c r="U57" s="4"/>
      <c r="V57" s="4"/>
      <c r="W57" s="4"/>
      <c r="X57" s="4"/>
      <c r="Y57" s="4"/>
      <c r="Z57" s="56"/>
      <c r="AA57" s="56"/>
      <c r="AB57" s="4"/>
      <c r="AC57" s="4"/>
      <c r="AD57" s="4"/>
      <c r="AE57" s="4"/>
    </row>
    <row r="58" spans="1:31" ht="15.75" customHeight="1">
      <c r="A58" s="4"/>
      <c r="B58" s="4"/>
      <c r="C58" s="4"/>
      <c r="D58" s="4"/>
      <c r="E58" s="4"/>
      <c r="F58" s="4"/>
      <c r="G58" s="56"/>
      <c r="H58" s="56"/>
      <c r="I58" s="52"/>
      <c r="J58" s="52"/>
      <c r="K58" s="52"/>
      <c r="L58" s="52"/>
      <c r="M58" s="52"/>
      <c r="N58" s="52"/>
      <c r="O58" s="4"/>
      <c r="P58" s="4"/>
      <c r="Q58" s="4"/>
      <c r="R58" s="4"/>
      <c r="S58" s="4"/>
      <c r="T58" s="4"/>
      <c r="U58" s="4"/>
      <c r="V58" s="4"/>
      <c r="W58" s="4"/>
      <c r="X58" s="4"/>
      <c r="Y58" s="4"/>
      <c r="Z58" s="56"/>
      <c r="AA58" s="56"/>
      <c r="AB58" s="4"/>
      <c r="AC58" s="4"/>
      <c r="AD58" s="4"/>
      <c r="AE58" s="4"/>
    </row>
    <row r="59" spans="1:31" ht="15.75" customHeight="1">
      <c r="A59" s="4"/>
      <c r="B59" s="4"/>
      <c r="C59" s="4"/>
      <c r="D59" s="4"/>
      <c r="E59" s="4"/>
      <c r="F59" s="4"/>
      <c r="G59" s="56"/>
      <c r="H59" s="56"/>
      <c r="I59" s="52"/>
      <c r="J59" s="52"/>
      <c r="K59" s="52"/>
      <c r="L59" s="52"/>
      <c r="M59" s="52"/>
      <c r="N59" s="52"/>
      <c r="O59" s="4"/>
      <c r="P59" s="4"/>
      <c r="Q59" s="4"/>
      <c r="R59" s="4"/>
      <c r="S59" s="4"/>
      <c r="T59" s="4"/>
      <c r="U59" s="4"/>
      <c r="V59" s="4"/>
      <c r="W59" s="4"/>
      <c r="X59" s="4"/>
      <c r="Y59" s="4"/>
      <c r="Z59" s="56"/>
      <c r="AA59" s="56"/>
      <c r="AB59" s="4"/>
      <c r="AC59" s="4"/>
      <c r="AD59" s="4"/>
      <c r="AE59" s="4"/>
    </row>
    <row r="60" spans="1:31" ht="15.75" customHeight="1">
      <c r="A60" s="4"/>
      <c r="B60" s="4"/>
      <c r="C60" s="4"/>
      <c r="D60" s="4"/>
      <c r="E60" s="4"/>
      <c r="F60" s="4"/>
      <c r="G60" s="56"/>
      <c r="H60" s="56"/>
      <c r="I60" s="52"/>
      <c r="J60" s="52"/>
      <c r="K60" s="52"/>
      <c r="L60" s="52"/>
      <c r="M60" s="52"/>
      <c r="N60" s="52"/>
      <c r="O60" s="4"/>
      <c r="P60" s="4"/>
      <c r="Q60" s="4"/>
      <c r="R60" s="4"/>
      <c r="S60" s="4"/>
      <c r="T60" s="4"/>
      <c r="U60" s="4"/>
      <c r="V60" s="4"/>
      <c r="W60" s="4"/>
      <c r="X60" s="4"/>
      <c r="Y60" s="4"/>
      <c r="Z60" s="56"/>
      <c r="AA60" s="56"/>
      <c r="AB60" s="4"/>
      <c r="AC60" s="4"/>
      <c r="AD60" s="4"/>
      <c r="AE60" s="4"/>
    </row>
    <row r="61" spans="1:31" ht="15.75" customHeight="1">
      <c r="A61" s="4"/>
      <c r="B61" s="4"/>
      <c r="C61" s="4"/>
      <c r="D61" s="4"/>
      <c r="E61" s="4"/>
      <c r="F61" s="4"/>
      <c r="G61" s="56"/>
      <c r="H61" s="56"/>
      <c r="I61" s="52"/>
      <c r="J61" s="52"/>
      <c r="K61" s="52"/>
      <c r="L61" s="52"/>
      <c r="M61" s="52"/>
      <c r="N61" s="52"/>
      <c r="O61" s="4"/>
      <c r="P61" s="4"/>
      <c r="Q61" s="4"/>
      <c r="R61" s="4"/>
      <c r="S61" s="4"/>
      <c r="T61" s="4"/>
      <c r="U61" s="4"/>
      <c r="V61" s="4"/>
      <c r="W61" s="4"/>
      <c r="X61" s="4"/>
      <c r="Y61" s="4"/>
      <c r="Z61" s="56"/>
      <c r="AA61" s="56"/>
      <c r="AB61" s="4"/>
      <c r="AC61" s="4"/>
      <c r="AD61" s="4"/>
      <c r="AE61" s="4"/>
    </row>
    <row r="62" spans="1:31" ht="15.75" customHeight="1">
      <c r="A62" s="4"/>
      <c r="B62" s="4"/>
      <c r="C62" s="4"/>
      <c r="D62" s="4"/>
      <c r="E62" s="4"/>
      <c r="F62" s="4"/>
      <c r="G62" s="56"/>
      <c r="H62" s="56"/>
      <c r="I62" s="52"/>
      <c r="J62" s="52"/>
      <c r="K62" s="52"/>
      <c r="L62" s="52"/>
      <c r="M62" s="52"/>
      <c r="N62" s="52"/>
      <c r="O62" s="4"/>
      <c r="P62" s="4"/>
      <c r="Q62" s="4"/>
      <c r="R62" s="4"/>
      <c r="S62" s="4"/>
      <c r="T62" s="4"/>
      <c r="U62" s="4"/>
      <c r="V62" s="4"/>
      <c r="W62" s="4"/>
      <c r="X62" s="4"/>
      <c r="Y62" s="4"/>
      <c r="Z62" s="56"/>
      <c r="AA62" s="56"/>
      <c r="AB62" s="4"/>
      <c r="AC62" s="4"/>
      <c r="AD62" s="4"/>
      <c r="AE62" s="4"/>
    </row>
    <row r="63" spans="1:31" ht="15.75" customHeight="1">
      <c r="A63" s="4"/>
      <c r="B63" s="4"/>
      <c r="C63" s="4"/>
      <c r="D63" s="4"/>
      <c r="E63" s="4"/>
      <c r="F63" s="4"/>
      <c r="G63" s="56"/>
      <c r="H63" s="56"/>
      <c r="I63" s="52"/>
      <c r="J63" s="52"/>
      <c r="K63" s="52"/>
      <c r="L63" s="52"/>
      <c r="M63" s="52"/>
      <c r="N63" s="52"/>
      <c r="O63" s="4"/>
      <c r="P63" s="4"/>
      <c r="Q63" s="4"/>
      <c r="R63" s="4"/>
      <c r="S63" s="4"/>
      <c r="T63" s="4"/>
      <c r="U63" s="4"/>
      <c r="V63" s="4"/>
      <c r="W63" s="4"/>
      <c r="X63" s="4"/>
      <c r="Y63" s="4"/>
      <c r="Z63" s="56"/>
      <c r="AA63" s="56"/>
      <c r="AB63" s="4"/>
      <c r="AC63" s="4"/>
      <c r="AD63" s="4"/>
      <c r="AE63" s="4"/>
    </row>
    <row r="64" spans="1:31" ht="15.75" customHeight="1">
      <c r="A64" s="4"/>
      <c r="B64" s="4"/>
      <c r="C64" s="4"/>
      <c r="D64" s="4"/>
      <c r="E64" s="4"/>
      <c r="F64" s="4"/>
      <c r="G64" s="56"/>
      <c r="H64" s="56"/>
      <c r="I64" s="52"/>
      <c r="J64" s="52"/>
      <c r="K64" s="52"/>
      <c r="L64" s="52"/>
      <c r="M64" s="52"/>
      <c r="N64" s="52"/>
      <c r="O64" s="4"/>
      <c r="P64" s="4"/>
      <c r="Q64" s="4"/>
      <c r="R64" s="4"/>
      <c r="S64" s="4"/>
      <c r="T64" s="4"/>
      <c r="U64" s="4"/>
      <c r="V64" s="4"/>
      <c r="W64" s="4"/>
      <c r="X64" s="4"/>
      <c r="Y64" s="4"/>
      <c r="Z64" s="56"/>
      <c r="AA64" s="56"/>
      <c r="AB64" s="4"/>
      <c r="AC64" s="4"/>
      <c r="AD64" s="4"/>
      <c r="AE64" s="4"/>
    </row>
    <row r="65" spans="1:31" ht="15.75" customHeight="1">
      <c r="A65" s="4"/>
      <c r="B65" s="4"/>
      <c r="C65" s="4"/>
      <c r="D65" s="4"/>
      <c r="E65" s="4"/>
      <c r="F65" s="4"/>
      <c r="G65" s="56"/>
      <c r="H65" s="56"/>
      <c r="I65" s="52"/>
      <c r="J65" s="52"/>
      <c r="K65" s="52"/>
      <c r="L65" s="52"/>
      <c r="M65" s="52"/>
      <c r="N65" s="52"/>
      <c r="O65" s="4"/>
      <c r="P65" s="4"/>
      <c r="Q65" s="4"/>
      <c r="R65" s="4"/>
      <c r="S65" s="4"/>
      <c r="T65" s="4"/>
      <c r="U65" s="4"/>
      <c r="V65" s="4"/>
      <c r="W65" s="4"/>
      <c r="X65" s="4"/>
      <c r="Y65" s="4"/>
      <c r="Z65" s="56"/>
      <c r="AA65" s="56"/>
      <c r="AB65" s="4"/>
      <c r="AC65" s="4"/>
      <c r="AD65" s="4"/>
      <c r="AE65" s="4"/>
    </row>
    <row r="66" spans="1:31" ht="15.75" customHeight="1">
      <c r="A66" s="4"/>
      <c r="B66" s="4"/>
      <c r="C66" s="4"/>
      <c r="D66" s="4"/>
      <c r="E66" s="4"/>
      <c r="F66" s="4"/>
      <c r="G66" s="56"/>
      <c r="H66" s="56"/>
      <c r="I66" s="52"/>
      <c r="J66" s="52"/>
      <c r="K66" s="52"/>
      <c r="L66" s="52"/>
      <c r="M66" s="52"/>
      <c r="N66" s="52"/>
      <c r="O66" s="4"/>
      <c r="P66" s="4"/>
      <c r="Q66" s="4"/>
      <c r="R66" s="4"/>
      <c r="S66" s="4"/>
      <c r="T66" s="4"/>
      <c r="U66" s="4"/>
      <c r="V66" s="4"/>
      <c r="W66" s="4"/>
      <c r="X66" s="4"/>
      <c r="Y66" s="4"/>
      <c r="Z66" s="56"/>
      <c r="AA66" s="56"/>
      <c r="AB66" s="4"/>
      <c r="AC66" s="4"/>
      <c r="AD66" s="4"/>
      <c r="AE66" s="4"/>
    </row>
    <row r="67" spans="1:31" ht="15.75" customHeight="1">
      <c r="A67" s="4"/>
      <c r="B67" s="4"/>
      <c r="C67" s="4"/>
      <c r="D67" s="4"/>
      <c r="E67" s="4"/>
      <c r="F67" s="4"/>
      <c r="G67" s="56"/>
      <c r="H67" s="56"/>
      <c r="I67" s="52"/>
      <c r="J67" s="52"/>
      <c r="K67" s="52"/>
      <c r="L67" s="52"/>
      <c r="M67" s="52"/>
      <c r="N67" s="52"/>
      <c r="O67" s="4"/>
      <c r="P67" s="4"/>
      <c r="Q67" s="4"/>
      <c r="R67" s="4"/>
      <c r="S67" s="4"/>
      <c r="T67" s="4"/>
      <c r="U67" s="4"/>
      <c r="V67" s="4"/>
      <c r="W67" s="4"/>
      <c r="X67" s="4"/>
      <c r="Y67" s="4"/>
      <c r="Z67" s="56"/>
      <c r="AA67" s="56"/>
      <c r="AB67" s="4"/>
      <c r="AC67" s="4"/>
      <c r="AD67" s="4"/>
      <c r="AE67" s="4"/>
    </row>
    <row r="68" spans="1:31" ht="15.75" customHeight="1">
      <c r="A68" s="4"/>
      <c r="B68" s="4"/>
      <c r="C68" s="4"/>
      <c r="D68" s="4"/>
      <c r="E68" s="4"/>
      <c r="F68" s="4"/>
      <c r="G68" s="56"/>
      <c r="H68" s="56"/>
      <c r="I68" s="52"/>
      <c r="J68" s="52"/>
      <c r="K68" s="52"/>
      <c r="L68" s="52"/>
      <c r="M68" s="52"/>
      <c r="N68" s="52"/>
      <c r="O68" s="4"/>
      <c r="P68" s="4"/>
      <c r="Q68" s="4"/>
      <c r="R68" s="4"/>
      <c r="S68" s="4"/>
      <c r="T68" s="4"/>
      <c r="U68" s="4"/>
      <c r="V68" s="4"/>
      <c r="W68" s="4"/>
      <c r="X68" s="4"/>
      <c r="Y68" s="4"/>
      <c r="Z68" s="56"/>
      <c r="AA68" s="56"/>
      <c r="AB68" s="4"/>
      <c r="AC68" s="4"/>
      <c r="AD68" s="4"/>
      <c r="AE68" s="4"/>
    </row>
    <row r="69" spans="1:31" ht="15.75" customHeight="1">
      <c r="A69" s="4"/>
      <c r="B69" s="4"/>
      <c r="C69" s="4"/>
      <c r="D69" s="4"/>
      <c r="E69" s="4"/>
      <c r="F69" s="4"/>
      <c r="G69" s="56"/>
      <c r="H69" s="56"/>
      <c r="I69" s="52"/>
      <c r="J69" s="52"/>
      <c r="K69" s="52"/>
      <c r="L69" s="52"/>
      <c r="M69" s="52"/>
      <c r="N69" s="52"/>
      <c r="O69" s="4"/>
      <c r="P69" s="4"/>
      <c r="Q69" s="4"/>
      <c r="R69" s="4"/>
      <c r="S69" s="4"/>
      <c r="T69" s="4"/>
      <c r="U69" s="4"/>
      <c r="V69" s="4"/>
      <c r="W69" s="4"/>
      <c r="X69" s="4"/>
      <c r="Y69" s="4"/>
      <c r="Z69" s="56"/>
      <c r="AA69" s="56"/>
      <c r="AB69" s="4"/>
      <c r="AC69" s="4"/>
      <c r="AD69" s="4"/>
      <c r="AE69" s="4"/>
    </row>
    <row r="70" spans="1:31" ht="15.75" customHeight="1">
      <c r="A70" s="4"/>
      <c r="B70" s="4"/>
      <c r="C70" s="4"/>
      <c r="D70" s="4"/>
      <c r="E70" s="4"/>
      <c r="F70" s="4"/>
      <c r="G70" s="56"/>
      <c r="H70" s="56"/>
      <c r="I70" s="52"/>
      <c r="J70" s="52"/>
      <c r="K70" s="52"/>
      <c r="L70" s="52"/>
      <c r="M70" s="52"/>
      <c r="N70" s="52"/>
      <c r="O70" s="4"/>
      <c r="P70" s="4"/>
      <c r="Q70" s="4"/>
      <c r="R70" s="4"/>
      <c r="S70" s="4"/>
      <c r="T70" s="4"/>
      <c r="U70" s="4"/>
      <c r="V70" s="4"/>
      <c r="W70" s="4"/>
      <c r="X70" s="4"/>
      <c r="Y70" s="4"/>
      <c r="Z70" s="56"/>
      <c r="AA70" s="56"/>
      <c r="AB70" s="4"/>
      <c r="AC70" s="4"/>
      <c r="AD70" s="4"/>
      <c r="AE70" s="4"/>
    </row>
    <row r="71" spans="1:31" ht="15.75" customHeight="1">
      <c r="A71" s="4"/>
      <c r="B71" s="4"/>
      <c r="C71" s="4"/>
      <c r="D71" s="4"/>
      <c r="E71" s="4"/>
      <c r="F71" s="4"/>
      <c r="G71" s="56"/>
      <c r="H71" s="56"/>
      <c r="I71" s="52"/>
      <c r="J71" s="52"/>
      <c r="K71" s="52"/>
      <c r="L71" s="52"/>
      <c r="M71" s="52"/>
      <c r="N71" s="52"/>
      <c r="O71" s="4"/>
      <c r="P71" s="4"/>
      <c r="Q71" s="4"/>
      <c r="R71" s="4"/>
      <c r="S71" s="4"/>
      <c r="T71" s="4"/>
      <c r="U71" s="4"/>
      <c r="V71" s="4"/>
      <c r="W71" s="4"/>
      <c r="X71" s="4"/>
      <c r="Y71" s="4"/>
      <c r="Z71" s="56"/>
      <c r="AA71" s="56"/>
      <c r="AB71" s="4"/>
      <c r="AC71" s="4"/>
      <c r="AD71" s="4"/>
      <c r="AE71" s="4"/>
    </row>
    <row r="72" spans="1:31" ht="15.75" customHeight="1">
      <c r="A72" s="4"/>
      <c r="B72" s="4"/>
      <c r="C72" s="4"/>
      <c r="D72" s="4"/>
      <c r="E72" s="4"/>
      <c r="F72" s="4"/>
      <c r="G72" s="56"/>
      <c r="H72" s="56"/>
      <c r="I72" s="52"/>
      <c r="J72" s="52"/>
      <c r="K72" s="52"/>
      <c r="L72" s="52"/>
      <c r="M72" s="52"/>
      <c r="N72" s="52"/>
      <c r="O72" s="4"/>
      <c r="P72" s="4"/>
      <c r="Q72" s="4"/>
      <c r="R72" s="4"/>
      <c r="S72" s="4"/>
      <c r="T72" s="4"/>
      <c r="U72" s="4"/>
      <c r="V72" s="4"/>
      <c r="W72" s="4"/>
      <c r="X72" s="4"/>
      <c r="Y72" s="4"/>
      <c r="Z72" s="56"/>
      <c r="AA72" s="56"/>
      <c r="AB72" s="4"/>
      <c r="AC72" s="4"/>
      <c r="AD72" s="4"/>
      <c r="AE72" s="4"/>
    </row>
    <row r="73" spans="1:31" ht="15.75" customHeight="1">
      <c r="A73" s="4"/>
      <c r="B73" s="4"/>
      <c r="C73" s="4"/>
      <c r="D73" s="4"/>
      <c r="E73" s="4"/>
      <c r="F73" s="4"/>
      <c r="G73" s="56"/>
      <c r="H73" s="56"/>
      <c r="I73" s="52"/>
      <c r="J73" s="52"/>
      <c r="K73" s="52"/>
      <c r="L73" s="52"/>
      <c r="M73" s="52"/>
      <c r="N73" s="52"/>
      <c r="O73" s="4"/>
      <c r="P73" s="4"/>
      <c r="Q73" s="4"/>
      <c r="R73" s="4"/>
      <c r="S73" s="4"/>
      <c r="T73" s="4"/>
      <c r="U73" s="4"/>
      <c r="V73" s="4"/>
      <c r="W73" s="4"/>
      <c r="X73" s="4"/>
      <c r="Y73" s="4"/>
      <c r="Z73" s="56"/>
      <c r="AA73" s="56"/>
      <c r="AB73" s="4"/>
      <c r="AC73" s="4"/>
      <c r="AD73" s="4"/>
      <c r="AE73" s="4"/>
    </row>
    <row r="74" spans="1:31" ht="15.75" customHeight="1">
      <c r="A74" s="4"/>
      <c r="B74" s="4"/>
      <c r="C74" s="4"/>
      <c r="D74" s="4"/>
      <c r="E74" s="4"/>
      <c r="F74" s="4"/>
      <c r="G74" s="56"/>
      <c r="H74" s="56"/>
      <c r="I74" s="52"/>
      <c r="J74" s="52"/>
      <c r="K74" s="52"/>
      <c r="L74" s="52"/>
      <c r="M74" s="52"/>
      <c r="N74" s="52"/>
      <c r="O74" s="4"/>
      <c r="P74" s="4"/>
      <c r="Q74" s="4"/>
      <c r="R74" s="4"/>
      <c r="S74" s="4"/>
      <c r="T74" s="4"/>
      <c r="U74" s="4"/>
      <c r="V74" s="4"/>
      <c r="W74" s="4"/>
      <c r="X74" s="4"/>
      <c r="Y74" s="4"/>
      <c r="Z74" s="56"/>
      <c r="AA74" s="56"/>
      <c r="AB74" s="4"/>
      <c r="AC74" s="4"/>
      <c r="AD74" s="4"/>
      <c r="AE74" s="4"/>
    </row>
    <row r="75" spans="1:31" ht="15.75" customHeight="1">
      <c r="A75" s="4"/>
      <c r="B75" s="4"/>
      <c r="C75" s="4"/>
      <c r="D75" s="4"/>
      <c r="E75" s="4"/>
      <c r="F75" s="4"/>
      <c r="G75" s="56"/>
      <c r="H75" s="56"/>
      <c r="I75" s="52"/>
      <c r="J75" s="52"/>
      <c r="K75" s="52"/>
      <c r="L75" s="52"/>
      <c r="M75" s="52"/>
      <c r="N75" s="52"/>
      <c r="O75" s="4"/>
      <c r="P75" s="4"/>
      <c r="Q75" s="4"/>
      <c r="R75" s="4"/>
      <c r="S75" s="4"/>
      <c r="T75" s="4"/>
      <c r="U75" s="4"/>
      <c r="V75" s="4"/>
      <c r="W75" s="4"/>
      <c r="X75" s="4"/>
      <c r="Y75" s="4"/>
      <c r="Z75" s="56"/>
      <c r="AA75" s="56"/>
      <c r="AB75" s="4"/>
      <c r="AC75" s="4"/>
      <c r="AD75" s="4"/>
      <c r="AE75" s="4"/>
    </row>
    <row r="76" spans="1:31" ht="15.75" customHeight="1">
      <c r="A76" s="4"/>
      <c r="B76" s="4"/>
      <c r="C76" s="4"/>
      <c r="D76" s="4"/>
      <c r="E76" s="4"/>
      <c r="F76" s="4"/>
      <c r="G76" s="56"/>
      <c r="H76" s="56"/>
      <c r="I76" s="52"/>
      <c r="J76" s="52"/>
      <c r="K76" s="52"/>
      <c r="L76" s="52"/>
      <c r="M76" s="52"/>
      <c r="N76" s="52"/>
      <c r="O76" s="4"/>
      <c r="P76" s="4"/>
      <c r="Q76" s="4"/>
      <c r="R76" s="4"/>
      <c r="S76" s="4"/>
      <c r="T76" s="4"/>
      <c r="U76" s="4"/>
      <c r="V76" s="4"/>
      <c r="W76" s="4"/>
      <c r="X76" s="4"/>
      <c r="Y76" s="4"/>
      <c r="Z76" s="56"/>
      <c r="AA76" s="56"/>
      <c r="AB76" s="4"/>
      <c r="AC76" s="4"/>
      <c r="AD76" s="4"/>
      <c r="AE76" s="4"/>
    </row>
    <row r="77" spans="1:31" ht="15.75" customHeight="1">
      <c r="A77" s="4"/>
      <c r="B77" s="4"/>
      <c r="C77" s="4"/>
      <c r="D77" s="4"/>
      <c r="E77" s="4"/>
      <c r="F77" s="4"/>
      <c r="G77" s="56"/>
      <c r="H77" s="56"/>
      <c r="I77" s="52"/>
      <c r="J77" s="52"/>
      <c r="K77" s="52"/>
      <c r="L77" s="52"/>
      <c r="M77" s="52"/>
      <c r="N77" s="52"/>
      <c r="O77" s="4"/>
      <c r="P77" s="4"/>
      <c r="Q77" s="4"/>
      <c r="R77" s="4"/>
      <c r="S77" s="4"/>
      <c r="T77" s="4"/>
      <c r="U77" s="4"/>
      <c r="V77" s="4"/>
      <c r="W77" s="4"/>
      <c r="X77" s="4"/>
      <c r="Y77" s="4"/>
      <c r="Z77" s="56"/>
      <c r="AA77" s="56"/>
      <c r="AB77" s="4"/>
      <c r="AC77" s="4"/>
      <c r="AD77" s="4"/>
      <c r="AE77" s="4"/>
    </row>
    <row r="78" spans="1:31" ht="15.75" customHeight="1">
      <c r="A78" s="4"/>
      <c r="B78" s="4"/>
      <c r="C78" s="4"/>
      <c r="D78" s="4"/>
      <c r="E78" s="4"/>
      <c r="F78" s="4"/>
      <c r="G78" s="56"/>
      <c r="H78" s="56"/>
      <c r="I78" s="52"/>
      <c r="J78" s="52"/>
      <c r="K78" s="52"/>
      <c r="L78" s="52"/>
      <c r="M78" s="52"/>
      <c r="N78" s="52"/>
      <c r="O78" s="4"/>
      <c r="P78" s="4"/>
      <c r="Q78" s="4"/>
      <c r="R78" s="4"/>
      <c r="S78" s="4"/>
      <c r="T78" s="4"/>
      <c r="U78" s="4"/>
      <c r="V78" s="4"/>
      <c r="W78" s="4"/>
      <c r="X78" s="4"/>
      <c r="Y78" s="4"/>
      <c r="Z78" s="56"/>
      <c r="AA78" s="56"/>
      <c r="AB78" s="4"/>
      <c r="AC78" s="4"/>
      <c r="AD78" s="4"/>
      <c r="AE78" s="4"/>
    </row>
    <row r="79" spans="1:31" ht="15.75" customHeight="1">
      <c r="A79" s="4"/>
      <c r="B79" s="4"/>
      <c r="C79" s="4"/>
      <c r="D79" s="4"/>
      <c r="E79" s="4"/>
      <c r="F79" s="4"/>
      <c r="G79" s="56"/>
      <c r="H79" s="56"/>
      <c r="I79" s="52"/>
      <c r="J79" s="52"/>
      <c r="K79" s="52"/>
      <c r="L79" s="52"/>
      <c r="M79" s="52"/>
      <c r="N79" s="52"/>
      <c r="O79" s="4"/>
      <c r="P79" s="4"/>
      <c r="Q79" s="4"/>
      <c r="R79" s="4"/>
      <c r="S79" s="4"/>
      <c r="T79" s="4"/>
      <c r="U79" s="4"/>
      <c r="V79" s="4"/>
      <c r="W79" s="4"/>
      <c r="X79" s="4"/>
      <c r="Y79" s="4"/>
      <c r="Z79" s="56"/>
      <c r="AA79" s="56"/>
      <c r="AB79" s="4"/>
      <c r="AC79" s="4"/>
      <c r="AD79" s="4"/>
      <c r="AE79" s="4"/>
    </row>
    <row r="80" spans="1:31" ht="15.75" customHeight="1">
      <c r="A80" s="4"/>
      <c r="B80" s="4"/>
      <c r="C80" s="4"/>
      <c r="D80" s="4"/>
      <c r="E80" s="4"/>
      <c r="F80" s="4"/>
      <c r="G80" s="56"/>
      <c r="H80" s="56"/>
      <c r="I80" s="52"/>
      <c r="J80" s="52"/>
      <c r="K80" s="52"/>
      <c r="L80" s="52"/>
      <c r="M80" s="52"/>
      <c r="N80" s="52"/>
      <c r="O80" s="4"/>
      <c r="P80" s="4"/>
      <c r="Q80" s="4"/>
      <c r="R80" s="4"/>
      <c r="S80" s="4"/>
      <c r="T80" s="4"/>
      <c r="U80" s="4"/>
      <c r="V80" s="4"/>
      <c r="W80" s="4"/>
      <c r="X80" s="4"/>
      <c r="Y80" s="4"/>
      <c r="Z80" s="56"/>
      <c r="AA80" s="56"/>
      <c r="AB80" s="4"/>
      <c r="AC80" s="4"/>
      <c r="AD80" s="4"/>
      <c r="AE80" s="4"/>
    </row>
    <row r="81" spans="1:31" ht="15.75" customHeight="1">
      <c r="A81" s="4"/>
      <c r="B81" s="4"/>
      <c r="C81" s="4"/>
      <c r="D81" s="4"/>
      <c r="E81" s="4"/>
      <c r="F81" s="4"/>
      <c r="G81" s="56"/>
      <c r="H81" s="56"/>
      <c r="I81" s="52"/>
      <c r="J81" s="52"/>
      <c r="K81" s="52"/>
      <c r="L81" s="52"/>
      <c r="M81" s="52"/>
      <c r="N81" s="52"/>
      <c r="O81" s="4"/>
      <c r="P81" s="4"/>
      <c r="Q81" s="4"/>
      <c r="R81" s="4"/>
      <c r="S81" s="4"/>
      <c r="T81" s="4"/>
      <c r="U81" s="4"/>
      <c r="V81" s="4"/>
      <c r="W81" s="4"/>
      <c r="X81" s="4"/>
      <c r="Y81" s="4"/>
      <c r="Z81" s="56"/>
      <c r="AA81" s="56"/>
      <c r="AB81" s="4"/>
      <c r="AC81" s="4"/>
      <c r="AD81" s="4"/>
      <c r="AE81" s="4"/>
    </row>
    <row r="82" spans="1:31" ht="15.75" customHeight="1">
      <c r="A82" s="4"/>
      <c r="B82" s="4"/>
      <c r="C82" s="4"/>
      <c r="D82" s="4"/>
      <c r="E82" s="4"/>
      <c r="F82" s="4"/>
      <c r="G82" s="56"/>
      <c r="H82" s="56"/>
      <c r="I82" s="52"/>
      <c r="J82" s="52"/>
      <c r="K82" s="52"/>
      <c r="L82" s="52"/>
      <c r="M82" s="52"/>
      <c r="N82" s="52"/>
      <c r="O82" s="4"/>
      <c r="P82" s="4"/>
      <c r="Q82" s="4"/>
      <c r="R82" s="4"/>
      <c r="S82" s="4"/>
      <c r="T82" s="4"/>
      <c r="U82" s="4"/>
      <c r="V82" s="4"/>
      <c r="W82" s="4"/>
      <c r="X82" s="4"/>
      <c r="Y82" s="4"/>
      <c r="Z82" s="56"/>
      <c r="AA82" s="56"/>
      <c r="AB82" s="4"/>
      <c r="AC82" s="4"/>
      <c r="AD82" s="4"/>
      <c r="AE82" s="4"/>
    </row>
    <row r="83" spans="1:31" ht="15.75" customHeight="1">
      <c r="A83" s="4"/>
      <c r="B83" s="4"/>
      <c r="C83" s="4"/>
      <c r="D83" s="4"/>
      <c r="E83" s="4"/>
      <c r="F83" s="4"/>
      <c r="G83" s="56"/>
      <c r="H83" s="56"/>
      <c r="I83" s="52"/>
      <c r="J83" s="52"/>
      <c r="K83" s="52"/>
      <c r="L83" s="52"/>
      <c r="M83" s="52"/>
      <c r="N83" s="52"/>
      <c r="O83" s="4"/>
      <c r="P83" s="4"/>
      <c r="Q83" s="4"/>
      <c r="R83" s="4"/>
      <c r="S83" s="4"/>
      <c r="T83" s="4"/>
      <c r="U83" s="4"/>
      <c r="V83" s="4"/>
      <c r="W83" s="4"/>
      <c r="X83" s="4"/>
      <c r="Y83" s="4"/>
      <c r="Z83" s="56"/>
      <c r="AA83" s="56"/>
      <c r="AB83" s="4"/>
      <c r="AC83" s="4"/>
      <c r="AD83" s="4"/>
      <c r="AE83" s="4"/>
    </row>
    <row r="84" spans="1:31" ht="15.75" customHeight="1">
      <c r="A84" s="4"/>
      <c r="B84" s="4"/>
      <c r="C84" s="4"/>
      <c r="D84" s="4"/>
      <c r="E84" s="4"/>
      <c r="F84" s="4"/>
      <c r="G84" s="56"/>
      <c r="H84" s="56"/>
      <c r="I84" s="52"/>
      <c r="J84" s="52"/>
      <c r="K84" s="52"/>
      <c r="L84" s="52"/>
      <c r="M84" s="52"/>
      <c r="N84" s="52"/>
      <c r="O84" s="4"/>
      <c r="P84" s="4"/>
      <c r="Q84" s="4"/>
      <c r="R84" s="4"/>
      <c r="S84" s="4"/>
      <c r="T84" s="4"/>
      <c r="U84" s="4"/>
      <c r="V84" s="4"/>
      <c r="W84" s="4"/>
      <c r="X84" s="4"/>
      <c r="Y84" s="4"/>
      <c r="Z84" s="56"/>
      <c r="AA84" s="56"/>
      <c r="AB84" s="4"/>
      <c r="AC84" s="4"/>
      <c r="AD84" s="4"/>
      <c r="AE84" s="4"/>
    </row>
    <row r="85" spans="1:31" ht="15.75" customHeight="1">
      <c r="A85" s="4"/>
      <c r="B85" s="4"/>
      <c r="C85" s="4"/>
      <c r="D85" s="4"/>
      <c r="E85" s="4"/>
      <c r="F85" s="4"/>
      <c r="G85" s="56"/>
      <c r="H85" s="56"/>
      <c r="I85" s="52"/>
      <c r="J85" s="52"/>
      <c r="K85" s="52"/>
      <c r="L85" s="52"/>
      <c r="M85" s="52"/>
      <c r="N85" s="52"/>
      <c r="O85" s="4"/>
      <c r="P85" s="4"/>
      <c r="Q85" s="4"/>
      <c r="R85" s="4"/>
      <c r="S85" s="4"/>
      <c r="T85" s="4"/>
      <c r="U85" s="4"/>
      <c r="V85" s="4"/>
      <c r="W85" s="4"/>
      <c r="X85" s="4"/>
      <c r="Y85" s="4"/>
      <c r="Z85" s="56"/>
      <c r="AA85" s="56"/>
      <c r="AB85" s="4"/>
      <c r="AC85" s="4"/>
      <c r="AD85" s="4"/>
      <c r="AE85" s="4"/>
    </row>
    <row r="86" spans="1:31" ht="15.75" customHeight="1">
      <c r="A86" s="4"/>
      <c r="B86" s="4"/>
      <c r="C86" s="4"/>
      <c r="D86" s="4"/>
      <c r="E86" s="4"/>
      <c r="F86" s="4"/>
      <c r="G86" s="56"/>
      <c r="H86" s="56"/>
      <c r="I86" s="52"/>
      <c r="J86" s="52"/>
      <c r="K86" s="52"/>
      <c r="L86" s="52"/>
      <c r="M86" s="52"/>
      <c r="N86" s="52"/>
      <c r="O86" s="4"/>
      <c r="P86" s="4"/>
      <c r="Q86" s="4"/>
      <c r="R86" s="4"/>
      <c r="S86" s="4"/>
      <c r="T86" s="4"/>
      <c r="U86" s="4"/>
      <c r="V86" s="4"/>
      <c r="W86" s="4"/>
      <c r="X86" s="4"/>
      <c r="Y86" s="4"/>
      <c r="Z86" s="56"/>
      <c r="AA86" s="56"/>
      <c r="AB86" s="4"/>
      <c r="AC86" s="4"/>
      <c r="AD86" s="4"/>
      <c r="AE86" s="4"/>
    </row>
    <row r="87" spans="1:31" ht="15.75" customHeight="1">
      <c r="A87" s="4"/>
      <c r="B87" s="4"/>
      <c r="C87" s="4"/>
      <c r="D87" s="4"/>
      <c r="E87" s="4"/>
      <c r="F87" s="4"/>
      <c r="G87" s="56"/>
      <c r="H87" s="56"/>
      <c r="I87" s="52"/>
      <c r="J87" s="52"/>
      <c r="K87" s="52"/>
      <c r="L87" s="52"/>
      <c r="M87" s="52"/>
      <c r="N87" s="52"/>
      <c r="O87" s="4"/>
      <c r="P87" s="4"/>
      <c r="Q87" s="4"/>
      <c r="R87" s="4"/>
      <c r="S87" s="4"/>
      <c r="T87" s="4"/>
      <c r="U87" s="4"/>
      <c r="V87" s="4"/>
      <c r="W87" s="4"/>
      <c r="X87" s="4"/>
      <c r="Y87" s="4"/>
      <c r="Z87" s="56"/>
      <c r="AA87" s="56"/>
      <c r="AB87" s="4"/>
      <c r="AC87" s="4"/>
      <c r="AD87" s="4"/>
      <c r="AE87" s="4"/>
    </row>
    <row r="88" spans="1:31" ht="15.75" customHeight="1">
      <c r="A88" s="4"/>
      <c r="B88" s="4"/>
      <c r="C88" s="4"/>
      <c r="D88" s="4"/>
      <c r="E88" s="4"/>
      <c r="F88" s="4"/>
      <c r="G88" s="56"/>
      <c r="H88" s="56"/>
      <c r="I88" s="52"/>
      <c r="J88" s="52"/>
      <c r="K88" s="52"/>
      <c r="L88" s="52"/>
      <c r="M88" s="52"/>
      <c r="N88" s="52"/>
      <c r="O88" s="4"/>
      <c r="P88" s="4"/>
      <c r="Q88" s="4"/>
      <c r="R88" s="4"/>
      <c r="S88" s="4"/>
      <c r="T88" s="4"/>
      <c r="U88" s="4"/>
      <c r="V88" s="4"/>
      <c r="W88" s="4"/>
      <c r="X88" s="4"/>
      <c r="Y88" s="4"/>
      <c r="Z88" s="56"/>
      <c r="AA88" s="56"/>
      <c r="AB88" s="4"/>
      <c r="AC88" s="4"/>
      <c r="AD88" s="4"/>
      <c r="AE88" s="4"/>
    </row>
    <row r="89" spans="1:31" ht="15.75" customHeight="1">
      <c r="A89" s="4"/>
      <c r="B89" s="4"/>
      <c r="C89" s="4"/>
      <c r="D89" s="4"/>
      <c r="E89" s="4"/>
      <c r="F89" s="4"/>
      <c r="G89" s="56"/>
      <c r="H89" s="56"/>
      <c r="I89" s="52"/>
      <c r="J89" s="52"/>
      <c r="K89" s="52"/>
      <c r="L89" s="52"/>
      <c r="M89" s="52"/>
      <c r="N89" s="52"/>
      <c r="O89" s="4"/>
      <c r="P89" s="4"/>
      <c r="Q89" s="4"/>
      <c r="R89" s="4"/>
      <c r="S89" s="4"/>
      <c r="T89" s="4"/>
      <c r="U89" s="4"/>
      <c r="V89" s="4"/>
      <c r="W89" s="4"/>
      <c r="X89" s="4"/>
      <c r="Y89" s="4"/>
      <c r="Z89" s="56"/>
      <c r="AA89" s="56"/>
      <c r="AB89" s="4"/>
      <c r="AC89" s="4"/>
      <c r="AD89" s="4"/>
      <c r="AE89" s="4"/>
    </row>
    <row r="90" spans="1:31" ht="15.75" customHeight="1">
      <c r="A90" s="4"/>
      <c r="B90" s="4"/>
      <c r="C90" s="4"/>
      <c r="D90" s="4"/>
      <c r="E90" s="4"/>
      <c r="F90" s="4"/>
      <c r="G90" s="56"/>
      <c r="H90" s="56"/>
      <c r="I90" s="52"/>
      <c r="J90" s="52"/>
      <c r="K90" s="52"/>
      <c r="L90" s="52"/>
      <c r="M90" s="52"/>
      <c r="N90" s="52"/>
      <c r="O90" s="4"/>
      <c r="P90" s="4"/>
      <c r="Q90" s="4"/>
      <c r="R90" s="4"/>
      <c r="S90" s="4"/>
      <c r="T90" s="4"/>
      <c r="U90" s="4"/>
      <c r="V90" s="4"/>
      <c r="W90" s="4"/>
      <c r="X90" s="4"/>
      <c r="Y90" s="4"/>
      <c r="Z90" s="56"/>
      <c r="AA90" s="56"/>
      <c r="AB90" s="4"/>
      <c r="AC90" s="4"/>
      <c r="AD90" s="4"/>
      <c r="AE90" s="4"/>
    </row>
    <row r="91" spans="1:31" ht="15.75" customHeight="1">
      <c r="A91" s="4"/>
      <c r="B91" s="4"/>
      <c r="C91" s="4"/>
      <c r="D91" s="4"/>
      <c r="E91" s="4"/>
      <c r="F91" s="4"/>
      <c r="G91" s="56"/>
      <c r="H91" s="56"/>
      <c r="I91" s="52"/>
      <c r="J91" s="52"/>
      <c r="K91" s="52"/>
      <c r="L91" s="52"/>
      <c r="M91" s="52"/>
      <c r="N91" s="52"/>
      <c r="O91" s="4"/>
      <c r="P91" s="4"/>
      <c r="Q91" s="4"/>
      <c r="R91" s="4"/>
      <c r="S91" s="4"/>
      <c r="T91" s="4"/>
      <c r="U91" s="4"/>
      <c r="V91" s="4"/>
      <c r="W91" s="4"/>
      <c r="X91" s="4"/>
      <c r="Y91" s="4"/>
      <c r="Z91" s="56"/>
      <c r="AA91" s="56"/>
      <c r="AB91" s="4"/>
      <c r="AC91" s="4"/>
      <c r="AD91" s="4"/>
      <c r="AE91" s="4"/>
    </row>
    <row r="92" spans="1:31" ht="15.75" customHeight="1">
      <c r="A92" s="4"/>
      <c r="B92" s="4"/>
      <c r="C92" s="4"/>
      <c r="D92" s="4"/>
      <c r="E92" s="4"/>
      <c r="F92" s="4"/>
      <c r="G92" s="56"/>
      <c r="H92" s="56"/>
      <c r="I92" s="52"/>
      <c r="J92" s="52"/>
      <c r="K92" s="52"/>
      <c r="L92" s="52"/>
      <c r="M92" s="52"/>
      <c r="N92" s="52"/>
      <c r="O92" s="4"/>
      <c r="P92" s="4"/>
      <c r="Q92" s="4"/>
      <c r="R92" s="4"/>
      <c r="S92" s="4"/>
      <c r="T92" s="4"/>
      <c r="U92" s="4"/>
      <c r="V92" s="4"/>
      <c r="W92" s="4"/>
      <c r="X92" s="4"/>
      <c r="Y92" s="4"/>
      <c r="Z92" s="56"/>
      <c r="AA92" s="56"/>
      <c r="AB92" s="4"/>
      <c r="AC92" s="4"/>
      <c r="AD92" s="4"/>
      <c r="AE92" s="4"/>
    </row>
    <row r="93" spans="1:31" ht="15.75" customHeight="1">
      <c r="A93" s="4"/>
      <c r="B93" s="4"/>
      <c r="C93" s="4"/>
      <c r="D93" s="4"/>
      <c r="E93" s="4"/>
      <c r="F93" s="4"/>
      <c r="G93" s="56"/>
      <c r="H93" s="56"/>
      <c r="I93" s="52"/>
      <c r="J93" s="52"/>
      <c r="K93" s="52"/>
      <c r="L93" s="52"/>
      <c r="M93" s="52"/>
      <c r="N93" s="52"/>
      <c r="O93" s="4"/>
      <c r="P93" s="4"/>
      <c r="Q93" s="4"/>
      <c r="R93" s="4"/>
      <c r="S93" s="4"/>
      <c r="T93" s="4"/>
      <c r="U93" s="4"/>
      <c r="V93" s="4"/>
      <c r="W93" s="4"/>
      <c r="X93" s="4"/>
      <c r="Y93" s="4"/>
      <c r="Z93" s="56"/>
      <c r="AA93" s="56"/>
      <c r="AB93" s="4"/>
      <c r="AC93" s="4"/>
      <c r="AD93" s="4"/>
      <c r="AE93" s="4"/>
    </row>
    <row r="94" spans="1:31" ht="15.75" customHeight="1">
      <c r="A94" s="4"/>
      <c r="B94" s="4"/>
      <c r="C94" s="4"/>
      <c r="D94" s="4"/>
      <c r="E94" s="4"/>
      <c r="F94" s="4"/>
      <c r="G94" s="56"/>
      <c r="H94" s="56"/>
      <c r="I94" s="52"/>
      <c r="J94" s="52"/>
      <c r="K94" s="52"/>
      <c r="L94" s="52"/>
      <c r="M94" s="52"/>
      <c r="N94" s="52"/>
      <c r="O94" s="4"/>
      <c r="P94" s="4"/>
      <c r="Q94" s="4"/>
      <c r="R94" s="4"/>
      <c r="S94" s="4"/>
      <c r="T94" s="4"/>
      <c r="U94" s="4"/>
      <c r="V94" s="4"/>
      <c r="W94" s="4"/>
      <c r="X94" s="4"/>
      <c r="Y94" s="4"/>
      <c r="Z94" s="56"/>
      <c r="AA94" s="56"/>
      <c r="AB94" s="4"/>
      <c r="AC94" s="4"/>
      <c r="AD94" s="4"/>
      <c r="AE94" s="4"/>
    </row>
    <row r="95" spans="1:31" ht="15.75" customHeight="1">
      <c r="A95" s="4"/>
      <c r="B95" s="4"/>
      <c r="C95" s="4"/>
      <c r="D95" s="4"/>
      <c r="E95" s="4"/>
      <c r="F95" s="4"/>
      <c r="G95" s="56"/>
      <c r="H95" s="56"/>
      <c r="I95" s="52"/>
      <c r="J95" s="52"/>
      <c r="K95" s="52"/>
      <c r="L95" s="52"/>
      <c r="M95" s="52"/>
      <c r="N95" s="52"/>
      <c r="O95" s="4"/>
      <c r="P95" s="4"/>
      <c r="Q95" s="4"/>
      <c r="R95" s="4"/>
      <c r="S95" s="4"/>
      <c r="T95" s="4"/>
      <c r="U95" s="4"/>
      <c r="V95" s="4"/>
      <c r="W95" s="4"/>
      <c r="X95" s="4"/>
      <c r="Y95" s="4"/>
      <c r="Z95" s="56"/>
      <c r="AA95" s="56"/>
      <c r="AB95" s="4"/>
      <c r="AC95" s="4"/>
      <c r="AD95" s="4"/>
      <c r="AE95" s="4"/>
    </row>
    <row r="96" spans="1:31" ht="15.75" customHeight="1">
      <c r="A96" s="4"/>
      <c r="B96" s="4"/>
      <c r="C96" s="4"/>
      <c r="D96" s="4"/>
      <c r="E96" s="4"/>
      <c r="F96" s="4"/>
      <c r="G96" s="56"/>
      <c r="H96" s="56"/>
      <c r="I96" s="52"/>
      <c r="J96" s="52"/>
      <c r="K96" s="52"/>
      <c r="L96" s="52"/>
      <c r="M96" s="52"/>
      <c r="N96" s="52"/>
      <c r="O96" s="4"/>
      <c r="P96" s="4"/>
      <c r="Q96" s="4"/>
      <c r="R96" s="4"/>
      <c r="S96" s="4"/>
      <c r="T96" s="4"/>
      <c r="U96" s="4"/>
      <c r="V96" s="4"/>
      <c r="W96" s="4"/>
      <c r="X96" s="4"/>
      <c r="Y96" s="4"/>
      <c r="Z96" s="56"/>
      <c r="AA96" s="56"/>
      <c r="AB96" s="4"/>
      <c r="AC96" s="4"/>
      <c r="AD96" s="4"/>
      <c r="AE96" s="4"/>
    </row>
    <row r="97" spans="1:31" ht="15.75" customHeight="1">
      <c r="A97" s="4"/>
      <c r="B97" s="4"/>
      <c r="C97" s="4"/>
      <c r="D97" s="4"/>
      <c r="E97" s="4"/>
      <c r="F97" s="4"/>
      <c r="G97" s="56"/>
      <c r="H97" s="56"/>
      <c r="I97" s="52"/>
      <c r="J97" s="52"/>
      <c r="K97" s="52"/>
      <c r="L97" s="52"/>
      <c r="M97" s="52"/>
      <c r="N97" s="52"/>
      <c r="O97" s="4"/>
      <c r="P97" s="4"/>
      <c r="Q97" s="4"/>
      <c r="R97" s="4"/>
      <c r="S97" s="4"/>
      <c r="T97" s="4"/>
      <c r="U97" s="4"/>
      <c r="V97" s="4"/>
      <c r="W97" s="4"/>
      <c r="X97" s="4"/>
      <c r="Y97" s="4"/>
      <c r="Z97" s="56"/>
      <c r="AA97" s="56"/>
      <c r="AB97" s="4"/>
      <c r="AC97" s="4"/>
      <c r="AD97" s="4"/>
      <c r="AE97" s="4"/>
    </row>
    <row r="98" spans="1:31" ht="15.75" customHeight="1">
      <c r="A98" s="4"/>
      <c r="B98" s="4"/>
      <c r="C98" s="4"/>
      <c r="D98" s="4"/>
      <c r="E98" s="4"/>
      <c r="F98" s="4"/>
      <c r="G98" s="56"/>
      <c r="H98" s="56"/>
      <c r="I98" s="52"/>
      <c r="J98" s="52"/>
      <c r="K98" s="52"/>
      <c r="L98" s="52"/>
      <c r="M98" s="52"/>
      <c r="N98" s="52"/>
      <c r="O98" s="4"/>
      <c r="P98" s="4"/>
      <c r="Q98" s="4"/>
      <c r="R98" s="4"/>
      <c r="S98" s="4"/>
      <c r="T98" s="4"/>
      <c r="U98" s="4"/>
      <c r="V98" s="4"/>
      <c r="W98" s="4"/>
      <c r="X98" s="4"/>
      <c r="Y98" s="4"/>
      <c r="Z98" s="56"/>
      <c r="AA98" s="56"/>
      <c r="AB98" s="4"/>
      <c r="AC98" s="4"/>
      <c r="AD98" s="4"/>
      <c r="AE98" s="4"/>
    </row>
    <row r="99" spans="1:31" ht="15.75" customHeight="1">
      <c r="A99" s="4"/>
      <c r="B99" s="4"/>
      <c r="C99" s="4"/>
      <c r="D99" s="4"/>
      <c r="E99" s="4"/>
      <c r="F99" s="4"/>
      <c r="G99" s="56"/>
      <c r="H99" s="56"/>
      <c r="I99" s="52"/>
      <c r="J99" s="52"/>
      <c r="K99" s="52"/>
      <c r="L99" s="52"/>
      <c r="M99" s="52"/>
      <c r="N99" s="52"/>
      <c r="O99" s="4"/>
      <c r="P99" s="4"/>
      <c r="Q99" s="4"/>
      <c r="R99" s="4"/>
      <c r="S99" s="4"/>
      <c r="T99" s="4"/>
      <c r="U99" s="4"/>
      <c r="V99" s="4"/>
      <c r="W99" s="4"/>
      <c r="X99" s="4"/>
      <c r="Y99" s="4"/>
      <c r="Z99" s="56"/>
      <c r="AA99" s="56"/>
      <c r="AB99" s="4"/>
      <c r="AC99" s="4"/>
      <c r="AD99" s="4"/>
      <c r="AE99" s="4"/>
    </row>
    <row r="100" spans="1:31" ht="15.75" customHeight="1">
      <c r="A100" s="4"/>
      <c r="B100" s="4"/>
      <c r="C100" s="4"/>
      <c r="D100" s="4"/>
      <c r="E100" s="4"/>
      <c r="F100" s="4"/>
      <c r="G100" s="56"/>
      <c r="H100" s="56"/>
      <c r="I100" s="52"/>
      <c r="J100" s="52"/>
      <c r="K100" s="52"/>
      <c r="L100" s="52"/>
      <c r="M100" s="52"/>
      <c r="N100" s="52"/>
      <c r="O100" s="4"/>
      <c r="P100" s="4"/>
      <c r="Q100" s="4"/>
      <c r="R100" s="4"/>
      <c r="S100" s="4"/>
      <c r="T100" s="4"/>
      <c r="U100" s="4"/>
      <c r="V100" s="4"/>
      <c r="W100" s="4"/>
      <c r="X100" s="4"/>
      <c r="Y100" s="4"/>
      <c r="Z100" s="56"/>
      <c r="AA100" s="56"/>
      <c r="AB100" s="4"/>
      <c r="AC100" s="4"/>
      <c r="AD100" s="4"/>
      <c r="AE100" s="4"/>
    </row>
    <row r="101" spans="1:31" ht="15.75" customHeight="1">
      <c r="A101" s="4"/>
      <c r="B101" s="4"/>
      <c r="C101" s="4"/>
      <c r="D101" s="4"/>
      <c r="E101" s="4"/>
      <c r="F101" s="4"/>
      <c r="G101" s="56"/>
      <c r="H101" s="56"/>
      <c r="I101" s="52"/>
      <c r="J101" s="52"/>
      <c r="K101" s="52"/>
      <c r="L101" s="52"/>
      <c r="M101" s="52"/>
      <c r="N101" s="52"/>
      <c r="O101" s="4"/>
      <c r="P101" s="4"/>
      <c r="Q101" s="4"/>
      <c r="R101" s="4"/>
      <c r="S101" s="4"/>
      <c r="T101" s="4"/>
      <c r="U101" s="4"/>
      <c r="V101" s="4"/>
      <c r="W101" s="4"/>
      <c r="X101" s="4"/>
      <c r="Y101" s="4"/>
      <c r="Z101" s="56"/>
      <c r="AA101" s="56"/>
      <c r="AB101" s="4"/>
      <c r="AC101" s="4"/>
      <c r="AD101" s="4"/>
      <c r="AE101" s="4"/>
    </row>
    <row r="102" spans="1:31" ht="15.75" customHeight="1">
      <c r="A102" s="4"/>
      <c r="B102" s="4"/>
      <c r="C102" s="4"/>
      <c r="D102" s="4"/>
      <c r="E102" s="4"/>
      <c r="F102" s="4"/>
      <c r="G102" s="56"/>
      <c r="H102" s="56"/>
      <c r="I102" s="52"/>
      <c r="J102" s="52"/>
      <c r="K102" s="52"/>
      <c r="L102" s="52"/>
      <c r="M102" s="52"/>
      <c r="N102" s="52"/>
      <c r="O102" s="4"/>
      <c r="P102" s="4"/>
      <c r="Q102" s="4"/>
      <c r="R102" s="4"/>
      <c r="S102" s="4"/>
      <c r="T102" s="4"/>
      <c r="U102" s="4"/>
      <c r="V102" s="4"/>
      <c r="W102" s="4"/>
      <c r="X102" s="4"/>
      <c r="Y102" s="4"/>
      <c r="Z102" s="56"/>
      <c r="AA102" s="56"/>
      <c r="AB102" s="4"/>
      <c r="AC102" s="4"/>
      <c r="AD102" s="4"/>
      <c r="AE102" s="4"/>
    </row>
    <row r="103" spans="1:31" ht="15.75" customHeight="1">
      <c r="A103" s="4"/>
      <c r="B103" s="4"/>
      <c r="C103" s="4"/>
      <c r="D103" s="4"/>
      <c r="E103" s="4"/>
      <c r="F103" s="4"/>
      <c r="G103" s="56"/>
      <c r="H103" s="56"/>
      <c r="I103" s="52"/>
      <c r="J103" s="52"/>
      <c r="K103" s="52"/>
      <c r="L103" s="52"/>
      <c r="M103" s="52"/>
      <c r="N103" s="52"/>
      <c r="O103" s="4"/>
      <c r="P103" s="4"/>
      <c r="Q103" s="4"/>
      <c r="R103" s="4"/>
      <c r="S103" s="4"/>
      <c r="T103" s="4"/>
      <c r="U103" s="4"/>
      <c r="V103" s="4"/>
      <c r="W103" s="4"/>
      <c r="X103" s="4"/>
      <c r="Y103" s="4"/>
      <c r="Z103" s="56"/>
      <c r="AA103" s="56"/>
      <c r="AB103" s="4"/>
      <c r="AC103" s="4"/>
      <c r="AD103" s="4"/>
      <c r="AE103" s="4"/>
    </row>
    <row r="104" spans="1:31" ht="15.75" customHeight="1">
      <c r="A104" s="4"/>
      <c r="B104" s="4"/>
      <c r="C104" s="4"/>
      <c r="D104" s="4"/>
      <c r="E104" s="4"/>
      <c r="F104" s="4"/>
      <c r="G104" s="56"/>
      <c r="H104" s="56"/>
      <c r="I104" s="52"/>
      <c r="J104" s="52"/>
      <c r="K104" s="52"/>
      <c r="L104" s="52"/>
      <c r="M104" s="52"/>
      <c r="N104" s="52"/>
      <c r="O104" s="4"/>
      <c r="P104" s="4"/>
      <c r="Q104" s="4"/>
      <c r="R104" s="4"/>
      <c r="S104" s="4"/>
      <c r="T104" s="4"/>
      <c r="U104" s="4"/>
      <c r="V104" s="4"/>
      <c r="W104" s="4"/>
      <c r="X104" s="4"/>
      <c r="Y104" s="4"/>
      <c r="Z104" s="56"/>
      <c r="AA104" s="56"/>
      <c r="AB104" s="4"/>
      <c r="AC104" s="4"/>
      <c r="AD104" s="4"/>
      <c r="AE104" s="4"/>
    </row>
    <row r="105" spans="1:31" ht="15.75" customHeight="1">
      <c r="A105" s="4"/>
      <c r="B105" s="4"/>
      <c r="C105" s="4"/>
      <c r="D105" s="4"/>
      <c r="E105" s="4"/>
      <c r="F105" s="4"/>
      <c r="G105" s="56"/>
      <c r="H105" s="56"/>
      <c r="I105" s="52"/>
      <c r="J105" s="52"/>
      <c r="K105" s="52"/>
      <c r="L105" s="52"/>
      <c r="M105" s="52"/>
      <c r="N105" s="52"/>
      <c r="O105" s="4"/>
      <c r="P105" s="4"/>
      <c r="Q105" s="4"/>
      <c r="R105" s="4"/>
      <c r="S105" s="4"/>
      <c r="T105" s="4"/>
      <c r="U105" s="4"/>
      <c r="V105" s="4"/>
      <c r="W105" s="4"/>
      <c r="X105" s="4"/>
      <c r="Y105" s="4"/>
      <c r="Z105" s="56"/>
      <c r="AA105" s="56"/>
      <c r="AB105" s="4"/>
      <c r="AC105" s="4"/>
      <c r="AD105" s="4"/>
      <c r="AE105" s="4"/>
    </row>
    <row r="106" spans="1:31" ht="15.75" customHeight="1">
      <c r="A106" s="4"/>
      <c r="B106" s="4"/>
      <c r="C106" s="4"/>
      <c r="D106" s="4"/>
      <c r="E106" s="4"/>
      <c r="F106" s="4"/>
      <c r="G106" s="56"/>
      <c r="H106" s="56"/>
      <c r="I106" s="52"/>
      <c r="J106" s="52"/>
      <c r="K106" s="52"/>
      <c r="L106" s="52"/>
      <c r="M106" s="52"/>
      <c r="N106" s="52"/>
      <c r="O106" s="4"/>
      <c r="P106" s="4"/>
      <c r="Q106" s="4"/>
      <c r="R106" s="4"/>
      <c r="S106" s="4"/>
      <c r="T106" s="4"/>
      <c r="U106" s="4"/>
      <c r="V106" s="4"/>
      <c r="W106" s="4"/>
      <c r="X106" s="4"/>
      <c r="Y106" s="4"/>
      <c r="Z106" s="56"/>
      <c r="AA106" s="56"/>
      <c r="AB106" s="4"/>
      <c r="AC106" s="4"/>
      <c r="AD106" s="4"/>
      <c r="AE106" s="4"/>
    </row>
    <row r="107" spans="1:31" ht="15.75" customHeight="1">
      <c r="A107" s="4"/>
      <c r="B107" s="4"/>
      <c r="C107" s="4"/>
      <c r="D107" s="4"/>
      <c r="E107" s="4"/>
      <c r="F107" s="4"/>
      <c r="G107" s="56"/>
      <c r="H107" s="56"/>
      <c r="I107" s="52"/>
      <c r="J107" s="52"/>
      <c r="K107" s="52"/>
      <c r="L107" s="52"/>
      <c r="M107" s="52"/>
      <c r="N107" s="52"/>
      <c r="O107" s="4"/>
      <c r="P107" s="4"/>
      <c r="Q107" s="4"/>
      <c r="R107" s="4"/>
      <c r="S107" s="4"/>
      <c r="T107" s="4"/>
      <c r="U107" s="4"/>
      <c r="V107" s="4"/>
      <c r="W107" s="4"/>
      <c r="X107" s="4"/>
      <c r="Y107" s="4"/>
      <c r="Z107" s="56"/>
      <c r="AA107" s="56"/>
      <c r="AB107" s="4"/>
      <c r="AC107" s="4"/>
      <c r="AD107" s="4"/>
      <c r="AE107" s="4"/>
    </row>
    <row r="108" spans="1:31" ht="15.75" customHeight="1">
      <c r="A108" s="4"/>
      <c r="B108" s="4"/>
      <c r="C108" s="4"/>
      <c r="D108" s="4"/>
      <c r="E108" s="4"/>
      <c r="F108" s="4"/>
      <c r="G108" s="56"/>
      <c r="H108" s="56"/>
      <c r="I108" s="52"/>
      <c r="J108" s="52"/>
      <c r="K108" s="52"/>
      <c r="L108" s="52"/>
      <c r="M108" s="52"/>
      <c r="N108" s="52"/>
      <c r="O108" s="4"/>
      <c r="P108" s="4"/>
      <c r="Q108" s="4"/>
      <c r="R108" s="4"/>
      <c r="S108" s="4"/>
      <c r="T108" s="4"/>
      <c r="U108" s="4"/>
      <c r="V108" s="4"/>
      <c r="W108" s="4"/>
      <c r="X108" s="4"/>
      <c r="Y108" s="4"/>
      <c r="Z108" s="56"/>
      <c r="AA108" s="56"/>
      <c r="AB108" s="4"/>
      <c r="AC108" s="4"/>
      <c r="AD108" s="4"/>
      <c r="AE108" s="4"/>
    </row>
    <row r="109" spans="1:31" ht="15.75" customHeight="1">
      <c r="A109" s="4"/>
      <c r="B109" s="4"/>
      <c r="C109" s="4"/>
      <c r="D109" s="4"/>
      <c r="E109" s="4"/>
      <c r="F109" s="4"/>
      <c r="G109" s="56"/>
      <c r="H109" s="56"/>
      <c r="I109" s="52"/>
      <c r="J109" s="52"/>
      <c r="K109" s="52"/>
      <c r="L109" s="52"/>
      <c r="M109" s="52"/>
      <c r="N109" s="52"/>
      <c r="O109" s="4"/>
      <c r="P109" s="4"/>
      <c r="Q109" s="4"/>
      <c r="R109" s="4"/>
      <c r="S109" s="4"/>
      <c r="T109" s="4"/>
      <c r="U109" s="4"/>
      <c r="V109" s="4"/>
      <c r="W109" s="4"/>
      <c r="X109" s="4"/>
      <c r="Y109" s="4"/>
      <c r="Z109" s="56"/>
      <c r="AA109" s="56"/>
      <c r="AB109" s="4"/>
      <c r="AC109" s="4"/>
      <c r="AD109" s="4"/>
      <c r="AE109" s="4"/>
    </row>
    <row r="110" spans="1:31" ht="15.75" customHeight="1">
      <c r="A110" s="4"/>
      <c r="B110" s="4"/>
      <c r="C110" s="4"/>
      <c r="D110" s="4"/>
      <c r="E110" s="4"/>
      <c r="F110" s="4"/>
      <c r="G110" s="56"/>
      <c r="H110" s="56"/>
      <c r="I110" s="52"/>
      <c r="J110" s="52"/>
      <c r="K110" s="52"/>
      <c r="L110" s="52"/>
      <c r="M110" s="52"/>
      <c r="N110" s="52"/>
      <c r="O110" s="4"/>
      <c r="P110" s="4"/>
      <c r="Q110" s="4"/>
      <c r="R110" s="4"/>
      <c r="S110" s="4"/>
      <c r="T110" s="4"/>
      <c r="U110" s="4"/>
      <c r="V110" s="4"/>
      <c r="W110" s="4"/>
      <c r="X110" s="4"/>
      <c r="Y110" s="4"/>
      <c r="Z110" s="56"/>
      <c r="AA110" s="56"/>
      <c r="AB110" s="4"/>
      <c r="AC110" s="4"/>
      <c r="AD110" s="4"/>
      <c r="AE110" s="4"/>
    </row>
    <row r="111" spans="1:31" ht="15.75" customHeight="1">
      <c r="A111" s="4"/>
      <c r="B111" s="4"/>
      <c r="C111" s="4"/>
      <c r="D111" s="4"/>
      <c r="E111" s="4"/>
      <c r="F111" s="4"/>
      <c r="G111" s="56"/>
      <c r="H111" s="56"/>
      <c r="I111" s="52"/>
      <c r="J111" s="52"/>
      <c r="K111" s="52"/>
      <c r="L111" s="52"/>
      <c r="M111" s="52"/>
      <c r="N111" s="52"/>
      <c r="O111" s="4"/>
      <c r="P111" s="4"/>
      <c r="Q111" s="4"/>
      <c r="R111" s="4"/>
      <c r="S111" s="4"/>
      <c r="T111" s="4"/>
      <c r="U111" s="4"/>
      <c r="V111" s="4"/>
      <c r="W111" s="4"/>
      <c r="X111" s="4"/>
      <c r="Y111" s="4"/>
      <c r="Z111" s="56"/>
      <c r="AA111" s="56"/>
      <c r="AB111" s="4"/>
      <c r="AC111" s="4"/>
      <c r="AD111" s="4"/>
      <c r="AE111" s="4"/>
    </row>
    <row r="112" spans="1:31" ht="15.75" customHeight="1">
      <c r="A112" s="4"/>
      <c r="B112" s="4"/>
      <c r="C112" s="4"/>
      <c r="D112" s="4"/>
      <c r="E112" s="4"/>
      <c r="F112" s="4"/>
      <c r="G112" s="56"/>
      <c r="H112" s="56"/>
      <c r="I112" s="52"/>
      <c r="J112" s="52"/>
      <c r="K112" s="52"/>
      <c r="L112" s="52"/>
      <c r="M112" s="52"/>
      <c r="N112" s="52"/>
      <c r="O112" s="4"/>
      <c r="P112" s="4"/>
      <c r="Q112" s="4"/>
      <c r="R112" s="4"/>
      <c r="S112" s="4"/>
      <c r="T112" s="4"/>
      <c r="U112" s="4"/>
      <c r="V112" s="4"/>
      <c r="W112" s="4"/>
      <c r="X112" s="4"/>
      <c r="Y112" s="4"/>
      <c r="Z112" s="56"/>
      <c r="AA112" s="56"/>
      <c r="AB112" s="4"/>
      <c r="AC112" s="4"/>
      <c r="AD112" s="4"/>
      <c r="AE112" s="4"/>
    </row>
    <row r="113" spans="1:31" ht="15.75" customHeight="1">
      <c r="A113" s="4"/>
      <c r="B113" s="4"/>
      <c r="C113" s="4"/>
      <c r="D113" s="4"/>
      <c r="E113" s="4"/>
      <c r="F113" s="4"/>
      <c r="G113" s="56"/>
      <c r="H113" s="56"/>
      <c r="I113" s="52"/>
      <c r="J113" s="52"/>
      <c r="K113" s="52"/>
      <c r="L113" s="52"/>
      <c r="M113" s="52"/>
      <c r="N113" s="52"/>
      <c r="O113" s="4"/>
      <c r="P113" s="4"/>
      <c r="Q113" s="4"/>
      <c r="R113" s="4"/>
      <c r="S113" s="4"/>
      <c r="T113" s="4"/>
      <c r="U113" s="4"/>
      <c r="V113" s="4"/>
      <c r="W113" s="4"/>
      <c r="X113" s="4"/>
      <c r="Y113" s="4"/>
      <c r="Z113" s="56"/>
      <c r="AA113" s="56"/>
      <c r="AB113" s="4"/>
      <c r="AC113" s="4"/>
      <c r="AD113" s="4"/>
      <c r="AE113" s="4"/>
    </row>
    <row r="114" spans="1:31" ht="15.75" customHeight="1">
      <c r="A114" s="4"/>
      <c r="B114" s="4"/>
      <c r="C114" s="4"/>
      <c r="D114" s="4"/>
      <c r="E114" s="4"/>
      <c r="F114" s="4"/>
      <c r="G114" s="56"/>
      <c r="H114" s="56"/>
      <c r="I114" s="52"/>
      <c r="J114" s="52"/>
      <c r="K114" s="52"/>
      <c r="L114" s="52"/>
      <c r="M114" s="52"/>
      <c r="N114" s="52"/>
      <c r="O114" s="4"/>
      <c r="P114" s="4"/>
      <c r="Q114" s="4"/>
      <c r="R114" s="4"/>
      <c r="S114" s="4"/>
      <c r="T114" s="4"/>
      <c r="U114" s="4"/>
      <c r="V114" s="4"/>
      <c r="W114" s="4"/>
      <c r="X114" s="4"/>
      <c r="Y114" s="4"/>
      <c r="Z114" s="56"/>
      <c r="AA114" s="56"/>
      <c r="AB114" s="4"/>
      <c r="AC114" s="4"/>
      <c r="AD114" s="4"/>
      <c r="AE114" s="4"/>
    </row>
    <row r="115" spans="1:31" ht="15.75" customHeight="1">
      <c r="A115" s="4"/>
      <c r="B115" s="4"/>
      <c r="C115" s="4"/>
      <c r="D115" s="4"/>
      <c r="E115" s="4"/>
      <c r="F115" s="4"/>
      <c r="G115" s="56"/>
      <c r="H115" s="56"/>
      <c r="I115" s="52"/>
      <c r="J115" s="52"/>
      <c r="K115" s="52"/>
      <c r="L115" s="52"/>
      <c r="M115" s="52"/>
      <c r="N115" s="52"/>
      <c r="O115" s="4"/>
      <c r="P115" s="4"/>
      <c r="Q115" s="4"/>
      <c r="R115" s="4"/>
      <c r="S115" s="4"/>
      <c r="T115" s="4"/>
      <c r="U115" s="4"/>
      <c r="V115" s="4"/>
      <c r="W115" s="4"/>
      <c r="X115" s="4"/>
      <c r="Y115" s="4"/>
      <c r="Z115" s="56"/>
      <c r="AA115" s="56"/>
      <c r="AB115" s="4"/>
      <c r="AC115" s="4"/>
      <c r="AD115" s="4"/>
      <c r="AE115" s="4"/>
    </row>
    <row r="116" spans="1:31" ht="15.75" customHeight="1">
      <c r="A116" s="4"/>
      <c r="B116" s="4"/>
      <c r="C116" s="4"/>
      <c r="D116" s="4"/>
      <c r="E116" s="4"/>
      <c r="F116" s="4"/>
      <c r="G116" s="56"/>
      <c r="H116" s="56"/>
      <c r="I116" s="52"/>
      <c r="J116" s="52"/>
      <c r="K116" s="52"/>
      <c r="L116" s="52"/>
      <c r="M116" s="52"/>
      <c r="N116" s="52"/>
      <c r="O116" s="4"/>
      <c r="P116" s="4"/>
      <c r="Q116" s="4"/>
      <c r="R116" s="4"/>
      <c r="S116" s="4"/>
      <c r="T116" s="4"/>
      <c r="U116" s="4"/>
      <c r="V116" s="4"/>
      <c r="W116" s="4"/>
      <c r="X116" s="4"/>
      <c r="Y116" s="4"/>
      <c r="Z116" s="56"/>
      <c r="AA116" s="56"/>
      <c r="AB116" s="4"/>
      <c r="AC116" s="4"/>
      <c r="AD116" s="4"/>
      <c r="AE116" s="4"/>
    </row>
    <row r="117" spans="1:31" ht="15.75" customHeight="1">
      <c r="A117" s="4"/>
      <c r="B117" s="4"/>
      <c r="C117" s="4"/>
      <c r="D117" s="4"/>
      <c r="E117" s="4"/>
      <c r="F117" s="4"/>
      <c r="G117" s="56"/>
      <c r="H117" s="56"/>
      <c r="I117" s="52"/>
      <c r="J117" s="52"/>
      <c r="K117" s="52"/>
      <c r="L117" s="52"/>
      <c r="M117" s="52"/>
      <c r="N117" s="52"/>
      <c r="O117" s="4"/>
      <c r="P117" s="4"/>
      <c r="Q117" s="4"/>
      <c r="R117" s="4"/>
      <c r="S117" s="4"/>
      <c r="T117" s="4"/>
      <c r="U117" s="4"/>
      <c r="V117" s="4"/>
      <c r="W117" s="4"/>
      <c r="X117" s="4"/>
      <c r="Y117" s="4"/>
      <c r="Z117" s="56"/>
      <c r="AA117" s="56"/>
      <c r="AB117" s="4"/>
      <c r="AC117" s="4"/>
      <c r="AD117" s="4"/>
      <c r="AE117" s="4"/>
    </row>
    <row r="118" spans="1:31" ht="15.75" customHeight="1">
      <c r="A118" s="4"/>
      <c r="B118" s="4"/>
      <c r="C118" s="4"/>
      <c r="D118" s="4"/>
      <c r="E118" s="4"/>
      <c r="F118" s="4"/>
      <c r="G118" s="56"/>
      <c r="H118" s="56"/>
      <c r="I118" s="52"/>
      <c r="J118" s="52"/>
      <c r="K118" s="52"/>
      <c r="L118" s="52"/>
      <c r="M118" s="52"/>
      <c r="N118" s="52"/>
      <c r="O118" s="4"/>
      <c r="P118" s="4"/>
      <c r="Q118" s="4"/>
      <c r="R118" s="4"/>
      <c r="S118" s="4"/>
      <c r="T118" s="4"/>
      <c r="U118" s="4"/>
      <c r="V118" s="4"/>
      <c r="W118" s="4"/>
      <c r="X118" s="4"/>
      <c r="Y118" s="4"/>
      <c r="Z118" s="56"/>
      <c r="AA118" s="56"/>
      <c r="AB118" s="4"/>
      <c r="AC118" s="4"/>
      <c r="AD118" s="4"/>
      <c r="AE118" s="4"/>
    </row>
    <row r="119" spans="1:31" ht="15.75" customHeight="1">
      <c r="A119" s="4"/>
      <c r="B119" s="4"/>
      <c r="C119" s="4"/>
      <c r="D119" s="4"/>
      <c r="E119" s="4"/>
      <c r="F119" s="4"/>
      <c r="G119" s="56"/>
      <c r="H119" s="56"/>
      <c r="I119" s="52"/>
      <c r="J119" s="52"/>
      <c r="K119" s="52"/>
      <c r="L119" s="52"/>
      <c r="M119" s="52"/>
      <c r="N119" s="52"/>
      <c r="O119" s="4"/>
      <c r="P119" s="4"/>
      <c r="Q119" s="4"/>
      <c r="R119" s="4"/>
      <c r="S119" s="4"/>
      <c r="T119" s="4"/>
      <c r="U119" s="4"/>
      <c r="V119" s="4"/>
      <c r="W119" s="4"/>
      <c r="X119" s="4"/>
      <c r="Y119" s="4"/>
      <c r="Z119" s="56"/>
      <c r="AA119" s="56"/>
      <c r="AB119" s="4"/>
      <c r="AC119" s="4"/>
      <c r="AD119" s="4"/>
      <c r="AE119" s="4"/>
    </row>
    <row r="120" spans="1:31" ht="15.75" customHeight="1">
      <c r="A120" s="4"/>
      <c r="B120" s="4"/>
      <c r="C120" s="4"/>
      <c r="D120" s="4"/>
      <c r="E120" s="4"/>
      <c r="F120" s="4"/>
      <c r="G120" s="56"/>
      <c r="H120" s="56"/>
      <c r="I120" s="52"/>
      <c r="J120" s="52"/>
      <c r="K120" s="52"/>
      <c r="L120" s="52"/>
      <c r="M120" s="52"/>
      <c r="N120" s="52"/>
      <c r="O120" s="4"/>
      <c r="P120" s="4"/>
      <c r="Q120" s="4"/>
      <c r="R120" s="4"/>
      <c r="S120" s="4"/>
      <c r="T120" s="4"/>
      <c r="U120" s="4"/>
      <c r="V120" s="4"/>
      <c r="W120" s="4"/>
      <c r="X120" s="4"/>
      <c r="Y120" s="4"/>
      <c r="Z120" s="56"/>
      <c r="AA120" s="56"/>
      <c r="AB120" s="4"/>
      <c r="AC120" s="4"/>
      <c r="AD120" s="4"/>
      <c r="AE120" s="4"/>
    </row>
    <row r="121" spans="1:31" ht="15.75" customHeight="1">
      <c r="A121" s="4"/>
      <c r="B121" s="4"/>
      <c r="C121" s="4"/>
      <c r="D121" s="4"/>
      <c r="E121" s="4"/>
      <c r="F121" s="4"/>
      <c r="G121" s="56"/>
      <c r="H121" s="56"/>
      <c r="I121" s="52"/>
      <c r="J121" s="52"/>
      <c r="K121" s="52"/>
      <c r="L121" s="52"/>
      <c r="M121" s="52"/>
      <c r="N121" s="52"/>
      <c r="O121" s="4"/>
      <c r="P121" s="4"/>
      <c r="Q121" s="4"/>
      <c r="R121" s="4"/>
      <c r="S121" s="4"/>
      <c r="T121" s="4"/>
      <c r="U121" s="4"/>
      <c r="V121" s="4"/>
      <c r="W121" s="4"/>
      <c r="X121" s="4"/>
      <c r="Y121" s="4"/>
      <c r="Z121" s="56"/>
      <c r="AA121" s="56"/>
      <c r="AB121" s="4"/>
      <c r="AC121" s="4"/>
      <c r="AD121" s="4"/>
      <c r="AE121" s="4"/>
    </row>
    <row r="122" spans="1:31" ht="15.75" customHeight="1">
      <c r="A122" s="4"/>
      <c r="B122" s="4"/>
      <c r="C122" s="4"/>
      <c r="D122" s="4"/>
      <c r="E122" s="4"/>
      <c r="F122" s="4"/>
      <c r="G122" s="56"/>
      <c r="H122" s="56"/>
      <c r="I122" s="52"/>
      <c r="J122" s="52"/>
      <c r="K122" s="52"/>
      <c r="L122" s="52"/>
      <c r="M122" s="52"/>
      <c r="N122" s="52"/>
      <c r="O122" s="4"/>
      <c r="P122" s="4"/>
      <c r="Q122" s="4"/>
      <c r="R122" s="4"/>
      <c r="S122" s="4"/>
      <c r="T122" s="4"/>
      <c r="U122" s="4"/>
      <c r="V122" s="4"/>
      <c r="W122" s="4"/>
      <c r="X122" s="4"/>
      <c r="Y122" s="4"/>
      <c r="Z122" s="56"/>
      <c r="AA122" s="56"/>
      <c r="AB122" s="4"/>
      <c r="AC122" s="4"/>
      <c r="AD122" s="4"/>
      <c r="AE122" s="4"/>
    </row>
    <row r="123" spans="1:31" ht="15.75" customHeight="1">
      <c r="A123" s="4"/>
      <c r="B123" s="4"/>
      <c r="C123" s="4"/>
      <c r="D123" s="4"/>
      <c r="E123" s="4"/>
      <c r="F123" s="4"/>
      <c r="G123" s="56"/>
      <c r="H123" s="56"/>
      <c r="I123" s="52"/>
      <c r="J123" s="52"/>
      <c r="K123" s="52"/>
      <c r="L123" s="52"/>
      <c r="M123" s="52"/>
      <c r="N123" s="52"/>
      <c r="O123" s="4"/>
      <c r="P123" s="4"/>
      <c r="Q123" s="4"/>
      <c r="R123" s="4"/>
      <c r="S123" s="4"/>
      <c r="T123" s="4"/>
      <c r="U123" s="4"/>
      <c r="V123" s="4"/>
      <c r="W123" s="4"/>
      <c r="X123" s="4"/>
      <c r="Y123" s="4"/>
      <c r="Z123" s="56"/>
      <c r="AA123" s="56"/>
      <c r="AB123" s="4"/>
      <c r="AC123" s="4"/>
      <c r="AD123" s="4"/>
      <c r="AE123" s="4"/>
    </row>
    <row r="124" spans="1:31" ht="15.75" customHeight="1">
      <c r="A124" s="4"/>
      <c r="B124" s="4"/>
      <c r="C124" s="4"/>
      <c r="D124" s="4"/>
      <c r="E124" s="4"/>
      <c r="F124" s="4"/>
      <c r="G124" s="56"/>
      <c r="H124" s="56"/>
      <c r="I124" s="52"/>
      <c r="J124" s="52"/>
      <c r="K124" s="52"/>
      <c r="L124" s="52"/>
      <c r="M124" s="52"/>
      <c r="N124" s="52"/>
      <c r="O124" s="4"/>
      <c r="P124" s="4"/>
      <c r="Q124" s="4"/>
      <c r="R124" s="4"/>
      <c r="S124" s="4"/>
      <c r="T124" s="4"/>
      <c r="U124" s="4"/>
      <c r="V124" s="4"/>
      <c r="W124" s="4"/>
      <c r="X124" s="4"/>
      <c r="Y124" s="4"/>
      <c r="Z124" s="56"/>
      <c r="AA124" s="56"/>
      <c r="AB124" s="4"/>
      <c r="AC124" s="4"/>
      <c r="AD124" s="4"/>
      <c r="AE124" s="4"/>
    </row>
    <row r="125" spans="1:31" ht="15.75" customHeight="1">
      <c r="A125" s="4"/>
      <c r="B125" s="4"/>
      <c r="C125" s="4"/>
      <c r="D125" s="4"/>
      <c r="E125" s="4"/>
      <c r="F125" s="4"/>
      <c r="G125" s="56"/>
      <c r="H125" s="56"/>
      <c r="I125" s="52"/>
      <c r="J125" s="52"/>
      <c r="K125" s="52"/>
      <c r="L125" s="52"/>
      <c r="M125" s="52"/>
      <c r="N125" s="52"/>
      <c r="O125" s="4"/>
      <c r="P125" s="4"/>
      <c r="Q125" s="4"/>
      <c r="R125" s="4"/>
      <c r="S125" s="4"/>
      <c r="T125" s="4"/>
      <c r="U125" s="4"/>
      <c r="V125" s="4"/>
      <c r="W125" s="4"/>
      <c r="X125" s="4"/>
      <c r="Y125" s="4"/>
      <c r="Z125" s="56"/>
      <c r="AA125" s="56"/>
      <c r="AB125" s="4"/>
      <c r="AC125" s="4"/>
      <c r="AD125" s="4"/>
      <c r="AE125" s="4"/>
    </row>
    <row r="126" spans="1:31" ht="15.75" customHeight="1">
      <c r="A126" s="4"/>
      <c r="B126" s="4"/>
      <c r="C126" s="4"/>
      <c r="D126" s="4"/>
      <c r="E126" s="4"/>
      <c r="F126" s="4"/>
      <c r="G126" s="56"/>
      <c r="H126" s="56"/>
      <c r="I126" s="52"/>
      <c r="J126" s="52"/>
      <c r="K126" s="52"/>
      <c r="L126" s="52"/>
      <c r="M126" s="52"/>
      <c r="N126" s="52"/>
      <c r="O126" s="4"/>
      <c r="P126" s="4"/>
      <c r="Q126" s="4"/>
      <c r="R126" s="4"/>
      <c r="S126" s="4"/>
      <c r="T126" s="4"/>
      <c r="U126" s="4"/>
      <c r="V126" s="4"/>
      <c r="W126" s="4"/>
      <c r="X126" s="4"/>
      <c r="Y126" s="4"/>
      <c r="Z126" s="56"/>
      <c r="AA126" s="56"/>
      <c r="AB126" s="4"/>
      <c r="AC126" s="4"/>
      <c r="AD126" s="4"/>
      <c r="AE126" s="4"/>
    </row>
    <row r="127" spans="1:31" ht="15.75" customHeight="1">
      <c r="A127" s="4"/>
      <c r="B127" s="4"/>
      <c r="C127" s="4"/>
      <c r="D127" s="4"/>
      <c r="E127" s="4"/>
      <c r="F127" s="4"/>
      <c r="G127" s="56"/>
      <c r="H127" s="56"/>
      <c r="I127" s="52"/>
      <c r="J127" s="52"/>
      <c r="K127" s="52"/>
      <c r="L127" s="52"/>
      <c r="M127" s="52"/>
      <c r="N127" s="52"/>
      <c r="O127" s="4"/>
      <c r="P127" s="4"/>
      <c r="Q127" s="4"/>
      <c r="R127" s="4"/>
      <c r="S127" s="4"/>
      <c r="T127" s="4"/>
      <c r="U127" s="4"/>
      <c r="V127" s="4"/>
      <c r="W127" s="4"/>
      <c r="X127" s="4"/>
      <c r="Y127" s="4"/>
      <c r="Z127" s="56"/>
      <c r="AA127" s="56"/>
      <c r="AB127" s="4"/>
      <c r="AC127" s="4"/>
      <c r="AD127" s="4"/>
      <c r="AE127" s="4"/>
    </row>
    <row r="128" spans="1:31" ht="15.75" customHeight="1">
      <c r="A128" s="4"/>
      <c r="B128" s="4"/>
      <c r="C128" s="4"/>
      <c r="D128" s="4"/>
      <c r="E128" s="4"/>
      <c r="F128" s="4"/>
      <c r="G128" s="56"/>
      <c r="H128" s="56"/>
      <c r="I128" s="52"/>
      <c r="J128" s="52"/>
      <c r="K128" s="52"/>
      <c r="L128" s="52"/>
      <c r="M128" s="52"/>
      <c r="N128" s="52"/>
      <c r="O128" s="4"/>
      <c r="P128" s="4"/>
      <c r="Q128" s="4"/>
      <c r="R128" s="4"/>
      <c r="S128" s="4"/>
      <c r="T128" s="4"/>
      <c r="U128" s="4"/>
      <c r="V128" s="4"/>
      <c r="W128" s="4"/>
      <c r="X128" s="4"/>
      <c r="Y128" s="4"/>
      <c r="Z128" s="56"/>
      <c r="AA128" s="56"/>
      <c r="AB128" s="4"/>
      <c r="AC128" s="4"/>
      <c r="AD128" s="4"/>
      <c r="AE128" s="4"/>
    </row>
    <row r="129" spans="1:31" ht="15.75" customHeight="1">
      <c r="A129" s="4"/>
      <c r="B129" s="4"/>
      <c r="C129" s="4"/>
      <c r="D129" s="4"/>
      <c r="E129" s="4"/>
      <c r="F129" s="4"/>
      <c r="G129" s="56"/>
      <c r="H129" s="56"/>
      <c r="I129" s="52"/>
      <c r="J129" s="52"/>
      <c r="K129" s="52"/>
      <c r="L129" s="52"/>
      <c r="M129" s="52"/>
      <c r="N129" s="52"/>
      <c r="O129" s="4"/>
      <c r="P129" s="4"/>
      <c r="Q129" s="4"/>
      <c r="R129" s="4"/>
      <c r="S129" s="4"/>
      <c r="T129" s="4"/>
      <c r="U129" s="4"/>
      <c r="V129" s="4"/>
      <c r="W129" s="4"/>
      <c r="X129" s="4"/>
      <c r="Y129" s="4"/>
      <c r="Z129" s="56"/>
      <c r="AA129" s="56"/>
      <c r="AB129" s="4"/>
      <c r="AC129" s="4"/>
      <c r="AD129" s="4"/>
      <c r="AE129" s="4"/>
    </row>
    <row r="130" spans="1:31" ht="15.75" customHeight="1">
      <c r="A130" s="4"/>
      <c r="B130" s="4"/>
      <c r="C130" s="4"/>
      <c r="D130" s="4"/>
      <c r="E130" s="4"/>
      <c r="F130" s="4"/>
      <c r="G130" s="56"/>
      <c r="H130" s="56"/>
      <c r="I130" s="52"/>
      <c r="J130" s="52"/>
      <c r="K130" s="52"/>
      <c r="L130" s="52"/>
      <c r="M130" s="52"/>
      <c r="N130" s="52"/>
      <c r="O130" s="4"/>
      <c r="P130" s="4"/>
      <c r="Q130" s="4"/>
      <c r="R130" s="4"/>
      <c r="S130" s="4"/>
      <c r="T130" s="4"/>
      <c r="U130" s="4"/>
      <c r="V130" s="4"/>
      <c r="W130" s="4"/>
      <c r="X130" s="4"/>
      <c r="Y130" s="4"/>
      <c r="Z130" s="56"/>
      <c r="AA130" s="56"/>
      <c r="AB130" s="4"/>
      <c r="AC130" s="4"/>
      <c r="AD130" s="4"/>
      <c r="AE130" s="4"/>
    </row>
    <row r="131" spans="1:31" ht="15.75" customHeight="1">
      <c r="A131" s="4"/>
      <c r="B131" s="4"/>
      <c r="C131" s="4"/>
      <c r="D131" s="4"/>
      <c r="E131" s="4"/>
      <c r="F131" s="4"/>
      <c r="G131" s="56"/>
      <c r="H131" s="56"/>
      <c r="I131" s="52"/>
      <c r="J131" s="52"/>
      <c r="K131" s="52"/>
      <c r="L131" s="52"/>
      <c r="M131" s="52"/>
      <c r="N131" s="52"/>
      <c r="O131" s="4"/>
      <c r="P131" s="4"/>
      <c r="Q131" s="4"/>
      <c r="R131" s="4"/>
      <c r="S131" s="4"/>
      <c r="T131" s="4"/>
      <c r="U131" s="4"/>
      <c r="V131" s="4"/>
      <c r="W131" s="4"/>
      <c r="X131" s="4"/>
      <c r="Y131" s="4"/>
      <c r="Z131" s="56"/>
      <c r="AA131" s="56"/>
      <c r="AB131" s="4"/>
      <c r="AC131" s="4"/>
      <c r="AD131" s="4"/>
      <c r="AE131" s="4"/>
    </row>
    <row r="132" spans="1:31" ht="15.75" customHeight="1">
      <c r="A132" s="4"/>
      <c r="B132" s="4"/>
      <c r="C132" s="4"/>
      <c r="D132" s="4"/>
      <c r="E132" s="4"/>
      <c r="F132" s="4"/>
      <c r="G132" s="56"/>
      <c r="H132" s="56"/>
      <c r="I132" s="52"/>
      <c r="J132" s="52"/>
      <c r="K132" s="52"/>
      <c r="L132" s="52"/>
      <c r="M132" s="52"/>
      <c r="N132" s="52"/>
      <c r="O132" s="4"/>
      <c r="P132" s="4"/>
      <c r="Q132" s="4"/>
      <c r="R132" s="4"/>
      <c r="S132" s="4"/>
      <c r="T132" s="4"/>
      <c r="U132" s="4"/>
      <c r="V132" s="4"/>
      <c r="W132" s="4"/>
      <c r="X132" s="4"/>
      <c r="Y132" s="4"/>
      <c r="Z132" s="56"/>
      <c r="AA132" s="56"/>
      <c r="AB132" s="4"/>
      <c r="AC132" s="4"/>
      <c r="AD132" s="4"/>
      <c r="AE132" s="4"/>
    </row>
    <row r="133" spans="1:31" ht="15.75" customHeight="1">
      <c r="A133" s="4"/>
      <c r="B133" s="4"/>
      <c r="C133" s="4"/>
      <c r="D133" s="4"/>
      <c r="E133" s="4"/>
      <c r="F133" s="4"/>
      <c r="G133" s="56"/>
      <c r="H133" s="56"/>
      <c r="I133" s="52"/>
      <c r="J133" s="52"/>
      <c r="K133" s="52"/>
      <c r="L133" s="52"/>
      <c r="M133" s="52"/>
      <c r="N133" s="52"/>
      <c r="O133" s="4"/>
      <c r="P133" s="4"/>
      <c r="Q133" s="4"/>
      <c r="R133" s="4"/>
      <c r="S133" s="4"/>
      <c r="T133" s="4"/>
      <c r="U133" s="4"/>
      <c r="V133" s="4"/>
      <c r="W133" s="4"/>
      <c r="X133" s="4"/>
      <c r="Y133" s="4"/>
      <c r="Z133" s="56"/>
      <c r="AA133" s="56"/>
      <c r="AB133" s="4"/>
      <c r="AC133" s="4"/>
      <c r="AD133" s="4"/>
      <c r="AE133" s="4"/>
    </row>
    <row r="134" spans="1:31" ht="15.75" customHeight="1">
      <c r="A134" s="4"/>
      <c r="B134" s="4"/>
      <c r="C134" s="4"/>
      <c r="D134" s="4"/>
      <c r="E134" s="4"/>
      <c r="F134" s="4"/>
      <c r="G134" s="56"/>
      <c r="H134" s="56"/>
      <c r="I134" s="52"/>
      <c r="J134" s="52"/>
      <c r="K134" s="52"/>
      <c r="L134" s="52"/>
      <c r="M134" s="52"/>
      <c r="N134" s="52"/>
      <c r="O134" s="4"/>
      <c r="P134" s="4"/>
      <c r="Q134" s="4"/>
      <c r="R134" s="4"/>
      <c r="S134" s="4"/>
      <c r="T134" s="4"/>
      <c r="U134" s="4"/>
      <c r="V134" s="4"/>
      <c r="W134" s="4"/>
      <c r="X134" s="4"/>
      <c r="Y134" s="4"/>
      <c r="Z134" s="56"/>
      <c r="AA134" s="56"/>
      <c r="AB134" s="4"/>
      <c r="AC134" s="4"/>
      <c r="AD134" s="4"/>
      <c r="AE134" s="4"/>
    </row>
    <row r="135" spans="1:31" ht="15.75" customHeight="1">
      <c r="A135" s="4"/>
      <c r="B135" s="4"/>
      <c r="C135" s="4"/>
      <c r="D135" s="4"/>
      <c r="E135" s="4"/>
      <c r="F135" s="4"/>
      <c r="G135" s="56"/>
      <c r="H135" s="56"/>
      <c r="I135" s="52"/>
      <c r="J135" s="52"/>
      <c r="K135" s="52"/>
      <c r="L135" s="52"/>
      <c r="M135" s="52"/>
      <c r="N135" s="52"/>
      <c r="O135" s="4"/>
      <c r="P135" s="4"/>
      <c r="Q135" s="4"/>
      <c r="R135" s="4"/>
      <c r="S135" s="4"/>
      <c r="T135" s="4"/>
      <c r="U135" s="4"/>
      <c r="V135" s="4"/>
      <c r="W135" s="4"/>
      <c r="X135" s="4"/>
      <c r="Y135" s="4"/>
      <c r="Z135" s="56"/>
      <c r="AA135" s="56"/>
      <c r="AB135" s="4"/>
      <c r="AC135" s="4"/>
      <c r="AD135" s="4"/>
      <c r="AE135" s="4"/>
    </row>
    <row r="136" spans="1:31" ht="15.75" customHeight="1">
      <c r="A136" s="4"/>
      <c r="B136" s="4"/>
      <c r="C136" s="4"/>
      <c r="D136" s="4"/>
      <c r="E136" s="4"/>
      <c r="F136" s="4"/>
      <c r="G136" s="56"/>
      <c r="H136" s="56"/>
      <c r="I136" s="52"/>
      <c r="J136" s="52"/>
      <c r="K136" s="52"/>
      <c r="L136" s="52"/>
      <c r="M136" s="52"/>
      <c r="N136" s="52"/>
      <c r="O136" s="4"/>
      <c r="P136" s="4"/>
      <c r="Q136" s="4"/>
      <c r="R136" s="4"/>
      <c r="S136" s="4"/>
      <c r="T136" s="4"/>
      <c r="U136" s="4"/>
      <c r="V136" s="4"/>
      <c r="W136" s="4"/>
      <c r="X136" s="4"/>
      <c r="Y136" s="4"/>
      <c r="Z136" s="56"/>
      <c r="AA136" s="56"/>
      <c r="AB136" s="4"/>
      <c r="AC136" s="4"/>
      <c r="AD136" s="4"/>
      <c r="AE136" s="4"/>
    </row>
    <row r="137" spans="1:31" ht="15.75" customHeight="1">
      <c r="A137" s="4"/>
      <c r="B137" s="4"/>
      <c r="C137" s="4"/>
      <c r="D137" s="4"/>
      <c r="E137" s="4"/>
      <c r="F137" s="4"/>
      <c r="G137" s="56"/>
      <c r="H137" s="56"/>
      <c r="I137" s="52"/>
      <c r="J137" s="52"/>
      <c r="K137" s="52"/>
      <c r="L137" s="52"/>
      <c r="M137" s="52"/>
      <c r="N137" s="52"/>
      <c r="O137" s="4"/>
      <c r="P137" s="4"/>
      <c r="Q137" s="4"/>
      <c r="R137" s="4"/>
      <c r="S137" s="4"/>
      <c r="T137" s="4"/>
      <c r="U137" s="4"/>
      <c r="V137" s="4"/>
      <c r="W137" s="4"/>
      <c r="X137" s="4"/>
      <c r="Y137" s="4"/>
      <c r="Z137" s="56"/>
      <c r="AA137" s="56"/>
      <c r="AB137" s="4"/>
      <c r="AC137" s="4"/>
      <c r="AD137" s="4"/>
      <c r="AE137" s="4"/>
    </row>
    <row r="138" spans="1:31" ht="15.75" customHeight="1">
      <c r="A138" s="4"/>
      <c r="B138" s="4"/>
      <c r="C138" s="4"/>
      <c r="D138" s="4"/>
      <c r="E138" s="4"/>
      <c r="F138" s="4"/>
      <c r="G138" s="56"/>
      <c r="H138" s="56"/>
      <c r="I138" s="52"/>
      <c r="J138" s="52"/>
      <c r="K138" s="52"/>
      <c r="L138" s="52"/>
      <c r="M138" s="52"/>
      <c r="N138" s="52"/>
      <c r="O138" s="4"/>
      <c r="P138" s="4"/>
      <c r="Q138" s="4"/>
      <c r="R138" s="4"/>
      <c r="S138" s="4"/>
      <c r="T138" s="4"/>
      <c r="U138" s="4"/>
      <c r="V138" s="4"/>
      <c r="W138" s="4"/>
      <c r="X138" s="4"/>
      <c r="Y138" s="4"/>
      <c r="Z138" s="56"/>
      <c r="AA138" s="56"/>
      <c r="AB138" s="4"/>
      <c r="AC138" s="4"/>
      <c r="AD138" s="4"/>
      <c r="AE138" s="4"/>
    </row>
    <row r="139" spans="1:31" ht="15.75" customHeight="1">
      <c r="A139" s="4"/>
      <c r="B139" s="4"/>
      <c r="C139" s="4"/>
      <c r="D139" s="4"/>
      <c r="E139" s="4"/>
      <c r="F139" s="4"/>
      <c r="G139" s="56"/>
      <c r="H139" s="56"/>
      <c r="I139" s="52"/>
      <c r="J139" s="52"/>
      <c r="K139" s="52"/>
      <c r="L139" s="52"/>
      <c r="M139" s="52"/>
      <c r="N139" s="52"/>
      <c r="O139" s="4"/>
      <c r="P139" s="4"/>
      <c r="Q139" s="4"/>
      <c r="R139" s="4"/>
      <c r="S139" s="4"/>
      <c r="T139" s="4"/>
      <c r="U139" s="4"/>
      <c r="V139" s="4"/>
      <c r="W139" s="4"/>
      <c r="X139" s="4"/>
      <c r="Y139" s="4"/>
      <c r="Z139" s="56"/>
      <c r="AA139" s="56"/>
      <c r="AB139" s="4"/>
      <c r="AC139" s="4"/>
      <c r="AD139" s="4"/>
      <c r="AE139" s="4"/>
    </row>
    <row r="140" spans="1:31" ht="15.75" customHeight="1">
      <c r="A140" s="4"/>
      <c r="B140" s="4"/>
      <c r="C140" s="4"/>
      <c r="D140" s="4"/>
      <c r="E140" s="4"/>
      <c r="F140" s="4"/>
      <c r="G140" s="56"/>
      <c r="H140" s="56"/>
      <c r="I140" s="52"/>
      <c r="J140" s="52"/>
      <c r="K140" s="52"/>
      <c r="L140" s="52"/>
      <c r="M140" s="52"/>
      <c r="N140" s="52"/>
      <c r="O140" s="4"/>
      <c r="P140" s="4"/>
      <c r="Q140" s="4"/>
      <c r="R140" s="4"/>
      <c r="S140" s="4"/>
      <c r="T140" s="4"/>
      <c r="U140" s="4"/>
      <c r="V140" s="4"/>
      <c r="W140" s="4"/>
      <c r="X140" s="4"/>
      <c r="Y140" s="4"/>
      <c r="Z140" s="56"/>
      <c r="AA140" s="56"/>
      <c r="AB140" s="4"/>
      <c r="AC140" s="4"/>
      <c r="AD140" s="4"/>
      <c r="AE140" s="4"/>
    </row>
    <row r="141" spans="1:31" ht="15.75" customHeight="1">
      <c r="A141" s="4"/>
      <c r="B141" s="4"/>
      <c r="C141" s="4"/>
      <c r="D141" s="4"/>
      <c r="E141" s="4"/>
      <c r="F141" s="4"/>
      <c r="G141" s="56"/>
      <c r="H141" s="56"/>
      <c r="I141" s="52"/>
      <c r="J141" s="52"/>
      <c r="K141" s="52"/>
      <c r="L141" s="52"/>
      <c r="M141" s="52"/>
      <c r="N141" s="52"/>
      <c r="O141" s="4"/>
      <c r="P141" s="4"/>
      <c r="Q141" s="4"/>
      <c r="R141" s="4"/>
      <c r="S141" s="4"/>
      <c r="T141" s="4"/>
      <c r="U141" s="4"/>
      <c r="V141" s="4"/>
      <c r="W141" s="4"/>
      <c r="X141" s="4"/>
      <c r="Y141" s="4"/>
      <c r="Z141" s="56"/>
      <c r="AA141" s="56"/>
      <c r="AB141" s="4"/>
      <c r="AC141" s="4"/>
      <c r="AD141" s="4"/>
      <c r="AE141" s="4"/>
    </row>
    <row r="142" spans="1:31" ht="15.75" customHeight="1">
      <c r="A142" s="4"/>
      <c r="B142" s="4"/>
      <c r="C142" s="4"/>
      <c r="D142" s="4"/>
      <c r="E142" s="4"/>
      <c r="F142" s="4"/>
      <c r="G142" s="56"/>
      <c r="H142" s="56"/>
      <c r="I142" s="52"/>
      <c r="J142" s="52"/>
      <c r="K142" s="52"/>
      <c r="L142" s="52"/>
      <c r="M142" s="52"/>
      <c r="N142" s="52"/>
      <c r="O142" s="4"/>
      <c r="P142" s="4"/>
      <c r="Q142" s="4"/>
      <c r="R142" s="4"/>
      <c r="S142" s="4"/>
      <c r="T142" s="4"/>
      <c r="U142" s="4"/>
      <c r="V142" s="4"/>
      <c r="W142" s="4"/>
      <c r="X142" s="4"/>
      <c r="Y142" s="4"/>
      <c r="Z142" s="56"/>
      <c r="AA142" s="56"/>
      <c r="AB142" s="4"/>
      <c r="AC142" s="4"/>
      <c r="AD142" s="4"/>
      <c r="AE142" s="4"/>
    </row>
    <row r="143" spans="1:31" ht="15.75" customHeight="1">
      <c r="A143" s="4"/>
      <c r="B143" s="4"/>
      <c r="C143" s="4"/>
      <c r="D143" s="4"/>
      <c r="E143" s="4"/>
      <c r="F143" s="4"/>
      <c r="G143" s="56"/>
      <c r="H143" s="56"/>
      <c r="I143" s="52"/>
      <c r="J143" s="52"/>
      <c r="K143" s="52"/>
      <c r="L143" s="52"/>
      <c r="M143" s="52"/>
      <c r="N143" s="52"/>
      <c r="O143" s="4"/>
      <c r="P143" s="4"/>
      <c r="Q143" s="4"/>
      <c r="R143" s="4"/>
      <c r="S143" s="4"/>
      <c r="T143" s="4"/>
      <c r="U143" s="4"/>
      <c r="V143" s="4"/>
      <c r="W143" s="4"/>
      <c r="X143" s="4"/>
      <c r="Y143" s="4"/>
      <c r="Z143" s="56"/>
      <c r="AA143" s="56"/>
      <c r="AB143" s="4"/>
      <c r="AC143" s="4"/>
      <c r="AD143" s="4"/>
      <c r="AE143" s="4"/>
    </row>
    <row r="144" spans="1:31" ht="15.75" customHeight="1">
      <c r="A144" s="4"/>
      <c r="B144" s="4"/>
      <c r="C144" s="4"/>
      <c r="D144" s="4"/>
      <c r="E144" s="4"/>
      <c r="F144" s="4"/>
      <c r="G144" s="56"/>
      <c r="H144" s="56"/>
      <c r="I144" s="52"/>
      <c r="J144" s="52"/>
      <c r="K144" s="52"/>
      <c r="L144" s="52"/>
      <c r="M144" s="52"/>
      <c r="N144" s="52"/>
      <c r="O144" s="4"/>
      <c r="P144" s="4"/>
      <c r="Q144" s="4"/>
      <c r="R144" s="4"/>
      <c r="S144" s="4"/>
      <c r="T144" s="4"/>
      <c r="U144" s="4"/>
      <c r="V144" s="4"/>
      <c r="W144" s="4"/>
      <c r="X144" s="4"/>
      <c r="Y144" s="4"/>
      <c r="Z144" s="56"/>
      <c r="AA144" s="56"/>
      <c r="AB144" s="4"/>
      <c r="AC144" s="4"/>
      <c r="AD144" s="4"/>
      <c r="AE144" s="4"/>
    </row>
    <row r="145" spans="1:31" ht="15.75" customHeight="1">
      <c r="A145" s="4"/>
      <c r="B145" s="4"/>
      <c r="C145" s="4"/>
      <c r="D145" s="4"/>
      <c r="E145" s="4"/>
      <c r="F145" s="4"/>
      <c r="G145" s="56"/>
      <c r="H145" s="56"/>
      <c r="I145" s="52"/>
      <c r="J145" s="52"/>
      <c r="K145" s="52"/>
      <c r="L145" s="52"/>
      <c r="M145" s="52"/>
      <c r="N145" s="52"/>
      <c r="O145" s="4"/>
      <c r="P145" s="4"/>
      <c r="Q145" s="4"/>
      <c r="R145" s="4"/>
      <c r="S145" s="4"/>
      <c r="T145" s="4"/>
      <c r="U145" s="4"/>
      <c r="V145" s="4"/>
      <c r="W145" s="4"/>
      <c r="X145" s="4"/>
      <c r="Y145" s="4"/>
      <c r="Z145" s="56"/>
      <c r="AA145" s="56"/>
      <c r="AB145" s="4"/>
      <c r="AC145" s="4"/>
      <c r="AD145" s="4"/>
      <c r="AE145" s="4"/>
    </row>
    <row r="146" spans="1:31" ht="15.75" customHeight="1">
      <c r="A146" s="4"/>
      <c r="B146" s="4"/>
      <c r="C146" s="4"/>
      <c r="D146" s="4"/>
      <c r="E146" s="4"/>
      <c r="F146" s="4"/>
      <c r="G146" s="56"/>
      <c r="H146" s="56"/>
      <c r="I146" s="52"/>
      <c r="J146" s="52"/>
      <c r="K146" s="52"/>
      <c r="L146" s="52"/>
      <c r="M146" s="52"/>
      <c r="N146" s="52"/>
      <c r="O146" s="4"/>
      <c r="P146" s="4"/>
      <c r="Q146" s="4"/>
      <c r="R146" s="4"/>
      <c r="S146" s="4"/>
      <c r="T146" s="4"/>
      <c r="U146" s="4"/>
      <c r="V146" s="4"/>
      <c r="W146" s="4"/>
      <c r="X146" s="4"/>
      <c r="Y146" s="4"/>
      <c r="Z146" s="56"/>
      <c r="AA146" s="56"/>
      <c r="AB146" s="4"/>
      <c r="AC146" s="4"/>
      <c r="AD146" s="4"/>
      <c r="AE146" s="4"/>
    </row>
    <row r="147" spans="1:31" ht="15.75" customHeight="1">
      <c r="A147" s="4"/>
      <c r="B147" s="4"/>
      <c r="C147" s="4"/>
      <c r="D147" s="4"/>
      <c r="E147" s="4"/>
      <c r="F147" s="4"/>
      <c r="G147" s="56"/>
      <c r="H147" s="56"/>
      <c r="I147" s="52"/>
      <c r="J147" s="52"/>
      <c r="K147" s="52"/>
      <c r="L147" s="52"/>
      <c r="M147" s="52"/>
      <c r="N147" s="52"/>
      <c r="O147" s="4"/>
      <c r="P147" s="4"/>
      <c r="Q147" s="4"/>
      <c r="R147" s="4"/>
      <c r="S147" s="4"/>
      <c r="T147" s="4"/>
      <c r="U147" s="4"/>
      <c r="V147" s="4"/>
      <c r="W147" s="4"/>
      <c r="X147" s="4"/>
      <c r="Y147" s="4"/>
      <c r="Z147" s="56"/>
      <c r="AA147" s="56"/>
      <c r="AB147" s="4"/>
      <c r="AC147" s="4"/>
      <c r="AD147" s="4"/>
      <c r="AE147" s="4"/>
    </row>
    <row r="148" spans="1:31" ht="15.75" customHeight="1">
      <c r="A148" s="4"/>
      <c r="B148" s="4"/>
      <c r="C148" s="4"/>
      <c r="D148" s="4"/>
      <c r="E148" s="4"/>
      <c r="F148" s="4"/>
      <c r="G148" s="56"/>
      <c r="H148" s="56"/>
      <c r="I148" s="52"/>
      <c r="J148" s="52"/>
      <c r="K148" s="52"/>
      <c r="L148" s="52"/>
      <c r="M148" s="52"/>
      <c r="N148" s="52"/>
      <c r="O148" s="4"/>
      <c r="P148" s="4"/>
      <c r="Q148" s="4"/>
      <c r="R148" s="4"/>
      <c r="S148" s="4"/>
      <c r="T148" s="4"/>
      <c r="U148" s="4"/>
      <c r="V148" s="4"/>
      <c r="W148" s="4"/>
      <c r="X148" s="4"/>
      <c r="Y148" s="4"/>
      <c r="Z148" s="56"/>
      <c r="AA148" s="56"/>
      <c r="AB148" s="4"/>
      <c r="AC148" s="4"/>
      <c r="AD148" s="4"/>
      <c r="AE148" s="4"/>
    </row>
    <row r="149" spans="1:31" ht="15.75" customHeight="1">
      <c r="A149" s="4"/>
      <c r="B149" s="4"/>
      <c r="C149" s="4"/>
      <c r="D149" s="4"/>
      <c r="E149" s="4"/>
      <c r="F149" s="4"/>
      <c r="G149" s="56"/>
      <c r="H149" s="56"/>
      <c r="I149" s="52"/>
      <c r="J149" s="52"/>
      <c r="K149" s="52"/>
      <c r="L149" s="52"/>
      <c r="M149" s="52"/>
      <c r="N149" s="52"/>
      <c r="O149" s="4"/>
      <c r="P149" s="4"/>
      <c r="Q149" s="4"/>
      <c r="R149" s="4"/>
      <c r="S149" s="4"/>
      <c r="T149" s="4"/>
      <c r="U149" s="4"/>
      <c r="V149" s="4"/>
      <c r="W149" s="4"/>
      <c r="X149" s="4"/>
      <c r="Y149" s="4"/>
      <c r="Z149" s="56"/>
      <c r="AA149" s="56"/>
      <c r="AB149" s="4"/>
      <c r="AC149" s="4"/>
      <c r="AD149" s="4"/>
      <c r="AE149" s="4"/>
    </row>
    <row r="150" spans="1:31" ht="15.75" customHeight="1">
      <c r="A150" s="4"/>
      <c r="B150" s="4"/>
      <c r="C150" s="4"/>
      <c r="D150" s="4"/>
      <c r="E150" s="4"/>
      <c r="F150" s="4"/>
      <c r="G150" s="56"/>
      <c r="H150" s="56"/>
      <c r="I150" s="52"/>
      <c r="J150" s="52"/>
      <c r="K150" s="52"/>
      <c r="L150" s="52"/>
      <c r="M150" s="52"/>
      <c r="N150" s="52"/>
      <c r="O150" s="4"/>
      <c r="P150" s="4"/>
      <c r="Q150" s="4"/>
      <c r="R150" s="4"/>
      <c r="S150" s="4"/>
      <c r="T150" s="4"/>
      <c r="U150" s="4"/>
      <c r="V150" s="4"/>
      <c r="W150" s="4"/>
      <c r="X150" s="4"/>
      <c r="Y150" s="4"/>
      <c r="Z150" s="56"/>
      <c r="AA150" s="56"/>
      <c r="AB150" s="4"/>
      <c r="AC150" s="4"/>
      <c r="AD150" s="4"/>
      <c r="AE150" s="4"/>
    </row>
    <row r="151" spans="1:31" ht="15.75" customHeight="1">
      <c r="A151" s="4"/>
      <c r="B151" s="4"/>
      <c r="C151" s="4"/>
      <c r="D151" s="4"/>
      <c r="E151" s="4"/>
      <c r="F151" s="4"/>
      <c r="G151" s="56"/>
      <c r="H151" s="56"/>
      <c r="I151" s="52"/>
      <c r="J151" s="52"/>
      <c r="K151" s="52"/>
      <c r="L151" s="52"/>
      <c r="M151" s="52"/>
      <c r="N151" s="52"/>
      <c r="O151" s="4"/>
      <c r="P151" s="4"/>
      <c r="Q151" s="4"/>
      <c r="R151" s="4"/>
      <c r="S151" s="4"/>
      <c r="T151" s="4"/>
      <c r="U151" s="4"/>
      <c r="V151" s="4"/>
      <c r="W151" s="4"/>
      <c r="X151" s="4"/>
      <c r="Y151" s="4"/>
      <c r="Z151" s="56"/>
      <c r="AA151" s="56"/>
      <c r="AB151" s="4"/>
      <c r="AC151" s="4"/>
      <c r="AD151" s="4"/>
      <c r="AE151" s="4"/>
    </row>
    <row r="152" spans="1:31" ht="15.75" customHeight="1">
      <c r="A152" s="4"/>
      <c r="B152" s="4"/>
      <c r="C152" s="4"/>
      <c r="D152" s="4"/>
      <c r="E152" s="4"/>
      <c r="F152" s="4"/>
      <c r="G152" s="56"/>
      <c r="H152" s="56"/>
      <c r="I152" s="52"/>
      <c r="J152" s="52"/>
      <c r="K152" s="52"/>
      <c r="L152" s="52"/>
      <c r="M152" s="52"/>
      <c r="N152" s="52"/>
      <c r="O152" s="4"/>
      <c r="P152" s="4"/>
      <c r="Q152" s="4"/>
      <c r="R152" s="4"/>
      <c r="S152" s="4"/>
      <c r="T152" s="4"/>
      <c r="U152" s="4"/>
      <c r="V152" s="4"/>
      <c r="W152" s="4"/>
      <c r="X152" s="4"/>
      <c r="Y152" s="4"/>
      <c r="Z152" s="56"/>
      <c r="AA152" s="56"/>
      <c r="AB152" s="4"/>
      <c r="AC152" s="4"/>
      <c r="AD152" s="4"/>
      <c r="AE152" s="4"/>
    </row>
    <row r="153" spans="1:31" ht="15.75" customHeight="1">
      <c r="A153" s="4"/>
      <c r="B153" s="4"/>
      <c r="C153" s="4"/>
      <c r="D153" s="4"/>
      <c r="E153" s="4"/>
      <c r="F153" s="4"/>
      <c r="G153" s="56"/>
      <c r="H153" s="56"/>
      <c r="I153" s="52"/>
      <c r="J153" s="52"/>
      <c r="K153" s="52"/>
      <c r="L153" s="52"/>
      <c r="M153" s="52"/>
      <c r="N153" s="52"/>
      <c r="O153" s="4"/>
      <c r="P153" s="4"/>
      <c r="Q153" s="4"/>
      <c r="R153" s="4"/>
      <c r="S153" s="4"/>
      <c r="T153" s="4"/>
      <c r="U153" s="4"/>
      <c r="V153" s="4"/>
      <c r="W153" s="4"/>
      <c r="X153" s="4"/>
      <c r="Y153" s="4"/>
      <c r="Z153" s="56"/>
      <c r="AA153" s="56"/>
      <c r="AB153" s="4"/>
      <c r="AC153" s="4"/>
      <c r="AD153" s="4"/>
      <c r="AE153" s="4"/>
    </row>
    <row r="154" spans="1:31" ht="15.75" customHeight="1">
      <c r="A154" s="4"/>
      <c r="B154" s="4"/>
      <c r="C154" s="4"/>
      <c r="D154" s="4"/>
      <c r="E154" s="4"/>
      <c r="F154" s="4"/>
      <c r="G154" s="56"/>
      <c r="H154" s="56"/>
      <c r="I154" s="52"/>
      <c r="J154" s="52"/>
      <c r="K154" s="52"/>
      <c r="L154" s="52"/>
      <c r="M154" s="52"/>
      <c r="N154" s="52"/>
      <c r="O154" s="4"/>
      <c r="P154" s="4"/>
      <c r="Q154" s="4"/>
      <c r="R154" s="4"/>
      <c r="S154" s="4"/>
      <c r="T154" s="4"/>
      <c r="U154" s="4"/>
      <c r="V154" s="4"/>
      <c r="W154" s="4"/>
      <c r="X154" s="4"/>
      <c r="Y154" s="4"/>
      <c r="Z154" s="56"/>
      <c r="AA154" s="56"/>
      <c r="AB154" s="4"/>
      <c r="AC154" s="4"/>
      <c r="AD154" s="4"/>
      <c r="AE154" s="4"/>
    </row>
    <row r="155" spans="1:31" ht="15.75" customHeight="1">
      <c r="A155" s="4"/>
      <c r="B155" s="4"/>
      <c r="C155" s="4"/>
      <c r="D155" s="4"/>
      <c r="E155" s="4"/>
      <c r="F155" s="4"/>
      <c r="G155" s="56"/>
      <c r="H155" s="56"/>
      <c r="I155" s="52"/>
      <c r="J155" s="52"/>
      <c r="K155" s="52"/>
      <c r="L155" s="52"/>
      <c r="M155" s="52"/>
      <c r="N155" s="52"/>
      <c r="O155" s="4"/>
      <c r="P155" s="4"/>
      <c r="Q155" s="4"/>
      <c r="R155" s="4"/>
      <c r="S155" s="4"/>
      <c r="T155" s="4"/>
      <c r="U155" s="4"/>
      <c r="V155" s="4"/>
      <c r="W155" s="4"/>
      <c r="X155" s="4"/>
      <c r="Y155" s="4"/>
      <c r="Z155" s="56"/>
      <c r="AA155" s="56"/>
      <c r="AB155" s="4"/>
      <c r="AC155" s="4"/>
      <c r="AD155" s="4"/>
      <c r="AE155" s="4"/>
    </row>
    <row r="156" spans="1:31" ht="15.75" customHeight="1">
      <c r="A156" s="4"/>
      <c r="B156" s="4"/>
      <c r="C156" s="4"/>
      <c r="D156" s="4"/>
      <c r="E156" s="4"/>
      <c r="F156" s="4"/>
      <c r="G156" s="56"/>
      <c r="H156" s="56"/>
      <c r="I156" s="52"/>
      <c r="J156" s="52"/>
      <c r="K156" s="52"/>
      <c r="L156" s="52"/>
      <c r="M156" s="52"/>
      <c r="N156" s="52"/>
      <c r="O156" s="4"/>
      <c r="P156" s="4"/>
      <c r="Q156" s="4"/>
      <c r="R156" s="4"/>
      <c r="S156" s="4"/>
      <c r="T156" s="4"/>
      <c r="U156" s="4"/>
      <c r="V156" s="4"/>
      <c r="W156" s="4"/>
      <c r="X156" s="4"/>
      <c r="Y156" s="4"/>
      <c r="Z156" s="56"/>
      <c r="AA156" s="56"/>
      <c r="AB156" s="4"/>
      <c r="AC156" s="4"/>
      <c r="AD156" s="4"/>
      <c r="AE156" s="4"/>
    </row>
    <row r="157" spans="1:31" ht="15.75" customHeight="1">
      <c r="A157" s="4"/>
      <c r="B157" s="4"/>
      <c r="C157" s="4"/>
      <c r="D157" s="4"/>
      <c r="E157" s="4"/>
      <c r="F157" s="4"/>
      <c r="G157" s="56"/>
      <c r="H157" s="56"/>
      <c r="I157" s="52"/>
      <c r="J157" s="52"/>
      <c r="K157" s="52"/>
      <c r="L157" s="52"/>
      <c r="M157" s="52"/>
      <c r="N157" s="52"/>
      <c r="O157" s="4"/>
      <c r="P157" s="4"/>
      <c r="Q157" s="4"/>
      <c r="R157" s="4"/>
      <c r="S157" s="4"/>
      <c r="T157" s="4"/>
      <c r="U157" s="4"/>
      <c r="V157" s="4"/>
      <c r="W157" s="4"/>
      <c r="X157" s="4"/>
      <c r="Y157" s="4"/>
      <c r="Z157" s="56"/>
      <c r="AA157" s="56"/>
      <c r="AB157" s="4"/>
      <c r="AC157" s="4"/>
      <c r="AD157" s="4"/>
      <c r="AE157" s="4"/>
    </row>
    <row r="158" spans="1:31" ht="15.75" customHeight="1">
      <c r="A158" s="4"/>
      <c r="B158" s="4"/>
      <c r="C158" s="4"/>
      <c r="D158" s="4"/>
      <c r="E158" s="4"/>
      <c r="F158" s="4"/>
      <c r="G158" s="56"/>
      <c r="H158" s="56"/>
      <c r="I158" s="52"/>
      <c r="J158" s="52"/>
      <c r="K158" s="52"/>
      <c r="L158" s="52"/>
      <c r="M158" s="52"/>
      <c r="N158" s="52"/>
      <c r="O158" s="4"/>
      <c r="P158" s="4"/>
      <c r="Q158" s="4"/>
      <c r="R158" s="4"/>
      <c r="S158" s="4"/>
      <c r="T158" s="4"/>
      <c r="U158" s="4"/>
      <c r="V158" s="4"/>
      <c r="W158" s="4"/>
      <c r="X158" s="4"/>
      <c r="Y158" s="4"/>
      <c r="Z158" s="56"/>
      <c r="AA158" s="56"/>
      <c r="AB158" s="4"/>
      <c r="AC158" s="4"/>
      <c r="AD158" s="4"/>
      <c r="AE158" s="4"/>
    </row>
    <row r="159" spans="1:31" ht="15.75" customHeight="1">
      <c r="A159" s="4"/>
      <c r="B159" s="4"/>
      <c r="C159" s="4"/>
      <c r="D159" s="4"/>
      <c r="E159" s="4"/>
      <c r="F159" s="4"/>
      <c r="G159" s="56"/>
      <c r="H159" s="56"/>
      <c r="I159" s="52"/>
      <c r="J159" s="52"/>
      <c r="K159" s="52"/>
      <c r="L159" s="52"/>
      <c r="M159" s="52"/>
      <c r="N159" s="52"/>
      <c r="O159" s="4"/>
      <c r="P159" s="4"/>
      <c r="Q159" s="4"/>
      <c r="R159" s="4"/>
      <c r="S159" s="4"/>
      <c r="T159" s="4"/>
      <c r="U159" s="4"/>
      <c r="V159" s="4"/>
      <c r="W159" s="4"/>
      <c r="X159" s="4"/>
      <c r="Y159" s="4"/>
      <c r="Z159" s="56"/>
      <c r="AA159" s="56"/>
      <c r="AB159" s="4"/>
      <c r="AC159" s="4"/>
      <c r="AD159" s="4"/>
      <c r="AE159" s="4"/>
    </row>
    <row r="160" spans="1:31" ht="15.75" customHeight="1">
      <c r="A160" s="4"/>
      <c r="B160" s="4"/>
      <c r="C160" s="4"/>
      <c r="D160" s="4"/>
      <c r="E160" s="4"/>
      <c r="F160" s="4"/>
      <c r="G160" s="56"/>
      <c r="H160" s="56"/>
      <c r="I160" s="52"/>
      <c r="J160" s="52"/>
      <c r="K160" s="52"/>
      <c r="L160" s="52"/>
      <c r="M160" s="52"/>
      <c r="N160" s="52"/>
      <c r="O160" s="4"/>
      <c r="P160" s="4"/>
      <c r="Q160" s="4"/>
      <c r="R160" s="4"/>
      <c r="S160" s="4"/>
      <c r="T160" s="4"/>
      <c r="U160" s="4"/>
      <c r="V160" s="4"/>
      <c r="W160" s="4"/>
      <c r="X160" s="4"/>
      <c r="Y160" s="4"/>
      <c r="Z160" s="56"/>
      <c r="AA160" s="56"/>
      <c r="AB160" s="4"/>
      <c r="AC160" s="4"/>
      <c r="AD160" s="4"/>
      <c r="AE160" s="4"/>
    </row>
    <row r="161" spans="1:31" ht="15.75" customHeight="1">
      <c r="A161" s="4"/>
      <c r="B161" s="4"/>
      <c r="C161" s="4"/>
      <c r="D161" s="4"/>
      <c r="E161" s="4"/>
      <c r="F161" s="4"/>
      <c r="G161" s="56"/>
      <c r="H161" s="56"/>
      <c r="I161" s="52"/>
      <c r="J161" s="52"/>
      <c r="K161" s="52"/>
      <c r="L161" s="52"/>
      <c r="M161" s="52"/>
      <c r="N161" s="52"/>
      <c r="O161" s="4"/>
      <c r="P161" s="4"/>
      <c r="Q161" s="4"/>
      <c r="R161" s="4"/>
      <c r="S161" s="4"/>
      <c r="T161" s="4"/>
      <c r="U161" s="4"/>
      <c r="V161" s="4"/>
      <c r="W161" s="4"/>
      <c r="X161" s="4"/>
      <c r="Y161" s="4"/>
      <c r="Z161" s="56"/>
      <c r="AA161" s="56"/>
      <c r="AB161" s="4"/>
      <c r="AC161" s="4"/>
      <c r="AD161" s="4"/>
      <c r="AE161" s="4"/>
    </row>
    <row r="162" spans="1:31" ht="15.75" customHeight="1">
      <c r="A162" s="4"/>
      <c r="B162" s="4"/>
      <c r="C162" s="4"/>
      <c r="D162" s="4"/>
      <c r="E162" s="4"/>
      <c r="F162" s="4"/>
      <c r="G162" s="56"/>
      <c r="H162" s="56"/>
      <c r="I162" s="52"/>
      <c r="J162" s="52"/>
      <c r="K162" s="52"/>
      <c r="L162" s="52"/>
      <c r="M162" s="52"/>
      <c r="N162" s="52"/>
      <c r="O162" s="4"/>
      <c r="P162" s="4"/>
      <c r="Q162" s="4"/>
      <c r="R162" s="4"/>
      <c r="S162" s="4"/>
      <c r="T162" s="4"/>
      <c r="U162" s="4"/>
      <c r="V162" s="4"/>
      <c r="W162" s="4"/>
      <c r="X162" s="4"/>
      <c r="Y162" s="4"/>
      <c r="Z162" s="56"/>
      <c r="AA162" s="56"/>
      <c r="AB162" s="4"/>
      <c r="AC162" s="4"/>
      <c r="AD162" s="4"/>
      <c r="AE162" s="4"/>
    </row>
    <row r="163" spans="1:31" ht="15.75" customHeight="1">
      <c r="A163" s="4"/>
      <c r="B163" s="4"/>
      <c r="C163" s="4"/>
      <c r="D163" s="4"/>
      <c r="E163" s="4"/>
      <c r="F163" s="4"/>
      <c r="G163" s="56"/>
      <c r="H163" s="56"/>
      <c r="I163" s="52"/>
      <c r="J163" s="52"/>
      <c r="K163" s="52"/>
      <c r="L163" s="52"/>
      <c r="M163" s="52"/>
      <c r="N163" s="52"/>
      <c r="O163" s="4"/>
      <c r="P163" s="4"/>
      <c r="Q163" s="4"/>
      <c r="R163" s="4"/>
      <c r="S163" s="4"/>
      <c r="T163" s="4"/>
      <c r="U163" s="4"/>
      <c r="V163" s="4"/>
      <c r="W163" s="4"/>
      <c r="X163" s="4"/>
      <c r="Y163" s="4"/>
      <c r="Z163" s="56"/>
      <c r="AA163" s="56"/>
      <c r="AB163" s="4"/>
      <c r="AC163" s="4"/>
      <c r="AD163" s="4"/>
      <c r="AE163" s="4"/>
    </row>
    <row r="164" spans="1:31" ht="15.75" customHeight="1">
      <c r="A164" s="4"/>
      <c r="B164" s="4"/>
      <c r="C164" s="4"/>
      <c r="D164" s="4"/>
      <c r="E164" s="4"/>
      <c r="F164" s="4"/>
      <c r="G164" s="56"/>
      <c r="H164" s="56"/>
      <c r="I164" s="52"/>
      <c r="J164" s="52"/>
      <c r="K164" s="52"/>
      <c r="L164" s="52"/>
      <c r="M164" s="52"/>
      <c r="N164" s="52"/>
      <c r="O164" s="4"/>
      <c r="P164" s="4"/>
      <c r="Q164" s="4"/>
      <c r="R164" s="4"/>
      <c r="S164" s="4"/>
      <c r="T164" s="4"/>
      <c r="U164" s="4"/>
      <c r="V164" s="4"/>
      <c r="W164" s="4"/>
      <c r="X164" s="4"/>
      <c r="Y164" s="4"/>
      <c r="Z164" s="56"/>
      <c r="AA164" s="56"/>
      <c r="AB164" s="4"/>
      <c r="AC164" s="4"/>
      <c r="AD164" s="4"/>
      <c r="AE164" s="4"/>
    </row>
    <row r="165" spans="1:31" ht="15.75" customHeight="1">
      <c r="A165" s="4"/>
      <c r="B165" s="4"/>
      <c r="C165" s="4"/>
      <c r="D165" s="4"/>
      <c r="E165" s="4"/>
      <c r="F165" s="4"/>
      <c r="G165" s="56"/>
      <c r="H165" s="56"/>
      <c r="I165" s="52"/>
      <c r="J165" s="52"/>
      <c r="K165" s="52"/>
      <c r="L165" s="52"/>
      <c r="M165" s="52"/>
      <c r="N165" s="52"/>
      <c r="O165" s="4"/>
      <c r="P165" s="4"/>
      <c r="Q165" s="4"/>
      <c r="R165" s="4"/>
      <c r="S165" s="4"/>
      <c r="T165" s="4"/>
      <c r="U165" s="4"/>
      <c r="V165" s="4"/>
      <c r="W165" s="4"/>
      <c r="X165" s="4"/>
      <c r="Y165" s="4"/>
      <c r="Z165" s="56"/>
      <c r="AA165" s="56"/>
      <c r="AB165" s="4"/>
      <c r="AC165" s="4"/>
      <c r="AD165" s="4"/>
      <c r="AE165" s="4"/>
    </row>
    <row r="166" spans="1:31" ht="15.75" customHeight="1">
      <c r="A166" s="4"/>
      <c r="B166" s="4"/>
      <c r="C166" s="4"/>
      <c r="D166" s="4"/>
      <c r="E166" s="4"/>
      <c r="F166" s="4"/>
      <c r="G166" s="56"/>
      <c r="H166" s="56"/>
      <c r="I166" s="52"/>
      <c r="J166" s="52"/>
      <c r="K166" s="52"/>
      <c r="L166" s="52"/>
      <c r="M166" s="52"/>
      <c r="N166" s="52"/>
      <c r="O166" s="4"/>
      <c r="P166" s="4"/>
      <c r="Q166" s="4"/>
      <c r="R166" s="4"/>
      <c r="S166" s="4"/>
      <c r="T166" s="4"/>
      <c r="U166" s="4"/>
      <c r="V166" s="4"/>
      <c r="W166" s="4"/>
      <c r="X166" s="4"/>
      <c r="Y166" s="4"/>
      <c r="Z166" s="56"/>
      <c r="AA166" s="56"/>
      <c r="AB166" s="4"/>
      <c r="AC166" s="4"/>
      <c r="AD166" s="4"/>
      <c r="AE166" s="4"/>
    </row>
    <row r="167" spans="1:31" ht="15.75" customHeight="1">
      <c r="A167" s="4"/>
      <c r="B167" s="4"/>
      <c r="C167" s="4"/>
      <c r="D167" s="4"/>
      <c r="E167" s="4"/>
      <c r="F167" s="4"/>
      <c r="G167" s="56"/>
      <c r="H167" s="56"/>
      <c r="I167" s="52"/>
      <c r="J167" s="52"/>
      <c r="K167" s="52"/>
      <c r="L167" s="52"/>
      <c r="M167" s="52"/>
      <c r="N167" s="52"/>
      <c r="O167" s="4"/>
      <c r="P167" s="4"/>
      <c r="Q167" s="4"/>
      <c r="R167" s="4"/>
      <c r="S167" s="4"/>
      <c r="T167" s="4"/>
      <c r="U167" s="4"/>
      <c r="V167" s="4"/>
      <c r="W167" s="4"/>
      <c r="X167" s="4"/>
      <c r="Y167" s="4"/>
      <c r="Z167" s="56"/>
      <c r="AA167" s="56"/>
      <c r="AB167" s="4"/>
      <c r="AC167" s="4"/>
      <c r="AD167" s="4"/>
      <c r="AE167" s="4"/>
    </row>
    <row r="168" spans="1:31" ht="15.75" customHeight="1">
      <c r="A168" s="4"/>
      <c r="B168" s="4"/>
      <c r="C168" s="4"/>
      <c r="D168" s="4"/>
      <c r="E168" s="4"/>
      <c r="F168" s="4"/>
      <c r="G168" s="56"/>
      <c r="H168" s="56"/>
      <c r="I168" s="52"/>
      <c r="J168" s="52"/>
      <c r="K168" s="52"/>
      <c r="L168" s="52"/>
      <c r="M168" s="52"/>
      <c r="N168" s="52"/>
      <c r="O168" s="4"/>
      <c r="P168" s="4"/>
      <c r="Q168" s="4"/>
      <c r="R168" s="4"/>
      <c r="S168" s="4"/>
      <c r="T168" s="4"/>
      <c r="U168" s="4"/>
      <c r="V168" s="4"/>
      <c r="W168" s="4"/>
      <c r="X168" s="4"/>
      <c r="Y168" s="4"/>
      <c r="Z168" s="56"/>
      <c r="AA168" s="56"/>
      <c r="AB168" s="4"/>
      <c r="AC168" s="4"/>
      <c r="AD168" s="4"/>
      <c r="AE168" s="4"/>
    </row>
    <row r="169" spans="1:31" ht="15.75" customHeight="1">
      <c r="A169" s="4"/>
      <c r="B169" s="4"/>
      <c r="C169" s="4"/>
      <c r="D169" s="4"/>
      <c r="E169" s="4"/>
      <c r="F169" s="4"/>
      <c r="G169" s="56"/>
      <c r="H169" s="56"/>
      <c r="I169" s="52"/>
      <c r="J169" s="52"/>
      <c r="K169" s="52"/>
      <c r="L169" s="52"/>
      <c r="M169" s="52"/>
      <c r="N169" s="52"/>
      <c r="O169" s="4"/>
      <c r="P169" s="4"/>
      <c r="Q169" s="4"/>
      <c r="R169" s="4"/>
      <c r="S169" s="4"/>
      <c r="T169" s="4"/>
      <c r="U169" s="4"/>
      <c r="V169" s="4"/>
      <c r="W169" s="4"/>
      <c r="X169" s="4"/>
      <c r="Y169" s="4"/>
      <c r="Z169" s="56"/>
      <c r="AA169" s="56"/>
      <c r="AB169" s="4"/>
      <c r="AC169" s="4"/>
      <c r="AD169" s="4"/>
      <c r="AE169" s="4"/>
    </row>
    <row r="170" spans="1:31" ht="15.75" customHeight="1">
      <c r="A170" s="4"/>
      <c r="B170" s="4"/>
      <c r="C170" s="4"/>
      <c r="D170" s="4"/>
      <c r="E170" s="4"/>
      <c r="F170" s="4"/>
      <c r="G170" s="56"/>
      <c r="H170" s="56"/>
      <c r="I170" s="52"/>
      <c r="J170" s="52"/>
      <c r="K170" s="52"/>
      <c r="L170" s="52"/>
      <c r="M170" s="52"/>
      <c r="N170" s="52"/>
      <c r="O170" s="4"/>
      <c r="P170" s="4"/>
      <c r="Q170" s="4"/>
      <c r="R170" s="4"/>
      <c r="S170" s="4"/>
      <c r="T170" s="4"/>
      <c r="U170" s="4"/>
      <c r="V170" s="4"/>
      <c r="W170" s="4"/>
      <c r="X170" s="4"/>
      <c r="Y170" s="4"/>
      <c r="Z170" s="56"/>
      <c r="AA170" s="56"/>
      <c r="AB170" s="4"/>
      <c r="AC170" s="4"/>
      <c r="AD170" s="4"/>
      <c r="AE170" s="4"/>
    </row>
    <row r="171" spans="1:31" ht="15.75" customHeight="1">
      <c r="A171" s="4"/>
      <c r="B171" s="4"/>
      <c r="C171" s="4"/>
      <c r="D171" s="4"/>
      <c r="E171" s="4"/>
      <c r="F171" s="4"/>
      <c r="G171" s="56"/>
      <c r="H171" s="56"/>
      <c r="I171" s="52"/>
      <c r="J171" s="52"/>
      <c r="K171" s="52"/>
      <c r="L171" s="52"/>
      <c r="M171" s="52"/>
      <c r="N171" s="52"/>
      <c r="O171" s="4"/>
      <c r="P171" s="4"/>
      <c r="Q171" s="4"/>
      <c r="R171" s="4"/>
      <c r="S171" s="4"/>
      <c r="T171" s="4"/>
      <c r="U171" s="4"/>
      <c r="V171" s="4"/>
      <c r="W171" s="4"/>
      <c r="X171" s="4"/>
      <c r="Y171" s="4"/>
      <c r="Z171" s="56"/>
      <c r="AA171" s="56"/>
      <c r="AB171" s="4"/>
      <c r="AC171" s="4"/>
      <c r="AD171" s="4"/>
      <c r="AE171" s="4"/>
    </row>
    <row r="172" spans="1:31" ht="15.75" customHeight="1">
      <c r="A172" s="4"/>
      <c r="B172" s="4"/>
      <c r="C172" s="4"/>
      <c r="D172" s="4"/>
      <c r="E172" s="4"/>
      <c r="F172" s="4"/>
      <c r="G172" s="56"/>
      <c r="H172" s="56"/>
      <c r="I172" s="52"/>
      <c r="J172" s="52"/>
      <c r="K172" s="52"/>
      <c r="L172" s="52"/>
      <c r="M172" s="52"/>
      <c r="N172" s="52"/>
      <c r="O172" s="4"/>
      <c r="P172" s="4"/>
      <c r="Q172" s="4"/>
      <c r="R172" s="4"/>
      <c r="S172" s="4"/>
      <c r="T172" s="4"/>
      <c r="U172" s="4"/>
      <c r="V172" s="4"/>
      <c r="W172" s="4"/>
      <c r="X172" s="4"/>
      <c r="Y172" s="4"/>
      <c r="Z172" s="56"/>
      <c r="AA172" s="56"/>
      <c r="AB172" s="4"/>
      <c r="AC172" s="4"/>
      <c r="AD172" s="4"/>
      <c r="AE172" s="4"/>
    </row>
    <row r="173" spans="1:31" ht="15.75" customHeight="1">
      <c r="A173" s="4"/>
      <c r="B173" s="4"/>
      <c r="C173" s="4"/>
      <c r="D173" s="4"/>
      <c r="E173" s="4"/>
      <c r="F173" s="4"/>
      <c r="G173" s="56"/>
      <c r="H173" s="56"/>
      <c r="I173" s="52"/>
      <c r="J173" s="52"/>
      <c r="K173" s="52"/>
      <c r="L173" s="52"/>
      <c r="M173" s="52"/>
      <c r="N173" s="52"/>
      <c r="O173" s="4"/>
      <c r="P173" s="4"/>
      <c r="Q173" s="4"/>
      <c r="R173" s="4"/>
      <c r="S173" s="4"/>
      <c r="T173" s="4"/>
      <c r="U173" s="4"/>
      <c r="V173" s="4"/>
      <c r="W173" s="4"/>
      <c r="X173" s="4"/>
      <c r="Y173" s="4"/>
      <c r="Z173" s="56"/>
      <c r="AA173" s="56"/>
      <c r="AB173" s="4"/>
      <c r="AC173" s="4"/>
      <c r="AD173" s="4"/>
      <c r="AE173" s="4"/>
    </row>
    <row r="174" spans="1:31" ht="15.75" customHeight="1">
      <c r="A174" s="4"/>
      <c r="B174" s="4"/>
      <c r="C174" s="4"/>
      <c r="D174" s="4"/>
      <c r="E174" s="4"/>
      <c r="F174" s="4"/>
      <c r="G174" s="56"/>
      <c r="H174" s="56"/>
      <c r="I174" s="52"/>
      <c r="J174" s="52"/>
      <c r="K174" s="52"/>
      <c r="L174" s="52"/>
      <c r="M174" s="52"/>
      <c r="N174" s="52"/>
      <c r="O174" s="4"/>
      <c r="P174" s="4"/>
      <c r="Q174" s="4"/>
      <c r="R174" s="4"/>
      <c r="S174" s="4"/>
      <c r="T174" s="4"/>
      <c r="U174" s="4"/>
      <c r="V174" s="4"/>
      <c r="W174" s="4"/>
      <c r="X174" s="4"/>
      <c r="Y174" s="4"/>
      <c r="Z174" s="56"/>
      <c r="AA174" s="56"/>
      <c r="AB174" s="4"/>
      <c r="AC174" s="4"/>
      <c r="AD174" s="4"/>
      <c r="AE174" s="4"/>
    </row>
    <row r="175" spans="1:31" ht="15.75" customHeight="1">
      <c r="A175" s="4"/>
      <c r="B175" s="4"/>
      <c r="C175" s="4"/>
      <c r="D175" s="4"/>
      <c r="E175" s="4"/>
      <c r="F175" s="4"/>
      <c r="G175" s="56"/>
      <c r="H175" s="56"/>
      <c r="I175" s="52"/>
      <c r="J175" s="52"/>
      <c r="K175" s="52"/>
      <c r="L175" s="52"/>
      <c r="M175" s="52"/>
      <c r="N175" s="52"/>
      <c r="O175" s="4"/>
      <c r="P175" s="4"/>
      <c r="Q175" s="4"/>
      <c r="R175" s="4"/>
      <c r="S175" s="4"/>
      <c r="T175" s="4"/>
      <c r="U175" s="4"/>
      <c r="V175" s="4"/>
      <c r="W175" s="4"/>
      <c r="X175" s="4"/>
      <c r="Y175" s="4"/>
      <c r="Z175" s="56"/>
      <c r="AA175" s="56"/>
      <c r="AB175" s="4"/>
      <c r="AC175" s="4"/>
      <c r="AD175" s="4"/>
      <c r="AE175" s="4"/>
    </row>
    <row r="176" spans="1:31" ht="15.75" customHeight="1">
      <c r="A176" s="4"/>
      <c r="B176" s="4"/>
      <c r="C176" s="4"/>
      <c r="D176" s="4"/>
      <c r="E176" s="4"/>
      <c r="F176" s="4"/>
      <c r="G176" s="56"/>
      <c r="H176" s="56"/>
      <c r="I176" s="52"/>
      <c r="J176" s="52"/>
      <c r="K176" s="52"/>
      <c r="L176" s="52"/>
      <c r="M176" s="52"/>
      <c r="N176" s="52"/>
      <c r="O176" s="4"/>
      <c r="P176" s="4"/>
      <c r="Q176" s="4"/>
      <c r="R176" s="4"/>
      <c r="S176" s="4"/>
      <c r="T176" s="4"/>
      <c r="U176" s="4"/>
      <c r="V176" s="4"/>
      <c r="W176" s="4"/>
      <c r="X176" s="4"/>
      <c r="Y176" s="4"/>
      <c r="Z176" s="56"/>
      <c r="AA176" s="56"/>
      <c r="AB176" s="4"/>
      <c r="AC176" s="4"/>
      <c r="AD176" s="4"/>
      <c r="AE176" s="4"/>
    </row>
    <row r="177" spans="1:31" ht="15.75" customHeight="1">
      <c r="A177" s="4"/>
      <c r="B177" s="4"/>
      <c r="C177" s="4"/>
      <c r="D177" s="4"/>
      <c r="E177" s="4"/>
      <c r="F177" s="4"/>
      <c r="G177" s="56"/>
      <c r="H177" s="56"/>
      <c r="I177" s="52"/>
      <c r="J177" s="52"/>
      <c r="K177" s="52"/>
      <c r="L177" s="52"/>
      <c r="M177" s="52"/>
      <c r="N177" s="52"/>
      <c r="O177" s="4"/>
      <c r="P177" s="4"/>
      <c r="Q177" s="4"/>
      <c r="R177" s="4"/>
      <c r="S177" s="4"/>
      <c r="T177" s="4"/>
      <c r="U177" s="4"/>
      <c r="V177" s="4"/>
      <c r="W177" s="4"/>
      <c r="X177" s="4"/>
      <c r="Y177" s="4"/>
      <c r="Z177" s="56"/>
      <c r="AA177" s="56"/>
      <c r="AB177" s="4"/>
      <c r="AC177" s="4"/>
      <c r="AD177" s="4"/>
      <c r="AE177" s="4"/>
    </row>
    <row r="178" spans="1:31" ht="15.75" customHeight="1">
      <c r="A178" s="4"/>
      <c r="B178" s="4"/>
      <c r="C178" s="4"/>
      <c r="D178" s="4"/>
      <c r="E178" s="4"/>
      <c r="F178" s="4"/>
      <c r="G178" s="56"/>
      <c r="H178" s="56"/>
      <c r="I178" s="52"/>
      <c r="J178" s="52"/>
      <c r="K178" s="52"/>
      <c r="L178" s="52"/>
      <c r="M178" s="52"/>
      <c r="N178" s="52"/>
      <c r="O178" s="4"/>
      <c r="P178" s="4"/>
      <c r="Q178" s="4"/>
      <c r="R178" s="4"/>
      <c r="S178" s="4"/>
      <c r="T178" s="4"/>
      <c r="U178" s="4"/>
      <c r="V178" s="4"/>
      <c r="W178" s="4"/>
      <c r="X178" s="4"/>
      <c r="Y178" s="4"/>
      <c r="Z178" s="56"/>
      <c r="AA178" s="56"/>
      <c r="AB178" s="4"/>
      <c r="AC178" s="4"/>
      <c r="AD178" s="4"/>
      <c r="AE178" s="4"/>
    </row>
    <row r="179" spans="1:31" ht="15.75" customHeight="1">
      <c r="A179" s="4"/>
      <c r="B179" s="4"/>
      <c r="C179" s="4"/>
      <c r="D179" s="4"/>
      <c r="E179" s="4"/>
      <c r="F179" s="4"/>
      <c r="G179" s="56"/>
      <c r="H179" s="56"/>
      <c r="I179" s="52"/>
      <c r="J179" s="52"/>
      <c r="K179" s="52"/>
      <c r="L179" s="52"/>
      <c r="M179" s="52"/>
      <c r="N179" s="52"/>
      <c r="O179" s="4"/>
      <c r="P179" s="4"/>
      <c r="Q179" s="4"/>
      <c r="R179" s="4"/>
      <c r="S179" s="4"/>
      <c r="T179" s="4"/>
      <c r="U179" s="4"/>
      <c r="V179" s="4"/>
      <c r="W179" s="4"/>
      <c r="X179" s="4"/>
      <c r="Y179" s="4"/>
      <c r="Z179" s="56"/>
      <c r="AA179" s="56"/>
      <c r="AB179" s="4"/>
      <c r="AC179" s="4"/>
      <c r="AD179" s="4"/>
      <c r="AE179" s="4"/>
    </row>
    <row r="180" spans="1:31" ht="15.75" customHeight="1">
      <c r="A180" s="4"/>
      <c r="B180" s="4"/>
      <c r="C180" s="4"/>
      <c r="D180" s="4"/>
      <c r="E180" s="4"/>
      <c r="F180" s="4"/>
      <c r="G180" s="56"/>
      <c r="H180" s="56"/>
      <c r="I180" s="52"/>
      <c r="J180" s="52"/>
      <c r="K180" s="52"/>
      <c r="L180" s="52"/>
      <c r="M180" s="52"/>
      <c r="N180" s="52"/>
      <c r="O180" s="4"/>
      <c r="P180" s="4"/>
      <c r="Q180" s="4"/>
      <c r="R180" s="4"/>
      <c r="S180" s="4"/>
      <c r="T180" s="4"/>
      <c r="U180" s="4"/>
      <c r="V180" s="4"/>
      <c r="W180" s="4"/>
      <c r="X180" s="4"/>
      <c r="Y180" s="4"/>
      <c r="Z180" s="56"/>
      <c r="AA180" s="56"/>
      <c r="AB180" s="4"/>
      <c r="AC180" s="4"/>
      <c r="AD180" s="4"/>
      <c r="AE180" s="4"/>
    </row>
    <row r="181" spans="1:31" ht="15.75" customHeight="1">
      <c r="A181" s="4"/>
      <c r="B181" s="4"/>
      <c r="C181" s="4"/>
      <c r="D181" s="4"/>
      <c r="E181" s="4"/>
      <c r="F181" s="4"/>
      <c r="G181" s="56"/>
      <c r="H181" s="56"/>
      <c r="I181" s="52"/>
      <c r="J181" s="52"/>
      <c r="K181" s="52"/>
      <c r="L181" s="52"/>
      <c r="M181" s="52"/>
      <c r="N181" s="52"/>
      <c r="O181" s="4"/>
      <c r="P181" s="4"/>
      <c r="Q181" s="4"/>
      <c r="R181" s="4"/>
      <c r="S181" s="4"/>
      <c r="T181" s="4"/>
      <c r="U181" s="4"/>
      <c r="V181" s="4"/>
      <c r="W181" s="4"/>
      <c r="X181" s="4"/>
      <c r="Y181" s="4"/>
      <c r="Z181" s="56"/>
      <c r="AA181" s="56"/>
      <c r="AB181" s="4"/>
      <c r="AC181" s="4"/>
      <c r="AD181" s="4"/>
      <c r="AE181" s="4"/>
    </row>
    <row r="182" spans="1:31" ht="15.75" customHeight="1">
      <c r="A182" s="4"/>
      <c r="B182" s="4"/>
      <c r="C182" s="4"/>
      <c r="D182" s="4"/>
      <c r="E182" s="4"/>
      <c r="F182" s="4"/>
      <c r="G182" s="56"/>
      <c r="H182" s="56"/>
      <c r="I182" s="52"/>
      <c r="J182" s="52"/>
      <c r="K182" s="52"/>
      <c r="L182" s="52"/>
      <c r="M182" s="52"/>
      <c r="N182" s="52"/>
      <c r="O182" s="4"/>
      <c r="P182" s="4"/>
      <c r="Q182" s="4"/>
      <c r="R182" s="4"/>
      <c r="S182" s="4"/>
      <c r="T182" s="4"/>
      <c r="U182" s="4"/>
      <c r="V182" s="4"/>
      <c r="W182" s="4"/>
      <c r="X182" s="4"/>
      <c r="Y182" s="4"/>
      <c r="Z182" s="56"/>
      <c r="AA182" s="56"/>
      <c r="AB182" s="4"/>
      <c r="AC182" s="4"/>
      <c r="AD182" s="4"/>
      <c r="AE182" s="4"/>
    </row>
    <row r="183" spans="1:31" ht="15.75" customHeight="1">
      <c r="A183" s="4"/>
      <c r="B183" s="4"/>
      <c r="C183" s="4"/>
      <c r="D183" s="4"/>
      <c r="E183" s="4"/>
      <c r="F183" s="4"/>
      <c r="G183" s="56"/>
      <c r="H183" s="56"/>
      <c r="I183" s="52"/>
      <c r="J183" s="52"/>
      <c r="K183" s="52"/>
      <c r="L183" s="52"/>
      <c r="M183" s="52"/>
      <c r="N183" s="52"/>
      <c r="O183" s="4"/>
      <c r="P183" s="4"/>
      <c r="Q183" s="4"/>
      <c r="R183" s="4"/>
      <c r="S183" s="4"/>
      <c r="T183" s="4"/>
      <c r="U183" s="4"/>
      <c r="V183" s="4"/>
      <c r="W183" s="4"/>
      <c r="X183" s="4"/>
      <c r="Y183" s="4"/>
      <c r="Z183" s="56"/>
      <c r="AA183" s="56"/>
      <c r="AB183" s="4"/>
      <c r="AC183" s="4"/>
      <c r="AD183" s="4"/>
      <c r="AE183" s="4"/>
    </row>
    <row r="184" spans="1:31" ht="15.75" customHeight="1">
      <c r="A184" s="4"/>
      <c r="B184" s="4"/>
      <c r="C184" s="4"/>
      <c r="D184" s="4"/>
      <c r="E184" s="4"/>
      <c r="F184" s="4"/>
      <c r="G184" s="56"/>
      <c r="H184" s="56"/>
      <c r="I184" s="52"/>
      <c r="J184" s="52"/>
      <c r="K184" s="52"/>
      <c r="L184" s="52"/>
      <c r="M184" s="52"/>
      <c r="N184" s="52"/>
      <c r="O184" s="4"/>
      <c r="P184" s="4"/>
      <c r="Q184" s="4"/>
      <c r="R184" s="4"/>
      <c r="S184" s="4"/>
      <c r="T184" s="4"/>
      <c r="U184" s="4"/>
      <c r="V184" s="4"/>
      <c r="W184" s="4"/>
      <c r="X184" s="4"/>
      <c r="Y184" s="4"/>
      <c r="Z184" s="56"/>
      <c r="AA184" s="56"/>
      <c r="AB184" s="4"/>
      <c r="AC184" s="4"/>
      <c r="AD184" s="4"/>
      <c r="AE184" s="4"/>
    </row>
    <row r="185" spans="1:31" ht="15.75" customHeight="1">
      <c r="A185" s="4"/>
      <c r="B185" s="4"/>
      <c r="C185" s="4"/>
      <c r="D185" s="4"/>
      <c r="E185" s="4"/>
      <c r="F185" s="4"/>
      <c r="G185" s="56"/>
      <c r="H185" s="56"/>
      <c r="I185" s="52"/>
      <c r="J185" s="52"/>
      <c r="K185" s="52"/>
      <c r="L185" s="52"/>
      <c r="M185" s="52"/>
      <c r="N185" s="52"/>
      <c r="O185" s="4"/>
      <c r="P185" s="4"/>
      <c r="Q185" s="4"/>
      <c r="R185" s="4"/>
      <c r="S185" s="4"/>
      <c r="T185" s="4"/>
      <c r="U185" s="4"/>
      <c r="V185" s="4"/>
      <c r="W185" s="4"/>
      <c r="X185" s="4"/>
      <c r="Y185" s="4"/>
      <c r="Z185" s="56"/>
      <c r="AA185" s="56"/>
      <c r="AB185" s="4"/>
      <c r="AC185" s="4"/>
      <c r="AD185" s="4"/>
      <c r="AE185" s="4"/>
    </row>
    <row r="186" spans="1:31" ht="15.75" customHeight="1">
      <c r="A186" s="4"/>
      <c r="B186" s="4"/>
      <c r="C186" s="4"/>
      <c r="D186" s="4"/>
      <c r="E186" s="4"/>
      <c r="F186" s="4"/>
      <c r="G186" s="56"/>
      <c r="H186" s="56"/>
      <c r="I186" s="52"/>
      <c r="J186" s="52"/>
      <c r="K186" s="52"/>
      <c r="L186" s="52"/>
      <c r="M186" s="52"/>
      <c r="N186" s="52"/>
      <c r="O186" s="4"/>
      <c r="P186" s="4"/>
      <c r="Q186" s="4"/>
      <c r="R186" s="4"/>
      <c r="S186" s="4"/>
      <c r="T186" s="4"/>
      <c r="U186" s="4"/>
      <c r="V186" s="4"/>
      <c r="W186" s="4"/>
      <c r="X186" s="4"/>
      <c r="Y186" s="4"/>
      <c r="Z186" s="56"/>
      <c r="AA186" s="56"/>
      <c r="AB186" s="4"/>
      <c r="AC186" s="4"/>
      <c r="AD186" s="4"/>
      <c r="AE186" s="4"/>
    </row>
    <row r="187" spans="1:31" ht="15.75" customHeight="1">
      <c r="A187" s="4"/>
      <c r="B187" s="4"/>
      <c r="C187" s="4"/>
      <c r="D187" s="4"/>
      <c r="E187" s="4"/>
      <c r="F187" s="4"/>
      <c r="G187" s="56"/>
      <c r="H187" s="56"/>
      <c r="I187" s="52"/>
      <c r="J187" s="52"/>
      <c r="K187" s="52"/>
      <c r="L187" s="52"/>
      <c r="M187" s="52"/>
      <c r="N187" s="52"/>
      <c r="O187" s="4"/>
      <c r="P187" s="4"/>
      <c r="Q187" s="4"/>
      <c r="R187" s="4"/>
      <c r="S187" s="4"/>
      <c r="T187" s="4"/>
      <c r="U187" s="4"/>
      <c r="V187" s="4"/>
      <c r="W187" s="4"/>
      <c r="X187" s="4"/>
      <c r="Y187" s="4"/>
      <c r="Z187" s="56"/>
      <c r="AA187" s="56"/>
      <c r="AB187" s="4"/>
      <c r="AC187" s="4"/>
      <c r="AD187" s="4"/>
      <c r="AE187" s="4"/>
    </row>
    <row r="188" spans="1:31" ht="15.75" customHeight="1">
      <c r="A188" s="4"/>
      <c r="B188" s="4"/>
      <c r="C188" s="4"/>
      <c r="D188" s="4"/>
      <c r="E188" s="4"/>
      <c r="F188" s="4"/>
      <c r="G188" s="56"/>
      <c r="H188" s="56"/>
      <c r="I188" s="52"/>
      <c r="J188" s="52"/>
      <c r="K188" s="52"/>
      <c r="L188" s="52"/>
      <c r="M188" s="52"/>
      <c r="N188" s="52"/>
      <c r="O188" s="4"/>
      <c r="P188" s="4"/>
      <c r="Q188" s="4"/>
      <c r="R188" s="4"/>
      <c r="S188" s="4"/>
      <c r="T188" s="4"/>
      <c r="U188" s="4"/>
      <c r="V188" s="4"/>
      <c r="W188" s="4"/>
      <c r="X188" s="4"/>
      <c r="Y188" s="4"/>
      <c r="Z188" s="56"/>
      <c r="AA188" s="56"/>
      <c r="AB188" s="4"/>
      <c r="AC188" s="4"/>
      <c r="AD188" s="4"/>
      <c r="AE188" s="4"/>
    </row>
    <row r="189" spans="1:31" ht="15.75" customHeight="1">
      <c r="A189" s="4"/>
      <c r="B189" s="4"/>
      <c r="C189" s="4"/>
      <c r="D189" s="4"/>
      <c r="E189" s="4"/>
      <c r="F189" s="4"/>
      <c r="G189" s="56"/>
      <c r="H189" s="56"/>
      <c r="I189" s="52"/>
      <c r="J189" s="52"/>
      <c r="K189" s="52"/>
      <c r="L189" s="52"/>
      <c r="M189" s="52"/>
      <c r="N189" s="52"/>
      <c r="O189" s="4"/>
      <c r="P189" s="4"/>
      <c r="Q189" s="4"/>
      <c r="R189" s="4"/>
      <c r="S189" s="4"/>
      <c r="T189" s="4"/>
      <c r="U189" s="4"/>
      <c r="V189" s="4"/>
      <c r="W189" s="4"/>
      <c r="X189" s="4"/>
      <c r="Y189" s="4"/>
      <c r="Z189" s="56"/>
      <c r="AA189" s="56"/>
      <c r="AB189" s="4"/>
      <c r="AC189" s="4"/>
      <c r="AD189" s="4"/>
      <c r="AE189" s="4"/>
    </row>
    <row r="190" spans="1:31" ht="15.75" customHeight="1">
      <c r="A190" s="4"/>
      <c r="B190" s="4"/>
      <c r="C190" s="4"/>
      <c r="D190" s="4"/>
      <c r="E190" s="4"/>
      <c r="F190" s="4"/>
      <c r="G190" s="56"/>
      <c r="H190" s="56"/>
      <c r="I190" s="52"/>
      <c r="J190" s="52"/>
      <c r="K190" s="52"/>
      <c r="L190" s="52"/>
      <c r="M190" s="52"/>
      <c r="N190" s="52"/>
      <c r="O190" s="4"/>
      <c r="P190" s="4"/>
      <c r="Q190" s="4"/>
      <c r="R190" s="4"/>
      <c r="S190" s="4"/>
      <c r="T190" s="4"/>
      <c r="U190" s="4"/>
      <c r="V190" s="4"/>
      <c r="W190" s="4"/>
      <c r="X190" s="4"/>
      <c r="Y190" s="4"/>
      <c r="Z190" s="56"/>
      <c r="AA190" s="56"/>
      <c r="AB190" s="4"/>
      <c r="AC190" s="4"/>
      <c r="AD190" s="4"/>
      <c r="AE190" s="4"/>
    </row>
    <row r="191" spans="1:31" ht="15.75" customHeight="1">
      <c r="A191" s="4"/>
      <c r="B191" s="4"/>
      <c r="C191" s="4"/>
      <c r="D191" s="4"/>
      <c r="E191" s="4"/>
      <c r="F191" s="4"/>
      <c r="G191" s="56"/>
      <c r="H191" s="56"/>
      <c r="I191" s="52"/>
      <c r="J191" s="52"/>
      <c r="K191" s="52"/>
      <c r="L191" s="52"/>
      <c r="M191" s="52"/>
      <c r="N191" s="52"/>
      <c r="O191" s="4"/>
      <c r="P191" s="4"/>
      <c r="Q191" s="4"/>
      <c r="R191" s="4"/>
      <c r="S191" s="4"/>
      <c r="T191" s="4"/>
      <c r="U191" s="4"/>
      <c r="V191" s="4"/>
      <c r="W191" s="4"/>
      <c r="X191" s="4"/>
      <c r="Y191" s="4"/>
      <c r="Z191" s="56"/>
      <c r="AA191" s="56"/>
      <c r="AB191" s="4"/>
      <c r="AC191" s="4"/>
      <c r="AD191" s="4"/>
      <c r="AE191" s="4"/>
    </row>
    <row r="192" spans="1:31" ht="15.75" customHeight="1">
      <c r="A192" s="4"/>
      <c r="B192" s="4"/>
      <c r="C192" s="4"/>
      <c r="D192" s="4"/>
      <c r="E192" s="4"/>
      <c r="F192" s="4"/>
      <c r="G192" s="56"/>
      <c r="H192" s="56"/>
      <c r="I192" s="52"/>
      <c r="J192" s="52"/>
      <c r="K192" s="52"/>
      <c r="L192" s="52"/>
      <c r="M192" s="52"/>
      <c r="N192" s="52"/>
      <c r="O192" s="4"/>
      <c r="P192" s="4"/>
      <c r="Q192" s="4"/>
      <c r="R192" s="4"/>
      <c r="S192" s="4"/>
      <c r="T192" s="4"/>
      <c r="U192" s="4"/>
      <c r="V192" s="4"/>
      <c r="W192" s="4"/>
      <c r="X192" s="4"/>
      <c r="Y192" s="4"/>
      <c r="Z192" s="56"/>
      <c r="AA192" s="56"/>
      <c r="AB192" s="4"/>
      <c r="AC192" s="4"/>
      <c r="AD192" s="4"/>
      <c r="AE192" s="4"/>
    </row>
    <row r="193" spans="1:31" ht="15.75" customHeight="1">
      <c r="A193" s="4"/>
      <c r="B193" s="4"/>
      <c r="C193" s="4"/>
      <c r="D193" s="4"/>
      <c r="E193" s="4"/>
      <c r="F193" s="4"/>
      <c r="G193" s="56"/>
      <c r="H193" s="56"/>
      <c r="I193" s="52"/>
      <c r="J193" s="52"/>
      <c r="K193" s="52"/>
      <c r="L193" s="52"/>
      <c r="M193" s="52"/>
      <c r="N193" s="52"/>
      <c r="O193" s="4"/>
      <c r="P193" s="4"/>
      <c r="Q193" s="4"/>
      <c r="R193" s="4"/>
      <c r="S193" s="4"/>
      <c r="T193" s="4"/>
      <c r="U193" s="4"/>
      <c r="V193" s="4"/>
      <c r="W193" s="4"/>
      <c r="X193" s="4"/>
      <c r="Y193" s="4"/>
      <c r="Z193" s="56"/>
      <c r="AA193" s="56"/>
      <c r="AB193" s="4"/>
      <c r="AC193" s="4"/>
      <c r="AD193" s="4"/>
      <c r="AE193" s="4"/>
    </row>
    <row r="194" spans="1:31" ht="15.75" customHeight="1">
      <c r="A194" s="4"/>
      <c r="B194" s="4"/>
      <c r="C194" s="4"/>
      <c r="D194" s="4"/>
      <c r="E194" s="4"/>
      <c r="F194" s="4"/>
      <c r="G194" s="56"/>
      <c r="H194" s="56"/>
      <c r="I194" s="52"/>
      <c r="J194" s="52"/>
      <c r="K194" s="52"/>
      <c r="L194" s="52"/>
      <c r="M194" s="52"/>
      <c r="N194" s="52"/>
      <c r="O194" s="4"/>
      <c r="P194" s="4"/>
      <c r="Q194" s="4"/>
      <c r="R194" s="4"/>
      <c r="S194" s="4"/>
      <c r="T194" s="4"/>
      <c r="U194" s="4"/>
      <c r="V194" s="4"/>
      <c r="W194" s="4"/>
      <c r="X194" s="4"/>
      <c r="Y194" s="4"/>
      <c r="Z194" s="56"/>
      <c r="AA194" s="56"/>
      <c r="AB194" s="4"/>
      <c r="AC194" s="4"/>
      <c r="AD194" s="4"/>
      <c r="AE194" s="4"/>
    </row>
    <row r="195" spans="1:31" ht="15.75" customHeight="1">
      <c r="A195" s="4"/>
      <c r="B195" s="4"/>
      <c r="C195" s="4"/>
      <c r="D195" s="4"/>
      <c r="E195" s="4"/>
      <c r="F195" s="4"/>
      <c r="G195" s="56"/>
      <c r="H195" s="56"/>
      <c r="I195" s="52"/>
      <c r="J195" s="52"/>
      <c r="K195" s="52"/>
      <c r="L195" s="52"/>
      <c r="M195" s="52"/>
      <c r="N195" s="52"/>
      <c r="O195" s="4"/>
      <c r="P195" s="4"/>
      <c r="Q195" s="4"/>
      <c r="R195" s="4"/>
      <c r="S195" s="4"/>
      <c r="T195" s="4"/>
      <c r="U195" s="4"/>
      <c r="V195" s="4"/>
      <c r="W195" s="4"/>
      <c r="X195" s="4"/>
      <c r="Y195" s="4"/>
      <c r="Z195" s="56"/>
      <c r="AA195" s="56"/>
      <c r="AB195" s="4"/>
      <c r="AC195" s="4"/>
      <c r="AD195" s="4"/>
      <c r="AE195" s="4"/>
    </row>
    <row r="196" spans="1:31" ht="15.75" customHeight="1">
      <c r="A196" s="4"/>
      <c r="B196" s="4"/>
      <c r="C196" s="4"/>
      <c r="D196" s="4"/>
      <c r="E196" s="4"/>
      <c r="F196" s="4"/>
      <c r="G196" s="56"/>
      <c r="H196" s="56"/>
      <c r="I196" s="52"/>
      <c r="J196" s="52"/>
      <c r="K196" s="52"/>
      <c r="L196" s="52"/>
      <c r="M196" s="52"/>
      <c r="N196" s="52"/>
      <c r="O196" s="4"/>
      <c r="P196" s="4"/>
      <c r="Q196" s="4"/>
      <c r="R196" s="4"/>
      <c r="S196" s="4"/>
      <c r="T196" s="4"/>
      <c r="U196" s="4"/>
      <c r="V196" s="4"/>
      <c r="W196" s="4"/>
      <c r="X196" s="4"/>
      <c r="Y196" s="4"/>
      <c r="Z196" s="56"/>
      <c r="AA196" s="56"/>
      <c r="AB196" s="4"/>
      <c r="AC196" s="4"/>
      <c r="AD196" s="4"/>
      <c r="AE196" s="4"/>
    </row>
    <row r="197" spans="1:31" ht="15.75" customHeight="1">
      <c r="A197" s="4"/>
      <c r="B197" s="4"/>
      <c r="C197" s="4"/>
      <c r="D197" s="4"/>
      <c r="E197" s="4"/>
      <c r="F197" s="4"/>
      <c r="G197" s="56"/>
      <c r="H197" s="56"/>
      <c r="I197" s="52"/>
      <c r="J197" s="52"/>
      <c r="K197" s="52"/>
      <c r="L197" s="52"/>
      <c r="M197" s="52"/>
      <c r="N197" s="52"/>
      <c r="O197" s="4"/>
      <c r="P197" s="4"/>
      <c r="Q197" s="4"/>
      <c r="R197" s="4"/>
      <c r="S197" s="4"/>
      <c r="T197" s="4"/>
      <c r="U197" s="4"/>
      <c r="V197" s="4"/>
      <c r="W197" s="4"/>
      <c r="X197" s="4"/>
      <c r="Y197" s="4"/>
      <c r="Z197" s="56"/>
      <c r="AA197" s="56"/>
      <c r="AB197" s="4"/>
      <c r="AC197" s="4"/>
      <c r="AD197" s="4"/>
      <c r="AE197" s="4"/>
    </row>
    <row r="198" spans="1:31" ht="15.75" customHeight="1">
      <c r="A198" s="4"/>
      <c r="B198" s="4"/>
      <c r="C198" s="4"/>
      <c r="D198" s="4"/>
      <c r="E198" s="4"/>
      <c r="F198" s="4"/>
      <c r="G198" s="56"/>
      <c r="H198" s="56"/>
      <c r="I198" s="52"/>
      <c r="J198" s="52"/>
      <c r="K198" s="52"/>
      <c r="L198" s="52"/>
      <c r="M198" s="52"/>
      <c r="N198" s="52"/>
      <c r="O198" s="4"/>
      <c r="P198" s="4"/>
      <c r="Q198" s="4"/>
      <c r="R198" s="4"/>
      <c r="S198" s="4"/>
      <c r="T198" s="4"/>
      <c r="U198" s="4"/>
      <c r="V198" s="4"/>
      <c r="W198" s="4"/>
      <c r="X198" s="4"/>
      <c r="Y198" s="4"/>
      <c r="Z198" s="56"/>
      <c r="AA198" s="56"/>
      <c r="AB198" s="4"/>
      <c r="AC198" s="4"/>
      <c r="AD198" s="4"/>
      <c r="AE198" s="4"/>
    </row>
    <row r="199" spans="1:31" ht="15.75" customHeight="1">
      <c r="A199" s="4"/>
      <c r="B199" s="4"/>
      <c r="C199" s="4"/>
      <c r="D199" s="4"/>
      <c r="E199" s="4"/>
      <c r="F199" s="4"/>
      <c r="G199" s="56"/>
      <c r="H199" s="56"/>
      <c r="I199" s="52"/>
      <c r="J199" s="52"/>
      <c r="K199" s="52"/>
      <c r="L199" s="52"/>
      <c r="M199" s="52"/>
      <c r="N199" s="52"/>
      <c r="O199" s="4"/>
      <c r="P199" s="4"/>
      <c r="Q199" s="4"/>
      <c r="R199" s="4"/>
      <c r="S199" s="4"/>
      <c r="T199" s="4"/>
      <c r="U199" s="4"/>
      <c r="V199" s="4"/>
      <c r="W199" s="4"/>
      <c r="X199" s="4"/>
      <c r="Y199" s="4"/>
      <c r="Z199" s="56"/>
      <c r="AA199" s="56"/>
      <c r="AB199" s="4"/>
      <c r="AC199" s="4"/>
      <c r="AD199" s="4"/>
      <c r="AE199" s="4"/>
    </row>
    <row r="200" spans="1:31" ht="15.75" customHeight="1">
      <c r="A200" s="4"/>
      <c r="B200" s="4"/>
      <c r="C200" s="4"/>
      <c r="D200" s="4"/>
      <c r="E200" s="4"/>
      <c r="F200" s="4"/>
      <c r="G200" s="56"/>
      <c r="H200" s="56"/>
      <c r="I200" s="52"/>
      <c r="J200" s="52"/>
      <c r="K200" s="52"/>
      <c r="L200" s="52"/>
      <c r="M200" s="52"/>
      <c r="N200" s="52"/>
      <c r="O200" s="4"/>
      <c r="P200" s="4"/>
      <c r="Q200" s="4"/>
      <c r="R200" s="4"/>
      <c r="S200" s="4"/>
      <c r="T200" s="4"/>
      <c r="U200" s="4"/>
      <c r="V200" s="4"/>
      <c r="W200" s="4"/>
      <c r="X200" s="4"/>
      <c r="Y200" s="4"/>
      <c r="Z200" s="56"/>
      <c r="AA200" s="56"/>
      <c r="AB200" s="4"/>
      <c r="AC200" s="4"/>
      <c r="AD200" s="4"/>
      <c r="AE200" s="4"/>
    </row>
    <row r="201" spans="1:31" ht="15.75" customHeight="1">
      <c r="A201" s="4"/>
      <c r="B201" s="4"/>
      <c r="C201" s="4"/>
      <c r="D201" s="4"/>
      <c r="E201" s="4"/>
      <c r="F201" s="4"/>
      <c r="G201" s="56"/>
      <c r="H201" s="56"/>
      <c r="I201" s="52"/>
      <c r="J201" s="52"/>
      <c r="K201" s="52"/>
      <c r="L201" s="52"/>
      <c r="M201" s="52"/>
      <c r="N201" s="52"/>
      <c r="O201" s="4"/>
      <c r="P201" s="4"/>
      <c r="Q201" s="4"/>
      <c r="R201" s="4"/>
      <c r="S201" s="4"/>
      <c r="T201" s="4"/>
      <c r="U201" s="4"/>
      <c r="V201" s="4"/>
      <c r="W201" s="4"/>
      <c r="X201" s="4"/>
      <c r="Y201" s="4"/>
      <c r="Z201" s="56"/>
      <c r="AA201" s="56"/>
      <c r="AB201" s="4"/>
      <c r="AC201" s="4"/>
      <c r="AD201" s="4"/>
      <c r="AE201" s="4"/>
    </row>
    <row r="202" spans="1:31" ht="15.75" customHeight="1">
      <c r="A202" s="4"/>
      <c r="B202" s="4"/>
      <c r="C202" s="4"/>
      <c r="D202" s="4"/>
      <c r="E202" s="4"/>
      <c r="F202" s="4"/>
      <c r="G202" s="56"/>
      <c r="H202" s="56"/>
      <c r="I202" s="52"/>
      <c r="J202" s="52"/>
      <c r="K202" s="52"/>
      <c r="L202" s="52"/>
      <c r="M202" s="52"/>
      <c r="N202" s="52"/>
      <c r="O202" s="4"/>
      <c r="P202" s="4"/>
      <c r="Q202" s="4"/>
      <c r="R202" s="4"/>
      <c r="S202" s="4"/>
      <c r="T202" s="4"/>
      <c r="U202" s="4"/>
      <c r="V202" s="4"/>
      <c r="W202" s="4"/>
      <c r="X202" s="4"/>
      <c r="Y202" s="4"/>
      <c r="Z202" s="56"/>
      <c r="AA202" s="56"/>
      <c r="AB202" s="4"/>
      <c r="AC202" s="4"/>
      <c r="AD202" s="4"/>
      <c r="AE202" s="4"/>
    </row>
    <row r="203" spans="1:31" ht="15.75" customHeight="1">
      <c r="A203" s="4"/>
      <c r="B203" s="4"/>
      <c r="C203" s="4"/>
      <c r="D203" s="4"/>
      <c r="E203" s="4"/>
      <c r="F203" s="4"/>
      <c r="G203" s="56"/>
      <c r="H203" s="56"/>
      <c r="I203" s="52"/>
      <c r="J203" s="52"/>
      <c r="K203" s="52"/>
      <c r="L203" s="52"/>
      <c r="M203" s="52"/>
      <c r="N203" s="52"/>
      <c r="O203" s="4"/>
      <c r="P203" s="4"/>
      <c r="Q203" s="4"/>
      <c r="R203" s="4"/>
      <c r="S203" s="4"/>
      <c r="T203" s="4"/>
      <c r="U203" s="4"/>
      <c r="V203" s="4"/>
      <c r="W203" s="4"/>
      <c r="X203" s="4"/>
      <c r="Y203" s="4"/>
      <c r="Z203" s="56"/>
      <c r="AA203" s="56"/>
      <c r="AB203" s="4"/>
      <c r="AC203" s="4"/>
      <c r="AD203" s="4"/>
      <c r="AE203" s="4"/>
    </row>
    <row r="204" spans="1:31" ht="15.75" customHeight="1">
      <c r="A204" s="4"/>
      <c r="B204" s="4"/>
      <c r="C204" s="4"/>
      <c r="D204" s="4"/>
      <c r="E204" s="4"/>
      <c r="F204" s="4"/>
      <c r="G204" s="56"/>
      <c r="H204" s="56"/>
      <c r="I204" s="52"/>
      <c r="J204" s="52"/>
      <c r="K204" s="52"/>
      <c r="L204" s="52"/>
      <c r="M204" s="52"/>
      <c r="N204" s="52"/>
      <c r="O204" s="4"/>
      <c r="P204" s="4"/>
      <c r="Q204" s="4"/>
      <c r="R204" s="4"/>
      <c r="S204" s="4"/>
      <c r="T204" s="4"/>
      <c r="U204" s="4"/>
      <c r="V204" s="4"/>
      <c r="W204" s="4"/>
      <c r="X204" s="4"/>
      <c r="Y204" s="4"/>
      <c r="Z204" s="56"/>
      <c r="AA204" s="56"/>
      <c r="AB204" s="4"/>
      <c r="AC204" s="4"/>
      <c r="AD204" s="4"/>
      <c r="AE204" s="4"/>
    </row>
    <row r="205" spans="1:31" ht="15.75" customHeight="1">
      <c r="A205" s="4"/>
      <c r="B205" s="4"/>
      <c r="C205" s="4"/>
      <c r="D205" s="4"/>
      <c r="E205" s="4"/>
      <c r="F205" s="4"/>
      <c r="G205" s="56"/>
      <c r="H205" s="56"/>
      <c r="I205" s="52"/>
      <c r="J205" s="52"/>
      <c r="K205" s="52"/>
      <c r="L205" s="52"/>
      <c r="M205" s="52"/>
      <c r="N205" s="52"/>
      <c r="O205" s="4"/>
      <c r="P205" s="4"/>
      <c r="Q205" s="4"/>
      <c r="R205" s="4"/>
      <c r="S205" s="4"/>
      <c r="T205" s="4"/>
      <c r="U205" s="4"/>
      <c r="V205" s="4"/>
      <c r="W205" s="4"/>
      <c r="X205" s="4"/>
      <c r="Y205" s="4"/>
      <c r="Z205" s="56"/>
      <c r="AA205" s="56"/>
      <c r="AB205" s="4"/>
      <c r="AC205" s="4"/>
      <c r="AD205" s="4"/>
      <c r="AE205" s="4"/>
    </row>
    <row r="206" spans="1:31" ht="15.75" customHeight="1">
      <c r="A206" s="4"/>
      <c r="B206" s="4"/>
      <c r="C206" s="4"/>
      <c r="D206" s="4"/>
      <c r="E206" s="4"/>
      <c r="F206" s="4"/>
      <c r="G206" s="56"/>
      <c r="H206" s="56"/>
      <c r="I206" s="52"/>
      <c r="J206" s="52"/>
      <c r="K206" s="52"/>
      <c r="L206" s="52"/>
      <c r="M206" s="52"/>
      <c r="N206" s="52"/>
      <c r="O206" s="4"/>
      <c r="P206" s="4"/>
      <c r="Q206" s="4"/>
      <c r="R206" s="4"/>
      <c r="S206" s="4"/>
      <c r="T206" s="4"/>
      <c r="U206" s="4"/>
      <c r="V206" s="4"/>
      <c r="W206" s="4"/>
      <c r="X206" s="4"/>
      <c r="Y206" s="4"/>
      <c r="Z206" s="56"/>
      <c r="AA206" s="56"/>
      <c r="AB206" s="4"/>
      <c r="AC206" s="4"/>
      <c r="AD206" s="4"/>
      <c r="AE206" s="4"/>
    </row>
    <row r="207" spans="1:31" ht="15.75" customHeight="1">
      <c r="A207" s="4"/>
      <c r="B207" s="4"/>
      <c r="C207" s="4"/>
      <c r="D207" s="4"/>
      <c r="E207" s="4"/>
      <c r="F207" s="4"/>
      <c r="G207" s="56"/>
      <c r="H207" s="56"/>
      <c r="I207" s="52"/>
      <c r="J207" s="52"/>
      <c r="K207" s="52"/>
      <c r="L207" s="52"/>
      <c r="M207" s="52"/>
      <c r="N207" s="52"/>
      <c r="O207" s="4"/>
      <c r="P207" s="4"/>
      <c r="Q207" s="4"/>
      <c r="R207" s="4"/>
      <c r="S207" s="4"/>
      <c r="T207" s="4"/>
      <c r="U207" s="4"/>
      <c r="V207" s="4"/>
      <c r="W207" s="4"/>
      <c r="X207" s="4"/>
      <c r="Y207" s="4"/>
      <c r="Z207" s="56"/>
      <c r="AA207" s="56"/>
      <c r="AB207" s="4"/>
      <c r="AC207" s="4"/>
      <c r="AD207" s="4"/>
      <c r="AE207" s="4"/>
    </row>
    <row r="208" spans="1:31" ht="15.75" customHeight="1">
      <c r="A208" s="4"/>
      <c r="B208" s="4"/>
      <c r="C208" s="4"/>
      <c r="D208" s="4"/>
      <c r="E208" s="4"/>
      <c r="F208" s="4"/>
      <c r="G208" s="56"/>
      <c r="H208" s="56"/>
      <c r="I208" s="52"/>
      <c r="J208" s="52"/>
      <c r="K208" s="52"/>
      <c r="L208" s="52"/>
      <c r="M208" s="52"/>
      <c r="N208" s="52"/>
      <c r="O208" s="4"/>
      <c r="P208" s="4"/>
      <c r="Q208" s="4"/>
      <c r="R208" s="4"/>
      <c r="S208" s="4"/>
      <c r="T208" s="4"/>
      <c r="U208" s="4"/>
      <c r="V208" s="4"/>
      <c r="W208" s="4"/>
      <c r="X208" s="4"/>
      <c r="Y208" s="4"/>
      <c r="Z208" s="56"/>
      <c r="AA208" s="56"/>
      <c r="AB208" s="4"/>
      <c r="AC208" s="4"/>
      <c r="AD208" s="4"/>
      <c r="AE208" s="4"/>
    </row>
    <row r="209" spans="1:31" ht="15.75" customHeight="1">
      <c r="A209" s="4"/>
      <c r="B209" s="4"/>
      <c r="C209" s="4"/>
      <c r="D209" s="4"/>
      <c r="E209" s="4"/>
      <c r="F209" s="4"/>
      <c r="G209" s="56"/>
      <c r="H209" s="56"/>
      <c r="I209" s="52"/>
      <c r="J209" s="52"/>
      <c r="K209" s="52"/>
      <c r="L209" s="52"/>
      <c r="M209" s="52"/>
      <c r="N209" s="52"/>
      <c r="O209" s="4"/>
      <c r="P209" s="4"/>
      <c r="Q209" s="4"/>
      <c r="R209" s="4"/>
      <c r="S209" s="4"/>
      <c r="T209" s="4"/>
      <c r="U209" s="4"/>
      <c r="V209" s="4"/>
      <c r="W209" s="4"/>
      <c r="X209" s="4"/>
      <c r="Y209" s="4"/>
      <c r="Z209" s="56"/>
      <c r="AA209" s="56"/>
      <c r="AB209" s="4"/>
      <c r="AC209" s="4"/>
      <c r="AD209" s="4"/>
      <c r="AE209" s="4"/>
    </row>
    <row r="210" spans="1:31" ht="15.75" customHeight="1">
      <c r="A210" s="4"/>
      <c r="B210" s="4"/>
      <c r="C210" s="4"/>
      <c r="D210" s="4"/>
      <c r="E210" s="4"/>
      <c r="F210" s="4"/>
      <c r="G210" s="56"/>
      <c r="H210" s="56"/>
      <c r="I210" s="52"/>
      <c r="J210" s="52"/>
      <c r="K210" s="52"/>
      <c r="L210" s="52"/>
      <c r="M210" s="52"/>
      <c r="N210" s="52"/>
      <c r="O210" s="4"/>
      <c r="P210" s="4"/>
      <c r="Q210" s="4"/>
      <c r="R210" s="4"/>
      <c r="S210" s="4"/>
      <c r="T210" s="4"/>
      <c r="U210" s="4"/>
      <c r="V210" s="4"/>
      <c r="W210" s="4"/>
      <c r="X210" s="4"/>
      <c r="Y210" s="4"/>
      <c r="Z210" s="56"/>
      <c r="AA210" s="56"/>
      <c r="AB210" s="4"/>
      <c r="AC210" s="4"/>
      <c r="AD210" s="4"/>
      <c r="AE210" s="4"/>
    </row>
    <row r="211" spans="1:31" ht="15.75" customHeight="1">
      <c r="A211" s="4"/>
      <c r="B211" s="4"/>
      <c r="C211" s="4"/>
      <c r="D211" s="4"/>
      <c r="E211" s="4"/>
      <c r="F211" s="4"/>
      <c r="G211" s="56"/>
      <c r="H211" s="56"/>
      <c r="I211" s="52"/>
      <c r="J211" s="52"/>
      <c r="K211" s="52"/>
      <c r="L211" s="52"/>
      <c r="M211" s="52"/>
      <c r="N211" s="52"/>
      <c r="O211" s="4"/>
      <c r="P211" s="4"/>
      <c r="Q211" s="4"/>
      <c r="R211" s="4"/>
      <c r="S211" s="4"/>
      <c r="T211" s="4"/>
      <c r="U211" s="4"/>
      <c r="V211" s="4"/>
      <c r="W211" s="4"/>
      <c r="X211" s="4"/>
      <c r="Y211" s="4"/>
      <c r="Z211" s="56"/>
      <c r="AA211" s="56"/>
      <c r="AB211" s="4"/>
      <c r="AC211" s="4"/>
      <c r="AD211" s="4"/>
      <c r="AE211" s="4"/>
    </row>
    <row r="212" spans="1:31" ht="15.75" customHeight="1">
      <c r="A212" s="4"/>
      <c r="B212" s="4"/>
      <c r="C212" s="4"/>
      <c r="D212" s="4"/>
      <c r="E212" s="4"/>
      <c r="F212" s="4"/>
      <c r="G212" s="56"/>
      <c r="H212" s="56"/>
      <c r="I212" s="52"/>
      <c r="J212" s="52"/>
      <c r="K212" s="52"/>
      <c r="L212" s="52"/>
      <c r="M212" s="52"/>
      <c r="N212" s="52"/>
      <c r="O212" s="4"/>
      <c r="P212" s="4"/>
      <c r="Q212" s="4"/>
      <c r="R212" s="4"/>
      <c r="S212" s="4"/>
      <c r="T212" s="4"/>
      <c r="U212" s="4"/>
      <c r="V212" s="4"/>
      <c r="W212" s="4"/>
      <c r="X212" s="4"/>
      <c r="Y212" s="4"/>
      <c r="Z212" s="56"/>
      <c r="AA212" s="56"/>
      <c r="AB212" s="4"/>
      <c r="AC212" s="4"/>
      <c r="AD212" s="4"/>
      <c r="AE212" s="4"/>
    </row>
    <row r="213" spans="1:31" ht="15.75" customHeight="1">
      <c r="A213" s="4"/>
      <c r="B213" s="4"/>
      <c r="C213" s="4"/>
      <c r="D213" s="4"/>
      <c r="E213" s="4"/>
      <c r="F213" s="4"/>
      <c r="G213" s="56"/>
      <c r="H213" s="56"/>
      <c r="I213" s="52"/>
      <c r="J213" s="52"/>
      <c r="K213" s="52"/>
      <c r="L213" s="52"/>
      <c r="M213" s="52"/>
      <c r="N213" s="52"/>
      <c r="O213" s="4"/>
      <c r="P213" s="4"/>
      <c r="Q213" s="4"/>
      <c r="R213" s="4"/>
      <c r="S213" s="4"/>
      <c r="T213" s="4"/>
      <c r="U213" s="4"/>
      <c r="V213" s="4"/>
      <c r="W213" s="4"/>
      <c r="X213" s="4"/>
      <c r="Y213" s="4"/>
      <c r="Z213" s="56"/>
      <c r="AA213" s="56"/>
      <c r="AB213" s="4"/>
      <c r="AC213" s="4"/>
      <c r="AD213" s="4"/>
      <c r="AE213" s="4"/>
    </row>
    <row r="214" spans="1:31" ht="15.75" customHeight="1">
      <c r="A214" s="4"/>
      <c r="B214" s="4"/>
      <c r="C214" s="4"/>
      <c r="D214" s="4"/>
      <c r="E214" s="4"/>
      <c r="F214" s="4"/>
      <c r="G214" s="56"/>
      <c r="H214" s="56"/>
      <c r="I214" s="52"/>
      <c r="J214" s="52"/>
      <c r="K214" s="52"/>
      <c r="L214" s="52"/>
      <c r="M214" s="52"/>
      <c r="N214" s="52"/>
      <c r="O214" s="4"/>
      <c r="P214" s="4"/>
      <c r="Q214" s="4"/>
      <c r="R214" s="4"/>
      <c r="S214" s="4"/>
      <c r="T214" s="4"/>
      <c r="U214" s="4"/>
      <c r="V214" s="4"/>
      <c r="W214" s="4"/>
      <c r="X214" s="4"/>
      <c r="Y214" s="4"/>
      <c r="Z214" s="56"/>
      <c r="AA214" s="56"/>
      <c r="AB214" s="4"/>
      <c r="AC214" s="4"/>
      <c r="AD214" s="4"/>
      <c r="AE214" s="4"/>
    </row>
    <row r="215" spans="1:31" ht="15.75" customHeight="1">
      <c r="A215" s="4"/>
      <c r="B215" s="4"/>
      <c r="C215" s="4"/>
      <c r="D215" s="4"/>
      <c r="E215" s="4"/>
      <c r="F215" s="4"/>
      <c r="G215" s="56"/>
      <c r="H215" s="56"/>
      <c r="I215" s="52"/>
      <c r="J215" s="52"/>
      <c r="K215" s="52"/>
      <c r="L215" s="52"/>
      <c r="M215" s="52"/>
      <c r="N215" s="52"/>
      <c r="O215" s="4"/>
      <c r="P215" s="4"/>
      <c r="Q215" s="4"/>
      <c r="R215" s="4"/>
      <c r="S215" s="4"/>
      <c r="T215" s="4"/>
      <c r="U215" s="4"/>
      <c r="V215" s="4"/>
      <c r="W215" s="4"/>
      <c r="X215" s="4"/>
      <c r="Y215" s="4"/>
      <c r="Z215" s="56"/>
      <c r="AA215" s="56"/>
      <c r="AB215" s="4"/>
      <c r="AC215" s="4"/>
      <c r="AD215" s="4"/>
      <c r="AE215" s="4"/>
    </row>
    <row r="216" spans="1:31" ht="15.75" customHeight="1">
      <c r="A216" s="4"/>
      <c r="B216" s="4"/>
      <c r="C216" s="4"/>
      <c r="D216" s="4"/>
      <c r="E216" s="4"/>
      <c r="F216" s="4"/>
      <c r="G216" s="56"/>
      <c r="H216" s="56"/>
      <c r="I216" s="52"/>
      <c r="J216" s="52"/>
      <c r="K216" s="52"/>
      <c r="L216" s="52"/>
      <c r="M216" s="52"/>
      <c r="N216" s="52"/>
      <c r="O216" s="4"/>
      <c r="P216" s="4"/>
      <c r="Q216" s="4"/>
      <c r="R216" s="4"/>
      <c r="S216" s="4"/>
      <c r="T216" s="4"/>
      <c r="U216" s="4"/>
      <c r="V216" s="4"/>
      <c r="W216" s="4"/>
      <c r="X216" s="4"/>
      <c r="Y216" s="4"/>
      <c r="Z216" s="56"/>
      <c r="AA216" s="56"/>
      <c r="AB216" s="4"/>
      <c r="AC216" s="4"/>
      <c r="AD216" s="4"/>
      <c r="AE216" s="4"/>
    </row>
    <row r="217" spans="1:31" ht="15.75" customHeight="1">
      <c r="A217" s="4"/>
      <c r="B217" s="4"/>
      <c r="C217" s="4"/>
      <c r="D217" s="4"/>
      <c r="E217" s="4"/>
      <c r="F217" s="4"/>
      <c r="G217" s="56"/>
      <c r="H217" s="56"/>
      <c r="I217" s="52"/>
      <c r="J217" s="52"/>
      <c r="K217" s="52"/>
      <c r="L217" s="52"/>
      <c r="M217" s="52"/>
      <c r="N217" s="52"/>
      <c r="O217" s="4"/>
      <c r="P217" s="4"/>
      <c r="Q217" s="4"/>
      <c r="R217" s="4"/>
      <c r="S217" s="4"/>
      <c r="T217" s="4"/>
      <c r="U217" s="4"/>
      <c r="V217" s="4"/>
      <c r="W217" s="4"/>
      <c r="X217" s="4"/>
      <c r="Y217" s="4"/>
      <c r="Z217" s="56"/>
      <c r="AA217" s="56"/>
      <c r="AB217" s="4"/>
      <c r="AC217" s="4"/>
      <c r="AD217" s="4"/>
      <c r="AE217" s="4"/>
    </row>
    <row r="218" spans="1:31" ht="15.75" customHeight="1">
      <c r="A218" s="4"/>
      <c r="B218" s="4"/>
      <c r="C218" s="4"/>
      <c r="D218" s="4"/>
      <c r="E218" s="4"/>
      <c r="F218" s="4"/>
      <c r="G218" s="56"/>
      <c r="H218" s="56"/>
      <c r="I218" s="52"/>
      <c r="J218" s="52"/>
      <c r="K218" s="52"/>
      <c r="L218" s="52"/>
      <c r="M218" s="52"/>
      <c r="N218" s="52"/>
      <c r="O218" s="4"/>
      <c r="P218" s="4"/>
      <c r="Q218" s="4"/>
      <c r="R218" s="4"/>
      <c r="S218" s="4"/>
      <c r="T218" s="4"/>
      <c r="U218" s="4"/>
      <c r="V218" s="4"/>
      <c r="W218" s="4"/>
      <c r="X218" s="4"/>
      <c r="Y218" s="4"/>
      <c r="Z218" s="56"/>
      <c r="AA218" s="56"/>
      <c r="AB218" s="4"/>
      <c r="AC218" s="4"/>
      <c r="AD218" s="4"/>
      <c r="AE218" s="4"/>
    </row>
    <row r="219" spans="1:31" ht="15.75" customHeight="1">
      <c r="A219" s="4"/>
      <c r="B219" s="4"/>
      <c r="C219" s="4"/>
      <c r="D219" s="4"/>
      <c r="E219" s="4"/>
      <c r="F219" s="4"/>
      <c r="G219" s="56"/>
      <c r="H219" s="56"/>
      <c r="I219" s="52"/>
      <c r="J219" s="52"/>
      <c r="K219" s="52"/>
      <c r="L219" s="52"/>
      <c r="M219" s="52"/>
      <c r="N219" s="52"/>
      <c r="O219" s="4"/>
      <c r="P219" s="4"/>
      <c r="Q219" s="4"/>
      <c r="R219" s="4"/>
      <c r="S219" s="4"/>
      <c r="T219" s="4"/>
      <c r="U219" s="4"/>
      <c r="V219" s="4"/>
      <c r="W219" s="4"/>
      <c r="X219" s="4"/>
      <c r="Y219" s="4"/>
      <c r="Z219" s="56"/>
      <c r="AA219" s="56"/>
      <c r="AB219" s="4"/>
      <c r="AC219" s="4"/>
      <c r="AD219" s="4"/>
      <c r="AE219" s="4"/>
    </row>
    <row r="220" spans="1:31" ht="15.75" customHeight="1">
      <c r="A220" s="4"/>
      <c r="B220" s="4"/>
      <c r="C220" s="4"/>
      <c r="D220" s="4"/>
      <c r="E220" s="4"/>
      <c r="F220" s="4"/>
      <c r="G220" s="56"/>
      <c r="H220" s="56"/>
      <c r="I220" s="52"/>
      <c r="J220" s="52"/>
      <c r="K220" s="52"/>
      <c r="L220" s="52"/>
      <c r="M220" s="52"/>
      <c r="N220" s="52"/>
      <c r="O220" s="4"/>
      <c r="P220" s="4"/>
      <c r="Q220" s="4"/>
      <c r="R220" s="4"/>
      <c r="S220" s="4"/>
      <c r="T220" s="4"/>
      <c r="U220" s="4"/>
      <c r="V220" s="4"/>
      <c r="W220" s="4"/>
      <c r="X220" s="4"/>
      <c r="Y220" s="4"/>
      <c r="Z220" s="56"/>
      <c r="AA220" s="56"/>
      <c r="AB220" s="4"/>
      <c r="AC220" s="4"/>
      <c r="AD220" s="4"/>
      <c r="AE220" s="4"/>
    </row>
    <row r="221" spans="1:31" ht="15.75" customHeight="1">
      <c r="A221" s="4"/>
      <c r="B221" s="4"/>
      <c r="C221" s="4"/>
      <c r="D221" s="4"/>
      <c r="E221" s="4"/>
      <c r="F221" s="4"/>
      <c r="G221" s="56"/>
      <c r="H221" s="56"/>
      <c r="I221" s="52"/>
      <c r="J221" s="52"/>
      <c r="K221" s="52"/>
      <c r="L221" s="52"/>
      <c r="M221" s="52"/>
      <c r="N221" s="52"/>
      <c r="O221" s="4"/>
      <c r="P221" s="4"/>
      <c r="Q221" s="4"/>
      <c r="R221" s="4"/>
      <c r="S221" s="4"/>
      <c r="T221" s="4"/>
      <c r="U221" s="4"/>
      <c r="V221" s="4"/>
      <c r="W221" s="4"/>
      <c r="X221" s="4"/>
      <c r="Y221" s="4"/>
      <c r="Z221" s="56"/>
      <c r="AA221" s="56"/>
      <c r="AB221" s="4"/>
      <c r="AC221" s="4"/>
      <c r="AD221" s="4"/>
      <c r="AE221" s="4"/>
    </row>
    <row r="222" spans="1:31" ht="15.75" customHeight="1">
      <c r="A222" s="4"/>
      <c r="B222" s="4"/>
      <c r="C222" s="4"/>
      <c r="D222" s="4"/>
      <c r="E222" s="4"/>
      <c r="F222" s="4"/>
      <c r="G222" s="56"/>
      <c r="H222" s="56"/>
      <c r="I222" s="52"/>
      <c r="J222" s="52"/>
      <c r="K222" s="52"/>
      <c r="L222" s="52"/>
      <c r="M222" s="52"/>
      <c r="N222" s="52"/>
      <c r="O222" s="4"/>
      <c r="P222" s="4"/>
      <c r="Q222" s="4"/>
      <c r="R222" s="4"/>
      <c r="S222" s="4"/>
      <c r="T222" s="4"/>
      <c r="U222" s="4"/>
      <c r="V222" s="4"/>
      <c r="W222" s="4"/>
      <c r="X222" s="4"/>
      <c r="Y222" s="4"/>
      <c r="Z222" s="56"/>
      <c r="AA222" s="56"/>
      <c r="AB222" s="4"/>
      <c r="AC222" s="4"/>
      <c r="AD222" s="4"/>
      <c r="AE222" s="4"/>
    </row>
    <row r="223" spans="1:31" ht="15.75" customHeight="1">
      <c r="A223" s="4"/>
      <c r="B223" s="4"/>
      <c r="C223" s="4"/>
      <c r="D223" s="4"/>
      <c r="E223" s="4"/>
      <c r="F223" s="4"/>
      <c r="G223" s="56"/>
      <c r="H223" s="56"/>
      <c r="I223" s="52"/>
      <c r="J223" s="52"/>
      <c r="K223" s="52"/>
      <c r="L223" s="52"/>
      <c r="M223" s="52"/>
      <c r="N223" s="52"/>
      <c r="O223" s="4"/>
      <c r="P223" s="4"/>
      <c r="Q223" s="4"/>
      <c r="R223" s="4"/>
      <c r="S223" s="4"/>
      <c r="T223" s="4"/>
      <c r="U223" s="4"/>
      <c r="V223" s="4"/>
      <c r="W223" s="4"/>
      <c r="X223" s="4"/>
      <c r="Y223" s="4"/>
      <c r="Z223" s="56"/>
      <c r="AA223" s="56"/>
      <c r="AB223" s="4"/>
      <c r="AC223" s="4"/>
      <c r="AD223" s="4"/>
      <c r="AE223" s="4"/>
    </row>
    <row r="224" spans="1:31" ht="15.75" customHeight="1">
      <c r="A224" s="4"/>
      <c r="B224" s="4"/>
      <c r="C224" s="4"/>
      <c r="D224" s="4"/>
      <c r="E224" s="4"/>
      <c r="F224" s="4"/>
      <c r="G224" s="56"/>
      <c r="H224" s="56"/>
      <c r="I224" s="52"/>
      <c r="J224" s="52"/>
      <c r="K224" s="52"/>
      <c r="L224" s="52"/>
      <c r="M224" s="52"/>
      <c r="N224" s="52"/>
      <c r="O224" s="4"/>
      <c r="P224" s="4"/>
      <c r="Q224" s="4"/>
      <c r="R224" s="4"/>
      <c r="S224" s="4"/>
      <c r="T224" s="4"/>
      <c r="U224" s="4"/>
      <c r="V224" s="4"/>
      <c r="W224" s="4"/>
      <c r="X224" s="4"/>
      <c r="Y224" s="4"/>
      <c r="Z224" s="56"/>
      <c r="AA224" s="56"/>
      <c r="AB224" s="4"/>
      <c r="AC224" s="4"/>
      <c r="AD224" s="4"/>
      <c r="AE224" s="4"/>
    </row>
    <row r="225" spans="1:31" ht="15.75" customHeight="1">
      <c r="A225" s="4"/>
      <c r="B225" s="4"/>
      <c r="C225" s="4"/>
      <c r="D225" s="4"/>
      <c r="E225" s="4"/>
      <c r="F225" s="4"/>
      <c r="G225" s="56"/>
      <c r="H225" s="56"/>
      <c r="I225" s="52"/>
      <c r="J225" s="52"/>
      <c r="K225" s="52"/>
      <c r="L225" s="52"/>
      <c r="M225" s="52"/>
      <c r="N225" s="52"/>
      <c r="O225" s="4"/>
      <c r="P225" s="4"/>
      <c r="Q225" s="4"/>
      <c r="R225" s="4"/>
      <c r="S225" s="4"/>
      <c r="T225" s="4"/>
      <c r="U225" s="4"/>
      <c r="V225" s="4"/>
      <c r="W225" s="4"/>
      <c r="X225" s="4"/>
      <c r="Y225" s="4"/>
      <c r="Z225" s="56"/>
      <c r="AA225" s="56"/>
      <c r="AB225" s="4"/>
      <c r="AC225" s="4"/>
      <c r="AD225" s="4"/>
      <c r="AE225" s="4"/>
    </row>
    <row r="226" spans="1:31" ht="15.75" customHeight="1">
      <c r="A226" s="4"/>
      <c r="B226" s="4"/>
      <c r="C226" s="4"/>
      <c r="D226" s="4"/>
      <c r="E226" s="4"/>
      <c r="F226" s="4"/>
      <c r="G226" s="56"/>
      <c r="H226" s="56"/>
      <c r="I226" s="52"/>
      <c r="J226" s="52"/>
      <c r="K226" s="52"/>
      <c r="L226" s="52"/>
      <c r="M226" s="52"/>
      <c r="N226" s="52"/>
      <c r="O226" s="4"/>
      <c r="P226" s="4"/>
      <c r="Q226" s="4"/>
      <c r="R226" s="4"/>
      <c r="S226" s="4"/>
      <c r="T226" s="4"/>
      <c r="U226" s="4"/>
      <c r="V226" s="4"/>
      <c r="W226" s="4"/>
      <c r="X226" s="4"/>
      <c r="Y226" s="4"/>
      <c r="Z226" s="56"/>
      <c r="AA226" s="56"/>
      <c r="AB226" s="4"/>
      <c r="AC226" s="4"/>
      <c r="AD226" s="4"/>
      <c r="AE226" s="4"/>
    </row>
    <row r="227" spans="1:31" ht="15.75" customHeight="1">
      <c r="A227" s="4"/>
      <c r="B227" s="4"/>
      <c r="C227" s="4"/>
      <c r="D227" s="4"/>
      <c r="E227" s="4"/>
      <c r="F227" s="4"/>
      <c r="G227" s="56"/>
      <c r="H227" s="56"/>
      <c r="I227" s="52"/>
      <c r="J227" s="52"/>
      <c r="K227" s="52"/>
      <c r="L227" s="52"/>
      <c r="M227" s="52"/>
      <c r="N227" s="52"/>
      <c r="O227" s="4"/>
      <c r="P227" s="4"/>
      <c r="Q227" s="4"/>
      <c r="R227" s="4"/>
      <c r="S227" s="4"/>
      <c r="T227" s="4"/>
      <c r="U227" s="4"/>
      <c r="V227" s="4"/>
      <c r="W227" s="4"/>
      <c r="X227" s="4"/>
      <c r="Y227" s="4"/>
      <c r="Z227" s="56"/>
      <c r="AA227" s="56"/>
      <c r="AB227" s="4"/>
      <c r="AC227" s="4"/>
      <c r="AD227" s="4"/>
      <c r="AE227" s="4"/>
    </row>
    <row r="228" spans="1:31" ht="15.75" customHeight="1">
      <c r="A228" s="4"/>
      <c r="B228" s="4"/>
      <c r="C228" s="4"/>
      <c r="D228" s="4"/>
      <c r="E228" s="4"/>
      <c r="F228" s="4"/>
      <c r="G228" s="56"/>
      <c r="H228" s="56"/>
      <c r="I228" s="52"/>
      <c r="J228" s="52"/>
      <c r="K228" s="52"/>
      <c r="L228" s="52"/>
      <c r="M228" s="52"/>
      <c r="N228" s="52"/>
      <c r="O228" s="4"/>
      <c r="P228" s="4"/>
      <c r="Q228" s="4"/>
      <c r="R228" s="4"/>
      <c r="S228" s="4"/>
      <c r="T228" s="4"/>
      <c r="U228" s="4"/>
      <c r="V228" s="4"/>
      <c r="W228" s="4"/>
      <c r="X228" s="4"/>
      <c r="Y228" s="4"/>
      <c r="Z228" s="56"/>
      <c r="AA228" s="56"/>
      <c r="AB228" s="4"/>
      <c r="AC228" s="4"/>
      <c r="AD228" s="4"/>
      <c r="AE228" s="4"/>
    </row>
    <row r="229" spans="1:31" ht="15.75" customHeight="1">
      <c r="A229" s="4"/>
      <c r="B229" s="4"/>
      <c r="C229" s="4"/>
      <c r="D229" s="4"/>
      <c r="E229" s="4"/>
      <c r="F229" s="4"/>
      <c r="G229" s="56"/>
      <c r="H229" s="56"/>
      <c r="I229" s="52"/>
      <c r="J229" s="52"/>
      <c r="K229" s="52"/>
      <c r="L229" s="52"/>
      <c r="M229" s="52"/>
      <c r="N229" s="52"/>
      <c r="O229" s="4"/>
      <c r="P229" s="4"/>
      <c r="Q229" s="4"/>
      <c r="R229" s="4"/>
      <c r="S229" s="4"/>
      <c r="T229" s="4"/>
      <c r="U229" s="4"/>
      <c r="V229" s="4"/>
      <c r="W229" s="4"/>
      <c r="X229" s="4"/>
      <c r="Y229" s="4"/>
      <c r="Z229" s="56"/>
      <c r="AA229" s="56"/>
      <c r="AB229" s="4"/>
      <c r="AC229" s="4"/>
      <c r="AD229" s="4"/>
      <c r="AE229" s="4"/>
    </row>
    <row r="230" spans="1:31" ht="15.75" customHeight="1">
      <c r="A230" s="4"/>
      <c r="B230" s="4"/>
      <c r="C230" s="4"/>
      <c r="D230" s="4"/>
      <c r="E230" s="4"/>
      <c r="F230" s="4"/>
      <c r="G230" s="56"/>
      <c r="H230" s="56"/>
      <c r="I230" s="52"/>
      <c r="J230" s="52"/>
      <c r="K230" s="52"/>
      <c r="L230" s="52"/>
      <c r="M230" s="52"/>
      <c r="N230" s="52"/>
      <c r="O230" s="4"/>
      <c r="P230" s="4"/>
      <c r="Q230" s="4"/>
      <c r="R230" s="4"/>
      <c r="S230" s="4"/>
      <c r="T230" s="4"/>
      <c r="U230" s="4"/>
      <c r="V230" s="4"/>
      <c r="W230" s="4"/>
      <c r="X230" s="4"/>
      <c r="Y230" s="4"/>
      <c r="Z230" s="56"/>
      <c r="AA230" s="56"/>
      <c r="AB230" s="4"/>
      <c r="AC230" s="4"/>
      <c r="AD230" s="4"/>
      <c r="AE230" s="4"/>
    </row>
    <row r="231" spans="1:31" ht="15.75" customHeight="1">
      <c r="A231" s="4"/>
      <c r="B231" s="4"/>
      <c r="C231" s="4"/>
      <c r="D231" s="4"/>
      <c r="E231" s="4"/>
      <c r="F231" s="4"/>
      <c r="G231" s="56"/>
      <c r="H231" s="56"/>
      <c r="I231" s="52"/>
      <c r="J231" s="52"/>
      <c r="K231" s="52"/>
      <c r="L231" s="52"/>
      <c r="M231" s="52"/>
      <c r="N231" s="52"/>
      <c r="O231" s="4"/>
      <c r="P231" s="4"/>
      <c r="Q231" s="4"/>
      <c r="R231" s="4"/>
      <c r="S231" s="4"/>
      <c r="T231" s="4"/>
      <c r="U231" s="4"/>
      <c r="V231" s="4"/>
      <c r="W231" s="4"/>
      <c r="X231" s="4"/>
      <c r="Y231" s="4"/>
      <c r="Z231" s="56"/>
      <c r="AA231" s="56"/>
      <c r="AB231" s="4"/>
      <c r="AC231" s="4"/>
      <c r="AD231" s="4"/>
      <c r="AE231" s="4"/>
    </row>
    <row r="232" spans="1:31" ht="15.75" customHeight="1">
      <c r="A232" s="4"/>
      <c r="B232" s="4"/>
      <c r="C232" s="4"/>
      <c r="D232" s="4"/>
      <c r="E232" s="4"/>
      <c r="F232" s="4"/>
      <c r="G232" s="56"/>
      <c r="H232" s="56"/>
      <c r="I232" s="52"/>
      <c r="J232" s="52"/>
      <c r="K232" s="52"/>
      <c r="L232" s="52"/>
      <c r="M232" s="52"/>
      <c r="N232" s="52"/>
      <c r="O232" s="4"/>
      <c r="P232" s="4"/>
      <c r="Q232" s="4"/>
      <c r="R232" s="4"/>
      <c r="S232" s="4"/>
      <c r="T232" s="4"/>
      <c r="U232" s="4"/>
      <c r="V232" s="4"/>
      <c r="W232" s="4"/>
      <c r="X232" s="4"/>
      <c r="Y232" s="4"/>
      <c r="Z232" s="56"/>
      <c r="AA232" s="56"/>
      <c r="AB232" s="4"/>
      <c r="AC232" s="4"/>
      <c r="AD232" s="4"/>
      <c r="AE232" s="4"/>
    </row>
    <row r="233" spans="1:31" ht="15.75" customHeight="1">
      <c r="A233" s="4"/>
      <c r="B233" s="4"/>
      <c r="C233" s="4"/>
      <c r="D233" s="4"/>
      <c r="E233" s="4"/>
      <c r="F233" s="4"/>
      <c r="G233" s="56"/>
      <c r="H233" s="56"/>
      <c r="I233" s="52"/>
      <c r="J233" s="52"/>
      <c r="K233" s="52"/>
      <c r="L233" s="52"/>
      <c r="M233" s="52"/>
      <c r="N233" s="52"/>
      <c r="O233" s="4"/>
      <c r="P233" s="4"/>
      <c r="Q233" s="4"/>
      <c r="R233" s="4"/>
      <c r="S233" s="4"/>
      <c r="T233" s="4"/>
      <c r="U233" s="4"/>
      <c r="V233" s="4"/>
      <c r="W233" s="4"/>
      <c r="X233" s="4"/>
      <c r="Y233" s="4"/>
      <c r="Z233" s="56"/>
      <c r="AA233" s="56"/>
      <c r="AB233" s="4"/>
      <c r="AC233" s="4"/>
      <c r="AD233" s="4"/>
      <c r="AE233" s="4"/>
    </row>
    <row r="234" spans="1:31" ht="15.75" customHeight="1">
      <c r="A234" s="4"/>
      <c r="B234" s="4"/>
      <c r="C234" s="4"/>
      <c r="D234" s="4"/>
      <c r="E234" s="4"/>
      <c r="F234" s="4"/>
      <c r="G234" s="56"/>
      <c r="H234" s="56"/>
      <c r="I234" s="52"/>
      <c r="J234" s="52"/>
      <c r="K234" s="52"/>
      <c r="L234" s="52"/>
      <c r="M234" s="52"/>
      <c r="N234" s="52"/>
      <c r="O234" s="4"/>
      <c r="P234" s="4"/>
      <c r="Q234" s="4"/>
      <c r="R234" s="4"/>
      <c r="S234" s="4"/>
      <c r="T234" s="4"/>
      <c r="U234" s="4"/>
      <c r="V234" s="4"/>
      <c r="W234" s="4"/>
      <c r="X234" s="4"/>
      <c r="Y234" s="4"/>
      <c r="Z234" s="56"/>
      <c r="AA234" s="56"/>
      <c r="AB234" s="4"/>
      <c r="AC234" s="4"/>
      <c r="AD234" s="4"/>
      <c r="AE234" s="4"/>
    </row>
    <row r="235" spans="1:31" ht="15.75" customHeight="1">
      <c r="A235" s="4"/>
      <c r="B235" s="4"/>
      <c r="C235" s="4"/>
      <c r="D235" s="4"/>
      <c r="E235" s="4"/>
      <c r="F235" s="4"/>
      <c r="G235" s="56"/>
      <c r="H235" s="56"/>
      <c r="I235" s="52"/>
      <c r="J235" s="52"/>
      <c r="K235" s="52"/>
      <c r="L235" s="52"/>
      <c r="M235" s="52"/>
      <c r="N235" s="52"/>
      <c r="O235" s="4"/>
      <c r="P235" s="4"/>
      <c r="Q235" s="4"/>
      <c r="R235" s="4"/>
      <c r="S235" s="4"/>
      <c r="T235" s="4"/>
      <c r="U235" s="4"/>
      <c r="V235" s="4"/>
      <c r="W235" s="4"/>
      <c r="X235" s="4"/>
      <c r="Y235" s="4"/>
      <c r="Z235" s="56"/>
      <c r="AA235" s="56"/>
      <c r="AB235" s="4"/>
      <c r="AC235" s="4"/>
      <c r="AD235" s="4"/>
      <c r="AE235" s="4"/>
    </row>
    <row r="236" spans="1:31" ht="15.75" customHeight="1">
      <c r="A236" s="4"/>
      <c r="B236" s="4"/>
      <c r="C236" s="4"/>
      <c r="D236" s="4"/>
      <c r="E236" s="4"/>
      <c r="F236" s="4"/>
      <c r="G236" s="56"/>
      <c r="H236" s="56"/>
      <c r="I236" s="52"/>
      <c r="J236" s="52"/>
      <c r="K236" s="52"/>
      <c r="L236" s="52"/>
      <c r="M236" s="52"/>
      <c r="N236" s="52"/>
      <c r="O236" s="4"/>
      <c r="P236" s="4"/>
      <c r="Q236" s="4"/>
      <c r="R236" s="4"/>
      <c r="S236" s="4"/>
      <c r="T236" s="4"/>
      <c r="U236" s="4"/>
      <c r="V236" s="4"/>
      <c r="W236" s="4"/>
      <c r="X236" s="4"/>
      <c r="Y236" s="4"/>
      <c r="Z236" s="56"/>
      <c r="AA236" s="56"/>
      <c r="AB236" s="4"/>
      <c r="AC236" s="4"/>
      <c r="AD236" s="4"/>
      <c r="AE236" s="4"/>
    </row>
    <row r="237" spans="1:31" ht="15.75" customHeight="1">
      <c r="A237" s="4"/>
      <c r="B237" s="4"/>
      <c r="C237" s="4"/>
      <c r="D237" s="4"/>
      <c r="E237" s="4"/>
      <c r="F237" s="4"/>
      <c r="G237" s="56"/>
      <c r="H237" s="56"/>
      <c r="I237" s="52"/>
      <c r="J237" s="52"/>
      <c r="K237" s="52"/>
      <c r="L237" s="52"/>
      <c r="M237" s="52"/>
      <c r="N237" s="52"/>
      <c r="O237" s="4"/>
      <c r="P237" s="4"/>
      <c r="Q237" s="4"/>
      <c r="R237" s="4"/>
      <c r="S237" s="4"/>
      <c r="T237" s="4"/>
      <c r="U237" s="4"/>
      <c r="V237" s="4"/>
      <c r="W237" s="4"/>
      <c r="X237" s="4"/>
      <c r="Y237" s="4"/>
      <c r="Z237" s="56"/>
      <c r="AA237" s="56"/>
      <c r="AB237" s="4"/>
      <c r="AC237" s="4"/>
      <c r="AD237" s="4"/>
      <c r="AE237" s="4"/>
    </row>
    <row r="238" spans="1:31" ht="15.75" customHeight="1">
      <c r="A238" s="4"/>
      <c r="B238" s="4"/>
      <c r="C238" s="4"/>
      <c r="D238" s="4"/>
      <c r="E238" s="4"/>
      <c r="F238" s="4"/>
      <c r="G238" s="56"/>
      <c r="H238" s="56"/>
      <c r="I238" s="52"/>
      <c r="J238" s="52"/>
      <c r="K238" s="52"/>
      <c r="L238" s="52"/>
      <c r="M238" s="52"/>
      <c r="N238" s="52"/>
      <c r="O238" s="4"/>
      <c r="P238" s="4"/>
      <c r="Q238" s="4"/>
      <c r="R238" s="4"/>
      <c r="S238" s="4"/>
      <c r="T238" s="4"/>
      <c r="U238" s="4"/>
      <c r="V238" s="4"/>
      <c r="W238" s="4"/>
      <c r="X238" s="4"/>
      <c r="Y238" s="4"/>
      <c r="Z238" s="56"/>
      <c r="AA238" s="56"/>
      <c r="AB238" s="4"/>
      <c r="AC238" s="4"/>
      <c r="AD238" s="4"/>
      <c r="AE238" s="4"/>
    </row>
    <row r="239" spans="1:31" ht="15.75" customHeight="1">
      <c r="A239" s="4"/>
      <c r="B239" s="4"/>
      <c r="C239" s="4"/>
      <c r="D239" s="4"/>
      <c r="E239" s="4"/>
      <c r="F239" s="4"/>
      <c r="G239" s="56"/>
      <c r="H239" s="56"/>
      <c r="I239" s="52"/>
      <c r="J239" s="52"/>
      <c r="K239" s="52"/>
      <c r="L239" s="52"/>
      <c r="M239" s="52"/>
      <c r="N239" s="52"/>
      <c r="O239" s="4"/>
      <c r="P239" s="4"/>
      <c r="Q239" s="4"/>
      <c r="R239" s="4"/>
      <c r="S239" s="4"/>
      <c r="T239" s="4"/>
      <c r="U239" s="4"/>
      <c r="V239" s="4"/>
      <c r="W239" s="4"/>
      <c r="X239" s="4"/>
      <c r="Y239" s="4"/>
      <c r="Z239" s="56"/>
      <c r="AA239" s="56"/>
      <c r="AB239" s="4"/>
      <c r="AC239" s="4"/>
      <c r="AD239" s="4"/>
      <c r="AE239" s="4"/>
    </row>
    <row r="240" spans="1:31" ht="15.75" customHeight="1">
      <c r="A240" s="4"/>
      <c r="B240" s="4"/>
      <c r="C240" s="4"/>
      <c r="D240" s="4"/>
      <c r="E240" s="4"/>
      <c r="F240" s="4"/>
      <c r="G240" s="56"/>
      <c r="H240" s="56"/>
      <c r="I240" s="52"/>
      <c r="J240" s="52"/>
      <c r="K240" s="52"/>
      <c r="L240" s="52"/>
      <c r="M240" s="52"/>
      <c r="N240" s="52"/>
      <c r="O240" s="4"/>
      <c r="P240" s="4"/>
      <c r="Q240" s="4"/>
      <c r="R240" s="4"/>
      <c r="S240" s="4"/>
      <c r="T240" s="4"/>
      <c r="U240" s="4"/>
      <c r="V240" s="4"/>
      <c r="W240" s="4"/>
      <c r="X240" s="4"/>
      <c r="Y240" s="4"/>
      <c r="Z240" s="56"/>
      <c r="AA240" s="56"/>
      <c r="AB240" s="4"/>
      <c r="AC240" s="4"/>
      <c r="AD240" s="4"/>
      <c r="AE240" s="4"/>
    </row>
    <row r="241" spans="1:31" ht="15.75" customHeight="1">
      <c r="A241" s="4"/>
      <c r="B241" s="4"/>
      <c r="C241" s="4"/>
      <c r="D241" s="4"/>
      <c r="E241" s="4"/>
      <c r="F241" s="4"/>
      <c r="G241" s="56"/>
      <c r="H241" s="56"/>
      <c r="I241" s="52"/>
      <c r="J241" s="52"/>
      <c r="K241" s="52"/>
      <c r="L241" s="52"/>
      <c r="M241" s="52"/>
      <c r="N241" s="52"/>
      <c r="O241" s="4"/>
      <c r="P241" s="4"/>
      <c r="Q241" s="4"/>
      <c r="R241" s="4"/>
      <c r="S241" s="4"/>
      <c r="T241" s="4"/>
      <c r="U241" s="4"/>
      <c r="V241" s="4"/>
      <c r="W241" s="4"/>
      <c r="X241" s="4"/>
      <c r="Y241" s="4"/>
      <c r="Z241" s="56"/>
      <c r="AA241" s="56"/>
      <c r="AB241" s="4"/>
      <c r="AC241" s="4"/>
      <c r="AD241" s="4"/>
      <c r="AE241" s="4"/>
    </row>
    <row r="242" spans="1:31" ht="15.75" customHeight="1">
      <c r="A242" s="4"/>
      <c r="B242" s="4"/>
      <c r="C242" s="4"/>
      <c r="D242" s="4"/>
      <c r="E242" s="4"/>
      <c r="F242" s="4"/>
      <c r="G242" s="56"/>
      <c r="H242" s="56"/>
      <c r="I242" s="52"/>
      <c r="J242" s="52"/>
      <c r="K242" s="52"/>
      <c r="L242" s="52"/>
      <c r="M242" s="52"/>
      <c r="N242" s="52"/>
      <c r="O242" s="4"/>
      <c r="P242" s="4"/>
      <c r="Q242" s="4"/>
      <c r="R242" s="4"/>
      <c r="S242" s="4"/>
      <c r="T242" s="4"/>
      <c r="U242" s="4"/>
      <c r="V242" s="4"/>
      <c r="W242" s="4"/>
      <c r="X242" s="4"/>
      <c r="Y242" s="4"/>
      <c r="Z242" s="56"/>
      <c r="AA242" s="56"/>
      <c r="AB242" s="4"/>
      <c r="AC242" s="4"/>
      <c r="AD242" s="4"/>
      <c r="AE242" s="4"/>
    </row>
    <row r="243" spans="1:31" ht="15.75" customHeight="1">
      <c r="A243" s="4"/>
      <c r="B243" s="4"/>
      <c r="C243" s="4"/>
      <c r="D243" s="4"/>
      <c r="E243" s="4"/>
      <c r="F243" s="4"/>
      <c r="G243" s="56"/>
      <c r="H243" s="56"/>
      <c r="I243" s="52"/>
      <c r="J243" s="52"/>
      <c r="K243" s="52"/>
      <c r="L243" s="52"/>
      <c r="M243" s="52"/>
      <c r="N243" s="52"/>
      <c r="O243" s="4"/>
      <c r="P243" s="4"/>
      <c r="Q243" s="4"/>
      <c r="R243" s="4"/>
      <c r="S243" s="4"/>
      <c r="T243" s="4"/>
      <c r="U243" s="4"/>
      <c r="V243" s="4"/>
      <c r="W243" s="4"/>
      <c r="X243" s="4"/>
      <c r="Y243" s="4"/>
      <c r="Z243" s="56"/>
      <c r="AA243" s="56"/>
      <c r="AB243" s="4"/>
      <c r="AC243" s="4"/>
      <c r="AD243" s="4"/>
      <c r="AE243" s="4"/>
    </row>
    <row r="244" spans="1:31" ht="15.75" customHeight="1">
      <c r="A244" s="4"/>
      <c r="B244" s="4"/>
      <c r="C244" s="4"/>
      <c r="D244" s="4"/>
      <c r="E244" s="4"/>
      <c r="F244" s="4"/>
      <c r="G244" s="56"/>
      <c r="H244" s="56"/>
      <c r="I244" s="52"/>
      <c r="J244" s="52"/>
      <c r="K244" s="52"/>
      <c r="L244" s="52"/>
      <c r="M244" s="52"/>
      <c r="N244" s="52"/>
      <c r="O244" s="4"/>
      <c r="P244" s="4"/>
      <c r="Q244" s="4"/>
      <c r="R244" s="4"/>
      <c r="S244" s="4"/>
      <c r="T244" s="4"/>
      <c r="U244" s="4"/>
      <c r="V244" s="4"/>
      <c r="W244" s="4"/>
      <c r="X244" s="4"/>
      <c r="Y244" s="4"/>
      <c r="Z244" s="56"/>
      <c r="AA244" s="56"/>
      <c r="AB244" s="4"/>
      <c r="AC244" s="4"/>
      <c r="AD244" s="4"/>
      <c r="AE244" s="4"/>
    </row>
    <row r="245" spans="1:31" ht="15.75" customHeight="1">
      <c r="A245" s="4"/>
      <c r="B245" s="4"/>
      <c r="C245" s="4"/>
      <c r="D245" s="4"/>
      <c r="E245" s="4"/>
      <c r="F245" s="4"/>
      <c r="G245" s="56"/>
      <c r="H245" s="56"/>
      <c r="I245" s="52"/>
      <c r="J245" s="52"/>
      <c r="K245" s="52"/>
      <c r="L245" s="52"/>
      <c r="M245" s="52"/>
      <c r="N245" s="52"/>
      <c r="O245" s="4"/>
      <c r="P245" s="4"/>
      <c r="Q245" s="4"/>
      <c r="R245" s="4"/>
      <c r="S245" s="4"/>
      <c r="T245" s="4"/>
      <c r="U245" s="4"/>
      <c r="V245" s="4"/>
      <c r="W245" s="4"/>
      <c r="X245" s="4"/>
      <c r="Y245" s="4"/>
      <c r="Z245" s="56"/>
      <c r="AA245" s="56"/>
      <c r="AB245" s="4"/>
      <c r="AC245" s="4"/>
      <c r="AD245" s="4"/>
      <c r="AE245" s="4"/>
    </row>
    <row r="246" spans="1:31" ht="15.75" customHeight="1">
      <c r="A246" s="4"/>
      <c r="B246" s="4"/>
      <c r="C246" s="4"/>
      <c r="D246" s="4"/>
      <c r="E246" s="4"/>
      <c r="F246" s="4"/>
      <c r="G246" s="56"/>
      <c r="H246" s="56"/>
      <c r="I246" s="52"/>
      <c r="J246" s="52"/>
      <c r="K246" s="52"/>
      <c r="L246" s="52"/>
      <c r="M246" s="52"/>
      <c r="N246" s="52"/>
      <c r="O246" s="4"/>
      <c r="P246" s="4"/>
      <c r="Q246" s="4"/>
      <c r="R246" s="4"/>
      <c r="S246" s="4"/>
      <c r="T246" s="4"/>
      <c r="U246" s="4"/>
      <c r="V246" s="4"/>
      <c r="W246" s="4"/>
      <c r="X246" s="4"/>
      <c r="Y246" s="4"/>
      <c r="Z246" s="56"/>
      <c r="AA246" s="56"/>
      <c r="AB246" s="4"/>
      <c r="AC246" s="4"/>
      <c r="AD246" s="4"/>
      <c r="AE246" s="4"/>
    </row>
    <row r="247" spans="1:31" ht="15.75" customHeight="1">
      <c r="A247" s="4"/>
      <c r="B247" s="4"/>
      <c r="C247" s="4"/>
      <c r="D247" s="4"/>
      <c r="E247" s="4"/>
      <c r="F247" s="4"/>
      <c r="G247" s="56"/>
      <c r="H247" s="56"/>
      <c r="I247" s="52"/>
      <c r="J247" s="52"/>
      <c r="K247" s="52"/>
      <c r="L247" s="52"/>
      <c r="M247" s="52"/>
      <c r="N247" s="52"/>
      <c r="O247" s="4"/>
      <c r="P247" s="4"/>
      <c r="Q247" s="4"/>
      <c r="R247" s="4"/>
      <c r="S247" s="4"/>
      <c r="T247" s="4"/>
      <c r="U247" s="4"/>
      <c r="V247" s="4"/>
      <c r="W247" s="4"/>
      <c r="X247" s="4"/>
      <c r="Y247" s="4"/>
      <c r="Z247" s="56"/>
      <c r="AA247" s="56"/>
      <c r="AB247" s="4"/>
      <c r="AC247" s="4"/>
      <c r="AD247" s="4"/>
      <c r="AE247" s="4"/>
    </row>
    <row r="248" spans="1:31" ht="15.75" customHeight="1">
      <c r="A248" s="4"/>
      <c r="B248" s="4"/>
      <c r="C248" s="4"/>
      <c r="D248" s="4"/>
      <c r="E248" s="4"/>
      <c r="F248" s="4"/>
      <c r="G248" s="56"/>
      <c r="H248" s="56"/>
      <c r="I248" s="52"/>
      <c r="J248" s="52"/>
      <c r="K248" s="52"/>
      <c r="L248" s="52"/>
      <c r="M248" s="52"/>
      <c r="N248" s="52"/>
      <c r="O248" s="4"/>
      <c r="P248" s="4"/>
      <c r="Q248" s="4"/>
      <c r="R248" s="4"/>
      <c r="S248" s="4"/>
      <c r="T248" s="4"/>
      <c r="U248" s="4"/>
      <c r="V248" s="4"/>
      <c r="W248" s="4"/>
      <c r="X248" s="4"/>
      <c r="Y248" s="4"/>
      <c r="Z248" s="56"/>
      <c r="AA248" s="56"/>
      <c r="AB248" s="4"/>
      <c r="AC248" s="4"/>
      <c r="AD248" s="4"/>
      <c r="AE248" s="4"/>
    </row>
    <row r="249" spans="1:31" ht="15.75" customHeight="1">
      <c r="A249" s="4"/>
      <c r="B249" s="4"/>
      <c r="C249" s="4"/>
      <c r="D249" s="4"/>
      <c r="E249" s="4"/>
      <c r="F249" s="4"/>
      <c r="G249" s="56"/>
      <c r="H249" s="56"/>
      <c r="I249" s="52"/>
      <c r="J249" s="52"/>
      <c r="K249" s="52"/>
      <c r="L249" s="52"/>
      <c r="M249" s="52"/>
      <c r="N249" s="52"/>
      <c r="O249" s="4"/>
      <c r="P249" s="4"/>
      <c r="Q249" s="4"/>
      <c r="R249" s="4"/>
      <c r="S249" s="4"/>
      <c r="T249" s="4"/>
      <c r="U249" s="4"/>
      <c r="V249" s="4"/>
      <c r="W249" s="4"/>
      <c r="X249" s="4"/>
      <c r="Y249" s="4"/>
      <c r="Z249" s="56"/>
      <c r="AA249" s="56"/>
      <c r="AB249" s="4"/>
      <c r="AC249" s="4"/>
      <c r="AD249" s="4"/>
      <c r="AE249" s="4"/>
    </row>
    <row r="250" spans="1:31" ht="15.75" customHeight="1">
      <c r="A250" s="4"/>
      <c r="B250" s="4"/>
      <c r="C250" s="4"/>
      <c r="D250" s="4"/>
      <c r="E250" s="4"/>
      <c r="F250" s="4"/>
      <c r="G250" s="56"/>
      <c r="H250" s="56"/>
      <c r="I250" s="52"/>
      <c r="J250" s="52"/>
      <c r="K250" s="52"/>
      <c r="L250" s="52"/>
      <c r="M250" s="52"/>
      <c r="N250" s="52"/>
      <c r="O250" s="4"/>
      <c r="P250" s="4"/>
      <c r="Q250" s="4"/>
      <c r="R250" s="4"/>
      <c r="S250" s="4"/>
      <c r="T250" s="4"/>
      <c r="U250" s="4"/>
      <c r="V250" s="4"/>
      <c r="W250" s="4"/>
      <c r="X250" s="4"/>
      <c r="Y250" s="4"/>
      <c r="Z250" s="56"/>
      <c r="AA250" s="56"/>
      <c r="AB250" s="4"/>
      <c r="AC250" s="4"/>
      <c r="AD250" s="4"/>
      <c r="AE250" s="4"/>
    </row>
    <row r="251" spans="1:31" ht="15.75" customHeight="1">
      <c r="A251" s="4"/>
      <c r="B251" s="4"/>
      <c r="C251" s="4"/>
      <c r="D251" s="4"/>
      <c r="E251" s="4"/>
      <c r="F251" s="4"/>
      <c r="G251" s="56"/>
      <c r="H251" s="56"/>
      <c r="I251" s="52"/>
      <c r="J251" s="52"/>
      <c r="K251" s="52"/>
      <c r="L251" s="52"/>
      <c r="M251" s="52"/>
      <c r="N251" s="52"/>
      <c r="O251" s="4"/>
      <c r="P251" s="4"/>
      <c r="Q251" s="4"/>
      <c r="R251" s="4"/>
      <c r="S251" s="4"/>
      <c r="T251" s="4"/>
      <c r="U251" s="4"/>
      <c r="V251" s="4"/>
      <c r="W251" s="4"/>
      <c r="X251" s="4"/>
      <c r="Y251" s="4"/>
      <c r="Z251" s="56"/>
      <c r="AA251" s="56"/>
      <c r="AB251" s="4"/>
      <c r="AC251" s="4"/>
      <c r="AD251" s="4"/>
      <c r="AE251" s="4"/>
    </row>
    <row r="252" spans="1:31" ht="15.75" customHeight="1">
      <c r="A252" s="4"/>
      <c r="B252" s="4"/>
      <c r="C252" s="4"/>
      <c r="D252" s="4"/>
      <c r="E252" s="4"/>
      <c r="F252" s="4"/>
      <c r="G252" s="56"/>
      <c r="H252" s="56"/>
      <c r="I252" s="52"/>
      <c r="J252" s="52"/>
      <c r="K252" s="52"/>
      <c r="L252" s="52"/>
      <c r="M252" s="52"/>
      <c r="N252" s="52"/>
      <c r="O252" s="4"/>
      <c r="P252" s="4"/>
      <c r="Q252" s="4"/>
      <c r="R252" s="4"/>
      <c r="S252" s="4"/>
      <c r="T252" s="4"/>
      <c r="U252" s="4"/>
      <c r="V252" s="4"/>
      <c r="W252" s="4"/>
      <c r="X252" s="4"/>
      <c r="Y252" s="4"/>
      <c r="Z252" s="56"/>
      <c r="AA252" s="56"/>
      <c r="AB252" s="4"/>
      <c r="AC252" s="4"/>
      <c r="AD252" s="4"/>
      <c r="AE252" s="4"/>
    </row>
    <row r="253" spans="1:31" ht="15.75" customHeight="1">
      <c r="A253" s="4"/>
      <c r="B253" s="4"/>
      <c r="C253" s="4"/>
      <c r="D253" s="4"/>
      <c r="E253" s="4"/>
      <c r="F253" s="4"/>
      <c r="G253" s="56"/>
      <c r="H253" s="56"/>
      <c r="I253" s="52"/>
      <c r="J253" s="52"/>
      <c r="K253" s="52"/>
      <c r="L253" s="52"/>
      <c r="M253" s="52"/>
      <c r="N253" s="52"/>
      <c r="O253" s="4"/>
      <c r="P253" s="4"/>
      <c r="Q253" s="4"/>
      <c r="R253" s="4"/>
      <c r="S253" s="4"/>
      <c r="T253" s="4"/>
      <c r="U253" s="4"/>
      <c r="V253" s="4"/>
      <c r="W253" s="4"/>
      <c r="X253" s="4"/>
      <c r="Y253" s="4"/>
      <c r="Z253" s="56"/>
      <c r="AA253" s="56"/>
      <c r="AB253" s="4"/>
      <c r="AC253" s="4"/>
      <c r="AD253" s="4"/>
      <c r="AE253" s="4"/>
    </row>
    <row r="254" spans="1:31" ht="15.75" customHeight="1">
      <c r="A254" s="4"/>
      <c r="B254" s="4"/>
      <c r="C254" s="4"/>
      <c r="D254" s="4"/>
      <c r="E254" s="4"/>
      <c r="F254" s="4"/>
      <c r="G254" s="56"/>
      <c r="H254" s="56"/>
      <c r="I254" s="52"/>
      <c r="J254" s="52"/>
      <c r="K254" s="52"/>
      <c r="L254" s="52"/>
      <c r="M254" s="52"/>
      <c r="N254" s="52"/>
      <c r="O254" s="4"/>
      <c r="P254" s="4"/>
      <c r="Q254" s="4"/>
      <c r="R254" s="4"/>
      <c r="S254" s="4"/>
      <c r="T254" s="4"/>
      <c r="U254" s="4"/>
      <c r="V254" s="4"/>
      <c r="W254" s="4"/>
      <c r="X254" s="4"/>
      <c r="Y254" s="4"/>
      <c r="Z254" s="56"/>
      <c r="AA254" s="56"/>
      <c r="AB254" s="4"/>
      <c r="AC254" s="4"/>
      <c r="AD254" s="4"/>
      <c r="AE254" s="4"/>
    </row>
    <row r="255" spans="1:31" ht="15.75" customHeight="1">
      <c r="A255" s="4"/>
      <c r="B255" s="4"/>
      <c r="C255" s="4"/>
      <c r="D255" s="4"/>
      <c r="E255" s="4"/>
      <c r="F255" s="4"/>
      <c r="G255" s="56"/>
      <c r="H255" s="56"/>
      <c r="I255" s="52"/>
      <c r="J255" s="52"/>
      <c r="K255" s="52"/>
      <c r="L255" s="52"/>
      <c r="M255" s="52"/>
      <c r="N255" s="52"/>
      <c r="O255" s="4"/>
      <c r="P255" s="4"/>
      <c r="Q255" s="4"/>
      <c r="R255" s="4"/>
      <c r="S255" s="4"/>
      <c r="T255" s="4"/>
      <c r="U255" s="4"/>
      <c r="V255" s="4"/>
      <c r="W255" s="4"/>
      <c r="X255" s="4"/>
      <c r="Y255" s="4"/>
      <c r="Z255" s="56"/>
      <c r="AA255" s="56"/>
      <c r="AB255" s="4"/>
      <c r="AC255" s="4"/>
      <c r="AD255" s="4"/>
      <c r="AE255" s="4"/>
    </row>
    <row r="256" spans="1:31" ht="15.75" customHeight="1">
      <c r="A256" s="4"/>
      <c r="B256" s="4"/>
      <c r="C256" s="4"/>
      <c r="D256" s="4"/>
      <c r="E256" s="4"/>
      <c r="F256" s="4"/>
      <c r="G256" s="56"/>
      <c r="H256" s="56"/>
      <c r="I256" s="52"/>
      <c r="J256" s="52"/>
      <c r="K256" s="52"/>
      <c r="L256" s="52"/>
      <c r="M256" s="52"/>
      <c r="N256" s="52"/>
      <c r="O256" s="4"/>
      <c r="P256" s="4"/>
      <c r="Q256" s="4"/>
      <c r="R256" s="4"/>
      <c r="S256" s="4"/>
      <c r="T256" s="4"/>
      <c r="U256" s="4"/>
      <c r="V256" s="4"/>
      <c r="W256" s="4"/>
      <c r="X256" s="4"/>
      <c r="Y256" s="4"/>
      <c r="Z256" s="56"/>
      <c r="AA256" s="56"/>
      <c r="AB256" s="4"/>
      <c r="AC256" s="4"/>
      <c r="AD256" s="4"/>
      <c r="AE256" s="4"/>
    </row>
    <row r="257" spans="1:31" ht="15.75" customHeight="1">
      <c r="A257" s="4"/>
      <c r="B257" s="4"/>
      <c r="C257" s="4"/>
      <c r="D257" s="4"/>
      <c r="E257" s="4"/>
      <c r="F257" s="4"/>
      <c r="G257" s="56"/>
      <c r="H257" s="56"/>
      <c r="I257" s="52"/>
      <c r="J257" s="52"/>
      <c r="K257" s="52"/>
      <c r="L257" s="52"/>
      <c r="M257" s="52"/>
      <c r="N257" s="52"/>
      <c r="O257" s="4"/>
      <c r="P257" s="4"/>
      <c r="Q257" s="4"/>
      <c r="R257" s="4"/>
      <c r="S257" s="4"/>
      <c r="T257" s="4"/>
      <c r="U257" s="4"/>
      <c r="V257" s="4"/>
      <c r="W257" s="4"/>
      <c r="X257" s="4"/>
      <c r="Y257" s="4"/>
      <c r="Z257" s="56"/>
      <c r="AA257" s="56"/>
      <c r="AB257" s="4"/>
      <c r="AC257" s="4"/>
      <c r="AD257" s="4"/>
      <c r="AE257" s="4"/>
    </row>
    <row r="258" spans="1:31" ht="15.75" customHeight="1">
      <c r="A258" s="4"/>
      <c r="B258" s="4"/>
      <c r="C258" s="4"/>
      <c r="D258" s="4"/>
      <c r="E258" s="4"/>
      <c r="F258" s="4"/>
      <c r="G258" s="56"/>
      <c r="H258" s="56"/>
      <c r="I258" s="52"/>
      <c r="J258" s="52"/>
      <c r="K258" s="52"/>
      <c r="L258" s="52"/>
      <c r="M258" s="52"/>
      <c r="N258" s="52"/>
      <c r="O258" s="4"/>
      <c r="P258" s="4"/>
      <c r="Q258" s="4"/>
      <c r="R258" s="4"/>
      <c r="S258" s="4"/>
      <c r="T258" s="4"/>
      <c r="U258" s="4"/>
      <c r="V258" s="4"/>
      <c r="W258" s="4"/>
      <c r="X258" s="4"/>
      <c r="Y258" s="4"/>
      <c r="Z258" s="56"/>
      <c r="AA258" s="56"/>
      <c r="AB258" s="4"/>
      <c r="AC258" s="4"/>
      <c r="AD258" s="4"/>
      <c r="AE258" s="4"/>
    </row>
    <row r="259" spans="1:31" ht="15.75" customHeight="1">
      <c r="A259" s="4"/>
      <c r="B259" s="4"/>
      <c r="C259" s="4"/>
      <c r="D259" s="4"/>
      <c r="E259" s="4"/>
      <c r="F259" s="4"/>
      <c r="G259" s="56"/>
      <c r="H259" s="56"/>
      <c r="I259" s="52"/>
      <c r="J259" s="52"/>
      <c r="K259" s="52"/>
      <c r="L259" s="52"/>
      <c r="M259" s="52"/>
      <c r="N259" s="52"/>
      <c r="O259" s="4"/>
      <c r="P259" s="4"/>
      <c r="Q259" s="4"/>
      <c r="R259" s="4"/>
      <c r="S259" s="4"/>
      <c r="T259" s="4"/>
      <c r="U259" s="4"/>
      <c r="V259" s="4"/>
      <c r="W259" s="4"/>
      <c r="X259" s="4"/>
      <c r="Y259" s="4"/>
      <c r="Z259" s="56"/>
      <c r="AA259" s="56"/>
      <c r="AB259" s="4"/>
      <c r="AC259" s="4"/>
      <c r="AD259" s="4"/>
      <c r="AE259" s="4"/>
    </row>
    <row r="260" spans="1:31" ht="15.75" customHeight="1">
      <c r="A260" s="4"/>
      <c r="B260" s="4"/>
      <c r="C260" s="4"/>
      <c r="D260" s="4"/>
      <c r="E260" s="4"/>
      <c r="F260" s="4"/>
      <c r="G260" s="56"/>
      <c r="H260" s="56"/>
      <c r="I260" s="52"/>
      <c r="J260" s="52"/>
      <c r="K260" s="52"/>
      <c r="L260" s="52"/>
      <c r="M260" s="52"/>
      <c r="N260" s="52"/>
      <c r="O260" s="4"/>
      <c r="P260" s="4"/>
      <c r="Q260" s="4"/>
      <c r="R260" s="4"/>
      <c r="S260" s="4"/>
      <c r="T260" s="4"/>
      <c r="U260" s="4"/>
      <c r="V260" s="4"/>
      <c r="W260" s="4"/>
      <c r="X260" s="4"/>
      <c r="Y260" s="4"/>
      <c r="Z260" s="56"/>
      <c r="AA260" s="56"/>
      <c r="AB260" s="4"/>
      <c r="AC260" s="4"/>
      <c r="AD260" s="4"/>
      <c r="AE260" s="4"/>
    </row>
    <row r="261" spans="1:31" ht="15.75" customHeight="1">
      <c r="A261" s="4"/>
      <c r="B261" s="4"/>
      <c r="C261" s="4"/>
      <c r="D261" s="4"/>
      <c r="E261" s="4"/>
      <c r="F261" s="4"/>
      <c r="G261" s="56"/>
      <c r="H261" s="56"/>
      <c r="I261" s="52"/>
      <c r="J261" s="52"/>
      <c r="K261" s="52"/>
      <c r="L261" s="52"/>
      <c r="M261" s="52"/>
      <c r="N261" s="52"/>
      <c r="O261" s="4"/>
      <c r="P261" s="4"/>
      <c r="Q261" s="4"/>
      <c r="R261" s="4"/>
      <c r="S261" s="4"/>
      <c r="T261" s="4"/>
      <c r="U261" s="4"/>
      <c r="V261" s="4"/>
      <c r="W261" s="4"/>
      <c r="X261" s="4"/>
      <c r="Y261" s="4"/>
      <c r="Z261" s="56"/>
      <c r="AA261" s="56"/>
      <c r="AB261" s="4"/>
      <c r="AC261" s="4"/>
      <c r="AD261" s="4"/>
      <c r="AE261" s="4"/>
    </row>
    <row r="262" spans="1:31" ht="15.75" customHeight="1">
      <c r="A262" s="4"/>
      <c r="B262" s="4"/>
      <c r="C262" s="4"/>
      <c r="D262" s="4"/>
      <c r="E262" s="4"/>
      <c r="F262" s="4"/>
      <c r="G262" s="56"/>
      <c r="H262" s="56"/>
      <c r="I262" s="52"/>
      <c r="J262" s="52"/>
      <c r="K262" s="52"/>
      <c r="L262" s="52"/>
      <c r="M262" s="52"/>
      <c r="N262" s="52"/>
      <c r="O262" s="4"/>
      <c r="P262" s="4"/>
      <c r="Q262" s="4"/>
      <c r="R262" s="4"/>
      <c r="S262" s="4"/>
      <c r="T262" s="4"/>
      <c r="U262" s="4"/>
      <c r="V262" s="4"/>
      <c r="W262" s="4"/>
      <c r="X262" s="4"/>
      <c r="Y262" s="4"/>
      <c r="Z262" s="56"/>
      <c r="AA262" s="56"/>
      <c r="AB262" s="4"/>
      <c r="AC262" s="4"/>
      <c r="AD262" s="4"/>
      <c r="AE262" s="4"/>
    </row>
    <row r="263" spans="1:31" ht="15.75" customHeight="1">
      <c r="A263" s="4"/>
      <c r="B263" s="4"/>
      <c r="C263" s="4"/>
      <c r="D263" s="4"/>
      <c r="E263" s="4"/>
      <c r="F263" s="4"/>
      <c r="G263" s="56"/>
      <c r="H263" s="56"/>
      <c r="I263" s="52"/>
      <c r="J263" s="52"/>
      <c r="K263" s="52"/>
      <c r="L263" s="52"/>
      <c r="M263" s="52"/>
      <c r="N263" s="52"/>
      <c r="O263" s="4"/>
      <c r="P263" s="4"/>
      <c r="Q263" s="4"/>
      <c r="R263" s="4"/>
      <c r="S263" s="4"/>
      <c r="T263" s="4"/>
      <c r="U263" s="4"/>
      <c r="V263" s="4"/>
      <c r="W263" s="4"/>
      <c r="X263" s="4"/>
      <c r="Y263" s="4"/>
      <c r="Z263" s="56"/>
      <c r="AA263" s="56"/>
      <c r="AB263" s="4"/>
      <c r="AC263" s="4"/>
      <c r="AD263" s="4"/>
      <c r="AE263" s="4"/>
    </row>
    <row r="264" spans="1:31" ht="15.75" customHeight="1">
      <c r="A264" s="4"/>
      <c r="B264" s="4"/>
      <c r="C264" s="4"/>
      <c r="D264" s="4"/>
      <c r="E264" s="4"/>
      <c r="F264" s="4"/>
      <c r="G264" s="56"/>
      <c r="H264" s="56"/>
      <c r="I264" s="52"/>
      <c r="J264" s="52"/>
      <c r="K264" s="52"/>
      <c r="L264" s="52"/>
      <c r="M264" s="52"/>
      <c r="N264" s="52"/>
      <c r="O264" s="4"/>
      <c r="P264" s="4"/>
      <c r="Q264" s="4"/>
      <c r="R264" s="4"/>
      <c r="S264" s="4"/>
      <c r="T264" s="4"/>
      <c r="U264" s="4"/>
      <c r="V264" s="4"/>
      <c r="W264" s="4"/>
      <c r="X264" s="4"/>
      <c r="Y264" s="4"/>
      <c r="Z264" s="56"/>
      <c r="AA264" s="56"/>
      <c r="AB264" s="4"/>
      <c r="AC264" s="4"/>
      <c r="AD264" s="4"/>
      <c r="AE264" s="4"/>
    </row>
    <row r="265" spans="1:31" ht="15.75" customHeight="1">
      <c r="A265" s="4"/>
      <c r="B265" s="4"/>
      <c r="C265" s="4"/>
      <c r="D265" s="4"/>
      <c r="E265" s="4"/>
      <c r="F265" s="4"/>
      <c r="G265" s="56"/>
      <c r="H265" s="56"/>
      <c r="I265" s="52"/>
      <c r="J265" s="52"/>
      <c r="K265" s="52"/>
      <c r="L265" s="52"/>
      <c r="M265" s="52"/>
      <c r="N265" s="52"/>
      <c r="O265" s="4"/>
      <c r="P265" s="4"/>
      <c r="Q265" s="4"/>
      <c r="R265" s="4"/>
      <c r="S265" s="4"/>
      <c r="T265" s="4"/>
      <c r="U265" s="4"/>
      <c r="V265" s="4"/>
      <c r="W265" s="4"/>
      <c r="X265" s="4"/>
      <c r="Y265" s="4"/>
      <c r="Z265" s="56"/>
      <c r="AA265" s="56"/>
      <c r="AB265" s="4"/>
      <c r="AC265" s="4"/>
      <c r="AD265" s="4"/>
      <c r="AE265" s="4"/>
    </row>
    <row r="266" spans="1:31" ht="15.75" customHeight="1">
      <c r="A266" s="4"/>
      <c r="B266" s="4"/>
      <c r="C266" s="4"/>
      <c r="D266" s="4"/>
      <c r="E266" s="4"/>
      <c r="F266" s="4"/>
      <c r="G266" s="56"/>
      <c r="H266" s="56"/>
      <c r="I266" s="52"/>
      <c r="J266" s="52"/>
      <c r="K266" s="52"/>
      <c r="L266" s="52"/>
      <c r="M266" s="52"/>
      <c r="N266" s="52"/>
      <c r="O266" s="4"/>
      <c r="P266" s="4"/>
      <c r="Q266" s="4"/>
      <c r="R266" s="4"/>
      <c r="S266" s="4"/>
      <c r="T266" s="4"/>
      <c r="U266" s="4"/>
      <c r="V266" s="4"/>
      <c r="W266" s="4"/>
      <c r="X266" s="4"/>
      <c r="Y266" s="4"/>
      <c r="Z266" s="56"/>
      <c r="AA266" s="56"/>
      <c r="AB266" s="4"/>
      <c r="AC266" s="4"/>
      <c r="AD266" s="4"/>
      <c r="AE266" s="4"/>
    </row>
    <row r="267" spans="1:31" ht="15.75" customHeight="1">
      <c r="A267" s="4"/>
      <c r="B267" s="4"/>
      <c r="C267" s="4"/>
      <c r="D267" s="4"/>
      <c r="E267" s="4"/>
      <c r="F267" s="4"/>
      <c r="G267" s="56"/>
      <c r="H267" s="56"/>
      <c r="I267" s="52"/>
      <c r="J267" s="52"/>
      <c r="K267" s="52"/>
      <c r="L267" s="52"/>
      <c r="M267" s="52"/>
      <c r="N267" s="52"/>
      <c r="O267" s="4"/>
      <c r="P267" s="4"/>
      <c r="Q267" s="4"/>
      <c r="R267" s="4"/>
      <c r="S267" s="4"/>
      <c r="T267" s="4"/>
      <c r="U267" s="4"/>
      <c r="V267" s="4"/>
      <c r="W267" s="4"/>
      <c r="X267" s="4"/>
      <c r="Y267" s="4"/>
      <c r="Z267" s="56"/>
      <c r="AA267" s="56"/>
      <c r="AB267" s="4"/>
      <c r="AC267" s="4"/>
      <c r="AD267" s="4"/>
      <c r="AE267" s="4"/>
    </row>
    <row r="268" spans="1:31" ht="15.75" customHeight="1">
      <c r="A268" s="4"/>
      <c r="B268" s="4"/>
      <c r="C268" s="4"/>
      <c r="D268" s="4"/>
      <c r="E268" s="4"/>
      <c r="F268" s="4"/>
      <c r="G268" s="56"/>
      <c r="H268" s="56"/>
      <c r="I268" s="52"/>
      <c r="J268" s="52"/>
      <c r="K268" s="52"/>
      <c r="L268" s="52"/>
      <c r="M268" s="52"/>
      <c r="N268" s="52"/>
      <c r="O268" s="4"/>
      <c r="P268" s="4"/>
      <c r="Q268" s="4"/>
      <c r="R268" s="4"/>
      <c r="S268" s="4"/>
      <c r="T268" s="4"/>
      <c r="U268" s="4"/>
      <c r="V268" s="4"/>
      <c r="W268" s="4"/>
      <c r="X268" s="4"/>
      <c r="Y268" s="4"/>
      <c r="Z268" s="56"/>
      <c r="AA268" s="56"/>
      <c r="AB268" s="4"/>
      <c r="AC268" s="4"/>
      <c r="AD268" s="4"/>
      <c r="AE268" s="4"/>
    </row>
    <row r="269" spans="1:31" ht="15.75" customHeight="1">
      <c r="A269" s="4"/>
      <c r="B269" s="4"/>
      <c r="C269" s="4"/>
      <c r="D269" s="4"/>
      <c r="E269" s="4"/>
      <c r="F269" s="4"/>
      <c r="G269" s="56"/>
      <c r="H269" s="56"/>
      <c r="I269" s="52"/>
      <c r="J269" s="52"/>
      <c r="K269" s="52"/>
      <c r="L269" s="52"/>
      <c r="M269" s="52"/>
      <c r="N269" s="52"/>
      <c r="O269" s="4"/>
      <c r="P269" s="4"/>
      <c r="Q269" s="4"/>
      <c r="R269" s="4"/>
      <c r="S269" s="4"/>
      <c r="T269" s="4"/>
      <c r="U269" s="4"/>
      <c r="V269" s="4"/>
      <c r="W269" s="4"/>
      <c r="X269" s="4"/>
      <c r="Y269" s="4"/>
      <c r="Z269" s="56"/>
      <c r="AA269" s="56"/>
      <c r="AB269" s="4"/>
      <c r="AC269" s="4"/>
      <c r="AD269" s="4"/>
      <c r="AE269" s="4"/>
    </row>
    <row r="270" spans="1:31" ht="15.75" customHeight="1">
      <c r="A270" s="4"/>
      <c r="B270" s="4"/>
      <c r="C270" s="4"/>
      <c r="D270" s="4"/>
      <c r="E270" s="4"/>
      <c r="F270" s="4"/>
      <c r="G270" s="56"/>
      <c r="H270" s="56"/>
      <c r="I270" s="52"/>
      <c r="J270" s="52"/>
      <c r="K270" s="52"/>
      <c r="L270" s="52"/>
      <c r="M270" s="52"/>
      <c r="N270" s="52"/>
      <c r="O270" s="4"/>
      <c r="P270" s="4"/>
      <c r="Q270" s="4"/>
      <c r="R270" s="4"/>
      <c r="S270" s="4"/>
      <c r="T270" s="4"/>
      <c r="U270" s="4"/>
      <c r="V270" s="4"/>
      <c r="W270" s="4"/>
      <c r="X270" s="4"/>
      <c r="Y270" s="4"/>
      <c r="Z270" s="56"/>
      <c r="AA270" s="56"/>
      <c r="AB270" s="4"/>
      <c r="AC270" s="4"/>
      <c r="AD270" s="4"/>
      <c r="AE270" s="4"/>
    </row>
    <row r="271" spans="1:31" ht="15.75" customHeight="1">
      <c r="A271" s="4"/>
      <c r="B271" s="4"/>
      <c r="C271" s="4"/>
      <c r="D271" s="4"/>
      <c r="E271" s="4"/>
      <c r="F271" s="4"/>
      <c r="G271" s="56"/>
      <c r="H271" s="56"/>
      <c r="I271" s="52"/>
      <c r="J271" s="52"/>
      <c r="K271" s="52"/>
      <c r="L271" s="52"/>
      <c r="M271" s="52"/>
      <c r="N271" s="52"/>
      <c r="O271" s="4"/>
      <c r="P271" s="4"/>
      <c r="Q271" s="4"/>
      <c r="R271" s="4"/>
      <c r="S271" s="4"/>
      <c r="T271" s="4"/>
      <c r="U271" s="4"/>
      <c r="V271" s="4"/>
      <c r="W271" s="4"/>
      <c r="X271" s="4"/>
      <c r="Y271" s="4"/>
      <c r="Z271" s="56"/>
      <c r="AA271" s="56"/>
      <c r="AB271" s="4"/>
      <c r="AC271" s="4"/>
      <c r="AD271" s="4"/>
      <c r="AE271" s="4"/>
    </row>
    <row r="272" spans="1:31" ht="15.75" customHeight="1">
      <c r="A272" s="4"/>
      <c r="B272" s="4"/>
      <c r="C272" s="4"/>
      <c r="D272" s="4"/>
      <c r="E272" s="4"/>
      <c r="F272" s="4"/>
      <c r="G272" s="56"/>
      <c r="H272" s="56"/>
      <c r="I272" s="52"/>
      <c r="J272" s="52"/>
      <c r="K272" s="52"/>
      <c r="L272" s="52"/>
      <c r="M272" s="52"/>
      <c r="N272" s="52"/>
      <c r="O272" s="4"/>
      <c r="P272" s="4"/>
      <c r="Q272" s="4"/>
      <c r="R272" s="4"/>
      <c r="S272" s="4"/>
      <c r="T272" s="4"/>
      <c r="U272" s="4"/>
      <c r="V272" s="4"/>
      <c r="W272" s="4"/>
      <c r="X272" s="4"/>
      <c r="Y272" s="4"/>
      <c r="Z272" s="56"/>
      <c r="AA272" s="56"/>
      <c r="AB272" s="4"/>
      <c r="AC272" s="4"/>
      <c r="AD272" s="4"/>
      <c r="AE272" s="4"/>
    </row>
    <row r="273" spans="1:31" ht="15.75" customHeight="1">
      <c r="A273" s="4"/>
      <c r="B273" s="4"/>
      <c r="C273" s="4"/>
      <c r="D273" s="4"/>
      <c r="E273" s="4"/>
      <c r="F273" s="4"/>
      <c r="G273" s="56"/>
      <c r="H273" s="56"/>
      <c r="I273" s="52"/>
      <c r="J273" s="52"/>
      <c r="K273" s="52"/>
      <c r="L273" s="52"/>
      <c r="M273" s="52"/>
      <c r="N273" s="52"/>
      <c r="O273" s="4"/>
      <c r="P273" s="4"/>
      <c r="Q273" s="4"/>
      <c r="R273" s="4"/>
      <c r="S273" s="4"/>
      <c r="T273" s="4"/>
      <c r="U273" s="4"/>
      <c r="V273" s="4"/>
      <c r="W273" s="4"/>
      <c r="X273" s="4"/>
      <c r="Y273" s="4"/>
      <c r="Z273" s="56"/>
      <c r="AA273" s="56"/>
      <c r="AB273" s="4"/>
      <c r="AC273" s="4"/>
      <c r="AD273" s="4"/>
      <c r="AE273" s="4"/>
    </row>
    <row r="274" spans="1:31" ht="15.75" customHeight="1">
      <c r="A274" s="4"/>
      <c r="B274" s="4"/>
      <c r="C274" s="4"/>
      <c r="D274" s="4"/>
      <c r="E274" s="4"/>
      <c r="F274" s="4"/>
      <c r="G274" s="56"/>
      <c r="H274" s="56"/>
      <c r="I274" s="52"/>
      <c r="J274" s="52"/>
      <c r="K274" s="52"/>
      <c r="L274" s="52"/>
      <c r="M274" s="52"/>
      <c r="N274" s="52"/>
      <c r="O274" s="4"/>
      <c r="P274" s="4"/>
      <c r="Q274" s="4"/>
      <c r="R274" s="4"/>
      <c r="S274" s="4"/>
      <c r="T274" s="4"/>
      <c r="U274" s="4"/>
      <c r="V274" s="4"/>
      <c r="W274" s="4"/>
      <c r="X274" s="4"/>
      <c r="Y274" s="4"/>
      <c r="Z274" s="56"/>
      <c r="AA274" s="56"/>
      <c r="AB274" s="4"/>
      <c r="AC274" s="4"/>
      <c r="AD274" s="4"/>
      <c r="AE274" s="4"/>
    </row>
    <row r="275" spans="1:31" ht="15.75" customHeight="1">
      <c r="A275" s="4"/>
      <c r="B275" s="4"/>
      <c r="C275" s="4"/>
      <c r="D275" s="4"/>
      <c r="E275" s="4"/>
      <c r="F275" s="4"/>
      <c r="G275" s="56"/>
      <c r="H275" s="56"/>
      <c r="I275" s="52"/>
      <c r="J275" s="52"/>
      <c r="K275" s="52"/>
      <c r="L275" s="52"/>
      <c r="M275" s="52"/>
      <c r="N275" s="52"/>
      <c r="O275" s="4"/>
      <c r="P275" s="4"/>
      <c r="Q275" s="4"/>
      <c r="R275" s="4"/>
      <c r="S275" s="4"/>
      <c r="T275" s="4"/>
      <c r="U275" s="4"/>
      <c r="V275" s="4"/>
      <c r="W275" s="4"/>
      <c r="X275" s="4"/>
      <c r="Y275" s="4"/>
      <c r="Z275" s="56"/>
      <c r="AA275" s="56"/>
      <c r="AB275" s="4"/>
      <c r="AC275" s="4"/>
      <c r="AD275" s="4"/>
      <c r="AE275" s="4"/>
    </row>
    <row r="276" spans="1:31" ht="15.75" customHeight="1">
      <c r="A276" s="4"/>
      <c r="B276" s="4"/>
      <c r="C276" s="4"/>
      <c r="D276" s="4"/>
      <c r="E276" s="4"/>
      <c r="F276" s="4"/>
      <c r="G276" s="56"/>
      <c r="H276" s="56"/>
      <c r="I276" s="52"/>
      <c r="J276" s="52"/>
      <c r="K276" s="52"/>
      <c r="L276" s="52"/>
      <c r="M276" s="52"/>
      <c r="N276" s="52"/>
      <c r="O276" s="4"/>
      <c r="P276" s="4"/>
      <c r="Q276" s="4"/>
      <c r="R276" s="4"/>
      <c r="S276" s="4"/>
      <c r="T276" s="4"/>
      <c r="U276" s="4"/>
      <c r="V276" s="4"/>
      <c r="W276" s="4"/>
      <c r="X276" s="4"/>
      <c r="Y276" s="4"/>
      <c r="Z276" s="56"/>
      <c r="AA276" s="56"/>
      <c r="AB276" s="4"/>
      <c r="AC276" s="4"/>
      <c r="AD276" s="4"/>
      <c r="AE276" s="4"/>
    </row>
    <row r="277" spans="1:31" ht="15.75" customHeight="1">
      <c r="A277" s="4"/>
      <c r="B277" s="4"/>
      <c r="C277" s="4"/>
      <c r="D277" s="4"/>
      <c r="E277" s="4"/>
      <c r="F277" s="4"/>
      <c r="G277" s="56"/>
      <c r="H277" s="56"/>
      <c r="I277" s="52"/>
      <c r="J277" s="52"/>
      <c r="K277" s="52"/>
      <c r="L277" s="52"/>
      <c r="M277" s="52"/>
      <c r="N277" s="52"/>
      <c r="O277" s="4"/>
      <c r="P277" s="4"/>
      <c r="Q277" s="4"/>
      <c r="R277" s="4"/>
      <c r="S277" s="4"/>
      <c r="T277" s="4"/>
      <c r="U277" s="4"/>
      <c r="V277" s="4"/>
      <c r="W277" s="4"/>
      <c r="X277" s="4"/>
      <c r="Y277" s="4"/>
      <c r="Z277" s="56"/>
      <c r="AA277" s="56"/>
      <c r="AB277" s="4"/>
      <c r="AC277" s="4"/>
      <c r="AD277" s="4"/>
      <c r="AE277" s="4"/>
    </row>
    <row r="278" spans="1:31" ht="15.75" customHeight="1">
      <c r="A278" s="4"/>
      <c r="B278" s="4"/>
      <c r="C278" s="4"/>
      <c r="D278" s="4"/>
      <c r="E278" s="4"/>
      <c r="F278" s="4"/>
      <c r="G278" s="56"/>
      <c r="H278" s="56"/>
      <c r="I278" s="52"/>
      <c r="J278" s="52"/>
      <c r="K278" s="52"/>
      <c r="L278" s="52"/>
      <c r="M278" s="52"/>
      <c r="N278" s="52"/>
      <c r="O278" s="4"/>
      <c r="P278" s="4"/>
      <c r="Q278" s="4"/>
      <c r="R278" s="4"/>
      <c r="S278" s="4"/>
      <c r="T278" s="4"/>
      <c r="U278" s="4"/>
      <c r="V278" s="4"/>
      <c r="W278" s="4"/>
      <c r="X278" s="4"/>
      <c r="Y278" s="4"/>
      <c r="Z278" s="56"/>
      <c r="AA278" s="56"/>
      <c r="AB278" s="4"/>
      <c r="AC278" s="4"/>
      <c r="AD278" s="4"/>
      <c r="AE278" s="4"/>
    </row>
    <row r="279" spans="1:31" ht="15.75" customHeight="1">
      <c r="A279" s="4"/>
      <c r="B279" s="4"/>
      <c r="C279" s="4"/>
      <c r="D279" s="4"/>
      <c r="E279" s="4"/>
      <c r="F279" s="4"/>
      <c r="G279" s="56"/>
      <c r="H279" s="56"/>
      <c r="I279" s="52"/>
      <c r="J279" s="52"/>
      <c r="K279" s="52"/>
      <c r="L279" s="52"/>
      <c r="M279" s="52"/>
      <c r="N279" s="52"/>
      <c r="O279" s="4"/>
      <c r="P279" s="4"/>
      <c r="Q279" s="4"/>
      <c r="R279" s="4"/>
      <c r="S279" s="4"/>
      <c r="T279" s="4"/>
      <c r="U279" s="4"/>
      <c r="V279" s="4"/>
      <c r="W279" s="4"/>
      <c r="X279" s="4"/>
      <c r="Y279" s="4"/>
      <c r="Z279" s="56"/>
      <c r="AA279" s="56"/>
      <c r="AB279" s="4"/>
      <c r="AC279" s="4"/>
      <c r="AD279" s="4"/>
      <c r="AE279" s="4"/>
    </row>
    <row r="280" spans="1:31" ht="15.75" customHeight="1">
      <c r="A280" s="4"/>
      <c r="B280" s="4"/>
      <c r="C280" s="4"/>
      <c r="D280" s="4"/>
      <c r="E280" s="4"/>
      <c r="F280" s="4"/>
      <c r="G280" s="56"/>
      <c r="H280" s="56"/>
      <c r="I280" s="52"/>
      <c r="J280" s="52"/>
      <c r="K280" s="52"/>
      <c r="L280" s="52"/>
      <c r="M280" s="52"/>
      <c r="N280" s="52"/>
      <c r="O280" s="4"/>
      <c r="P280" s="4"/>
      <c r="Q280" s="4"/>
      <c r="R280" s="4"/>
      <c r="S280" s="4"/>
      <c r="T280" s="4"/>
      <c r="U280" s="4"/>
      <c r="V280" s="4"/>
      <c r="W280" s="4"/>
      <c r="X280" s="4"/>
      <c r="Y280" s="4"/>
      <c r="Z280" s="56"/>
      <c r="AA280" s="56"/>
      <c r="AB280" s="4"/>
      <c r="AC280" s="4"/>
      <c r="AD280" s="4"/>
      <c r="AE280" s="4"/>
    </row>
    <row r="281" spans="1:31" ht="15.75" customHeight="1">
      <c r="A281" s="4"/>
      <c r="B281" s="4"/>
      <c r="C281" s="4"/>
      <c r="D281" s="4"/>
      <c r="E281" s="4"/>
      <c r="F281" s="4"/>
      <c r="G281" s="56"/>
      <c r="H281" s="56"/>
      <c r="I281" s="52"/>
      <c r="J281" s="52"/>
      <c r="K281" s="52"/>
      <c r="L281" s="52"/>
      <c r="M281" s="52"/>
      <c r="N281" s="52"/>
      <c r="O281" s="4"/>
      <c r="P281" s="4"/>
      <c r="Q281" s="4"/>
      <c r="R281" s="4"/>
      <c r="S281" s="4"/>
      <c r="T281" s="4"/>
      <c r="U281" s="4"/>
      <c r="V281" s="4"/>
      <c r="W281" s="4"/>
      <c r="X281" s="4"/>
      <c r="Y281" s="4"/>
      <c r="Z281" s="56"/>
      <c r="AA281" s="56"/>
      <c r="AB281" s="4"/>
      <c r="AC281" s="4"/>
      <c r="AD281" s="4"/>
      <c r="AE281" s="4"/>
    </row>
    <row r="282" spans="1:31" ht="15.75" customHeight="1">
      <c r="A282" s="4"/>
      <c r="B282" s="4"/>
      <c r="C282" s="4"/>
      <c r="D282" s="4"/>
      <c r="E282" s="4"/>
      <c r="F282" s="4"/>
      <c r="G282" s="56"/>
      <c r="H282" s="56"/>
      <c r="I282" s="52"/>
      <c r="J282" s="52"/>
      <c r="K282" s="52"/>
      <c r="L282" s="52"/>
      <c r="M282" s="52"/>
      <c r="N282" s="52"/>
      <c r="O282" s="4"/>
      <c r="P282" s="4"/>
      <c r="Q282" s="4"/>
      <c r="R282" s="4"/>
      <c r="S282" s="4"/>
      <c r="T282" s="4"/>
      <c r="U282" s="4"/>
      <c r="V282" s="4"/>
      <c r="W282" s="4"/>
      <c r="X282" s="4"/>
      <c r="Y282" s="4"/>
      <c r="Z282" s="56"/>
      <c r="AA282" s="56"/>
      <c r="AB282" s="4"/>
      <c r="AC282" s="4"/>
      <c r="AD282" s="4"/>
      <c r="AE282" s="4"/>
    </row>
    <row r="283" spans="1:31" ht="15.75" customHeight="1">
      <c r="A283" s="4"/>
      <c r="B283" s="4"/>
      <c r="C283" s="4"/>
      <c r="D283" s="4"/>
      <c r="E283" s="4"/>
      <c r="F283" s="4"/>
      <c r="G283" s="56"/>
      <c r="H283" s="56"/>
      <c r="I283" s="52"/>
      <c r="J283" s="52"/>
      <c r="K283" s="52"/>
      <c r="L283" s="52"/>
      <c r="M283" s="52"/>
      <c r="N283" s="52"/>
      <c r="O283" s="4"/>
      <c r="P283" s="4"/>
      <c r="Q283" s="4"/>
      <c r="R283" s="4"/>
      <c r="S283" s="4"/>
      <c r="T283" s="4"/>
      <c r="U283" s="4"/>
      <c r="V283" s="4"/>
      <c r="W283" s="4"/>
      <c r="X283" s="4"/>
      <c r="Y283" s="4"/>
      <c r="Z283" s="56"/>
      <c r="AA283" s="56"/>
      <c r="AB283" s="4"/>
      <c r="AC283" s="4"/>
      <c r="AD283" s="4"/>
      <c r="AE283" s="4"/>
    </row>
    <row r="284" spans="1:31" ht="15.75" customHeight="1">
      <c r="A284" s="4"/>
      <c r="B284" s="4"/>
      <c r="C284" s="4"/>
      <c r="D284" s="4"/>
      <c r="E284" s="4"/>
      <c r="F284" s="4"/>
      <c r="G284" s="56"/>
      <c r="H284" s="56"/>
      <c r="I284" s="52"/>
      <c r="J284" s="52"/>
      <c r="K284" s="52"/>
      <c r="L284" s="52"/>
      <c r="M284" s="52"/>
      <c r="N284" s="52"/>
      <c r="O284" s="4"/>
      <c r="P284" s="4"/>
      <c r="Q284" s="4"/>
      <c r="R284" s="4"/>
      <c r="S284" s="4"/>
      <c r="T284" s="4"/>
      <c r="U284" s="4"/>
      <c r="V284" s="4"/>
      <c r="W284" s="4"/>
      <c r="X284" s="4"/>
      <c r="Y284" s="4"/>
      <c r="Z284" s="56"/>
      <c r="AA284" s="56"/>
      <c r="AB284" s="4"/>
      <c r="AC284" s="4"/>
      <c r="AD284" s="4"/>
      <c r="AE284" s="4"/>
    </row>
    <row r="285" spans="1:31" ht="15.75" customHeight="1">
      <c r="A285" s="4"/>
      <c r="B285" s="4"/>
      <c r="C285" s="4"/>
      <c r="D285" s="4"/>
      <c r="E285" s="4"/>
      <c r="F285" s="4"/>
      <c r="G285" s="56"/>
      <c r="H285" s="56"/>
      <c r="I285" s="52"/>
      <c r="J285" s="52"/>
      <c r="K285" s="52"/>
      <c r="L285" s="52"/>
      <c r="M285" s="52"/>
      <c r="N285" s="52"/>
      <c r="O285" s="4"/>
      <c r="P285" s="4"/>
      <c r="Q285" s="4"/>
      <c r="R285" s="4"/>
      <c r="S285" s="4"/>
      <c r="T285" s="4"/>
      <c r="U285" s="4"/>
      <c r="V285" s="4"/>
      <c r="W285" s="4"/>
      <c r="X285" s="4"/>
      <c r="Y285" s="4"/>
      <c r="Z285" s="56"/>
      <c r="AA285" s="56"/>
      <c r="AB285" s="4"/>
      <c r="AC285" s="4"/>
      <c r="AD285" s="4"/>
      <c r="AE285" s="4"/>
    </row>
    <row r="286" spans="1:31" ht="15.75" customHeight="1">
      <c r="A286" s="4"/>
      <c r="B286" s="4"/>
      <c r="C286" s="4"/>
      <c r="D286" s="4"/>
      <c r="E286" s="4"/>
      <c r="F286" s="4"/>
      <c r="G286" s="56"/>
      <c r="H286" s="56"/>
      <c r="I286" s="52"/>
      <c r="J286" s="52"/>
      <c r="K286" s="52"/>
      <c r="L286" s="52"/>
      <c r="M286" s="52"/>
      <c r="N286" s="52"/>
      <c r="O286" s="4"/>
      <c r="P286" s="4"/>
      <c r="Q286" s="4"/>
      <c r="R286" s="4"/>
      <c r="S286" s="4"/>
      <c r="T286" s="4"/>
      <c r="U286" s="4"/>
      <c r="V286" s="4"/>
      <c r="W286" s="4"/>
      <c r="X286" s="4"/>
      <c r="Y286" s="4"/>
      <c r="Z286" s="56"/>
      <c r="AA286" s="56"/>
      <c r="AB286" s="4"/>
      <c r="AC286" s="4"/>
      <c r="AD286" s="4"/>
      <c r="AE286" s="4"/>
    </row>
    <row r="287" spans="1:31" ht="15.75" customHeight="1">
      <c r="A287" s="4"/>
      <c r="B287" s="4"/>
      <c r="C287" s="4"/>
      <c r="D287" s="4"/>
      <c r="E287" s="4"/>
      <c r="F287" s="4"/>
      <c r="G287" s="56"/>
      <c r="H287" s="56"/>
      <c r="I287" s="52"/>
      <c r="J287" s="52"/>
      <c r="K287" s="52"/>
      <c r="L287" s="52"/>
      <c r="M287" s="52"/>
      <c r="N287" s="52"/>
      <c r="O287" s="4"/>
      <c r="P287" s="4"/>
      <c r="Q287" s="4"/>
      <c r="R287" s="4"/>
      <c r="S287" s="4"/>
      <c r="T287" s="4"/>
      <c r="U287" s="4"/>
      <c r="V287" s="4"/>
      <c r="W287" s="4"/>
      <c r="X287" s="4"/>
      <c r="Y287" s="4"/>
      <c r="Z287" s="56"/>
      <c r="AA287" s="56"/>
      <c r="AB287" s="4"/>
      <c r="AC287" s="4"/>
      <c r="AD287" s="4"/>
      <c r="AE287" s="4"/>
    </row>
    <row r="288" spans="1:31" ht="15.75" customHeight="1">
      <c r="A288" s="4"/>
      <c r="B288" s="4"/>
      <c r="C288" s="4"/>
      <c r="D288" s="4"/>
      <c r="E288" s="4"/>
      <c r="F288" s="4"/>
      <c r="G288" s="56"/>
      <c r="H288" s="56"/>
      <c r="I288" s="52"/>
      <c r="J288" s="52"/>
      <c r="K288" s="52"/>
      <c r="L288" s="52"/>
      <c r="M288" s="52"/>
      <c r="N288" s="52"/>
      <c r="O288" s="4"/>
      <c r="P288" s="4"/>
      <c r="Q288" s="4"/>
      <c r="R288" s="4"/>
      <c r="S288" s="4"/>
      <c r="T288" s="4"/>
      <c r="U288" s="4"/>
      <c r="V288" s="4"/>
      <c r="W288" s="4"/>
      <c r="X288" s="4"/>
      <c r="Y288" s="4"/>
      <c r="Z288" s="56"/>
      <c r="AA288" s="56"/>
      <c r="AB288" s="4"/>
      <c r="AC288" s="4"/>
      <c r="AD288" s="4"/>
      <c r="AE288" s="4"/>
    </row>
    <row r="289" spans="1:31" ht="15.75" customHeight="1">
      <c r="A289" s="4"/>
      <c r="B289" s="4"/>
      <c r="C289" s="4"/>
      <c r="D289" s="4"/>
      <c r="E289" s="4"/>
      <c r="F289" s="4"/>
      <c r="G289" s="56"/>
      <c r="H289" s="56"/>
      <c r="I289" s="52"/>
      <c r="J289" s="52"/>
      <c r="K289" s="52"/>
      <c r="L289" s="52"/>
      <c r="M289" s="52"/>
      <c r="N289" s="52"/>
      <c r="O289" s="4"/>
      <c r="P289" s="4"/>
      <c r="Q289" s="4"/>
      <c r="R289" s="4"/>
      <c r="S289" s="4"/>
      <c r="T289" s="4"/>
      <c r="U289" s="4"/>
      <c r="V289" s="4"/>
      <c r="W289" s="4"/>
      <c r="X289" s="4"/>
      <c r="Y289" s="4"/>
      <c r="Z289" s="56"/>
      <c r="AA289" s="56"/>
      <c r="AB289" s="4"/>
      <c r="AC289" s="4"/>
      <c r="AD289" s="4"/>
      <c r="AE289" s="4"/>
    </row>
    <row r="290" spans="1:31" ht="15.75" customHeight="1">
      <c r="A290" s="4"/>
      <c r="B290" s="4"/>
      <c r="C290" s="4"/>
      <c r="D290" s="4"/>
      <c r="E290" s="4"/>
      <c r="F290" s="4"/>
      <c r="G290" s="56"/>
      <c r="H290" s="56"/>
      <c r="I290" s="52"/>
      <c r="J290" s="52"/>
      <c r="K290" s="52"/>
      <c r="L290" s="52"/>
      <c r="M290" s="52"/>
      <c r="N290" s="52"/>
      <c r="O290" s="4"/>
      <c r="P290" s="4"/>
      <c r="Q290" s="4"/>
      <c r="R290" s="4"/>
      <c r="S290" s="4"/>
      <c r="T290" s="4"/>
      <c r="U290" s="4"/>
      <c r="V290" s="4"/>
      <c r="W290" s="4"/>
      <c r="X290" s="4"/>
      <c r="Y290" s="4"/>
      <c r="Z290" s="56"/>
      <c r="AA290" s="56"/>
      <c r="AB290" s="4"/>
      <c r="AC290" s="4"/>
      <c r="AD290" s="4"/>
      <c r="AE290" s="4"/>
    </row>
    <row r="291" spans="1:31" ht="15.75" customHeight="1">
      <c r="A291" s="4"/>
      <c r="B291" s="4"/>
      <c r="C291" s="4"/>
      <c r="D291" s="4"/>
      <c r="E291" s="4"/>
      <c r="F291" s="4"/>
      <c r="G291" s="56"/>
      <c r="H291" s="56"/>
      <c r="I291" s="52"/>
      <c r="J291" s="52"/>
      <c r="K291" s="52"/>
      <c r="L291" s="52"/>
      <c r="M291" s="52"/>
      <c r="N291" s="52"/>
      <c r="O291" s="4"/>
      <c r="P291" s="4"/>
      <c r="Q291" s="4"/>
      <c r="R291" s="4"/>
      <c r="S291" s="4"/>
      <c r="T291" s="4"/>
      <c r="U291" s="4"/>
      <c r="V291" s="4"/>
      <c r="W291" s="4"/>
      <c r="X291" s="4"/>
      <c r="Y291" s="4"/>
      <c r="Z291" s="56"/>
      <c r="AA291" s="56"/>
      <c r="AB291" s="4"/>
      <c r="AC291" s="4"/>
      <c r="AD291" s="4"/>
      <c r="AE291" s="4"/>
    </row>
    <row r="292" spans="1:31" ht="15.75" customHeight="1">
      <c r="A292" s="4"/>
      <c r="B292" s="4"/>
      <c r="C292" s="4"/>
      <c r="D292" s="4"/>
      <c r="E292" s="4"/>
      <c r="F292" s="4"/>
      <c r="G292" s="56"/>
      <c r="H292" s="56"/>
      <c r="I292" s="52"/>
      <c r="J292" s="52"/>
      <c r="K292" s="52"/>
      <c r="L292" s="52"/>
      <c r="M292" s="52"/>
      <c r="N292" s="52"/>
      <c r="O292" s="4"/>
      <c r="P292" s="4"/>
      <c r="Q292" s="4"/>
      <c r="R292" s="4"/>
      <c r="S292" s="4"/>
      <c r="T292" s="4"/>
      <c r="U292" s="4"/>
      <c r="V292" s="4"/>
      <c r="W292" s="4"/>
      <c r="X292" s="4"/>
      <c r="Y292" s="4"/>
      <c r="Z292" s="56"/>
      <c r="AA292" s="56"/>
      <c r="AB292" s="4"/>
      <c r="AC292" s="4"/>
      <c r="AD292" s="4"/>
      <c r="AE292" s="4"/>
    </row>
    <row r="293" spans="1:31" ht="15.75" customHeight="1">
      <c r="A293" s="4"/>
      <c r="B293" s="4"/>
      <c r="C293" s="4"/>
      <c r="D293" s="4"/>
      <c r="E293" s="4"/>
      <c r="F293" s="4"/>
      <c r="G293" s="56"/>
      <c r="H293" s="56"/>
      <c r="I293" s="52"/>
      <c r="J293" s="52"/>
      <c r="K293" s="52"/>
      <c r="L293" s="52"/>
      <c r="M293" s="52"/>
      <c r="N293" s="52"/>
      <c r="O293" s="4"/>
      <c r="P293" s="4"/>
      <c r="Q293" s="4"/>
      <c r="R293" s="4"/>
      <c r="S293" s="4"/>
      <c r="T293" s="4"/>
      <c r="U293" s="4"/>
      <c r="V293" s="4"/>
      <c r="W293" s="4"/>
      <c r="X293" s="4"/>
      <c r="Y293" s="4"/>
      <c r="Z293" s="56"/>
      <c r="AA293" s="56"/>
      <c r="AB293" s="4"/>
      <c r="AC293" s="4"/>
      <c r="AD293" s="4"/>
      <c r="AE293" s="4"/>
    </row>
    <row r="294" spans="1:31" ht="15.75" customHeight="1">
      <c r="A294" s="4"/>
      <c r="B294" s="4"/>
      <c r="C294" s="4"/>
      <c r="D294" s="4"/>
      <c r="E294" s="4"/>
      <c r="F294" s="4"/>
      <c r="G294" s="56"/>
      <c r="H294" s="56"/>
      <c r="I294" s="52"/>
      <c r="J294" s="52"/>
      <c r="K294" s="52"/>
      <c r="L294" s="52"/>
      <c r="M294" s="52"/>
      <c r="N294" s="52"/>
      <c r="O294" s="4"/>
      <c r="P294" s="4"/>
      <c r="Q294" s="4"/>
      <c r="R294" s="4"/>
      <c r="S294" s="4"/>
      <c r="T294" s="4"/>
      <c r="U294" s="4"/>
      <c r="V294" s="4"/>
      <c r="W294" s="4"/>
      <c r="X294" s="4"/>
      <c r="Y294" s="4"/>
      <c r="Z294" s="56"/>
      <c r="AA294" s="56"/>
      <c r="AB294" s="4"/>
      <c r="AC294" s="4"/>
      <c r="AD294" s="4"/>
      <c r="AE294" s="4"/>
    </row>
    <row r="295" spans="1:31" ht="15.75" customHeight="1">
      <c r="A295" s="4"/>
      <c r="B295" s="4"/>
      <c r="C295" s="4"/>
      <c r="D295" s="4"/>
      <c r="E295" s="4"/>
      <c r="F295" s="4"/>
      <c r="G295" s="56"/>
      <c r="H295" s="56"/>
      <c r="I295" s="52"/>
      <c r="J295" s="52"/>
      <c r="K295" s="52"/>
      <c r="L295" s="52"/>
      <c r="M295" s="52"/>
      <c r="N295" s="52"/>
      <c r="O295" s="4"/>
      <c r="P295" s="4"/>
      <c r="Q295" s="4"/>
      <c r="R295" s="4"/>
      <c r="S295" s="4"/>
      <c r="T295" s="4"/>
      <c r="U295" s="4"/>
      <c r="V295" s="4"/>
      <c r="W295" s="4"/>
      <c r="X295" s="4"/>
      <c r="Y295" s="4"/>
      <c r="Z295" s="56"/>
      <c r="AA295" s="56"/>
      <c r="AB295" s="4"/>
      <c r="AC295" s="4"/>
      <c r="AD295" s="4"/>
      <c r="AE295" s="4"/>
    </row>
    <row r="296" spans="1:31" ht="15.75" customHeight="1">
      <c r="A296" s="4"/>
      <c r="B296" s="4"/>
      <c r="C296" s="4"/>
      <c r="D296" s="4"/>
      <c r="E296" s="4"/>
      <c r="F296" s="4"/>
      <c r="G296" s="56"/>
      <c r="H296" s="56"/>
      <c r="I296" s="52"/>
      <c r="J296" s="52"/>
      <c r="K296" s="52"/>
      <c r="L296" s="52"/>
      <c r="M296" s="52"/>
      <c r="N296" s="52"/>
      <c r="O296" s="4"/>
      <c r="P296" s="4"/>
      <c r="Q296" s="4"/>
      <c r="R296" s="4"/>
      <c r="S296" s="4"/>
      <c r="T296" s="4"/>
      <c r="U296" s="4"/>
      <c r="V296" s="4"/>
      <c r="W296" s="4"/>
      <c r="X296" s="4"/>
      <c r="Y296" s="4"/>
      <c r="Z296" s="56"/>
      <c r="AA296" s="56"/>
      <c r="AB296" s="4"/>
      <c r="AC296" s="4"/>
      <c r="AD296" s="4"/>
      <c r="AE296" s="4"/>
    </row>
    <row r="297" spans="1:31" ht="15.75" customHeight="1">
      <c r="A297" s="4"/>
      <c r="B297" s="4"/>
      <c r="C297" s="4"/>
      <c r="D297" s="4"/>
      <c r="E297" s="4"/>
      <c r="F297" s="4"/>
      <c r="G297" s="56"/>
      <c r="H297" s="56"/>
      <c r="I297" s="52"/>
      <c r="J297" s="52"/>
      <c r="K297" s="52"/>
      <c r="L297" s="52"/>
      <c r="M297" s="52"/>
      <c r="N297" s="52"/>
      <c r="O297" s="4"/>
      <c r="P297" s="4"/>
      <c r="Q297" s="4"/>
      <c r="R297" s="4"/>
      <c r="S297" s="4"/>
      <c r="T297" s="4"/>
      <c r="U297" s="4"/>
      <c r="V297" s="4"/>
      <c r="W297" s="4"/>
      <c r="X297" s="4"/>
      <c r="Y297" s="4"/>
      <c r="Z297" s="56"/>
      <c r="AA297" s="56"/>
      <c r="AB297" s="4"/>
      <c r="AC297" s="4"/>
      <c r="AD297" s="4"/>
      <c r="AE297" s="4"/>
    </row>
    <row r="298" spans="1:31" ht="15.75" customHeight="1">
      <c r="A298" s="4"/>
      <c r="B298" s="4"/>
      <c r="C298" s="4"/>
      <c r="D298" s="4"/>
      <c r="E298" s="4"/>
      <c r="F298" s="4"/>
      <c r="G298" s="56"/>
      <c r="H298" s="56"/>
      <c r="I298" s="52"/>
      <c r="J298" s="52"/>
      <c r="K298" s="52"/>
      <c r="L298" s="52"/>
      <c r="M298" s="52"/>
      <c r="N298" s="52"/>
      <c r="O298" s="4"/>
      <c r="P298" s="4"/>
      <c r="Q298" s="4"/>
      <c r="R298" s="4"/>
      <c r="S298" s="4"/>
      <c r="T298" s="4"/>
      <c r="U298" s="4"/>
      <c r="V298" s="4"/>
      <c r="W298" s="4"/>
      <c r="X298" s="4"/>
      <c r="Y298" s="4"/>
      <c r="Z298" s="56"/>
      <c r="AA298" s="56"/>
      <c r="AB298" s="4"/>
      <c r="AC298" s="4"/>
      <c r="AD298" s="4"/>
      <c r="AE298" s="4"/>
    </row>
    <row r="299" spans="1:31" ht="15.75" customHeight="1">
      <c r="A299" s="4"/>
      <c r="B299" s="4"/>
      <c r="C299" s="4"/>
      <c r="D299" s="4"/>
      <c r="E299" s="4"/>
      <c r="F299" s="4"/>
      <c r="G299" s="56"/>
      <c r="H299" s="56"/>
      <c r="I299" s="52"/>
      <c r="J299" s="52"/>
      <c r="K299" s="52"/>
      <c r="L299" s="52"/>
      <c r="M299" s="52"/>
      <c r="N299" s="52"/>
      <c r="O299" s="4"/>
      <c r="P299" s="4"/>
      <c r="Q299" s="4"/>
      <c r="R299" s="4"/>
      <c r="S299" s="4"/>
      <c r="T299" s="4"/>
      <c r="U299" s="4"/>
      <c r="V299" s="4"/>
      <c r="W299" s="4"/>
      <c r="X299" s="4"/>
      <c r="Y299" s="4"/>
      <c r="Z299" s="56"/>
      <c r="AA299" s="56"/>
      <c r="AB299" s="4"/>
      <c r="AC299" s="4"/>
      <c r="AD299" s="4"/>
      <c r="AE299" s="4"/>
    </row>
    <row r="300" spans="1:31" ht="15.75" customHeight="1">
      <c r="A300" s="4"/>
      <c r="B300" s="4"/>
      <c r="C300" s="4"/>
      <c r="D300" s="4"/>
      <c r="E300" s="4"/>
      <c r="F300" s="4"/>
      <c r="G300" s="56"/>
      <c r="H300" s="56"/>
      <c r="I300" s="52"/>
      <c r="J300" s="52"/>
      <c r="K300" s="52"/>
      <c r="L300" s="52"/>
      <c r="M300" s="52"/>
      <c r="N300" s="52"/>
      <c r="O300" s="4"/>
      <c r="P300" s="4"/>
      <c r="Q300" s="4"/>
      <c r="R300" s="4"/>
      <c r="S300" s="4"/>
      <c r="T300" s="4"/>
      <c r="U300" s="4"/>
      <c r="V300" s="4"/>
      <c r="W300" s="4"/>
      <c r="X300" s="4"/>
      <c r="Y300" s="4"/>
      <c r="Z300" s="56"/>
      <c r="AA300" s="56"/>
      <c r="AB300" s="4"/>
      <c r="AC300" s="4"/>
      <c r="AD300" s="4"/>
      <c r="AE300" s="4"/>
    </row>
    <row r="301" spans="1:31" ht="15.75" customHeight="1">
      <c r="A301" s="4"/>
      <c r="B301" s="4"/>
      <c r="C301" s="4"/>
      <c r="D301" s="4"/>
      <c r="E301" s="4"/>
      <c r="F301" s="4"/>
      <c r="G301" s="56"/>
      <c r="H301" s="56"/>
      <c r="I301" s="52"/>
      <c r="J301" s="52"/>
      <c r="K301" s="52"/>
      <c r="L301" s="52"/>
      <c r="M301" s="52"/>
      <c r="N301" s="52"/>
      <c r="O301" s="4"/>
      <c r="P301" s="4"/>
      <c r="Q301" s="4"/>
      <c r="R301" s="4"/>
      <c r="S301" s="4"/>
      <c r="T301" s="4"/>
      <c r="U301" s="4"/>
      <c r="V301" s="4"/>
      <c r="W301" s="4"/>
      <c r="X301" s="4"/>
      <c r="Y301" s="4"/>
      <c r="Z301" s="56"/>
      <c r="AA301" s="56"/>
      <c r="AB301" s="4"/>
      <c r="AC301" s="4"/>
      <c r="AD301" s="4"/>
      <c r="AE301" s="4"/>
    </row>
    <row r="302" spans="1:31" ht="15.75" customHeight="1">
      <c r="A302" s="4"/>
      <c r="B302" s="4"/>
      <c r="C302" s="4"/>
      <c r="D302" s="4"/>
      <c r="E302" s="4"/>
      <c r="F302" s="4"/>
      <c r="G302" s="56"/>
      <c r="H302" s="56"/>
      <c r="I302" s="52"/>
      <c r="J302" s="52"/>
      <c r="K302" s="52"/>
      <c r="L302" s="52"/>
      <c r="M302" s="52"/>
      <c r="N302" s="52"/>
      <c r="O302" s="4"/>
      <c r="P302" s="4"/>
      <c r="Q302" s="4"/>
      <c r="R302" s="4"/>
      <c r="S302" s="4"/>
      <c r="T302" s="4"/>
      <c r="U302" s="4"/>
      <c r="V302" s="4"/>
      <c r="W302" s="4"/>
      <c r="X302" s="4"/>
      <c r="Y302" s="4"/>
      <c r="Z302" s="56"/>
      <c r="AA302" s="56"/>
      <c r="AB302" s="4"/>
      <c r="AC302" s="4"/>
      <c r="AD302" s="4"/>
      <c r="AE302" s="4"/>
    </row>
    <row r="303" spans="1:31" ht="15.75" customHeight="1">
      <c r="A303" s="4"/>
      <c r="B303" s="4"/>
      <c r="C303" s="4"/>
      <c r="D303" s="4"/>
      <c r="E303" s="4"/>
      <c r="F303" s="4"/>
      <c r="G303" s="56"/>
      <c r="H303" s="56"/>
      <c r="I303" s="52"/>
      <c r="J303" s="52"/>
      <c r="K303" s="52"/>
      <c r="L303" s="52"/>
      <c r="M303" s="52"/>
      <c r="N303" s="52"/>
      <c r="O303" s="4"/>
      <c r="P303" s="4"/>
      <c r="Q303" s="4"/>
      <c r="R303" s="4"/>
      <c r="S303" s="4"/>
      <c r="T303" s="4"/>
      <c r="U303" s="4"/>
      <c r="V303" s="4"/>
      <c r="W303" s="4"/>
      <c r="X303" s="4"/>
      <c r="Y303" s="4"/>
      <c r="Z303" s="56"/>
      <c r="AA303" s="56"/>
      <c r="AB303" s="4"/>
      <c r="AC303" s="4"/>
      <c r="AD303" s="4"/>
      <c r="AE303" s="4"/>
    </row>
    <row r="304" spans="1:31" ht="15.75" customHeight="1">
      <c r="A304" s="4"/>
      <c r="B304" s="4"/>
      <c r="C304" s="4"/>
      <c r="D304" s="4"/>
      <c r="E304" s="4"/>
      <c r="F304" s="4"/>
      <c r="G304" s="56"/>
      <c r="H304" s="56"/>
      <c r="I304" s="52"/>
      <c r="J304" s="52"/>
      <c r="K304" s="52"/>
      <c r="L304" s="52"/>
      <c r="M304" s="52"/>
      <c r="N304" s="52"/>
      <c r="O304" s="4"/>
      <c r="P304" s="4"/>
      <c r="Q304" s="4"/>
      <c r="R304" s="4"/>
      <c r="S304" s="4"/>
      <c r="T304" s="4"/>
      <c r="U304" s="4"/>
      <c r="V304" s="4"/>
      <c r="W304" s="4"/>
      <c r="X304" s="4"/>
      <c r="Y304" s="4"/>
      <c r="Z304" s="56"/>
      <c r="AA304" s="56"/>
      <c r="AB304" s="4"/>
      <c r="AC304" s="4"/>
      <c r="AD304" s="4"/>
      <c r="AE304" s="4"/>
    </row>
    <row r="305" spans="1:31" ht="15.75" customHeight="1">
      <c r="A305" s="4"/>
      <c r="B305" s="4"/>
      <c r="C305" s="4"/>
      <c r="D305" s="4"/>
      <c r="E305" s="4"/>
      <c r="F305" s="4"/>
      <c r="G305" s="56"/>
      <c r="H305" s="56"/>
      <c r="I305" s="52"/>
      <c r="J305" s="52"/>
      <c r="K305" s="52"/>
      <c r="L305" s="52"/>
      <c r="M305" s="52"/>
      <c r="N305" s="52"/>
      <c r="O305" s="4"/>
      <c r="P305" s="4"/>
      <c r="Q305" s="4"/>
      <c r="R305" s="4"/>
      <c r="S305" s="4"/>
      <c r="T305" s="4"/>
      <c r="U305" s="4"/>
      <c r="V305" s="4"/>
      <c r="W305" s="4"/>
      <c r="X305" s="4"/>
      <c r="Y305" s="4"/>
      <c r="Z305" s="56"/>
      <c r="AA305" s="56"/>
      <c r="AB305" s="4"/>
      <c r="AC305" s="4"/>
      <c r="AD305" s="4"/>
      <c r="AE305" s="4"/>
    </row>
    <row r="306" spans="1:31" ht="15.75" customHeight="1">
      <c r="A306" s="4"/>
      <c r="B306" s="4"/>
      <c r="C306" s="4"/>
      <c r="D306" s="4"/>
      <c r="E306" s="4"/>
      <c r="F306" s="4"/>
      <c r="G306" s="56"/>
      <c r="H306" s="56"/>
      <c r="I306" s="52"/>
      <c r="J306" s="52"/>
      <c r="K306" s="52"/>
      <c r="L306" s="52"/>
      <c r="M306" s="52"/>
      <c r="N306" s="52"/>
      <c r="O306" s="4"/>
      <c r="P306" s="4"/>
      <c r="Q306" s="4"/>
      <c r="R306" s="4"/>
      <c r="S306" s="4"/>
      <c r="T306" s="4"/>
      <c r="U306" s="4"/>
      <c r="V306" s="4"/>
      <c r="W306" s="4"/>
      <c r="X306" s="4"/>
      <c r="Y306" s="4"/>
      <c r="Z306" s="56"/>
      <c r="AA306" s="56"/>
      <c r="AB306" s="4"/>
      <c r="AC306" s="4"/>
      <c r="AD306" s="4"/>
      <c r="AE306" s="4"/>
    </row>
    <row r="307" spans="1:31" ht="15.75" customHeight="1">
      <c r="A307" s="4"/>
      <c r="B307" s="4"/>
      <c r="C307" s="4"/>
      <c r="D307" s="4"/>
      <c r="E307" s="4"/>
      <c r="F307" s="4"/>
      <c r="G307" s="56"/>
      <c r="H307" s="56"/>
      <c r="I307" s="52"/>
      <c r="J307" s="52"/>
      <c r="K307" s="52"/>
      <c r="L307" s="52"/>
      <c r="M307" s="52"/>
      <c r="N307" s="52"/>
      <c r="O307" s="4"/>
      <c r="P307" s="4"/>
      <c r="Q307" s="4"/>
      <c r="R307" s="4"/>
      <c r="S307" s="4"/>
      <c r="T307" s="4"/>
      <c r="U307" s="4"/>
      <c r="V307" s="4"/>
      <c r="W307" s="4"/>
      <c r="X307" s="4"/>
      <c r="Y307" s="4"/>
      <c r="Z307" s="56"/>
      <c r="AA307" s="56"/>
      <c r="AB307" s="4"/>
      <c r="AC307" s="4"/>
      <c r="AD307" s="4"/>
      <c r="AE307" s="4"/>
    </row>
    <row r="308" spans="1:31" ht="15.75" customHeight="1">
      <c r="A308" s="4"/>
      <c r="B308" s="4"/>
      <c r="C308" s="4"/>
      <c r="D308" s="4"/>
      <c r="E308" s="4"/>
      <c r="F308" s="4"/>
      <c r="G308" s="56"/>
      <c r="H308" s="56"/>
      <c r="I308" s="52"/>
      <c r="J308" s="52"/>
      <c r="K308" s="52"/>
      <c r="L308" s="52"/>
      <c r="M308" s="52"/>
      <c r="N308" s="52"/>
      <c r="O308" s="4"/>
      <c r="P308" s="4"/>
      <c r="Q308" s="4"/>
      <c r="R308" s="4"/>
      <c r="S308" s="4"/>
      <c r="T308" s="4"/>
      <c r="U308" s="4"/>
      <c r="V308" s="4"/>
      <c r="W308" s="4"/>
      <c r="X308" s="4"/>
      <c r="Y308" s="4"/>
      <c r="Z308" s="56"/>
      <c r="AA308" s="56"/>
      <c r="AB308" s="4"/>
      <c r="AC308" s="4"/>
      <c r="AD308" s="4"/>
      <c r="AE308" s="4"/>
    </row>
    <row r="309" spans="1:31" ht="15.75" customHeight="1">
      <c r="A309" s="4"/>
      <c r="B309" s="4"/>
      <c r="C309" s="4"/>
      <c r="D309" s="4"/>
      <c r="E309" s="4"/>
      <c r="F309" s="4"/>
      <c r="G309" s="56"/>
      <c r="H309" s="56"/>
      <c r="I309" s="52"/>
      <c r="J309" s="52"/>
      <c r="K309" s="52"/>
      <c r="L309" s="52"/>
      <c r="M309" s="52"/>
      <c r="N309" s="52"/>
      <c r="O309" s="4"/>
      <c r="P309" s="4"/>
      <c r="Q309" s="4"/>
      <c r="R309" s="4"/>
      <c r="S309" s="4"/>
      <c r="T309" s="4"/>
      <c r="U309" s="4"/>
      <c r="V309" s="4"/>
      <c r="W309" s="4"/>
      <c r="X309" s="4"/>
      <c r="Y309" s="4"/>
      <c r="Z309" s="56"/>
      <c r="AA309" s="56"/>
      <c r="AB309" s="4"/>
      <c r="AC309" s="4"/>
      <c r="AD309" s="4"/>
      <c r="AE309" s="4"/>
    </row>
    <row r="310" spans="1:31" ht="15.75" customHeight="1">
      <c r="A310" s="4"/>
      <c r="B310" s="4"/>
      <c r="C310" s="4"/>
      <c r="D310" s="4"/>
      <c r="E310" s="4"/>
      <c r="F310" s="4"/>
      <c r="G310" s="56"/>
      <c r="H310" s="56"/>
      <c r="I310" s="52"/>
      <c r="J310" s="52"/>
      <c r="K310" s="52"/>
      <c r="L310" s="52"/>
      <c r="M310" s="52"/>
      <c r="N310" s="52"/>
      <c r="O310" s="4"/>
      <c r="P310" s="4"/>
      <c r="Q310" s="4"/>
      <c r="R310" s="4"/>
      <c r="S310" s="4"/>
      <c r="T310" s="4"/>
      <c r="U310" s="4"/>
      <c r="V310" s="4"/>
      <c r="W310" s="4"/>
      <c r="X310" s="4"/>
      <c r="Y310" s="4"/>
      <c r="Z310" s="56"/>
      <c r="AA310" s="56"/>
      <c r="AB310" s="4"/>
      <c r="AC310" s="4"/>
      <c r="AD310" s="4"/>
      <c r="AE310" s="4"/>
    </row>
    <row r="311" spans="1:31" ht="15.75" customHeight="1">
      <c r="A311" s="4"/>
      <c r="B311" s="4"/>
      <c r="C311" s="4"/>
      <c r="D311" s="4"/>
      <c r="E311" s="4"/>
      <c r="F311" s="4"/>
      <c r="G311" s="56"/>
      <c r="H311" s="56"/>
      <c r="I311" s="52"/>
      <c r="J311" s="52"/>
      <c r="K311" s="52"/>
      <c r="L311" s="52"/>
      <c r="M311" s="52"/>
      <c r="N311" s="52"/>
      <c r="O311" s="4"/>
      <c r="P311" s="4"/>
      <c r="Q311" s="4"/>
      <c r="R311" s="4"/>
      <c r="S311" s="4"/>
      <c r="T311" s="4"/>
      <c r="U311" s="4"/>
      <c r="V311" s="4"/>
      <c r="W311" s="4"/>
      <c r="X311" s="4"/>
      <c r="Y311" s="4"/>
      <c r="Z311" s="56"/>
      <c r="AA311" s="56"/>
      <c r="AB311" s="4"/>
      <c r="AC311" s="4"/>
      <c r="AD311" s="4"/>
      <c r="AE311" s="4"/>
    </row>
    <row r="312" spans="1:31" ht="15.75" customHeight="1">
      <c r="A312" s="4"/>
      <c r="B312" s="4"/>
      <c r="C312" s="4"/>
      <c r="D312" s="4"/>
      <c r="E312" s="4"/>
      <c r="F312" s="4"/>
      <c r="G312" s="56"/>
      <c r="H312" s="56"/>
      <c r="I312" s="52"/>
      <c r="J312" s="52"/>
      <c r="K312" s="52"/>
      <c r="L312" s="52"/>
      <c r="M312" s="52"/>
      <c r="N312" s="52"/>
      <c r="O312" s="4"/>
      <c r="P312" s="4"/>
      <c r="Q312" s="4"/>
      <c r="R312" s="4"/>
      <c r="S312" s="4"/>
      <c r="T312" s="4"/>
      <c r="U312" s="4"/>
      <c r="V312" s="4"/>
      <c r="W312" s="4"/>
      <c r="X312" s="4"/>
      <c r="Y312" s="4"/>
      <c r="Z312" s="56"/>
      <c r="AA312" s="56"/>
      <c r="AB312" s="4"/>
      <c r="AC312" s="4"/>
      <c r="AD312" s="4"/>
      <c r="AE312" s="4"/>
    </row>
    <row r="313" spans="1:31" ht="15.75" customHeight="1">
      <c r="A313" s="4"/>
      <c r="B313" s="4"/>
      <c r="C313" s="4"/>
      <c r="D313" s="4"/>
      <c r="E313" s="4"/>
      <c r="F313" s="4"/>
      <c r="G313" s="56"/>
      <c r="H313" s="56"/>
      <c r="I313" s="52"/>
      <c r="J313" s="52"/>
      <c r="K313" s="52"/>
      <c r="L313" s="52"/>
      <c r="M313" s="52"/>
      <c r="N313" s="52"/>
      <c r="O313" s="4"/>
      <c r="P313" s="4"/>
      <c r="Q313" s="4"/>
      <c r="R313" s="4"/>
      <c r="S313" s="4"/>
      <c r="T313" s="4"/>
      <c r="U313" s="4"/>
      <c r="V313" s="4"/>
      <c r="W313" s="4"/>
      <c r="X313" s="4"/>
      <c r="Y313" s="4"/>
      <c r="Z313" s="56"/>
      <c r="AA313" s="56"/>
      <c r="AB313" s="4"/>
      <c r="AC313" s="4"/>
      <c r="AD313" s="4"/>
      <c r="AE313" s="4"/>
    </row>
    <row r="314" spans="1:31" ht="15.75" customHeight="1">
      <c r="A314" s="4"/>
      <c r="B314" s="4"/>
      <c r="C314" s="4"/>
      <c r="D314" s="4"/>
      <c r="E314" s="4"/>
      <c r="F314" s="4"/>
      <c r="G314" s="56"/>
      <c r="H314" s="56"/>
      <c r="I314" s="52"/>
      <c r="J314" s="52"/>
      <c r="K314" s="52"/>
      <c r="L314" s="52"/>
      <c r="M314" s="52"/>
      <c r="N314" s="52"/>
      <c r="O314" s="4"/>
      <c r="P314" s="4"/>
      <c r="Q314" s="4"/>
      <c r="R314" s="4"/>
      <c r="S314" s="4"/>
      <c r="T314" s="4"/>
      <c r="U314" s="4"/>
      <c r="V314" s="4"/>
      <c r="W314" s="4"/>
      <c r="X314" s="4"/>
      <c r="Y314" s="4"/>
      <c r="Z314" s="56"/>
      <c r="AA314" s="56"/>
      <c r="AB314" s="4"/>
      <c r="AC314" s="4"/>
      <c r="AD314" s="4"/>
      <c r="AE314" s="4"/>
    </row>
    <row r="315" spans="1:31" ht="15.75" customHeight="1">
      <c r="A315" s="4"/>
      <c r="B315" s="4"/>
      <c r="C315" s="4"/>
      <c r="D315" s="4"/>
      <c r="E315" s="4"/>
      <c r="F315" s="4"/>
      <c r="G315" s="56"/>
      <c r="H315" s="56"/>
      <c r="I315" s="52"/>
      <c r="J315" s="52"/>
      <c r="K315" s="52"/>
      <c r="L315" s="52"/>
      <c r="M315" s="52"/>
      <c r="N315" s="52"/>
      <c r="O315" s="4"/>
      <c r="P315" s="4"/>
      <c r="Q315" s="4"/>
      <c r="R315" s="4"/>
      <c r="S315" s="4"/>
      <c r="T315" s="4"/>
      <c r="U315" s="4"/>
      <c r="V315" s="4"/>
      <c r="W315" s="4"/>
      <c r="X315" s="4"/>
      <c r="Y315" s="4"/>
      <c r="Z315" s="56"/>
      <c r="AA315" s="56"/>
      <c r="AB315" s="4"/>
      <c r="AC315" s="4"/>
      <c r="AD315" s="4"/>
      <c r="AE315" s="4"/>
    </row>
    <row r="316" spans="1:31" ht="15.75" customHeight="1">
      <c r="A316" s="4"/>
      <c r="B316" s="4"/>
      <c r="C316" s="4"/>
      <c r="D316" s="4"/>
      <c r="E316" s="4"/>
      <c r="F316" s="4"/>
      <c r="G316" s="56"/>
      <c r="H316" s="56"/>
      <c r="I316" s="52"/>
      <c r="J316" s="52"/>
      <c r="K316" s="52"/>
      <c r="L316" s="52"/>
      <c r="M316" s="52"/>
      <c r="N316" s="52"/>
      <c r="O316" s="4"/>
      <c r="P316" s="4"/>
      <c r="Q316" s="4"/>
      <c r="R316" s="4"/>
      <c r="S316" s="4"/>
      <c r="T316" s="4"/>
      <c r="U316" s="4"/>
      <c r="V316" s="4"/>
      <c r="W316" s="4"/>
      <c r="X316" s="4"/>
      <c r="Y316" s="4"/>
      <c r="Z316" s="56"/>
      <c r="AA316" s="56"/>
      <c r="AB316" s="4"/>
      <c r="AC316" s="4"/>
      <c r="AD316" s="4"/>
      <c r="AE316" s="4"/>
    </row>
    <row r="317" spans="1:31" ht="15.75" customHeight="1">
      <c r="A317" s="4"/>
      <c r="B317" s="4"/>
      <c r="C317" s="4"/>
      <c r="D317" s="4"/>
      <c r="E317" s="4"/>
      <c r="F317" s="4"/>
      <c r="G317" s="56"/>
      <c r="H317" s="56"/>
      <c r="I317" s="52"/>
      <c r="J317" s="52"/>
      <c r="K317" s="52"/>
      <c r="L317" s="52"/>
      <c r="M317" s="52"/>
      <c r="N317" s="52"/>
      <c r="O317" s="4"/>
      <c r="P317" s="4"/>
      <c r="Q317" s="4"/>
      <c r="R317" s="4"/>
      <c r="S317" s="4"/>
      <c r="T317" s="4"/>
      <c r="U317" s="4"/>
      <c r="V317" s="4"/>
      <c r="W317" s="4"/>
      <c r="X317" s="4"/>
      <c r="Y317" s="4"/>
      <c r="Z317" s="56"/>
      <c r="AA317" s="56"/>
      <c r="AB317" s="4"/>
      <c r="AC317" s="4"/>
      <c r="AD317" s="4"/>
      <c r="AE317" s="4"/>
    </row>
    <row r="318" spans="1:31" ht="15.75" customHeight="1">
      <c r="A318" s="4"/>
      <c r="B318" s="4"/>
      <c r="C318" s="4"/>
      <c r="D318" s="4"/>
      <c r="E318" s="4"/>
      <c r="F318" s="4"/>
      <c r="G318" s="56"/>
      <c r="H318" s="56"/>
      <c r="I318" s="52"/>
      <c r="J318" s="52"/>
      <c r="K318" s="52"/>
      <c r="L318" s="52"/>
      <c r="M318" s="52"/>
      <c r="N318" s="52"/>
      <c r="O318" s="4"/>
      <c r="P318" s="4"/>
      <c r="Q318" s="4"/>
      <c r="R318" s="4"/>
      <c r="S318" s="4"/>
      <c r="T318" s="4"/>
      <c r="U318" s="4"/>
      <c r="V318" s="4"/>
      <c r="W318" s="4"/>
      <c r="X318" s="4"/>
      <c r="Y318" s="4"/>
      <c r="Z318" s="56"/>
      <c r="AA318" s="56"/>
      <c r="AB318" s="4"/>
      <c r="AC318" s="4"/>
      <c r="AD318" s="4"/>
      <c r="AE318" s="4"/>
    </row>
    <row r="319" spans="1:31" ht="15.75" customHeight="1">
      <c r="A319" s="4"/>
      <c r="B319" s="4"/>
      <c r="C319" s="4"/>
      <c r="D319" s="4"/>
      <c r="E319" s="4"/>
      <c r="F319" s="4"/>
      <c r="G319" s="56"/>
      <c r="H319" s="56"/>
      <c r="I319" s="52"/>
      <c r="J319" s="52"/>
      <c r="K319" s="52"/>
      <c r="L319" s="52"/>
      <c r="M319" s="52"/>
      <c r="N319" s="52"/>
      <c r="O319" s="4"/>
      <c r="P319" s="4"/>
      <c r="Q319" s="4"/>
      <c r="R319" s="4"/>
      <c r="S319" s="4"/>
      <c r="T319" s="4"/>
      <c r="U319" s="4"/>
      <c r="V319" s="4"/>
      <c r="W319" s="4"/>
      <c r="X319" s="4"/>
      <c r="Y319" s="4"/>
      <c r="Z319" s="56"/>
      <c r="AA319" s="56"/>
      <c r="AB319" s="4"/>
      <c r="AC319" s="4"/>
      <c r="AD319" s="4"/>
      <c r="AE319" s="4"/>
    </row>
    <row r="320" spans="1:31" ht="15.75" customHeight="1">
      <c r="A320" s="4"/>
      <c r="B320" s="4"/>
      <c r="C320" s="4"/>
      <c r="D320" s="4"/>
      <c r="E320" s="4"/>
      <c r="F320" s="4"/>
      <c r="G320" s="56"/>
      <c r="H320" s="56"/>
      <c r="I320" s="52"/>
      <c r="J320" s="52"/>
      <c r="K320" s="52"/>
      <c r="L320" s="52"/>
      <c r="M320" s="52"/>
      <c r="N320" s="52"/>
      <c r="O320" s="4"/>
      <c r="P320" s="4"/>
      <c r="Q320" s="4"/>
      <c r="R320" s="4"/>
      <c r="S320" s="4"/>
      <c r="T320" s="4"/>
      <c r="U320" s="4"/>
      <c r="V320" s="4"/>
      <c r="W320" s="4"/>
      <c r="X320" s="4"/>
      <c r="Y320" s="4"/>
      <c r="Z320" s="56"/>
      <c r="AA320" s="56"/>
      <c r="AB320" s="4"/>
      <c r="AC320" s="4"/>
      <c r="AD320" s="4"/>
      <c r="AE320" s="4"/>
    </row>
    <row r="321" spans="1:31" ht="15.75" customHeight="1">
      <c r="A321" s="4"/>
      <c r="B321" s="4"/>
      <c r="C321" s="4"/>
      <c r="D321" s="4"/>
      <c r="E321" s="4"/>
      <c r="F321" s="4"/>
      <c r="G321" s="56"/>
      <c r="H321" s="56"/>
      <c r="I321" s="52"/>
      <c r="J321" s="52"/>
      <c r="K321" s="52"/>
      <c r="L321" s="52"/>
      <c r="M321" s="52"/>
      <c r="N321" s="52"/>
      <c r="O321" s="4"/>
      <c r="P321" s="4"/>
      <c r="Q321" s="4"/>
      <c r="R321" s="4"/>
      <c r="S321" s="4"/>
      <c r="T321" s="4"/>
      <c r="U321" s="4"/>
      <c r="V321" s="4"/>
      <c r="W321" s="4"/>
      <c r="X321" s="4"/>
      <c r="Y321" s="4"/>
      <c r="Z321" s="56"/>
      <c r="AA321" s="56"/>
      <c r="AB321" s="4"/>
      <c r="AC321" s="4"/>
      <c r="AD321" s="4"/>
      <c r="AE321" s="4"/>
    </row>
    <row r="322" spans="1:31" ht="15.75" customHeight="1">
      <c r="A322" s="4"/>
      <c r="B322" s="4"/>
      <c r="C322" s="4"/>
      <c r="D322" s="4"/>
      <c r="E322" s="4"/>
      <c r="F322" s="4"/>
      <c r="G322" s="56"/>
      <c r="H322" s="56"/>
      <c r="I322" s="52"/>
      <c r="J322" s="52"/>
      <c r="K322" s="52"/>
      <c r="L322" s="52"/>
      <c r="M322" s="52"/>
      <c r="N322" s="52"/>
      <c r="O322" s="4"/>
      <c r="P322" s="4"/>
      <c r="Q322" s="4"/>
      <c r="R322" s="4"/>
      <c r="S322" s="4"/>
      <c r="T322" s="4"/>
      <c r="U322" s="4"/>
      <c r="V322" s="4"/>
      <c r="W322" s="4"/>
      <c r="X322" s="4"/>
      <c r="Y322" s="4"/>
      <c r="Z322" s="56"/>
      <c r="AA322" s="56"/>
      <c r="AB322" s="4"/>
      <c r="AC322" s="4"/>
      <c r="AD322" s="4"/>
      <c r="AE322" s="4"/>
    </row>
    <row r="323" spans="1:31" ht="15.75" customHeight="1">
      <c r="A323" s="4"/>
      <c r="B323" s="4"/>
      <c r="C323" s="4"/>
      <c r="D323" s="4"/>
      <c r="E323" s="4"/>
      <c r="F323" s="4"/>
      <c r="G323" s="56"/>
      <c r="H323" s="56"/>
      <c r="I323" s="52"/>
      <c r="J323" s="52"/>
      <c r="K323" s="52"/>
      <c r="L323" s="52"/>
      <c r="M323" s="52"/>
      <c r="N323" s="52"/>
      <c r="O323" s="4"/>
      <c r="P323" s="4"/>
      <c r="Q323" s="4"/>
      <c r="R323" s="4"/>
      <c r="S323" s="4"/>
      <c r="T323" s="4"/>
      <c r="U323" s="4"/>
      <c r="V323" s="4"/>
      <c r="W323" s="4"/>
      <c r="X323" s="4"/>
      <c r="Y323" s="4"/>
      <c r="Z323" s="56"/>
      <c r="AA323" s="56"/>
      <c r="AB323" s="4"/>
      <c r="AC323" s="4"/>
      <c r="AD323" s="4"/>
      <c r="AE323" s="4"/>
    </row>
    <row r="324" spans="1:31" ht="15.75" customHeight="1">
      <c r="A324" s="4"/>
      <c r="B324" s="4"/>
      <c r="C324" s="4"/>
      <c r="D324" s="4"/>
      <c r="E324" s="4"/>
      <c r="F324" s="4"/>
      <c r="G324" s="56"/>
      <c r="H324" s="56"/>
      <c r="I324" s="52"/>
      <c r="J324" s="52"/>
      <c r="K324" s="52"/>
      <c r="L324" s="52"/>
      <c r="M324" s="52"/>
      <c r="N324" s="52"/>
      <c r="O324" s="4"/>
      <c r="P324" s="4"/>
      <c r="Q324" s="4"/>
      <c r="R324" s="4"/>
      <c r="S324" s="4"/>
      <c r="T324" s="4"/>
      <c r="U324" s="4"/>
      <c r="V324" s="4"/>
      <c r="W324" s="4"/>
      <c r="X324" s="4"/>
      <c r="Y324" s="4"/>
      <c r="Z324" s="56"/>
      <c r="AA324" s="56"/>
      <c r="AB324" s="4"/>
      <c r="AC324" s="4"/>
      <c r="AD324" s="4"/>
      <c r="AE324" s="4"/>
    </row>
    <row r="325" spans="1:31" ht="15.75" customHeight="1">
      <c r="A325" s="4"/>
      <c r="B325" s="4"/>
      <c r="C325" s="4"/>
      <c r="D325" s="4"/>
      <c r="E325" s="4"/>
      <c r="F325" s="4"/>
      <c r="G325" s="56"/>
      <c r="H325" s="56"/>
      <c r="I325" s="52"/>
      <c r="J325" s="52"/>
      <c r="K325" s="52"/>
      <c r="L325" s="52"/>
      <c r="M325" s="52"/>
      <c r="N325" s="52"/>
      <c r="O325" s="4"/>
      <c r="P325" s="4"/>
      <c r="Q325" s="4"/>
      <c r="R325" s="4"/>
      <c r="S325" s="4"/>
      <c r="T325" s="4"/>
      <c r="U325" s="4"/>
      <c r="V325" s="4"/>
      <c r="W325" s="4"/>
      <c r="X325" s="4"/>
      <c r="Y325" s="4"/>
      <c r="Z325" s="56"/>
      <c r="AA325" s="56"/>
      <c r="AB325" s="4"/>
      <c r="AC325" s="4"/>
      <c r="AD325" s="4"/>
      <c r="AE325" s="4"/>
    </row>
    <row r="326" spans="1:31" ht="15.75" customHeight="1">
      <c r="A326" s="4"/>
      <c r="B326" s="4"/>
      <c r="C326" s="4"/>
      <c r="D326" s="4"/>
      <c r="E326" s="4"/>
      <c r="F326" s="4"/>
      <c r="G326" s="56"/>
      <c r="H326" s="56"/>
      <c r="I326" s="52"/>
      <c r="J326" s="52"/>
      <c r="K326" s="52"/>
      <c r="L326" s="52"/>
      <c r="M326" s="52"/>
      <c r="N326" s="52"/>
      <c r="O326" s="4"/>
      <c r="P326" s="4"/>
      <c r="Q326" s="4"/>
      <c r="R326" s="4"/>
      <c r="S326" s="4"/>
      <c r="T326" s="4"/>
      <c r="U326" s="4"/>
      <c r="V326" s="4"/>
      <c r="W326" s="4"/>
      <c r="X326" s="4"/>
      <c r="Y326" s="4"/>
      <c r="Z326" s="56"/>
      <c r="AA326" s="56"/>
      <c r="AB326" s="4"/>
      <c r="AC326" s="4"/>
      <c r="AD326" s="4"/>
      <c r="AE326" s="4"/>
    </row>
    <row r="327" spans="1:31" ht="15.75" customHeight="1">
      <c r="A327" s="4"/>
      <c r="B327" s="4"/>
      <c r="C327" s="4"/>
      <c r="D327" s="4"/>
      <c r="E327" s="4"/>
      <c r="F327" s="4"/>
      <c r="G327" s="56"/>
      <c r="H327" s="56"/>
      <c r="I327" s="52"/>
      <c r="J327" s="52"/>
      <c r="K327" s="52"/>
      <c r="L327" s="52"/>
      <c r="M327" s="52"/>
      <c r="N327" s="52"/>
      <c r="O327" s="4"/>
      <c r="P327" s="4"/>
      <c r="Q327" s="4"/>
      <c r="R327" s="4"/>
      <c r="S327" s="4"/>
      <c r="T327" s="4"/>
      <c r="U327" s="4"/>
      <c r="V327" s="4"/>
      <c r="W327" s="4"/>
      <c r="X327" s="4"/>
      <c r="Y327" s="4"/>
      <c r="Z327" s="56"/>
      <c r="AA327" s="56"/>
      <c r="AB327" s="4"/>
      <c r="AC327" s="4"/>
      <c r="AD327" s="4"/>
      <c r="AE327" s="4"/>
    </row>
    <row r="328" spans="1:31" ht="15.75" customHeight="1">
      <c r="A328" s="4"/>
      <c r="B328" s="4"/>
      <c r="C328" s="4"/>
      <c r="D328" s="4"/>
      <c r="E328" s="4"/>
      <c r="F328" s="4"/>
      <c r="G328" s="56"/>
      <c r="H328" s="56"/>
      <c r="I328" s="52"/>
      <c r="J328" s="52"/>
      <c r="K328" s="52"/>
      <c r="L328" s="52"/>
      <c r="M328" s="52"/>
      <c r="N328" s="52"/>
      <c r="O328" s="4"/>
      <c r="P328" s="4"/>
      <c r="Q328" s="4"/>
      <c r="R328" s="4"/>
      <c r="S328" s="4"/>
      <c r="T328" s="4"/>
      <c r="U328" s="4"/>
      <c r="V328" s="4"/>
      <c r="W328" s="4"/>
      <c r="X328" s="4"/>
      <c r="Y328" s="4"/>
      <c r="Z328" s="56"/>
      <c r="AA328" s="56"/>
      <c r="AB328" s="4"/>
      <c r="AC328" s="4"/>
      <c r="AD328" s="4"/>
      <c r="AE328" s="4"/>
    </row>
    <row r="329" spans="1:31" ht="15.75" customHeight="1">
      <c r="A329" s="4"/>
      <c r="B329" s="4"/>
      <c r="C329" s="4"/>
      <c r="D329" s="4"/>
      <c r="E329" s="4"/>
      <c r="F329" s="4"/>
      <c r="G329" s="56"/>
      <c r="H329" s="56"/>
      <c r="I329" s="52"/>
      <c r="J329" s="52"/>
      <c r="K329" s="52"/>
      <c r="L329" s="52"/>
      <c r="M329" s="52"/>
      <c r="N329" s="52"/>
      <c r="O329" s="4"/>
      <c r="P329" s="4"/>
      <c r="Q329" s="4"/>
      <c r="R329" s="4"/>
      <c r="S329" s="4"/>
      <c r="T329" s="4"/>
      <c r="U329" s="4"/>
      <c r="V329" s="4"/>
      <c r="W329" s="4"/>
      <c r="X329" s="4"/>
      <c r="Y329" s="4"/>
      <c r="Z329" s="56"/>
      <c r="AA329" s="56"/>
      <c r="AB329" s="4"/>
      <c r="AC329" s="4"/>
      <c r="AD329" s="4"/>
      <c r="AE329" s="4"/>
    </row>
    <row r="330" spans="1:31" ht="15.75" customHeight="1">
      <c r="A330" s="4"/>
      <c r="B330" s="4"/>
      <c r="C330" s="4"/>
      <c r="D330" s="4"/>
      <c r="E330" s="4"/>
      <c r="F330" s="4"/>
      <c r="G330" s="56"/>
      <c r="H330" s="56"/>
      <c r="I330" s="52"/>
      <c r="J330" s="52"/>
      <c r="K330" s="52"/>
      <c r="L330" s="52"/>
      <c r="M330" s="52"/>
      <c r="N330" s="52"/>
      <c r="O330" s="4"/>
      <c r="P330" s="4"/>
      <c r="Q330" s="4"/>
      <c r="R330" s="4"/>
      <c r="S330" s="4"/>
      <c r="T330" s="4"/>
      <c r="U330" s="4"/>
      <c r="V330" s="4"/>
      <c r="W330" s="4"/>
      <c r="X330" s="4"/>
      <c r="Y330" s="4"/>
      <c r="Z330" s="56"/>
      <c r="AA330" s="56"/>
      <c r="AB330" s="4"/>
      <c r="AC330" s="4"/>
      <c r="AD330" s="4"/>
      <c r="AE330" s="4"/>
    </row>
    <row r="331" spans="1:31" ht="15.75" customHeight="1">
      <c r="A331" s="4"/>
      <c r="B331" s="4"/>
      <c r="C331" s="4"/>
      <c r="D331" s="4"/>
      <c r="E331" s="4"/>
      <c r="F331" s="4"/>
      <c r="G331" s="56"/>
      <c r="H331" s="56"/>
      <c r="I331" s="52"/>
      <c r="J331" s="52"/>
      <c r="K331" s="52"/>
      <c r="L331" s="52"/>
      <c r="M331" s="52"/>
      <c r="N331" s="52"/>
      <c r="O331" s="4"/>
      <c r="P331" s="4"/>
      <c r="Q331" s="4"/>
      <c r="R331" s="4"/>
      <c r="S331" s="4"/>
      <c r="T331" s="4"/>
      <c r="U331" s="4"/>
      <c r="V331" s="4"/>
      <c r="W331" s="4"/>
      <c r="X331" s="4"/>
      <c r="Y331" s="4"/>
      <c r="Z331" s="56"/>
      <c r="AA331" s="56"/>
      <c r="AB331" s="4"/>
      <c r="AC331" s="4"/>
      <c r="AD331" s="4"/>
      <c r="AE331" s="4"/>
    </row>
    <row r="332" spans="1:31" ht="15.75" customHeight="1">
      <c r="A332" s="4"/>
      <c r="B332" s="4"/>
      <c r="C332" s="4"/>
      <c r="D332" s="4"/>
      <c r="E332" s="4"/>
      <c r="F332" s="4"/>
      <c r="G332" s="56"/>
      <c r="H332" s="56"/>
      <c r="I332" s="52"/>
      <c r="J332" s="52"/>
      <c r="K332" s="52"/>
      <c r="L332" s="52"/>
      <c r="M332" s="52"/>
      <c r="N332" s="52"/>
      <c r="O332" s="4"/>
      <c r="P332" s="4"/>
      <c r="Q332" s="4"/>
      <c r="R332" s="4"/>
      <c r="S332" s="4"/>
      <c r="T332" s="4"/>
      <c r="U332" s="4"/>
      <c r="V332" s="4"/>
      <c r="W332" s="4"/>
      <c r="X332" s="4"/>
      <c r="Y332" s="4"/>
      <c r="Z332" s="56"/>
      <c r="AA332" s="56"/>
      <c r="AB332" s="4"/>
      <c r="AC332" s="4"/>
      <c r="AD332" s="4"/>
      <c r="AE332" s="4"/>
    </row>
    <row r="333" spans="1:31" ht="15.75" customHeight="1">
      <c r="A333" s="4"/>
      <c r="B333" s="4"/>
      <c r="C333" s="4"/>
      <c r="D333" s="4"/>
      <c r="E333" s="4"/>
      <c r="F333" s="4"/>
      <c r="G333" s="56"/>
      <c r="H333" s="56"/>
      <c r="I333" s="52"/>
      <c r="J333" s="52"/>
      <c r="K333" s="52"/>
      <c r="L333" s="52"/>
      <c r="M333" s="52"/>
      <c r="N333" s="52"/>
      <c r="O333" s="4"/>
      <c r="P333" s="4"/>
      <c r="Q333" s="4"/>
      <c r="R333" s="4"/>
      <c r="S333" s="4"/>
      <c r="T333" s="4"/>
      <c r="U333" s="4"/>
      <c r="V333" s="4"/>
      <c r="W333" s="4"/>
      <c r="X333" s="4"/>
      <c r="Y333" s="4"/>
      <c r="Z333" s="56"/>
      <c r="AA333" s="56"/>
      <c r="AB333" s="4"/>
      <c r="AC333" s="4"/>
      <c r="AD333" s="4"/>
      <c r="AE333" s="4"/>
    </row>
    <row r="334" spans="1:31" ht="15.75" customHeight="1">
      <c r="A334" s="4"/>
      <c r="B334" s="4"/>
      <c r="C334" s="4"/>
      <c r="D334" s="4"/>
      <c r="E334" s="4"/>
      <c r="F334" s="4"/>
      <c r="G334" s="56"/>
      <c r="H334" s="56"/>
      <c r="I334" s="52"/>
      <c r="J334" s="52"/>
      <c r="K334" s="52"/>
      <c r="L334" s="52"/>
      <c r="M334" s="52"/>
      <c r="N334" s="52"/>
      <c r="O334" s="4"/>
      <c r="P334" s="4"/>
      <c r="Q334" s="4"/>
      <c r="R334" s="4"/>
      <c r="S334" s="4"/>
      <c r="T334" s="4"/>
      <c r="U334" s="4"/>
      <c r="V334" s="4"/>
      <c r="W334" s="4"/>
      <c r="X334" s="4"/>
      <c r="Y334" s="4"/>
      <c r="Z334" s="56"/>
      <c r="AA334" s="56"/>
      <c r="AB334" s="4"/>
      <c r="AC334" s="4"/>
      <c r="AD334" s="4"/>
      <c r="AE334" s="4"/>
    </row>
    <row r="335" spans="1:31" ht="15.75" customHeight="1">
      <c r="A335" s="4"/>
      <c r="B335" s="4"/>
      <c r="C335" s="4"/>
      <c r="D335" s="4"/>
      <c r="E335" s="4"/>
      <c r="F335" s="4"/>
      <c r="G335" s="56"/>
      <c r="H335" s="56"/>
      <c r="I335" s="52"/>
      <c r="J335" s="52"/>
      <c r="K335" s="52"/>
      <c r="L335" s="52"/>
      <c r="M335" s="52"/>
      <c r="N335" s="52"/>
      <c r="O335" s="4"/>
      <c r="P335" s="4"/>
      <c r="Q335" s="4"/>
      <c r="R335" s="4"/>
      <c r="S335" s="4"/>
      <c r="T335" s="4"/>
      <c r="U335" s="4"/>
      <c r="V335" s="4"/>
      <c r="W335" s="4"/>
      <c r="X335" s="4"/>
      <c r="Y335" s="4"/>
      <c r="Z335" s="56"/>
      <c r="AA335" s="56"/>
      <c r="AB335" s="4"/>
      <c r="AC335" s="4"/>
      <c r="AD335" s="4"/>
      <c r="AE335" s="4"/>
    </row>
    <row r="336" spans="1:31" ht="15.75" customHeight="1">
      <c r="A336" s="4"/>
      <c r="B336" s="4"/>
      <c r="C336" s="4"/>
      <c r="D336" s="4"/>
      <c r="E336" s="4"/>
      <c r="F336" s="4"/>
      <c r="G336" s="56"/>
      <c r="H336" s="56"/>
      <c r="I336" s="52"/>
      <c r="J336" s="52"/>
      <c r="K336" s="52"/>
      <c r="L336" s="52"/>
      <c r="M336" s="52"/>
      <c r="N336" s="52"/>
      <c r="O336" s="4"/>
      <c r="P336" s="4"/>
      <c r="Q336" s="4"/>
      <c r="R336" s="4"/>
      <c r="S336" s="4"/>
      <c r="T336" s="4"/>
      <c r="U336" s="4"/>
      <c r="V336" s="4"/>
      <c r="W336" s="4"/>
      <c r="X336" s="4"/>
      <c r="Y336" s="4"/>
      <c r="Z336" s="56"/>
      <c r="AA336" s="56"/>
      <c r="AB336" s="4"/>
      <c r="AC336" s="4"/>
      <c r="AD336" s="4"/>
      <c r="AE336" s="4"/>
    </row>
    <row r="337" spans="1:31" ht="15.75" customHeight="1">
      <c r="A337" s="4"/>
      <c r="B337" s="4"/>
      <c r="C337" s="4"/>
      <c r="D337" s="4"/>
      <c r="E337" s="4"/>
      <c r="F337" s="4"/>
      <c r="G337" s="56"/>
      <c r="H337" s="56"/>
      <c r="I337" s="52"/>
      <c r="J337" s="52"/>
      <c r="K337" s="52"/>
      <c r="L337" s="52"/>
      <c r="M337" s="52"/>
      <c r="N337" s="52"/>
      <c r="O337" s="4"/>
      <c r="P337" s="4"/>
      <c r="Q337" s="4"/>
      <c r="R337" s="4"/>
      <c r="S337" s="4"/>
      <c r="T337" s="4"/>
      <c r="U337" s="4"/>
      <c r="V337" s="4"/>
      <c r="W337" s="4"/>
      <c r="X337" s="4"/>
      <c r="Y337" s="4"/>
      <c r="Z337" s="56"/>
      <c r="AA337" s="56"/>
      <c r="AB337" s="4"/>
      <c r="AC337" s="4"/>
      <c r="AD337" s="4"/>
      <c r="AE337" s="4"/>
    </row>
    <row r="338" spans="1:31" ht="15.75" customHeight="1">
      <c r="A338" s="4"/>
      <c r="B338" s="4"/>
      <c r="C338" s="4"/>
      <c r="D338" s="4"/>
      <c r="E338" s="4"/>
      <c r="F338" s="4"/>
      <c r="G338" s="56"/>
      <c r="H338" s="56"/>
      <c r="I338" s="52"/>
      <c r="J338" s="52"/>
      <c r="K338" s="52"/>
      <c r="L338" s="52"/>
      <c r="M338" s="52"/>
      <c r="N338" s="52"/>
      <c r="O338" s="4"/>
      <c r="P338" s="4"/>
      <c r="Q338" s="4"/>
      <c r="R338" s="4"/>
      <c r="S338" s="4"/>
      <c r="T338" s="4"/>
      <c r="U338" s="4"/>
      <c r="V338" s="4"/>
      <c r="W338" s="4"/>
      <c r="X338" s="4"/>
      <c r="Y338" s="4"/>
      <c r="Z338" s="56"/>
      <c r="AA338" s="56"/>
      <c r="AB338" s="4"/>
      <c r="AC338" s="4"/>
      <c r="AD338" s="4"/>
      <c r="AE338" s="4"/>
    </row>
    <row r="339" spans="1:31" ht="15.75" customHeight="1">
      <c r="A339" s="4"/>
      <c r="B339" s="4"/>
      <c r="C339" s="4"/>
      <c r="D339" s="4"/>
      <c r="E339" s="4"/>
      <c r="F339" s="4"/>
      <c r="G339" s="56"/>
      <c r="H339" s="56"/>
      <c r="I339" s="52"/>
      <c r="J339" s="52"/>
      <c r="K339" s="52"/>
      <c r="L339" s="52"/>
      <c r="M339" s="52"/>
      <c r="N339" s="52"/>
      <c r="O339" s="4"/>
      <c r="P339" s="4"/>
      <c r="Q339" s="4"/>
      <c r="R339" s="4"/>
      <c r="S339" s="4"/>
      <c r="T339" s="4"/>
      <c r="U339" s="4"/>
      <c r="V339" s="4"/>
      <c r="W339" s="4"/>
      <c r="X339" s="4"/>
      <c r="Y339" s="4"/>
      <c r="Z339" s="56"/>
      <c r="AA339" s="56"/>
      <c r="AB339" s="4"/>
      <c r="AC339" s="4"/>
      <c r="AD339" s="4"/>
      <c r="AE339" s="4"/>
    </row>
    <row r="340" spans="1:31" ht="15.75" customHeight="1">
      <c r="A340" s="4"/>
      <c r="B340" s="4"/>
      <c r="C340" s="4"/>
      <c r="D340" s="4"/>
      <c r="E340" s="4"/>
      <c r="F340" s="4"/>
      <c r="G340" s="56"/>
      <c r="H340" s="56"/>
      <c r="I340" s="52"/>
      <c r="J340" s="52"/>
      <c r="K340" s="52"/>
      <c r="L340" s="52"/>
      <c r="M340" s="52"/>
      <c r="N340" s="52"/>
      <c r="O340" s="4"/>
      <c r="P340" s="4"/>
      <c r="Q340" s="4"/>
      <c r="R340" s="4"/>
      <c r="S340" s="4"/>
      <c r="T340" s="4"/>
      <c r="U340" s="4"/>
      <c r="V340" s="4"/>
      <c r="W340" s="4"/>
      <c r="X340" s="4"/>
      <c r="Y340" s="4"/>
      <c r="Z340" s="56"/>
      <c r="AA340" s="56"/>
      <c r="AB340" s="4"/>
      <c r="AC340" s="4"/>
      <c r="AD340" s="4"/>
      <c r="AE340" s="4"/>
    </row>
    <row r="341" spans="1:31" ht="15.75" customHeight="1">
      <c r="A341" s="4"/>
      <c r="B341" s="4"/>
      <c r="C341" s="4"/>
      <c r="D341" s="4"/>
      <c r="E341" s="4"/>
      <c r="F341" s="4"/>
      <c r="G341" s="56"/>
      <c r="H341" s="56"/>
      <c r="I341" s="52"/>
      <c r="J341" s="52"/>
      <c r="K341" s="52"/>
      <c r="L341" s="52"/>
      <c r="M341" s="52"/>
      <c r="N341" s="52"/>
      <c r="O341" s="4"/>
      <c r="P341" s="4"/>
      <c r="Q341" s="4"/>
      <c r="R341" s="4"/>
      <c r="S341" s="4"/>
      <c r="T341" s="4"/>
      <c r="U341" s="4"/>
      <c r="V341" s="4"/>
      <c r="W341" s="4"/>
      <c r="X341" s="4"/>
      <c r="Y341" s="4"/>
      <c r="Z341" s="56"/>
      <c r="AA341" s="56"/>
      <c r="AB341" s="4"/>
      <c r="AC341" s="4"/>
      <c r="AD341" s="4"/>
      <c r="AE341" s="4"/>
    </row>
    <row r="342" spans="1:31" ht="15.75" customHeight="1">
      <c r="A342" s="4"/>
      <c r="B342" s="4"/>
      <c r="C342" s="4"/>
      <c r="D342" s="4"/>
      <c r="E342" s="4"/>
      <c r="F342" s="4"/>
      <c r="G342" s="56"/>
      <c r="H342" s="56"/>
      <c r="I342" s="52"/>
      <c r="J342" s="52"/>
      <c r="K342" s="52"/>
      <c r="L342" s="52"/>
      <c r="M342" s="52"/>
      <c r="N342" s="52"/>
      <c r="O342" s="4"/>
      <c r="P342" s="4"/>
      <c r="Q342" s="4"/>
      <c r="R342" s="4"/>
      <c r="S342" s="4"/>
      <c r="T342" s="4"/>
      <c r="U342" s="4"/>
      <c r="V342" s="4"/>
      <c r="W342" s="4"/>
      <c r="X342" s="4"/>
      <c r="Y342" s="4"/>
      <c r="Z342" s="56"/>
      <c r="AA342" s="56"/>
      <c r="AB342" s="4"/>
      <c r="AC342" s="4"/>
      <c r="AD342" s="4"/>
      <c r="AE342" s="4"/>
    </row>
    <row r="343" spans="1:31" ht="15.75" customHeight="1">
      <c r="A343" s="4"/>
      <c r="B343" s="4"/>
      <c r="C343" s="4"/>
      <c r="D343" s="4"/>
      <c r="E343" s="4"/>
      <c r="F343" s="4"/>
      <c r="G343" s="56"/>
      <c r="H343" s="56"/>
      <c r="I343" s="52"/>
      <c r="J343" s="52"/>
      <c r="K343" s="52"/>
      <c r="L343" s="52"/>
      <c r="M343" s="52"/>
      <c r="N343" s="52"/>
      <c r="O343" s="4"/>
      <c r="P343" s="4"/>
      <c r="Q343" s="4"/>
      <c r="R343" s="4"/>
      <c r="S343" s="4"/>
      <c r="T343" s="4"/>
      <c r="U343" s="4"/>
      <c r="V343" s="4"/>
      <c r="W343" s="4"/>
      <c r="X343" s="4"/>
      <c r="Y343" s="4"/>
      <c r="Z343" s="56"/>
      <c r="AA343" s="56"/>
      <c r="AB343" s="4"/>
      <c r="AC343" s="4"/>
      <c r="AD343" s="4"/>
      <c r="AE343" s="4"/>
    </row>
    <row r="344" spans="1:31" ht="15.75" customHeight="1">
      <c r="A344" s="4"/>
      <c r="B344" s="4"/>
      <c r="C344" s="4"/>
      <c r="D344" s="4"/>
      <c r="E344" s="4"/>
      <c r="F344" s="4"/>
      <c r="G344" s="56"/>
      <c r="H344" s="56"/>
      <c r="I344" s="52"/>
      <c r="J344" s="52"/>
      <c r="K344" s="52"/>
      <c r="L344" s="52"/>
      <c r="M344" s="52"/>
      <c r="N344" s="52"/>
      <c r="O344" s="4"/>
      <c r="P344" s="4"/>
      <c r="Q344" s="4"/>
      <c r="R344" s="4"/>
      <c r="S344" s="4"/>
      <c r="T344" s="4"/>
      <c r="U344" s="4"/>
      <c r="V344" s="4"/>
      <c r="W344" s="4"/>
      <c r="X344" s="4"/>
      <c r="Y344" s="4"/>
      <c r="Z344" s="56"/>
      <c r="AA344" s="56"/>
      <c r="AB344" s="4"/>
      <c r="AC344" s="4"/>
      <c r="AD344" s="4"/>
      <c r="AE344" s="4"/>
    </row>
    <row r="345" spans="1:31" ht="15.75" customHeight="1">
      <c r="A345" s="4"/>
      <c r="B345" s="4"/>
      <c r="C345" s="4"/>
      <c r="D345" s="4"/>
      <c r="E345" s="4"/>
      <c r="F345" s="4"/>
      <c r="G345" s="56"/>
      <c r="H345" s="56"/>
      <c r="I345" s="52"/>
      <c r="J345" s="52"/>
      <c r="K345" s="52"/>
      <c r="L345" s="52"/>
      <c r="M345" s="52"/>
      <c r="N345" s="52"/>
      <c r="O345" s="4"/>
      <c r="P345" s="4"/>
      <c r="Q345" s="4"/>
      <c r="R345" s="4"/>
      <c r="S345" s="4"/>
      <c r="T345" s="4"/>
      <c r="U345" s="4"/>
      <c r="V345" s="4"/>
      <c r="W345" s="4"/>
      <c r="X345" s="4"/>
      <c r="Y345" s="4"/>
      <c r="Z345" s="56"/>
      <c r="AA345" s="56"/>
      <c r="AB345" s="4"/>
      <c r="AC345" s="4"/>
      <c r="AD345" s="4"/>
      <c r="AE345" s="4"/>
    </row>
    <row r="346" spans="1:31" ht="15.75" customHeight="1">
      <c r="A346" s="4"/>
      <c r="B346" s="4"/>
      <c r="C346" s="4"/>
      <c r="D346" s="4"/>
      <c r="E346" s="4"/>
      <c r="F346" s="4"/>
      <c r="G346" s="56"/>
      <c r="H346" s="56"/>
      <c r="I346" s="52"/>
      <c r="J346" s="52"/>
      <c r="K346" s="52"/>
      <c r="L346" s="52"/>
      <c r="M346" s="52"/>
      <c r="N346" s="52"/>
      <c r="O346" s="4"/>
      <c r="P346" s="4"/>
      <c r="Q346" s="4"/>
      <c r="R346" s="4"/>
      <c r="S346" s="4"/>
      <c r="T346" s="4"/>
      <c r="U346" s="4"/>
      <c r="V346" s="4"/>
      <c r="W346" s="4"/>
      <c r="X346" s="4"/>
      <c r="Y346" s="4"/>
      <c r="Z346" s="56"/>
      <c r="AA346" s="56"/>
      <c r="AB346" s="4"/>
      <c r="AC346" s="4"/>
      <c r="AD346" s="4"/>
      <c r="AE346" s="4"/>
    </row>
    <row r="347" spans="1:31" ht="15.75" customHeight="1">
      <c r="A347" s="4"/>
      <c r="B347" s="4"/>
      <c r="C347" s="4"/>
      <c r="D347" s="4"/>
      <c r="E347" s="4"/>
      <c r="F347" s="4"/>
      <c r="G347" s="56"/>
      <c r="H347" s="56"/>
      <c r="I347" s="52"/>
      <c r="J347" s="52"/>
      <c r="K347" s="52"/>
      <c r="L347" s="52"/>
      <c r="M347" s="52"/>
      <c r="N347" s="52"/>
      <c r="O347" s="4"/>
      <c r="P347" s="4"/>
      <c r="Q347" s="4"/>
      <c r="R347" s="4"/>
      <c r="S347" s="4"/>
      <c r="T347" s="4"/>
      <c r="U347" s="4"/>
      <c r="V347" s="4"/>
      <c r="W347" s="4"/>
      <c r="X347" s="4"/>
      <c r="Y347" s="4"/>
      <c r="Z347" s="56"/>
      <c r="AA347" s="56"/>
      <c r="AB347" s="4"/>
      <c r="AC347" s="4"/>
      <c r="AD347" s="4"/>
      <c r="AE347" s="4"/>
    </row>
    <row r="348" spans="1:31" ht="15.75" customHeight="1">
      <c r="A348" s="4"/>
      <c r="B348" s="4"/>
      <c r="C348" s="4"/>
      <c r="D348" s="4"/>
      <c r="E348" s="4"/>
      <c r="F348" s="4"/>
      <c r="G348" s="56"/>
      <c r="H348" s="56"/>
      <c r="I348" s="52"/>
      <c r="J348" s="52"/>
      <c r="K348" s="52"/>
      <c r="L348" s="52"/>
      <c r="M348" s="52"/>
      <c r="N348" s="52"/>
      <c r="O348" s="4"/>
      <c r="P348" s="4"/>
      <c r="Q348" s="4"/>
      <c r="R348" s="4"/>
      <c r="S348" s="4"/>
      <c r="T348" s="4"/>
      <c r="U348" s="4"/>
      <c r="V348" s="4"/>
      <c r="W348" s="4"/>
      <c r="X348" s="4"/>
      <c r="Y348" s="4"/>
      <c r="Z348" s="56"/>
      <c r="AA348" s="56"/>
      <c r="AB348" s="4"/>
      <c r="AC348" s="4"/>
      <c r="AD348" s="4"/>
      <c r="AE348" s="4"/>
    </row>
    <row r="349" spans="1:31" ht="15.75" customHeight="1">
      <c r="A349" s="4"/>
      <c r="B349" s="4"/>
      <c r="C349" s="4"/>
      <c r="D349" s="4"/>
      <c r="E349" s="4"/>
      <c r="F349" s="4"/>
      <c r="G349" s="56"/>
      <c r="H349" s="56"/>
      <c r="I349" s="52"/>
      <c r="J349" s="52"/>
      <c r="K349" s="52"/>
      <c r="L349" s="52"/>
      <c r="M349" s="52"/>
      <c r="N349" s="52"/>
      <c r="O349" s="4"/>
      <c r="P349" s="4"/>
      <c r="Q349" s="4"/>
      <c r="R349" s="4"/>
      <c r="S349" s="4"/>
      <c r="T349" s="4"/>
      <c r="U349" s="4"/>
      <c r="V349" s="4"/>
      <c r="W349" s="4"/>
      <c r="X349" s="4"/>
      <c r="Y349" s="4"/>
      <c r="Z349" s="56"/>
      <c r="AA349" s="56"/>
      <c r="AB349" s="4"/>
      <c r="AC349" s="4"/>
      <c r="AD349" s="4"/>
      <c r="AE349" s="4"/>
    </row>
    <row r="350" spans="1:31" ht="15.75" customHeight="1">
      <c r="A350" s="4"/>
      <c r="B350" s="4"/>
      <c r="C350" s="4"/>
      <c r="D350" s="4"/>
      <c r="E350" s="4"/>
      <c r="F350" s="4"/>
      <c r="G350" s="56"/>
      <c r="H350" s="56"/>
      <c r="I350" s="52"/>
      <c r="J350" s="52"/>
      <c r="K350" s="52"/>
      <c r="L350" s="52"/>
      <c r="M350" s="52"/>
      <c r="N350" s="52"/>
      <c r="O350" s="4"/>
      <c r="P350" s="4"/>
      <c r="Q350" s="4"/>
      <c r="R350" s="4"/>
      <c r="S350" s="4"/>
      <c r="T350" s="4"/>
      <c r="U350" s="4"/>
      <c r="V350" s="4"/>
      <c r="W350" s="4"/>
      <c r="X350" s="4"/>
      <c r="Y350" s="4"/>
      <c r="Z350" s="56"/>
      <c r="AA350" s="56"/>
      <c r="AB350" s="4"/>
      <c r="AC350" s="4"/>
      <c r="AD350" s="4"/>
      <c r="AE350" s="4"/>
    </row>
    <row r="351" spans="1:31" ht="15.75" customHeight="1">
      <c r="A351" s="4"/>
      <c r="B351" s="4"/>
      <c r="C351" s="4"/>
      <c r="D351" s="4"/>
      <c r="E351" s="4"/>
      <c r="F351" s="4"/>
      <c r="G351" s="56"/>
      <c r="H351" s="56"/>
      <c r="I351" s="52"/>
      <c r="J351" s="52"/>
      <c r="K351" s="52"/>
      <c r="L351" s="52"/>
      <c r="M351" s="52"/>
      <c r="N351" s="52"/>
      <c r="O351" s="4"/>
      <c r="P351" s="4"/>
      <c r="Q351" s="4"/>
      <c r="R351" s="4"/>
      <c r="S351" s="4"/>
      <c r="T351" s="4"/>
      <c r="U351" s="4"/>
      <c r="V351" s="4"/>
      <c r="W351" s="4"/>
      <c r="X351" s="4"/>
      <c r="Y351" s="4"/>
      <c r="Z351" s="56"/>
      <c r="AA351" s="56"/>
      <c r="AB351" s="4"/>
      <c r="AC351" s="4"/>
      <c r="AD351" s="4"/>
      <c r="AE351" s="4"/>
    </row>
    <row r="352" spans="1:31" ht="15.75" customHeight="1">
      <c r="A352" s="4"/>
      <c r="B352" s="4"/>
      <c r="C352" s="4"/>
      <c r="D352" s="4"/>
      <c r="E352" s="4"/>
      <c r="F352" s="4"/>
      <c r="G352" s="56"/>
      <c r="H352" s="56"/>
      <c r="I352" s="52"/>
      <c r="J352" s="52"/>
      <c r="K352" s="52"/>
      <c r="L352" s="52"/>
      <c r="M352" s="52"/>
      <c r="N352" s="52"/>
      <c r="O352" s="4"/>
      <c r="P352" s="4"/>
      <c r="Q352" s="4"/>
      <c r="R352" s="4"/>
      <c r="S352" s="4"/>
      <c r="T352" s="4"/>
      <c r="U352" s="4"/>
      <c r="V352" s="4"/>
      <c r="W352" s="4"/>
      <c r="X352" s="4"/>
      <c r="Y352" s="4"/>
      <c r="Z352" s="56"/>
      <c r="AA352" s="56"/>
      <c r="AB352" s="4"/>
      <c r="AC352" s="4"/>
      <c r="AD352" s="4"/>
      <c r="AE352" s="4"/>
    </row>
    <row r="353" spans="1:31" ht="15.75" customHeight="1">
      <c r="A353" s="4"/>
      <c r="B353" s="4"/>
      <c r="C353" s="4"/>
      <c r="D353" s="4"/>
      <c r="E353" s="4"/>
      <c r="F353" s="4"/>
      <c r="G353" s="56"/>
      <c r="H353" s="56"/>
      <c r="I353" s="52"/>
      <c r="J353" s="52"/>
      <c r="K353" s="52"/>
      <c r="L353" s="52"/>
      <c r="M353" s="52"/>
      <c r="N353" s="52"/>
      <c r="O353" s="4"/>
      <c r="P353" s="4"/>
      <c r="Q353" s="4"/>
      <c r="R353" s="4"/>
      <c r="S353" s="4"/>
      <c r="T353" s="4"/>
      <c r="U353" s="4"/>
      <c r="V353" s="4"/>
      <c r="W353" s="4"/>
      <c r="X353" s="4"/>
      <c r="Y353" s="4"/>
      <c r="Z353" s="56"/>
      <c r="AA353" s="56"/>
      <c r="AB353" s="4"/>
      <c r="AC353" s="4"/>
      <c r="AD353" s="4"/>
      <c r="AE353" s="4"/>
    </row>
    <row r="354" spans="1:31" ht="15.75" customHeight="1">
      <c r="A354" s="4"/>
      <c r="B354" s="4"/>
      <c r="C354" s="4"/>
      <c r="D354" s="4"/>
      <c r="E354" s="4"/>
      <c r="F354" s="4"/>
      <c r="G354" s="56"/>
      <c r="H354" s="56"/>
      <c r="I354" s="52"/>
      <c r="J354" s="52"/>
      <c r="K354" s="52"/>
      <c r="L354" s="52"/>
      <c r="M354" s="52"/>
      <c r="N354" s="52"/>
      <c r="O354" s="4"/>
      <c r="P354" s="4"/>
      <c r="Q354" s="4"/>
      <c r="R354" s="4"/>
      <c r="S354" s="4"/>
      <c r="T354" s="4"/>
      <c r="U354" s="4"/>
      <c r="V354" s="4"/>
      <c r="W354" s="4"/>
      <c r="X354" s="4"/>
      <c r="Y354" s="4"/>
      <c r="Z354" s="56"/>
      <c r="AA354" s="56"/>
      <c r="AB354" s="4"/>
      <c r="AC354" s="4"/>
      <c r="AD354" s="4"/>
      <c r="AE354" s="4"/>
    </row>
    <row r="355" spans="1:31" ht="15.75" customHeight="1">
      <c r="A355" s="4"/>
      <c r="B355" s="4"/>
      <c r="C355" s="4"/>
      <c r="D355" s="4"/>
      <c r="E355" s="4"/>
      <c r="F355" s="4"/>
      <c r="G355" s="56"/>
      <c r="H355" s="56"/>
      <c r="I355" s="52"/>
      <c r="J355" s="52"/>
      <c r="K355" s="52"/>
      <c r="L355" s="52"/>
      <c r="M355" s="52"/>
      <c r="N355" s="52"/>
      <c r="O355" s="4"/>
      <c r="P355" s="4"/>
      <c r="Q355" s="4"/>
      <c r="R355" s="4"/>
      <c r="S355" s="4"/>
      <c r="T355" s="4"/>
      <c r="U355" s="4"/>
      <c r="V355" s="4"/>
      <c r="W355" s="4"/>
      <c r="X355" s="4"/>
      <c r="Y355" s="4"/>
      <c r="Z355" s="56"/>
      <c r="AA355" s="56"/>
      <c r="AB355" s="4"/>
      <c r="AC355" s="4"/>
      <c r="AD355" s="4"/>
      <c r="AE355" s="4"/>
    </row>
    <row r="356" spans="1:31" ht="15.75" customHeight="1">
      <c r="A356" s="4"/>
      <c r="B356" s="4"/>
      <c r="C356" s="4"/>
      <c r="D356" s="4"/>
      <c r="E356" s="4"/>
      <c r="F356" s="4"/>
      <c r="G356" s="56"/>
      <c r="H356" s="56"/>
      <c r="I356" s="52"/>
      <c r="J356" s="52"/>
      <c r="K356" s="52"/>
      <c r="L356" s="52"/>
      <c r="M356" s="52"/>
      <c r="N356" s="52"/>
      <c r="O356" s="4"/>
      <c r="P356" s="4"/>
      <c r="Q356" s="4"/>
      <c r="R356" s="4"/>
      <c r="S356" s="4"/>
      <c r="T356" s="4"/>
      <c r="U356" s="4"/>
      <c r="V356" s="4"/>
      <c r="W356" s="4"/>
      <c r="X356" s="4"/>
      <c r="Y356" s="4"/>
      <c r="Z356" s="56"/>
      <c r="AA356" s="56"/>
      <c r="AB356" s="4"/>
      <c r="AC356" s="4"/>
      <c r="AD356" s="4"/>
      <c r="AE356" s="4"/>
    </row>
    <row r="357" spans="1:31" ht="15.75" customHeight="1">
      <c r="A357" s="4"/>
      <c r="B357" s="4"/>
      <c r="C357" s="4"/>
      <c r="D357" s="4"/>
      <c r="E357" s="4"/>
      <c r="F357" s="4"/>
      <c r="G357" s="56"/>
      <c r="H357" s="56"/>
      <c r="I357" s="52"/>
      <c r="J357" s="52"/>
      <c r="K357" s="52"/>
      <c r="L357" s="52"/>
      <c r="M357" s="52"/>
      <c r="N357" s="52"/>
      <c r="O357" s="4"/>
      <c r="P357" s="4"/>
      <c r="Q357" s="4"/>
      <c r="R357" s="4"/>
      <c r="S357" s="4"/>
      <c r="T357" s="4"/>
      <c r="U357" s="4"/>
      <c r="V357" s="4"/>
      <c r="W357" s="4"/>
      <c r="X357" s="4"/>
      <c r="Y357" s="4"/>
      <c r="Z357" s="56"/>
      <c r="AA357" s="56"/>
      <c r="AB357" s="4"/>
      <c r="AC357" s="4"/>
      <c r="AD357" s="4"/>
      <c r="AE357" s="4"/>
    </row>
    <row r="358" spans="1:31" ht="15.75" customHeight="1">
      <c r="A358" s="4"/>
      <c r="B358" s="4"/>
      <c r="C358" s="4"/>
      <c r="D358" s="4"/>
      <c r="E358" s="4"/>
      <c r="F358" s="4"/>
      <c r="G358" s="56"/>
      <c r="H358" s="56"/>
      <c r="I358" s="52"/>
      <c r="J358" s="52"/>
      <c r="K358" s="52"/>
      <c r="L358" s="52"/>
      <c r="M358" s="52"/>
      <c r="N358" s="52"/>
      <c r="O358" s="4"/>
      <c r="P358" s="4"/>
      <c r="Q358" s="4"/>
      <c r="R358" s="4"/>
      <c r="S358" s="4"/>
      <c r="T358" s="4"/>
      <c r="U358" s="4"/>
      <c r="V358" s="4"/>
      <c r="W358" s="4"/>
      <c r="X358" s="4"/>
      <c r="Y358" s="4"/>
      <c r="Z358" s="56"/>
      <c r="AA358" s="56"/>
      <c r="AB358" s="4"/>
      <c r="AC358" s="4"/>
      <c r="AD358" s="4"/>
      <c r="AE358" s="4"/>
    </row>
    <row r="359" spans="1:31" ht="15.75" customHeight="1">
      <c r="A359" s="4"/>
      <c r="B359" s="4"/>
      <c r="C359" s="4"/>
      <c r="D359" s="4"/>
      <c r="E359" s="4"/>
      <c r="F359" s="4"/>
      <c r="G359" s="56"/>
      <c r="H359" s="56"/>
      <c r="I359" s="52"/>
      <c r="J359" s="52"/>
      <c r="K359" s="52"/>
      <c r="L359" s="52"/>
      <c r="M359" s="52"/>
      <c r="N359" s="52"/>
      <c r="O359" s="4"/>
      <c r="P359" s="4"/>
      <c r="Q359" s="4"/>
      <c r="R359" s="4"/>
      <c r="S359" s="4"/>
      <c r="T359" s="4"/>
      <c r="U359" s="4"/>
      <c r="V359" s="4"/>
      <c r="W359" s="4"/>
      <c r="X359" s="4"/>
      <c r="Y359" s="4"/>
      <c r="Z359" s="56"/>
      <c r="AA359" s="56"/>
      <c r="AB359" s="4"/>
      <c r="AC359" s="4"/>
      <c r="AD359" s="4"/>
      <c r="AE359" s="4"/>
    </row>
    <row r="360" spans="1:31" ht="15.75" customHeight="1">
      <c r="A360" s="4"/>
      <c r="B360" s="4"/>
      <c r="C360" s="4"/>
      <c r="D360" s="4"/>
      <c r="E360" s="4"/>
      <c r="F360" s="4"/>
      <c r="G360" s="56"/>
      <c r="H360" s="56"/>
      <c r="I360" s="52"/>
      <c r="J360" s="52"/>
      <c r="K360" s="52"/>
      <c r="L360" s="52"/>
      <c r="M360" s="52"/>
      <c r="N360" s="52"/>
      <c r="O360" s="4"/>
      <c r="P360" s="4"/>
      <c r="Q360" s="4"/>
      <c r="R360" s="4"/>
      <c r="S360" s="4"/>
      <c r="T360" s="4"/>
      <c r="U360" s="4"/>
      <c r="V360" s="4"/>
      <c r="W360" s="4"/>
      <c r="X360" s="4"/>
      <c r="Y360" s="4"/>
      <c r="Z360" s="56"/>
      <c r="AA360" s="56"/>
      <c r="AB360" s="4"/>
      <c r="AC360" s="4"/>
      <c r="AD360" s="4"/>
      <c r="AE360" s="4"/>
    </row>
    <row r="361" spans="1:31" ht="15.75" customHeight="1">
      <c r="A361" s="4"/>
      <c r="B361" s="4"/>
      <c r="C361" s="4"/>
      <c r="D361" s="4"/>
      <c r="E361" s="4"/>
      <c r="F361" s="4"/>
      <c r="G361" s="56"/>
      <c r="H361" s="56"/>
      <c r="I361" s="52"/>
      <c r="J361" s="52"/>
      <c r="K361" s="52"/>
      <c r="L361" s="52"/>
      <c r="M361" s="52"/>
      <c r="N361" s="52"/>
      <c r="O361" s="4"/>
      <c r="P361" s="4"/>
      <c r="Q361" s="4"/>
      <c r="R361" s="4"/>
      <c r="S361" s="4"/>
      <c r="T361" s="4"/>
      <c r="U361" s="4"/>
      <c r="V361" s="4"/>
      <c r="W361" s="4"/>
      <c r="X361" s="4"/>
      <c r="Y361" s="4"/>
      <c r="Z361" s="56"/>
      <c r="AA361" s="56"/>
      <c r="AB361" s="4"/>
      <c r="AC361" s="4"/>
      <c r="AD361" s="4"/>
      <c r="AE361" s="4"/>
    </row>
    <row r="362" spans="1:31" ht="15.75" customHeight="1">
      <c r="A362" s="4"/>
      <c r="B362" s="4"/>
      <c r="C362" s="4"/>
      <c r="D362" s="4"/>
      <c r="E362" s="4"/>
      <c r="F362" s="4"/>
      <c r="G362" s="56"/>
      <c r="H362" s="56"/>
      <c r="I362" s="52"/>
      <c r="J362" s="52"/>
      <c r="K362" s="52"/>
      <c r="L362" s="52"/>
      <c r="M362" s="52"/>
      <c r="N362" s="52"/>
      <c r="O362" s="4"/>
      <c r="P362" s="4"/>
      <c r="Q362" s="4"/>
      <c r="R362" s="4"/>
      <c r="S362" s="4"/>
      <c r="T362" s="4"/>
      <c r="U362" s="4"/>
      <c r="V362" s="4"/>
      <c r="W362" s="4"/>
      <c r="X362" s="4"/>
      <c r="Y362" s="4"/>
      <c r="Z362" s="56"/>
      <c r="AA362" s="56"/>
      <c r="AB362" s="4"/>
      <c r="AC362" s="4"/>
      <c r="AD362" s="4"/>
      <c r="AE362" s="4"/>
    </row>
    <row r="363" spans="1:31" ht="15.75" customHeight="1">
      <c r="A363" s="4"/>
      <c r="B363" s="4"/>
      <c r="C363" s="4"/>
      <c r="D363" s="4"/>
      <c r="E363" s="4"/>
      <c r="F363" s="4"/>
      <c r="G363" s="56"/>
      <c r="H363" s="56"/>
      <c r="I363" s="52"/>
      <c r="J363" s="52"/>
      <c r="K363" s="52"/>
      <c r="L363" s="52"/>
      <c r="M363" s="52"/>
      <c r="N363" s="52"/>
      <c r="O363" s="4"/>
      <c r="P363" s="4"/>
      <c r="Q363" s="4"/>
      <c r="R363" s="4"/>
      <c r="S363" s="4"/>
      <c r="T363" s="4"/>
      <c r="U363" s="4"/>
      <c r="V363" s="4"/>
      <c r="W363" s="4"/>
      <c r="X363" s="4"/>
      <c r="Y363" s="4"/>
      <c r="Z363" s="56"/>
      <c r="AA363" s="56"/>
      <c r="AB363" s="4"/>
      <c r="AC363" s="4"/>
      <c r="AD363" s="4"/>
      <c r="AE363" s="4"/>
    </row>
    <row r="364" spans="1:31" ht="15.75" customHeight="1">
      <c r="A364" s="4"/>
      <c r="B364" s="4"/>
      <c r="C364" s="4"/>
      <c r="D364" s="4"/>
      <c r="E364" s="4"/>
      <c r="F364" s="4"/>
      <c r="G364" s="56"/>
      <c r="H364" s="56"/>
      <c r="I364" s="52"/>
      <c r="J364" s="52"/>
      <c r="K364" s="52"/>
      <c r="L364" s="52"/>
      <c r="M364" s="52"/>
      <c r="N364" s="52"/>
      <c r="O364" s="4"/>
      <c r="P364" s="4"/>
      <c r="Q364" s="4"/>
      <c r="R364" s="4"/>
      <c r="S364" s="4"/>
      <c r="T364" s="4"/>
      <c r="U364" s="4"/>
      <c r="V364" s="4"/>
      <c r="W364" s="4"/>
      <c r="X364" s="4"/>
      <c r="Y364" s="4"/>
      <c r="Z364" s="56"/>
      <c r="AA364" s="56"/>
      <c r="AB364" s="4"/>
      <c r="AC364" s="4"/>
      <c r="AD364" s="4"/>
      <c r="AE364" s="4"/>
    </row>
    <row r="365" spans="1:31" ht="15.75" customHeight="1">
      <c r="A365" s="4"/>
      <c r="B365" s="4"/>
      <c r="C365" s="4"/>
      <c r="D365" s="4"/>
      <c r="E365" s="4"/>
      <c r="F365" s="4"/>
      <c r="G365" s="56"/>
      <c r="H365" s="56"/>
      <c r="I365" s="52"/>
      <c r="J365" s="52"/>
      <c r="K365" s="52"/>
      <c r="L365" s="52"/>
      <c r="M365" s="52"/>
      <c r="N365" s="52"/>
      <c r="O365" s="4"/>
      <c r="P365" s="4"/>
      <c r="Q365" s="4"/>
      <c r="R365" s="4"/>
      <c r="S365" s="4"/>
      <c r="T365" s="4"/>
      <c r="U365" s="4"/>
      <c r="V365" s="4"/>
      <c r="W365" s="4"/>
      <c r="X365" s="4"/>
      <c r="Y365" s="4"/>
      <c r="Z365" s="56"/>
      <c r="AA365" s="56"/>
      <c r="AB365" s="4"/>
      <c r="AC365" s="4"/>
      <c r="AD365" s="4"/>
      <c r="AE365" s="4"/>
    </row>
    <row r="366" spans="1:31" ht="15.75" customHeight="1">
      <c r="A366" s="4"/>
      <c r="B366" s="4"/>
      <c r="C366" s="4"/>
      <c r="D366" s="4"/>
      <c r="E366" s="4"/>
      <c r="F366" s="4"/>
      <c r="G366" s="56"/>
      <c r="H366" s="56"/>
      <c r="I366" s="52"/>
      <c r="J366" s="52"/>
      <c r="K366" s="52"/>
      <c r="L366" s="52"/>
      <c r="M366" s="52"/>
      <c r="N366" s="52"/>
      <c r="O366" s="4"/>
      <c r="P366" s="4"/>
      <c r="Q366" s="4"/>
      <c r="R366" s="4"/>
      <c r="S366" s="4"/>
      <c r="T366" s="4"/>
      <c r="U366" s="4"/>
      <c r="V366" s="4"/>
      <c r="W366" s="4"/>
      <c r="X366" s="4"/>
      <c r="Y366" s="4"/>
      <c r="Z366" s="56"/>
      <c r="AA366" s="56"/>
      <c r="AB366" s="4"/>
      <c r="AC366" s="4"/>
      <c r="AD366" s="4"/>
      <c r="AE366" s="4"/>
    </row>
    <row r="367" spans="1:31" ht="15.75" customHeight="1">
      <c r="A367" s="4"/>
      <c r="B367" s="4"/>
      <c r="C367" s="4"/>
      <c r="D367" s="4"/>
      <c r="E367" s="4"/>
      <c r="F367" s="4"/>
      <c r="G367" s="56"/>
      <c r="H367" s="56"/>
      <c r="I367" s="52"/>
      <c r="J367" s="52"/>
      <c r="K367" s="52"/>
      <c r="L367" s="52"/>
      <c r="M367" s="52"/>
      <c r="N367" s="52"/>
      <c r="O367" s="4"/>
      <c r="P367" s="4"/>
      <c r="Q367" s="4"/>
      <c r="R367" s="4"/>
      <c r="S367" s="4"/>
      <c r="T367" s="4"/>
      <c r="U367" s="4"/>
      <c r="V367" s="4"/>
      <c r="W367" s="4"/>
      <c r="X367" s="4"/>
      <c r="Y367" s="4"/>
      <c r="Z367" s="56"/>
      <c r="AA367" s="56"/>
      <c r="AB367" s="4"/>
      <c r="AC367" s="4"/>
      <c r="AD367" s="4"/>
      <c r="AE367" s="4"/>
    </row>
    <row r="368" spans="1:31" ht="15.75" customHeight="1">
      <c r="A368" s="4"/>
      <c r="B368" s="4"/>
      <c r="C368" s="4"/>
      <c r="D368" s="4"/>
      <c r="E368" s="4"/>
      <c r="F368" s="4"/>
      <c r="G368" s="56"/>
      <c r="H368" s="56"/>
      <c r="I368" s="52"/>
      <c r="J368" s="52"/>
      <c r="K368" s="52"/>
      <c r="L368" s="52"/>
      <c r="M368" s="52"/>
      <c r="N368" s="52"/>
      <c r="O368" s="4"/>
      <c r="P368" s="4"/>
      <c r="Q368" s="4"/>
      <c r="R368" s="4"/>
      <c r="S368" s="4"/>
      <c r="T368" s="4"/>
      <c r="U368" s="4"/>
      <c r="V368" s="4"/>
      <c r="W368" s="4"/>
      <c r="X368" s="4"/>
      <c r="Y368" s="4"/>
      <c r="Z368" s="56"/>
      <c r="AA368" s="56"/>
      <c r="AB368" s="4"/>
      <c r="AC368" s="4"/>
      <c r="AD368" s="4"/>
      <c r="AE368" s="4"/>
    </row>
    <row r="369" spans="1:31" ht="15.75" customHeight="1">
      <c r="A369" s="4"/>
      <c r="B369" s="4"/>
      <c r="C369" s="4"/>
      <c r="D369" s="4"/>
      <c r="E369" s="4"/>
      <c r="F369" s="4"/>
      <c r="G369" s="56"/>
      <c r="H369" s="56"/>
      <c r="I369" s="52"/>
      <c r="J369" s="52"/>
      <c r="K369" s="52"/>
      <c r="L369" s="52"/>
      <c r="M369" s="52"/>
      <c r="N369" s="52"/>
      <c r="O369" s="4"/>
      <c r="P369" s="4"/>
      <c r="Q369" s="4"/>
      <c r="R369" s="4"/>
      <c r="S369" s="4"/>
      <c r="T369" s="4"/>
      <c r="U369" s="4"/>
      <c r="V369" s="4"/>
      <c r="W369" s="4"/>
      <c r="X369" s="4"/>
      <c r="Y369" s="4"/>
      <c r="Z369" s="56"/>
      <c r="AA369" s="56"/>
      <c r="AB369" s="4"/>
      <c r="AC369" s="4"/>
      <c r="AD369" s="4"/>
      <c r="AE369" s="4"/>
    </row>
    <row r="370" spans="1:31" ht="15.75" customHeight="1">
      <c r="A370" s="4"/>
      <c r="B370" s="4"/>
      <c r="C370" s="4"/>
      <c r="D370" s="4"/>
      <c r="E370" s="4"/>
      <c r="F370" s="4"/>
      <c r="G370" s="56"/>
      <c r="H370" s="56"/>
      <c r="I370" s="52"/>
      <c r="J370" s="52"/>
      <c r="K370" s="52"/>
      <c r="L370" s="52"/>
      <c r="M370" s="52"/>
      <c r="N370" s="52"/>
      <c r="O370" s="4"/>
      <c r="P370" s="4"/>
      <c r="Q370" s="4"/>
      <c r="R370" s="4"/>
      <c r="S370" s="4"/>
      <c r="T370" s="4"/>
      <c r="U370" s="4"/>
      <c r="V370" s="4"/>
      <c r="W370" s="4"/>
      <c r="X370" s="4"/>
      <c r="Y370" s="4"/>
      <c r="Z370" s="56"/>
      <c r="AA370" s="56"/>
      <c r="AB370" s="4"/>
      <c r="AC370" s="4"/>
      <c r="AD370" s="4"/>
      <c r="AE370" s="4"/>
    </row>
    <row r="371" spans="1:31" ht="15.75" customHeight="1">
      <c r="A371" s="4"/>
      <c r="B371" s="4"/>
      <c r="C371" s="4"/>
      <c r="D371" s="4"/>
      <c r="E371" s="4"/>
      <c r="F371" s="4"/>
      <c r="G371" s="56"/>
      <c r="H371" s="56"/>
      <c r="I371" s="52"/>
      <c r="J371" s="52"/>
      <c r="K371" s="52"/>
      <c r="L371" s="52"/>
      <c r="M371" s="52"/>
      <c r="N371" s="52"/>
      <c r="O371" s="4"/>
      <c r="P371" s="4"/>
      <c r="Q371" s="4"/>
      <c r="R371" s="4"/>
      <c r="S371" s="4"/>
      <c r="T371" s="4"/>
      <c r="U371" s="4"/>
      <c r="V371" s="4"/>
      <c r="W371" s="4"/>
      <c r="X371" s="4"/>
      <c r="Y371" s="4"/>
      <c r="Z371" s="56"/>
      <c r="AA371" s="56"/>
      <c r="AB371" s="4"/>
      <c r="AC371" s="4"/>
      <c r="AD371" s="4"/>
      <c r="AE371" s="4"/>
    </row>
    <row r="372" spans="1:31" ht="15.75" customHeight="1">
      <c r="A372" s="4"/>
      <c r="B372" s="4"/>
      <c r="C372" s="4"/>
      <c r="D372" s="4"/>
      <c r="E372" s="4"/>
      <c r="F372" s="4"/>
      <c r="G372" s="56"/>
      <c r="H372" s="56"/>
      <c r="I372" s="52"/>
      <c r="J372" s="52"/>
      <c r="K372" s="52"/>
      <c r="L372" s="52"/>
      <c r="M372" s="52"/>
      <c r="N372" s="52"/>
      <c r="O372" s="4"/>
      <c r="P372" s="4"/>
      <c r="Q372" s="4"/>
      <c r="R372" s="4"/>
      <c r="S372" s="4"/>
      <c r="T372" s="4"/>
      <c r="U372" s="4"/>
      <c r="V372" s="4"/>
      <c r="W372" s="4"/>
      <c r="X372" s="4"/>
      <c r="Y372" s="4"/>
      <c r="Z372" s="56"/>
      <c r="AA372" s="56"/>
      <c r="AB372" s="4"/>
      <c r="AC372" s="4"/>
      <c r="AD372" s="4"/>
      <c r="AE372" s="4"/>
    </row>
    <row r="373" spans="1:31" ht="15.75" customHeight="1">
      <c r="A373" s="4"/>
      <c r="B373" s="4"/>
      <c r="C373" s="4"/>
      <c r="D373" s="4"/>
      <c r="E373" s="4"/>
      <c r="F373" s="4"/>
      <c r="G373" s="56"/>
      <c r="H373" s="56"/>
      <c r="I373" s="52"/>
      <c r="J373" s="52"/>
      <c r="K373" s="52"/>
      <c r="L373" s="52"/>
      <c r="M373" s="52"/>
      <c r="N373" s="52"/>
      <c r="O373" s="4"/>
      <c r="P373" s="4"/>
      <c r="Q373" s="4"/>
      <c r="R373" s="4"/>
      <c r="S373" s="4"/>
      <c r="T373" s="4"/>
      <c r="U373" s="4"/>
      <c r="V373" s="4"/>
      <c r="W373" s="4"/>
      <c r="X373" s="4"/>
      <c r="Y373" s="4"/>
      <c r="Z373" s="56"/>
      <c r="AA373" s="56"/>
      <c r="AB373" s="4"/>
      <c r="AC373" s="4"/>
      <c r="AD373" s="4"/>
      <c r="AE373" s="4"/>
    </row>
    <row r="374" spans="1:31" ht="15.75" customHeight="1">
      <c r="A374" s="4"/>
      <c r="B374" s="4"/>
      <c r="C374" s="4"/>
      <c r="D374" s="4"/>
      <c r="E374" s="4"/>
      <c r="F374" s="4"/>
      <c r="G374" s="56"/>
      <c r="H374" s="56"/>
      <c r="I374" s="52"/>
      <c r="J374" s="52"/>
      <c r="K374" s="52"/>
      <c r="L374" s="52"/>
      <c r="M374" s="52"/>
      <c r="N374" s="52"/>
      <c r="O374" s="4"/>
      <c r="P374" s="4"/>
      <c r="Q374" s="4"/>
      <c r="R374" s="4"/>
      <c r="S374" s="4"/>
      <c r="T374" s="4"/>
      <c r="U374" s="4"/>
      <c r="V374" s="4"/>
      <c r="W374" s="4"/>
      <c r="X374" s="4"/>
      <c r="Y374" s="4"/>
      <c r="Z374" s="56"/>
      <c r="AA374" s="56"/>
      <c r="AB374" s="4"/>
      <c r="AC374" s="4"/>
      <c r="AD374" s="4"/>
      <c r="AE374" s="4"/>
    </row>
    <row r="375" spans="1:31" ht="15.75" customHeight="1">
      <c r="A375" s="4"/>
      <c r="B375" s="4"/>
      <c r="C375" s="4"/>
      <c r="D375" s="4"/>
      <c r="E375" s="4"/>
      <c r="F375" s="4"/>
      <c r="G375" s="56"/>
      <c r="H375" s="56"/>
      <c r="I375" s="52"/>
      <c r="J375" s="52"/>
      <c r="K375" s="52"/>
      <c r="L375" s="52"/>
      <c r="M375" s="52"/>
      <c r="N375" s="52"/>
      <c r="O375" s="4"/>
      <c r="P375" s="4"/>
      <c r="Q375" s="4"/>
      <c r="R375" s="4"/>
      <c r="S375" s="4"/>
      <c r="T375" s="4"/>
      <c r="U375" s="4"/>
      <c r="V375" s="4"/>
      <c r="W375" s="4"/>
      <c r="X375" s="4"/>
      <c r="Y375" s="4"/>
      <c r="Z375" s="56"/>
      <c r="AA375" s="56"/>
      <c r="AB375" s="4"/>
      <c r="AC375" s="4"/>
      <c r="AD375" s="4"/>
      <c r="AE375" s="4"/>
    </row>
    <row r="376" spans="1:31" ht="15.75" customHeight="1">
      <c r="A376" s="4"/>
      <c r="B376" s="4"/>
      <c r="C376" s="4"/>
      <c r="D376" s="4"/>
      <c r="E376" s="4"/>
      <c r="F376" s="4"/>
      <c r="G376" s="56"/>
      <c r="H376" s="56"/>
      <c r="I376" s="52"/>
      <c r="J376" s="52"/>
      <c r="K376" s="52"/>
      <c r="L376" s="52"/>
      <c r="M376" s="52"/>
      <c r="N376" s="52"/>
      <c r="O376" s="4"/>
      <c r="P376" s="4"/>
      <c r="Q376" s="4"/>
      <c r="R376" s="4"/>
      <c r="S376" s="4"/>
      <c r="T376" s="4"/>
      <c r="U376" s="4"/>
      <c r="V376" s="4"/>
      <c r="W376" s="4"/>
      <c r="X376" s="4"/>
      <c r="Y376" s="4"/>
      <c r="Z376" s="56"/>
      <c r="AA376" s="56"/>
      <c r="AB376" s="4"/>
      <c r="AC376" s="4"/>
      <c r="AD376" s="4"/>
      <c r="AE376" s="4"/>
    </row>
    <row r="377" spans="1:31" ht="15.75" customHeight="1">
      <c r="A377" s="4"/>
      <c r="B377" s="4"/>
      <c r="C377" s="4"/>
      <c r="D377" s="4"/>
      <c r="E377" s="4"/>
      <c r="F377" s="4"/>
      <c r="G377" s="56"/>
      <c r="H377" s="56"/>
      <c r="I377" s="52"/>
      <c r="J377" s="52"/>
      <c r="K377" s="52"/>
      <c r="L377" s="52"/>
      <c r="M377" s="52"/>
      <c r="N377" s="52"/>
      <c r="O377" s="4"/>
      <c r="P377" s="4"/>
      <c r="Q377" s="4"/>
      <c r="R377" s="4"/>
      <c r="S377" s="4"/>
      <c r="T377" s="4"/>
      <c r="U377" s="4"/>
      <c r="V377" s="4"/>
      <c r="W377" s="4"/>
      <c r="X377" s="4"/>
      <c r="Y377" s="4"/>
      <c r="Z377" s="56"/>
      <c r="AA377" s="56"/>
      <c r="AB377" s="4"/>
      <c r="AC377" s="4"/>
      <c r="AD377" s="4"/>
      <c r="AE377" s="4"/>
    </row>
    <row r="378" spans="1:31" ht="15.75" customHeight="1">
      <c r="A378" s="4"/>
      <c r="B378" s="4"/>
      <c r="C378" s="4"/>
      <c r="D378" s="4"/>
      <c r="E378" s="4"/>
      <c r="F378" s="4"/>
      <c r="G378" s="56"/>
      <c r="H378" s="56"/>
      <c r="I378" s="52"/>
      <c r="J378" s="52"/>
      <c r="K378" s="52"/>
      <c r="L378" s="52"/>
      <c r="M378" s="52"/>
      <c r="N378" s="52"/>
      <c r="O378" s="4"/>
      <c r="P378" s="4"/>
      <c r="Q378" s="4"/>
      <c r="R378" s="4"/>
      <c r="S378" s="4"/>
      <c r="T378" s="4"/>
      <c r="U378" s="4"/>
      <c r="V378" s="4"/>
      <c r="W378" s="4"/>
      <c r="X378" s="4"/>
      <c r="Y378" s="4"/>
      <c r="Z378" s="56"/>
      <c r="AA378" s="56"/>
      <c r="AB378" s="4"/>
      <c r="AC378" s="4"/>
      <c r="AD378" s="4"/>
      <c r="AE378" s="4"/>
    </row>
    <row r="379" spans="1:31" ht="15.75" customHeight="1">
      <c r="A379" s="4"/>
      <c r="B379" s="4"/>
      <c r="C379" s="4"/>
      <c r="D379" s="4"/>
      <c r="E379" s="4"/>
      <c r="F379" s="4"/>
      <c r="G379" s="56"/>
      <c r="H379" s="56"/>
      <c r="I379" s="52"/>
      <c r="J379" s="52"/>
      <c r="K379" s="52"/>
      <c r="L379" s="52"/>
      <c r="M379" s="52"/>
      <c r="N379" s="52"/>
      <c r="O379" s="4"/>
      <c r="P379" s="4"/>
      <c r="Q379" s="4"/>
      <c r="R379" s="4"/>
      <c r="S379" s="4"/>
      <c r="T379" s="4"/>
      <c r="U379" s="4"/>
      <c r="V379" s="4"/>
      <c r="W379" s="4"/>
      <c r="X379" s="4"/>
      <c r="Y379" s="4"/>
      <c r="Z379" s="56"/>
      <c r="AA379" s="56"/>
      <c r="AB379" s="4"/>
      <c r="AC379" s="4"/>
      <c r="AD379" s="4"/>
      <c r="AE379" s="4"/>
    </row>
    <row r="380" spans="1:31" ht="15.75" customHeight="1">
      <c r="A380" s="4"/>
      <c r="B380" s="4"/>
      <c r="C380" s="4"/>
      <c r="D380" s="4"/>
      <c r="E380" s="4"/>
      <c r="F380" s="4"/>
      <c r="G380" s="56"/>
      <c r="H380" s="56"/>
      <c r="I380" s="52"/>
      <c r="J380" s="52"/>
      <c r="K380" s="52"/>
      <c r="L380" s="52"/>
      <c r="M380" s="52"/>
      <c r="N380" s="52"/>
      <c r="O380" s="4"/>
      <c r="P380" s="4"/>
      <c r="Q380" s="4"/>
      <c r="R380" s="4"/>
      <c r="S380" s="4"/>
      <c r="T380" s="4"/>
      <c r="U380" s="4"/>
      <c r="V380" s="4"/>
      <c r="W380" s="4"/>
      <c r="X380" s="4"/>
      <c r="Y380" s="4"/>
      <c r="Z380" s="56"/>
      <c r="AA380" s="56"/>
      <c r="AB380" s="4"/>
      <c r="AC380" s="4"/>
      <c r="AD380" s="4"/>
      <c r="AE380" s="4"/>
    </row>
    <row r="381" spans="1:31" ht="15.75" customHeight="1">
      <c r="A381" s="4"/>
      <c r="B381" s="4"/>
      <c r="C381" s="4"/>
      <c r="D381" s="4"/>
      <c r="E381" s="4"/>
      <c r="F381" s="4"/>
      <c r="G381" s="56"/>
      <c r="H381" s="56"/>
      <c r="I381" s="52"/>
      <c r="J381" s="52"/>
      <c r="K381" s="52"/>
      <c r="L381" s="52"/>
      <c r="M381" s="52"/>
      <c r="N381" s="52"/>
      <c r="O381" s="4"/>
      <c r="P381" s="4"/>
      <c r="Q381" s="4"/>
      <c r="R381" s="4"/>
      <c r="S381" s="4"/>
      <c r="T381" s="4"/>
      <c r="U381" s="4"/>
      <c r="V381" s="4"/>
      <c r="W381" s="4"/>
      <c r="X381" s="4"/>
      <c r="Y381" s="4"/>
      <c r="Z381" s="56"/>
      <c r="AA381" s="56"/>
      <c r="AB381" s="4"/>
      <c r="AC381" s="4"/>
      <c r="AD381" s="4"/>
      <c r="AE381" s="4"/>
    </row>
    <row r="382" spans="1:31" ht="15.75" customHeight="1">
      <c r="A382" s="4"/>
      <c r="B382" s="4"/>
      <c r="C382" s="4"/>
      <c r="D382" s="4"/>
      <c r="E382" s="4"/>
      <c r="F382" s="4"/>
      <c r="G382" s="56"/>
      <c r="H382" s="56"/>
      <c r="I382" s="52"/>
      <c r="J382" s="52"/>
      <c r="K382" s="52"/>
      <c r="L382" s="52"/>
      <c r="M382" s="52"/>
      <c r="N382" s="52"/>
      <c r="O382" s="4"/>
      <c r="P382" s="4"/>
      <c r="Q382" s="4"/>
      <c r="R382" s="4"/>
      <c r="S382" s="4"/>
      <c r="T382" s="4"/>
      <c r="U382" s="4"/>
      <c r="V382" s="4"/>
      <c r="W382" s="4"/>
      <c r="X382" s="4"/>
      <c r="Y382" s="4"/>
      <c r="Z382" s="56"/>
      <c r="AA382" s="56"/>
      <c r="AB382" s="4"/>
      <c r="AC382" s="4"/>
      <c r="AD382" s="4"/>
      <c r="AE382" s="4"/>
    </row>
    <row r="383" spans="1:31" ht="15.75" customHeight="1">
      <c r="A383" s="4"/>
      <c r="B383" s="4"/>
      <c r="C383" s="4"/>
      <c r="D383" s="4"/>
      <c r="E383" s="4"/>
      <c r="F383" s="4"/>
      <c r="G383" s="56"/>
      <c r="H383" s="56"/>
      <c r="I383" s="52"/>
      <c r="J383" s="52"/>
      <c r="K383" s="52"/>
      <c r="L383" s="52"/>
      <c r="M383" s="52"/>
      <c r="N383" s="52"/>
      <c r="O383" s="4"/>
      <c r="P383" s="4"/>
      <c r="Q383" s="4"/>
      <c r="R383" s="4"/>
      <c r="S383" s="4"/>
      <c r="T383" s="4"/>
      <c r="U383" s="4"/>
      <c r="V383" s="4"/>
      <c r="W383" s="4"/>
      <c r="X383" s="4"/>
      <c r="Y383" s="4"/>
      <c r="Z383" s="56"/>
      <c r="AA383" s="56"/>
      <c r="AB383" s="4"/>
      <c r="AC383" s="4"/>
      <c r="AD383" s="4"/>
      <c r="AE383" s="4"/>
    </row>
    <row r="384" spans="1:31" ht="15.75" customHeight="1">
      <c r="A384" s="4"/>
      <c r="B384" s="4"/>
      <c r="C384" s="4"/>
      <c r="D384" s="4"/>
      <c r="E384" s="4"/>
      <c r="F384" s="4"/>
      <c r="G384" s="56"/>
      <c r="H384" s="56"/>
      <c r="I384" s="52"/>
      <c r="J384" s="52"/>
      <c r="K384" s="52"/>
      <c r="L384" s="52"/>
      <c r="M384" s="52"/>
      <c r="N384" s="52"/>
      <c r="O384" s="4"/>
      <c r="P384" s="4"/>
      <c r="Q384" s="4"/>
      <c r="R384" s="4"/>
      <c r="S384" s="4"/>
      <c r="T384" s="4"/>
      <c r="U384" s="4"/>
      <c r="V384" s="4"/>
      <c r="W384" s="4"/>
      <c r="X384" s="4"/>
      <c r="Y384" s="4"/>
      <c r="Z384" s="56"/>
      <c r="AA384" s="56"/>
      <c r="AB384" s="4"/>
      <c r="AC384" s="4"/>
      <c r="AD384" s="4"/>
      <c r="AE384" s="4"/>
    </row>
    <row r="385" spans="1:31" ht="15.75" customHeight="1">
      <c r="A385" s="4"/>
      <c r="B385" s="4"/>
      <c r="C385" s="4"/>
      <c r="D385" s="4"/>
      <c r="E385" s="4"/>
      <c r="F385" s="4"/>
      <c r="G385" s="56"/>
      <c r="H385" s="56"/>
      <c r="I385" s="52"/>
      <c r="J385" s="52"/>
      <c r="K385" s="52"/>
      <c r="L385" s="52"/>
      <c r="M385" s="52"/>
      <c r="N385" s="52"/>
      <c r="O385" s="4"/>
      <c r="P385" s="4"/>
      <c r="Q385" s="4"/>
      <c r="R385" s="4"/>
      <c r="S385" s="4"/>
      <c r="T385" s="4"/>
      <c r="U385" s="4"/>
      <c r="V385" s="4"/>
      <c r="W385" s="4"/>
      <c r="X385" s="4"/>
      <c r="Y385" s="4"/>
      <c r="Z385" s="56"/>
      <c r="AA385" s="56"/>
      <c r="AB385" s="4"/>
      <c r="AC385" s="4"/>
      <c r="AD385" s="4"/>
      <c r="AE385" s="4"/>
    </row>
    <row r="386" spans="1:31" ht="15.75" customHeight="1">
      <c r="A386" s="4"/>
      <c r="B386" s="4"/>
      <c r="C386" s="4"/>
      <c r="D386" s="4"/>
      <c r="E386" s="4"/>
      <c r="F386" s="4"/>
      <c r="G386" s="56"/>
      <c r="H386" s="56"/>
      <c r="I386" s="52"/>
      <c r="J386" s="52"/>
      <c r="K386" s="52"/>
      <c r="L386" s="52"/>
      <c r="M386" s="52"/>
      <c r="N386" s="52"/>
      <c r="O386" s="4"/>
      <c r="P386" s="4"/>
      <c r="Q386" s="4"/>
      <c r="R386" s="4"/>
      <c r="S386" s="4"/>
      <c r="T386" s="4"/>
      <c r="U386" s="4"/>
      <c r="V386" s="4"/>
      <c r="W386" s="4"/>
      <c r="X386" s="4"/>
      <c r="Y386" s="4"/>
      <c r="Z386" s="56"/>
      <c r="AA386" s="56"/>
      <c r="AB386" s="4"/>
      <c r="AC386" s="4"/>
      <c r="AD386" s="4"/>
      <c r="AE386" s="4"/>
    </row>
    <row r="387" spans="1:31" ht="15.75" customHeight="1">
      <c r="A387" s="4"/>
      <c r="B387" s="4"/>
      <c r="C387" s="4"/>
      <c r="D387" s="4"/>
      <c r="E387" s="4"/>
      <c r="F387" s="4"/>
      <c r="G387" s="56"/>
      <c r="H387" s="56"/>
      <c r="I387" s="52"/>
      <c r="J387" s="52"/>
      <c r="K387" s="52"/>
      <c r="L387" s="52"/>
      <c r="M387" s="52"/>
      <c r="N387" s="52"/>
      <c r="O387" s="4"/>
      <c r="P387" s="4"/>
      <c r="Q387" s="4"/>
      <c r="R387" s="4"/>
      <c r="S387" s="4"/>
      <c r="T387" s="4"/>
      <c r="U387" s="4"/>
      <c r="V387" s="4"/>
      <c r="W387" s="4"/>
      <c r="X387" s="4"/>
      <c r="Y387" s="4"/>
      <c r="Z387" s="56"/>
      <c r="AA387" s="56"/>
      <c r="AB387" s="4"/>
      <c r="AC387" s="4"/>
      <c r="AD387" s="4"/>
      <c r="AE387" s="4"/>
    </row>
    <row r="388" spans="1:31" ht="15.75" customHeight="1">
      <c r="A388" s="4"/>
      <c r="B388" s="4"/>
      <c r="C388" s="4"/>
      <c r="D388" s="4"/>
      <c r="E388" s="4"/>
      <c r="F388" s="4"/>
      <c r="G388" s="56"/>
      <c r="H388" s="56"/>
      <c r="I388" s="52"/>
      <c r="J388" s="52"/>
      <c r="K388" s="52"/>
      <c r="L388" s="52"/>
      <c r="M388" s="52"/>
      <c r="N388" s="52"/>
      <c r="O388" s="4"/>
      <c r="P388" s="4"/>
      <c r="Q388" s="4"/>
      <c r="R388" s="4"/>
      <c r="S388" s="4"/>
      <c r="T388" s="4"/>
      <c r="U388" s="4"/>
      <c r="V388" s="4"/>
      <c r="W388" s="4"/>
      <c r="X388" s="4"/>
      <c r="Y388" s="4"/>
      <c r="Z388" s="56"/>
      <c r="AA388" s="56"/>
      <c r="AB388" s="4"/>
      <c r="AC388" s="4"/>
      <c r="AD388" s="4"/>
      <c r="AE388" s="4"/>
    </row>
    <row r="389" spans="1:31" ht="15.75" customHeight="1">
      <c r="A389" s="4"/>
      <c r="B389" s="4"/>
      <c r="C389" s="4"/>
      <c r="D389" s="4"/>
      <c r="E389" s="4"/>
      <c r="F389" s="4"/>
      <c r="G389" s="56"/>
      <c r="H389" s="56"/>
      <c r="I389" s="52"/>
      <c r="J389" s="52"/>
      <c r="K389" s="52"/>
      <c r="L389" s="52"/>
      <c r="M389" s="52"/>
      <c r="N389" s="52"/>
      <c r="O389" s="4"/>
      <c r="P389" s="4"/>
      <c r="Q389" s="4"/>
      <c r="R389" s="4"/>
      <c r="S389" s="4"/>
      <c r="T389" s="4"/>
      <c r="U389" s="4"/>
      <c r="V389" s="4"/>
      <c r="W389" s="4"/>
      <c r="X389" s="4"/>
      <c r="Y389" s="4"/>
      <c r="Z389" s="56"/>
      <c r="AA389" s="56"/>
      <c r="AB389" s="4"/>
      <c r="AC389" s="4"/>
      <c r="AD389" s="4"/>
      <c r="AE389" s="4"/>
    </row>
    <row r="390" spans="1:31" ht="15.75" customHeight="1">
      <c r="A390" s="4"/>
      <c r="B390" s="4"/>
      <c r="C390" s="4"/>
      <c r="D390" s="4"/>
      <c r="E390" s="4"/>
      <c r="F390" s="4"/>
      <c r="G390" s="56"/>
      <c r="H390" s="56"/>
      <c r="I390" s="52"/>
      <c r="J390" s="52"/>
      <c r="K390" s="52"/>
      <c r="L390" s="52"/>
      <c r="M390" s="52"/>
      <c r="N390" s="52"/>
      <c r="O390" s="4"/>
      <c r="P390" s="4"/>
      <c r="Q390" s="4"/>
      <c r="R390" s="4"/>
      <c r="S390" s="4"/>
      <c r="T390" s="4"/>
      <c r="U390" s="4"/>
      <c r="V390" s="4"/>
      <c r="W390" s="4"/>
      <c r="X390" s="4"/>
      <c r="Y390" s="4"/>
      <c r="Z390" s="56"/>
      <c r="AA390" s="56"/>
      <c r="AB390" s="4"/>
      <c r="AC390" s="4"/>
      <c r="AD390" s="4"/>
      <c r="AE390" s="4"/>
    </row>
    <row r="391" spans="1:31" ht="15.75" customHeight="1">
      <c r="A391" s="4"/>
      <c r="B391" s="4"/>
      <c r="C391" s="4"/>
      <c r="D391" s="4"/>
      <c r="E391" s="4"/>
      <c r="F391" s="4"/>
      <c r="G391" s="56"/>
      <c r="H391" s="56"/>
      <c r="I391" s="52"/>
      <c r="J391" s="52"/>
      <c r="K391" s="52"/>
      <c r="L391" s="52"/>
      <c r="M391" s="52"/>
      <c r="N391" s="52"/>
      <c r="O391" s="4"/>
      <c r="P391" s="4"/>
      <c r="Q391" s="4"/>
      <c r="R391" s="4"/>
      <c r="S391" s="4"/>
      <c r="T391" s="4"/>
      <c r="U391" s="4"/>
      <c r="V391" s="4"/>
      <c r="W391" s="4"/>
      <c r="X391" s="4"/>
      <c r="Y391" s="4"/>
      <c r="Z391" s="56"/>
      <c r="AA391" s="56"/>
      <c r="AB391" s="4"/>
      <c r="AC391" s="4"/>
      <c r="AD391" s="4"/>
      <c r="AE391" s="4"/>
    </row>
    <row r="392" spans="1:31" ht="15.75" customHeight="1">
      <c r="A392" s="4"/>
      <c r="B392" s="4"/>
      <c r="C392" s="4"/>
      <c r="D392" s="4"/>
      <c r="E392" s="4"/>
      <c r="F392" s="4"/>
      <c r="G392" s="56"/>
      <c r="H392" s="56"/>
      <c r="I392" s="52"/>
      <c r="J392" s="52"/>
      <c r="K392" s="52"/>
      <c r="L392" s="52"/>
      <c r="M392" s="52"/>
      <c r="N392" s="52"/>
      <c r="O392" s="4"/>
      <c r="P392" s="4"/>
      <c r="Q392" s="4"/>
      <c r="R392" s="4"/>
      <c r="S392" s="4"/>
      <c r="T392" s="4"/>
      <c r="U392" s="4"/>
      <c r="V392" s="4"/>
      <c r="W392" s="4"/>
      <c r="X392" s="4"/>
      <c r="Y392" s="4"/>
      <c r="Z392" s="56"/>
      <c r="AA392" s="56"/>
      <c r="AB392" s="4"/>
      <c r="AC392" s="4"/>
      <c r="AD392" s="4"/>
      <c r="AE392" s="4"/>
    </row>
    <row r="393" spans="1:31" ht="15.75" customHeight="1">
      <c r="A393" s="4"/>
      <c r="B393" s="4"/>
      <c r="C393" s="4"/>
      <c r="D393" s="4"/>
      <c r="E393" s="4"/>
      <c r="F393" s="4"/>
      <c r="G393" s="56"/>
      <c r="H393" s="56"/>
      <c r="I393" s="52"/>
      <c r="J393" s="52"/>
      <c r="K393" s="52"/>
      <c r="L393" s="52"/>
      <c r="M393" s="52"/>
      <c r="N393" s="52"/>
      <c r="O393" s="4"/>
      <c r="P393" s="4"/>
      <c r="Q393" s="4"/>
      <c r="R393" s="4"/>
      <c r="S393" s="4"/>
      <c r="T393" s="4"/>
      <c r="U393" s="4"/>
      <c r="V393" s="4"/>
      <c r="W393" s="4"/>
      <c r="X393" s="4"/>
      <c r="Y393" s="4"/>
      <c r="Z393" s="56"/>
      <c r="AA393" s="56"/>
      <c r="AB393" s="4"/>
      <c r="AC393" s="4"/>
      <c r="AD393" s="4"/>
      <c r="AE393" s="4"/>
    </row>
    <row r="394" spans="1:31" ht="15.75" customHeight="1">
      <c r="A394" s="4"/>
      <c r="B394" s="4"/>
      <c r="C394" s="4"/>
      <c r="D394" s="4"/>
      <c r="E394" s="4"/>
      <c r="F394" s="4"/>
      <c r="G394" s="56"/>
      <c r="H394" s="56"/>
      <c r="I394" s="52"/>
      <c r="J394" s="52"/>
      <c r="K394" s="52"/>
      <c r="L394" s="52"/>
      <c r="M394" s="52"/>
      <c r="N394" s="52"/>
      <c r="O394" s="4"/>
      <c r="P394" s="4"/>
      <c r="Q394" s="4"/>
      <c r="R394" s="4"/>
      <c r="S394" s="4"/>
      <c r="T394" s="4"/>
      <c r="U394" s="4"/>
      <c r="V394" s="4"/>
      <c r="W394" s="4"/>
      <c r="X394" s="4"/>
      <c r="Y394" s="4"/>
      <c r="Z394" s="56"/>
      <c r="AA394" s="56"/>
      <c r="AB394" s="4"/>
      <c r="AC394" s="4"/>
      <c r="AD394" s="4"/>
      <c r="AE394" s="4"/>
    </row>
    <row r="395" spans="1:31" ht="15.75" customHeight="1">
      <c r="A395" s="4"/>
      <c r="B395" s="4"/>
      <c r="C395" s="4"/>
      <c r="D395" s="4"/>
      <c r="E395" s="4"/>
      <c r="F395" s="4"/>
      <c r="G395" s="56"/>
      <c r="H395" s="56"/>
      <c r="I395" s="52"/>
      <c r="J395" s="52"/>
      <c r="K395" s="52"/>
      <c r="L395" s="52"/>
      <c r="M395" s="52"/>
      <c r="N395" s="52"/>
      <c r="O395" s="4"/>
      <c r="P395" s="4"/>
      <c r="Q395" s="4"/>
      <c r="R395" s="4"/>
      <c r="S395" s="4"/>
      <c r="T395" s="4"/>
      <c r="U395" s="4"/>
      <c r="V395" s="4"/>
      <c r="W395" s="4"/>
      <c r="X395" s="4"/>
      <c r="Y395" s="4"/>
      <c r="Z395" s="56"/>
      <c r="AA395" s="56"/>
      <c r="AB395" s="4"/>
      <c r="AC395" s="4"/>
      <c r="AD395" s="4"/>
      <c r="AE395" s="4"/>
    </row>
    <row r="396" spans="1:31" ht="15.75" customHeight="1">
      <c r="A396" s="4"/>
      <c r="B396" s="4"/>
      <c r="C396" s="4"/>
      <c r="D396" s="4"/>
      <c r="E396" s="4"/>
      <c r="F396" s="4"/>
      <c r="G396" s="56"/>
      <c r="H396" s="56"/>
      <c r="I396" s="52"/>
      <c r="J396" s="52"/>
      <c r="K396" s="52"/>
      <c r="L396" s="52"/>
      <c r="M396" s="52"/>
      <c r="N396" s="52"/>
      <c r="O396" s="4"/>
      <c r="P396" s="4"/>
      <c r="Q396" s="4"/>
      <c r="R396" s="4"/>
      <c r="S396" s="4"/>
      <c r="T396" s="4"/>
      <c r="U396" s="4"/>
      <c r="V396" s="4"/>
      <c r="W396" s="4"/>
      <c r="X396" s="4"/>
      <c r="Y396" s="4"/>
      <c r="Z396" s="56"/>
      <c r="AA396" s="56"/>
      <c r="AB396" s="4"/>
      <c r="AC396" s="4"/>
      <c r="AD396" s="4"/>
      <c r="AE396" s="4"/>
    </row>
    <row r="397" spans="1:31" ht="15.75" customHeight="1">
      <c r="A397" s="4"/>
      <c r="B397" s="4"/>
      <c r="C397" s="4"/>
      <c r="D397" s="4"/>
      <c r="E397" s="4"/>
      <c r="F397" s="4"/>
      <c r="G397" s="56"/>
      <c r="H397" s="56"/>
      <c r="I397" s="52"/>
      <c r="J397" s="52"/>
      <c r="K397" s="52"/>
      <c r="L397" s="52"/>
      <c r="M397" s="52"/>
      <c r="N397" s="52"/>
      <c r="O397" s="4"/>
      <c r="P397" s="4"/>
      <c r="Q397" s="4"/>
      <c r="R397" s="4"/>
      <c r="S397" s="4"/>
      <c r="T397" s="4"/>
      <c r="U397" s="4"/>
      <c r="V397" s="4"/>
      <c r="W397" s="4"/>
      <c r="X397" s="4"/>
      <c r="Y397" s="4"/>
      <c r="Z397" s="56"/>
      <c r="AA397" s="56"/>
      <c r="AB397" s="4"/>
      <c r="AC397" s="4"/>
      <c r="AD397" s="4"/>
      <c r="AE397" s="4"/>
    </row>
    <row r="398" spans="1:31" ht="15.75" customHeight="1">
      <c r="A398" s="4"/>
      <c r="B398" s="4"/>
      <c r="C398" s="4"/>
      <c r="D398" s="4"/>
      <c r="E398" s="4"/>
      <c r="F398" s="4"/>
      <c r="G398" s="56"/>
      <c r="H398" s="56"/>
      <c r="I398" s="52"/>
      <c r="J398" s="52"/>
      <c r="K398" s="52"/>
      <c r="L398" s="52"/>
      <c r="M398" s="52"/>
      <c r="N398" s="52"/>
      <c r="O398" s="4"/>
      <c r="P398" s="4"/>
      <c r="Q398" s="4"/>
      <c r="R398" s="4"/>
      <c r="S398" s="4"/>
      <c r="T398" s="4"/>
      <c r="U398" s="4"/>
      <c r="V398" s="4"/>
      <c r="W398" s="4"/>
      <c r="X398" s="4"/>
      <c r="Y398" s="4"/>
      <c r="Z398" s="56"/>
      <c r="AA398" s="56"/>
      <c r="AB398" s="4"/>
      <c r="AC398" s="4"/>
      <c r="AD398" s="4"/>
      <c r="AE398" s="4"/>
    </row>
    <row r="399" spans="1:31" ht="15.75" customHeight="1">
      <c r="A399" s="4"/>
      <c r="B399" s="4"/>
      <c r="C399" s="4"/>
      <c r="D399" s="4"/>
      <c r="E399" s="4"/>
      <c r="F399" s="4"/>
      <c r="G399" s="56"/>
      <c r="H399" s="56"/>
      <c r="I399" s="52"/>
      <c r="J399" s="52"/>
      <c r="K399" s="52"/>
      <c r="L399" s="52"/>
      <c r="M399" s="52"/>
      <c r="N399" s="52"/>
      <c r="O399" s="4"/>
      <c r="P399" s="4"/>
      <c r="Q399" s="4"/>
      <c r="R399" s="4"/>
      <c r="S399" s="4"/>
      <c r="T399" s="4"/>
      <c r="U399" s="4"/>
      <c r="V399" s="4"/>
      <c r="W399" s="4"/>
      <c r="X399" s="4"/>
      <c r="Y399" s="4"/>
      <c r="Z399" s="56"/>
      <c r="AA399" s="56"/>
      <c r="AB399" s="4"/>
      <c r="AC399" s="4"/>
      <c r="AD399" s="4"/>
      <c r="AE399" s="4"/>
    </row>
    <row r="400" spans="1:31" ht="15.75" customHeight="1">
      <c r="A400" s="4"/>
      <c r="B400" s="4"/>
      <c r="C400" s="4"/>
      <c r="D400" s="4"/>
      <c r="E400" s="4"/>
      <c r="F400" s="4"/>
      <c r="G400" s="56"/>
      <c r="H400" s="56"/>
      <c r="I400" s="52"/>
      <c r="J400" s="52"/>
      <c r="K400" s="52"/>
      <c r="L400" s="52"/>
      <c r="M400" s="52"/>
      <c r="N400" s="52"/>
      <c r="O400" s="4"/>
      <c r="P400" s="4"/>
      <c r="Q400" s="4"/>
      <c r="R400" s="4"/>
      <c r="S400" s="4"/>
      <c r="T400" s="4"/>
      <c r="U400" s="4"/>
      <c r="V400" s="4"/>
      <c r="W400" s="4"/>
      <c r="X400" s="4"/>
      <c r="Y400" s="4"/>
      <c r="Z400" s="56"/>
      <c r="AA400" s="56"/>
      <c r="AB400" s="4"/>
      <c r="AC400" s="4"/>
      <c r="AD400" s="4"/>
      <c r="AE400" s="4"/>
    </row>
    <row r="401" spans="1:31" ht="15.75" customHeight="1">
      <c r="A401" s="4"/>
      <c r="B401" s="4"/>
      <c r="C401" s="4"/>
      <c r="D401" s="4"/>
      <c r="E401" s="4"/>
      <c r="F401" s="4"/>
      <c r="G401" s="56"/>
      <c r="H401" s="56"/>
      <c r="I401" s="52"/>
      <c r="J401" s="52"/>
      <c r="K401" s="52"/>
      <c r="L401" s="52"/>
      <c r="M401" s="52"/>
      <c r="N401" s="52"/>
      <c r="O401" s="4"/>
      <c r="P401" s="4"/>
      <c r="Q401" s="4"/>
      <c r="R401" s="4"/>
      <c r="S401" s="4"/>
      <c r="T401" s="4"/>
      <c r="U401" s="4"/>
      <c r="V401" s="4"/>
      <c r="W401" s="4"/>
      <c r="X401" s="4"/>
      <c r="Y401" s="4"/>
      <c r="Z401" s="56"/>
      <c r="AA401" s="56"/>
      <c r="AB401" s="4"/>
      <c r="AC401" s="4"/>
      <c r="AD401" s="4"/>
      <c r="AE401" s="4"/>
    </row>
    <row r="402" spans="1:31" ht="15.75" customHeight="1">
      <c r="A402" s="4"/>
      <c r="B402" s="4"/>
      <c r="C402" s="4"/>
      <c r="D402" s="4"/>
      <c r="E402" s="4"/>
      <c r="F402" s="4"/>
      <c r="G402" s="56"/>
      <c r="H402" s="56"/>
      <c r="I402" s="52"/>
      <c r="J402" s="52"/>
      <c r="K402" s="52"/>
      <c r="L402" s="52"/>
      <c r="M402" s="52"/>
      <c r="N402" s="52"/>
      <c r="O402" s="4"/>
      <c r="P402" s="4"/>
      <c r="Q402" s="4"/>
      <c r="R402" s="4"/>
      <c r="S402" s="4"/>
      <c r="T402" s="4"/>
      <c r="U402" s="4"/>
      <c r="V402" s="4"/>
      <c r="W402" s="4"/>
      <c r="X402" s="4"/>
      <c r="Y402" s="4"/>
      <c r="Z402" s="56"/>
      <c r="AA402" s="56"/>
      <c r="AB402" s="4"/>
      <c r="AC402" s="4"/>
      <c r="AD402" s="4"/>
      <c r="AE402" s="4"/>
    </row>
    <row r="403" spans="1:31" ht="15.75" customHeight="1">
      <c r="A403" s="4"/>
      <c r="B403" s="4"/>
      <c r="C403" s="4"/>
      <c r="D403" s="4"/>
      <c r="E403" s="4"/>
      <c r="F403" s="4"/>
      <c r="G403" s="56"/>
      <c r="H403" s="56"/>
      <c r="I403" s="52"/>
      <c r="J403" s="52"/>
      <c r="K403" s="52"/>
      <c r="L403" s="52"/>
      <c r="M403" s="52"/>
      <c r="N403" s="52"/>
      <c r="O403" s="4"/>
      <c r="P403" s="4"/>
      <c r="Q403" s="4"/>
      <c r="R403" s="4"/>
      <c r="S403" s="4"/>
      <c r="T403" s="4"/>
      <c r="U403" s="4"/>
      <c r="V403" s="4"/>
      <c r="W403" s="4"/>
      <c r="X403" s="4"/>
      <c r="Y403" s="4"/>
      <c r="Z403" s="56"/>
      <c r="AA403" s="56"/>
      <c r="AB403" s="4"/>
      <c r="AC403" s="4"/>
      <c r="AD403" s="4"/>
      <c r="AE403" s="4"/>
    </row>
    <row r="404" spans="1:31" ht="15.75" customHeight="1">
      <c r="A404" s="4"/>
      <c r="B404" s="4"/>
      <c r="C404" s="4"/>
      <c r="D404" s="4"/>
      <c r="E404" s="4"/>
      <c r="F404" s="4"/>
      <c r="G404" s="56"/>
      <c r="H404" s="56"/>
      <c r="I404" s="52"/>
      <c r="J404" s="52"/>
      <c r="K404" s="52"/>
      <c r="L404" s="52"/>
      <c r="M404" s="52"/>
      <c r="N404" s="52"/>
      <c r="O404" s="4"/>
      <c r="P404" s="4"/>
      <c r="Q404" s="4"/>
      <c r="R404" s="4"/>
      <c r="S404" s="4"/>
      <c r="T404" s="4"/>
      <c r="U404" s="4"/>
      <c r="V404" s="4"/>
      <c r="W404" s="4"/>
      <c r="X404" s="4"/>
      <c r="Y404" s="4"/>
      <c r="Z404" s="56"/>
      <c r="AA404" s="56"/>
      <c r="AB404" s="4"/>
      <c r="AC404" s="4"/>
      <c r="AD404" s="4"/>
      <c r="AE404" s="4"/>
    </row>
    <row r="405" spans="1:31" ht="15.75" customHeight="1">
      <c r="A405" s="4"/>
      <c r="B405" s="4"/>
      <c r="C405" s="4"/>
      <c r="D405" s="4"/>
      <c r="E405" s="4"/>
      <c r="F405" s="4"/>
      <c r="G405" s="56"/>
      <c r="H405" s="56"/>
      <c r="I405" s="52"/>
      <c r="J405" s="52"/>
      <c r="K405" s="52"/>
      <c r="L405" s="52"/>
      <c r="M405" s="52"/>
      <c r="N405" s="52"/>
      <c r="O405" s="4"/>
      <c r="P405" s="4"/>
      <c r="Q405" s="4"/>
      <c r="R405" s="4"/>
      <c r="S405" s="4"/>
      <c r="T405" s="4"/>
      <c r="U405" s="4"/>
      <c r="V405" s="4"/>
      <c r="W405" s="4"/>
      <c r="X405" s="4"/>
      <c r="Y405" s="4"/>
      <c r="Z405" s="56"/>
      <c r="AA405" s="56"/>
      <c r="AB405" s="4"/>
      <c r="AC405" s="4"/>
      <c r="AD405" s="4"/>
      <c r="AE405" s="4"/>
    </row>
    <row r="406" spans="1:31" ht="15.75" customHeight="1">
      <c r="A406" s="4"/>
      <c r="B406" s="4"/>
      <c r="C406" s="4"/>
      <c r="D406" s="4"/>
      <c r="E406" s="4"/>
      <c r="F406" s="4"/>
      <c r="G406" s="56"/>
      <c r="H406" s="56"/>
      <c r="I406" s="52"/>
      <c r="J406" s="52"/>
      <c r="K406" s="52"/>
      <c r="L406" s="52"/>
      <c r="M406" s="52"/>
      <c r="N406" s="52"/>
      <c r="O406" s="4"/>
      <c r="P406" s="4"/>
      <c r="Q406" s="4"/>
      <c r="R406" s="4"/>
      <c r="S406" s="4"/>
      <c r="T406" s="4"/>
      <c r="U406" s="4"/>
      <c r="V406" s="4"/>
      <c r="W406" s="4"/>
      <c r="X406" s="4"/>
      <c r="Y406" s="4"/>
      <c r="Z406" s="56"/>
      <c r="AA406" s="56"/>
      <c r="AB406" s="4"/>
      <c r="AC406" s="4"/>
      <c r="AD406" s="4"/>
      <c r="AE406" s="4"/>
    </row>
    <row r="407" spans="1:31" ht="15.75" customHeight="1">
      <c r="A407" s="4"/>
      <c r="B407" s="4"/>
      <c r="C407" s="4"/>
      <c r="D407" s="4"/>
      <c r="E407" s="4"/>
      <c r="F407" s="4"/>
      <c r="G407" s="56"/>
      <c r="H407" s="56"/>
      <c r="I407" s="52"/>
      <c r="J407" s="52"/>
      <c r="K407" s="52"/>
      <c r="L407" s="52"/>
      <c r="M407" s="52"/>
      <c r="N407" s="52"/>
      <c r="O407" s="4"/>
      <c r="P407" s="4"/>
      <c r="Q407" s="4"/>
      <c r="R407" s="4"/>
      <c r="S407" s="4"/>
      <c r="T407" s="4"/>
      <c r="U407" s="4"/>
      <c r="V407" s="4"/>
      <c r="W407" s="4"/>
      <c r="X407" s="4"/>
      <c r="Y407" s="4"/>
      <c r="Z407" s="56"/>
      <c r="AA407" s="56"/>
      <c r="AB407" s="4"/>
      <c r="AC407" s="4"/>
      <c r="AD407" s="4"/>
      <c r="AE407" s="4"/>
    </row>
    <row r="408" spans="1:31" ht="15.75" customHeight="1">
      <c r="A408" s="4"/>
      <c r="B408" s="4"/>
      <c r="C408" s="4"/>
      <c r="D408" s="4"/>
      <c r="E408" s="4"/>
      <c r="F408" s="4"/>
      <c r="G408" s="56"/>
      <c r="H408" s="56"/>
      <c r="I408" s="52"/>
      <c r="J408" s="52"/>
      <c r="K408" s="52"/>
      <c r="L408" s="52"/>
      <c r="M408" s="52"/>
      <c r="N408" s="52"/>
      <c r="O408" s="4"/>
      <c r="P408" s="4"/>
      <c r="Q408" s="4"/>
      <c r="R408" s="4"/>
      <c r="S408" s="4"/>
      <c r="T408" s="4"/>
      <c r="U408" s="4"/>
      <c r="V408" s="4"/>
      <c r="W408" s="4"/>
      <c r="X408" s="4"/>
      <c r="Y408" s="4"/>
      <c r="Z408" s="56"/>
      <c r="AA408" s="56"/>
      <c r="AB408" s="4"/>
      <c r="AC408" s="4"/>
      <c r="AD408" s="4"/>
      <c r="AE408" s="4"/>
    </row>
    <row r="409" spans="1:31" ht="15.75" customHeight="1">
      <c r="A409" s="4"/>
      <c r="B409" s="4"/>
      <c r="C409" s="4"/>
      <c r="D409" s="4"/>
      <c r="E409" s="4"/>
      <c r="F409" s="4"/>
      <c r="G409" s="56"/>
      <c r="H409" s="56"/>
      <c r="I409" s="52"/>
      <c r="J409" s="52"/>
      <c r="K409" s="52"/>
      <c r="L409" s="52"/>
      <c r="M409" s="52"/>
      <c r="N409" s="52"/>
      <c r="O409" s="4"/>
      <c r="P409" s="4"/>
      <c r="Q409" s="4"/>
      <c r="R409" s="4"/>
      <c r="S409" s="4"/>
      <c r="T409" s="4"/>
      <c r="U409" s="4"/>
      <c r="V409" s="4"/>
      <c r="W409" s="4"/>
      <c r="X409" s="4"/>
      <c r="Y409" s="4"/>
      <c r="Z409" s="56"/>
      <c r="AA409" s="56"/>
      <c r="AB409" s="4"/>
      <c r="AC409" s="4"/>
      <c r="AD409" s="4"/>
      <c r="AE409" s="4"/>
    </row>
    <row r="410" spans="1:31" ht="15.75" customHeight="1">
      <c r="A410" s="4"/>
      <c r="B410" s="4"/>
      <c r="C410" s="4"/>
      <c r="D410" s="4"/>
      <c r="E410" s="4"/>
      <c r="F410" s="4"/>
      <c r="G410" s="56"/>
      <c r="H410" s="56"/>
      <c r="I410" s="52"/>
      <c r="J410" s="52"/>
      <c r="K410" s="52"/>
      <c r="L410" s="52"/>
      <c r="M410" s="52"/>
      <c r="N410" s="52"/>
      <c r="O410" s="4"/>
      <c r="P410" s="4"/>
      <c r="Q410" s="4"/>
      <c r="R410" s="4"/>
      <c r="S410" s="4"/>
      <c r="T410" s="4"/>
      <c r="U410" s="4"/>
      <c r="V410" s="4"/>
      <c r="W410" s="4"/>
      <c r="X410" s="4"/>
      <c r="Y410" s="4"/>
      <c r="Z410" s="56"/>
      <c r="AA410" s="56"/>
      <c r="AB410" s="4"/>
      <c r="AC410" s="4"/>
      <c r="AD410" s="4"/>
      <c r="AE410" s="4"/>
    </row>
    <row r="411" spans="1:31" ht="15.75" customHeight="1">
      <c r="A411" s="4"/>
      <c r="B411" s="4"/>
      <c r="C411" s="4"/>
      <c r="D411" s="4"/>
      <c r="E411" s="4"/>
      <c r="F411" s="4"/>
      <c r="G411" s="56"/>
      <c r="H411" s="56"/>
      <c r="I411" s="52"/>
      <c r="J411" s="52"/>
      <c r="K411" s="52"/>
      <c r="L411" s="52"/>
      <c r="M411" s="52"/>
      <c r="N411" s="52"/>
      <c r="O411" s="4"/>
      <c r="P411" s="4"/>
      <c r="Q411" s="4"/>
      <c r="R411" s="4"/>
      <c r="S411" s="4"/>
      <c r="T411" s="4"/>
      <c r="U411" s="4"/>
      <c r="V411" s="4"/>
      <c r="W411" s="4"/>
      <c r="X411" s="4"/>
      <c r="Y411" s="4"/>
      <c r="Z411" s="56"/>
      <c r="AA411" s="56"/>
      <c r="AB411" s="4"/>
      <c r="AC411" s="4"/>
      <c r="AD411" s="4"/>
      <c r="AE411" s="4"/>
    </row>
    <row r="412" spans="1:31" ht="15.75" customHeight="1">
      <c r="A412" s="4"/>
      <c r="B412" s="4"/>
      <c r="C412" s="4"/>
      <c r="D412" s="4"/>
      <c r="E412" s="4"/>
      <c r="F412" s="4"/>
      <c r="G412" s="56"/>
      <c r="H412" s="56"/>
      <c r="I412" s="52"/>
      <c r="J412" s="52"/>
      <c r="K412" s="52"/>
      <c r="L412" s="52"/>
      <c r="M412" s="52"/>
      <c r="N412" s="52"/>
      <c r="O412" s="4"/>
      <c r="P412" s="4"/>
      <c r="Q412" s="4"/>
      <c r="R412" s="4"/>
      <c r="S412" s="4"/>
      <c r="T412" s="4"/>
      <c r="U412" s="4"/>
      <c r="V412" s="4"/>
      <c r="W412" s="4"/>
      <c r="X412" s="4"/>
      <c r="Y412" s="4"/>
      <c r="Z412" s="56"/>
      <c r="AA412" s="56"/>
      <c r="AB412" s="4"/>
      <c r="AC412" s="4"/>
      <c r="AD412" s="4"/>
      <c r="AE412" s="4"/>
    </row>
    <row r="413" spans="1:31" ht="15.75" customHeight="1">
      <c r="A413" s="4"/>
      <c r="B413" s="4"/>
      <c r="C413" s="4"/>
      <c r="D413" s="4"/>
      <c r="E413" s="4"/>
      <c r="F413" s="4"/>
      <c r="G413" s="56"/>
      <c r="H413" s="56"/>
      <c r="I413" s="52"/>
      <c r="J413" s="52"/>
      <c r="K413" s="52"/>
      <c r="L413" s="52"/>
      <c r="M413" s="52"/>
      <c r="N413" s="52"/>
      <c r="O413" s="4"/>
      <c r="P413" s="4"/>
      <c r="Q413" s="4"/>
      <c r="R413" s="4"/>
      <c r="S413" s="4"/>
      <c r="T413" s="4"/>
      <c r="U413" s="4"/>
      <c r="V413" s="4"/>
      <c r="W413" s="4"/>
      <c r="X413" s="4"/>
      <c r="Y413" s="4"/>
      <c r="Z413" s="56"/>
      <c r="AA413" s="56"/>
      <c r="AB413" s="4"/>
      <c r="AC413" s="4"/>
      <c r="AD413" s="4"/>
      <c r="AE413" s="4"/>
    </row>
    <row r="414" spans="1:31" ht="15.75" customHeight="1">
      <c r="A414" s="4"/>
      <c r="B414" s="4"/>
      <c r="C414" s="4"/>
      <c r="D414" s="4"/>
      <c r="E414" s="4"/>
      <c r="F414" s="4"/>
      <c r="G414" s="56"/>
      <c r="H414" s="56"/>
      <c r="I414" s="52"/>
      <c r="J414" s="52"/>
      <c r="K414" s="52"/>
      <c r="L414" s="52"/>
      <c r="M414" s="52"/>
      <c r="N414" s="52"/>
      <c r="O414" s="4"/>
      <c r="P414" s="4"/>
      <c r="Q414" s="4"/>
      <c r="R414" s="4"/>
      <c r="S414" s="4"/>
      <c r="T414" s="4"/>
      <c r="U414" s="4"/>
      <c r="V414" s="4"/>
      <c r="W414" s="4"/>
      <c r="X414" s="4"/>
      <c r="Y414" s="4"/>
      <c r="Z414" s="56"/>
      <c r="AA414" s="56"/>
      <c r="AB414" s="4"/>
      <c r="AC414" s="4"/>
      <c r="AD414" s="4"/>
      <c r="AE414" s="4"/>
    </row>
    <row r="415" spans="1:31" ht="15.75" customHeight="1">
      <c r="A415" s="4"/>
      <c r="B415" s="4"/>
      <c r="C415" s="4"/>
      <c r="D415" s="4"/>
      <c r="E415" s="4"/>
      <c r="F415" s="4"/>
      <c r="G415" s="56"/>
      <c r="H415" s="56"/>
      <c r="I415" s="52"/>
      <c r="J415" s="52"/>
      <c r="K415" s="52"/>
      <c r="L415" s="52"/>
      <c r="M415" s="52"/>
      <c r="N415" s="52"/>
      <c r="O415" s="4"/>
      <c r="P415" s="4"/>
      <c r="Q415" s="4"/>
      <c r="R415" s="4"/>
      <c r="S415" s="4"/>
      <c r="T415" s="4"/>
      <c r="U415" s="4"/>
      <c r="V415" s="4"/>
      <c r="W415" s="4"/>
      <c r="X415" s="4"/>
      <c r="Y415" s="4"/>
      <c r="Z415" s="56"/>
      <c r="AA415" s="56"/>
      <c r="AB415" s="4"/>
      <c r="AC415" s="4"/>
      <c r="AD415" s="4"/>
      <c r="AE415" s="4"/>
    </row>
    <row r="416" spans="1:31" ht="15.75" customHeight="1">
      <c r="A416" s="4"/>
      <c r="B416" s="4"/>
      <c r="C416" s="4"/>
      <c r="D416" s="4"/>
      <c r="E416" s="4"/>
      <c r="F416" s="4"/>
      <c r="G416" s="56"/>
      <c r="H416" s="56"/>
      <c r="I416" s="52"/>
      <c r="J416" s="52"/>
      <c r="K416" s="52"/>
      <c r="L416" s="52"/>
      <c r="M416" s="52"/>
      <c r="N416" s="52"/>
      <c r="O416" s="4"/>
      <c r="P416" s="4"/>
      <c r="Q416" s="4"/>
      <c r="R416" s="4"/>
      <c r="S416" s="4"/>
      <c r="T416" s="4"/>
      <c r="U416" s="4"/>
      <c r="V416" s="4"/>
      <c r="W416" s="4"/>
      <c r="X416" s="4"/>
      <c r="Y416" s="4"/>
      <c r="Z416" s="56"/>
      <c r="AA416" s="56"/>
      <c r="AB416" s="4"/>
      <c r="AC416" s="4"/>
      <c r="AD416" s="4"/>
      <c r="AE416" s="4"/>
    </row>
    <row r="417" spans="1:31" ht="15.75" customHeight="1">
      <c r="A417" s="4"/>
      <c r="B417" s="4"/>
      <c r="C417" s="4"/>
      <c r="D417" s="4"/>
      <c r="E417" s="4"/>
      <c r="F417" s="4"/>
      <c r="G417" s="56"/>
      <c r="H417" s="56"/>
      <c r="I417" s="52"/>
      <c r="J417" s="52"/>
      <c r="K417" s="52"/>
      <c r="L417" s="52"/>
      <c r="M417" s="52"/>
      <c r="N417" s="52"/>
      <c r="O417" s="4"/>
      <c r="P417" s="4"/>
      <c r="Q417" s="4"/>
      <c r="R417" s="4"/>
      <c r="S417" s="4"/>
      <c r="T417" s="4"/>
      <c r="U417" s="4"/>
      <c r="V417" s="4"/>
      <c r="W417" s="4"/>
      <c r="X417" s="4"/>
      <c r="Y417" s="4"/>
      <c r="Z417" s="56"/>
      <c r="AA417" s="56"/>
      <c r="AB417" s="4"/>
      <c r="AC417" s="4"/>
      <c r="AD417" s="4"/>
      <c r="AE417" s="4"/>
    </row>
    <row r="418" spans="1:31" ht="15.75" customHeight="1">
      <c r="A418" s="4"/>
      <c r="B418" s="4"/>
      <c r="C418" s="4"/>
      <c r="D418" s="4"/>
      <c r="E418" s="4"/>
      <c r="F418" s="4"/>
      <c r="G418" s="56"/>
      <c r="H418" s="56"/>
      <c r="I418" s="52"/>
      <c r="J418" s="52"/>
      <c r="K418" s="52"/>
      <c r="L418" s="52"/>
      <c r="M418" s="52"/>
      <c r="N418" s="52"/>
      <c r="O418" s="4"/>
      <c r="P418" s="4"/>
      <c r="Q418" s="4"/>
      <c r="R418" s="4"/>
      <c r="S418" s="4"/>
      <c r="T418" s="4"/>
      <c r="U418" s="4"/>
      <c r="V418" s="4"/>
      <c r="W418" s="4"/>
      <c r="X418" s="4"/>
      <c r="Y418" s="4"/>
      <c r="Z418" s="56"/>
      <c r="AA418" s="56"/>
      <c r="AB418" s="4"/>
      <c r="AC418" s="4"/>
      <c r="AD418" s="4"/>
      <c r="AE418" s="4"/>
    </row>
    <row r="419" spans="1:31" ht="15.75" customHeight="1">
      <c r="A419" s="4"/>
      <c r="B419" s="4"/>
      <c r="C419" s="4"/>
      <c r="D419" s="4"/>
      <c r="E419" s="4"/>
      <c r="F419" s="4"/>
      <c r="G419" s="56"/>
      <c r="H419" s="56"/>
      <c r="I419" s="52"/>
      <c r="J419" s="52"/>
      <c r="K419" s="52"/>
      <c r="L419" s="52"/>
      <c r="M419" s="52"/>
      <c r="N419" s="52"/>
      <c r="O419" s="4"/>
      <c r="P419" s="4"/>
      <c r="Q419" s="4"/>
      <c r="R419" s="4"/>
      <c r="S419" s="4"/>
      <c r="T419" s="4"/>
      <c r="U419" s="4"/>
      <c r="V419" s="4"/>
      <c r="W419" s="4"/>
      <c r="X419" s="4"/>
      <c r="Y419" s="4"/>
      <c r="Z419" s="56"/>
      <c r="AA419" s="56"/>
      <c r="AB419" s="4"/>
      <c r="AC419" s="4"/>
      <c r="AD419" s="4"/>
      <c r="AE419" s="4"/>
    </row>
    <row r="420" spans="1:31" ht="15.75" customHeight="1">
      <c r="A420" s="4"/>
      <c r="B420" s="4"/>
      <c r="C420" s="4"/>
      <c r="D420" s="4"/>
      <c r="E420" s="4"/>
      <c r="F420" s="4"/>
      <c r="G420" s="56"/>
      <c r="H420" s="56"/>
      <c r="I420" s="52"/>
      <c r="J420" s="52"/>
      <c r="K420" s="52"/>
      <c r="L420" s="52"/>
      <c r="M420" s="52"/>
      <c r="N420" s="52"/>
      <c r="O420" s="4"/>
      <c r="P420" s="4"/>
      <c r="Q420" s="4"/>
      <c r="R420" s="4"/>
      <c r="S420" s="4"/>
      <c r="T420" s="4"/>
      <c r="U420" s="4"/>
      <c r="V420" s="4"/>
      <c r="W420" s="4"/>
      <c r="X420" s="4"/>
      <c r="Y420" s="4"/>
      <c r="Z420" s="56"/>
      <c r="AA420" s="56"/>
      <c r="AB420" s="4"/>
      <c r="AC420" s="4"/>
      <c r="AD420" s="4"/>
      <c r="AE420" s="4"/>
    </row>
    <row r="421" spans="1:31" ht="15.75" customHeight="1">
      <c r="A421" s="4"/>
      <c r="B421" s="4"/>
      <c r="C421" s="4"/>
      <c r="D421" s="4"/>
      <c r="E421" s="4"/>
      <c r="F421" s="4"/>
      <c r="G421" s="56"/>
      <c r="H421" s="56"/>
      <c r="I421" s="52"/>
      <c r="J421" s="52"/>
      <c r="K421" s="52"/>
      <c r="L421" s="52"/>
      <c r="M421" s="52"/>
      <c r="N421" s="52"/>
      <c r="O421" s="4"/>
      <c r="P421" s="4"/>
      <c r="Q421" s="4"/>
      <c r="R421" s="4"/>
      <c r="S421" s="4"/>
      <c r="T421" s="4"/>
      <c r="U421" s="4"/>
      <c r="V421" s="4"/>
      <c r="W421" s="4"/>
      <c r="X421" s="4"/>
      <c r="Y421" s="4"/>
      <c r="Z421" s="56"/>
      <c r="AA421" s="56"/>
      <c r="AB421" s="4"/>
      <c r="AC421" s="4"/>
      <c r="AD421" s="4"/>
      <c r="AE421" s="4"/>
    </row>
    <row r="422" spans="1:31" ht="15.75" customHeight="1">
      <c r="A422" s="4"/>
      <c r="B422" s="4"/>
      <c r="C422" s="4"/>
      <c r="D422" s="4"/>
      <c r="E422" s="4"/>
      <c r="F422" s="4"/>
      <c r="G422" s="56"/>
      <c r="H422" s="56"/>
      <c r="I422" s="52"/>
      <c r="J422" s="52"/>
      <c r="K422" s="52"/>
      <c r="L422" s="52"/>
      <c r="M422" s="52"/>
      <c r="N422" s="52"/>
      <c r="O422" s="4"/>
      <c r="P422" s="4"/>
      <c r="Q422" s="4"/>
      <c r="R422" s="4"/>
      <c r="S422" s="4"/>
      <c r="T422" s="4"/>
      <c r="U422" s="4"/>
      <c r="V422" s="4"/>
      <c r="W422" s="4"/>
      <c r="X422" s="4"/>
      <c r="Y422" s="4"/>
      <c r="Z422" s="56"/>
      <c r="AA422" s="56"/>
      <c r="AB422" s="4"/>
      <c r="AC422" s="4"/>
      <c r="AD422" s="4"/>
      <c r="AE422" s="4"/>
    </row>
    <row r="423" spans="1:31" ht="15.75" customHeight="1">
      <c r="A423" s="4"/>
      <c r="B423" s="4"/>
      <c r="C423" s="4"/>
      <c r="D423" s="4"/>
      <c r="E423" s="4"/>
      <c r="F423" s="4"/>
      <c r="G423" s="56"/>
      <c r="H423" s="56"/>
      <c r="I423" s="52"/>
      <c r="J423" s="52"/>
      <c r="K423" s="52"/>
      <c r="L423" s="52"/>
      <c r="M423" s="52"/>
      <c r="N423" s="52"/>
      <c r="O423" s="4"/>
      <c r="P423" s="4"/>
      <c r="Q423" s="4"/>
      <c r="R423" s="4"/>
      <c r="S423" s="4"/>
      <c r="T423" s="4"/>
      <c r="U423" s="4"/>
      <c r="V423" s="4"/>
      <c r="W423" s="4"/>
      <c r="X423" s="4"/>
      <c r="Y423" s="4"/>
      <c r="Z423" s="56"/>
      <c r="AA423" s="56"/>
      <c r="AB423" s="4"/>
      <c r="AC423" s="4"/>
      <c r="AD423" s="4"/>
      <c r="AE423" s="4"/>
    </row>
    <row r="424" spans="1:31" ht="15.75" customHeight="1">
      <c r="A424" s="4"/>
      <c r="B424" s="4"/>
      <c r="C424" s="4"/>
      <c r="D424" s="4"/>
      <c r="E424" s="4"/>
      <c r="F424" s="4"/>
      <c r="G424" s="56"/>
      <c r="H424" s="56"/>
      <c r="I424" s="52"/>
      <c r="J424" s="52"/>
      <c r="K424" s="52"/>
      <c r="L424" s="52"/>
      <c r="M424" s="52"/>
      <c r="N424" s="52"/>
      <c r="O424" s="4"/>
      <c r="P424" s="4"/>
      <c r="Q424" s="4"/>
      <c r="R424" s="4"/>
      <c r="S424" s="4"/>
      <c r="T424" s="4"/>
      <c r="U424" s="4"/>
      <c r="V424" s="4"/>
      <c r="W424" s="4"/>
      <c r="X424" s="4"/>
      <c r="Y424" s="4"/>
      <c r="Z424" s="56"/>
      <c r="AA424" s="56"/>
      <c r="AB424" s="4"/>
      <c r="AC424" s="4"/>
      <c r="AD424" s="4"/>
      <c r="AE424" s="4"/>
    </row>
    <row r="425" spans="1:31" ht="15.75" customHeight="1">
      <c r="A425" s="4"/>
      <c r="B425" s="4"/>
      <c r="C425" s="4"/>
      <c r="D425" s="4"/>
      <c r="E425" s="4"/>
      <c r="F425" s="4"/>
      <c r="G425" s="56"/>
      <c r="H425" s="56"/>
      <c r="I425" s="52"/>
      <c r="J425" s="52"/>
      <c r="K425" s="52"/>
      <c r="L425" s="52"/>
      <c r="M425" s="52"/>
      <c r="N425" s="52"/>
      <c r="O425" s="4"/>
      <c r="P425" s="4"/>
      <c r="Q425" s="4"/>
      <c r="R425" s="4"/>
      <c r="S425" s="4"/>
      <c r="T425" s="4"/>
      <c r="U425" s="4"/>
      <c r="V425" s="4"/>
      <c r="W425" s="4"/>
      <c r="X425" s="4"/>
      <c r="Y425" s="4"/>
      <c r="Z425" s="56"/>
      <c r="AA425" s="56"/>
      <c r="AB425" s="4"/>
      <c r="AC425" s="4"/>
      <c r="AD425" s="4"/>
      <c r="AE425" s="4"/>
    </row>
    <row r="426" spans="1:31" ht="15.75" customHeight="1">
      <c r="A426" s="4"/>
      <c r="B426" s="4"/>
      <c r="C426" s="4"/>
      <c r="D426" s="4"/>
      <c r="E426" s="4"/>
      <c r="F426" s="4"/>
      <c r="G426" s="56"/>
      <c r="H426" s="56"/>
      <c r="I426" s="52"/>
      <c r="J426" s="52"/>
      <c r="K426" s="52"/>
      <c r="L426" s="52"/>
      <c r="M426" s="52"/>
      <c r="N426" s="52"/>
      <c r="O426" s="4"/>
      <c r="P426" s="4"/>
      <c r="Q426" s="4"/>
      <c r="R426" s="4"/>
      <c r="S426" s="4"/>
      <c r="T426" s="4"/>
      <c r="U426" s="4"/>
      <c r="V426" s="4"/>
      <c r="W426" s="4"/>
      <c r="X426" s="4"/>
      <c r="Y426" s="4"/>
      <c r="Z426" s="56"/>
      <c r="AA426" s="56"/>
      <c r="AB426" s="4"/>
      <c r="AC426" s="4"/>
      <c r="AD426" s="4"/>
      <c r="AE426" s="4"/>
    </row>
    <row r="427" spans="1:31" ht="15.75" customHeight="1">
      <c r="A427" s="4"/>
      <c r="B427" s="4"/>
      <c r="C427" s="4"/>
      <c r="D427" s="4"/>
      <c r="E427" s="4"/>
      <c r="F427" s="4"/>
      <c r="G427" s="56"/>
      <c r="H427" s="56"/>
      <c r="I427" s="52"/>
      <c r="J427" s="52"/>
      <c r="K427" s="52"/>
      <c r="L427" s="52"/>
      <c r="M427" s="52"/>
      <c r="N427" s="52"/>
      <c r="O427" s="4"/>
      <c r="P427" s="4"/>
      <c r="Q427" s="4"/>
      <c r="R427" s="4"/>
      <c r="S427" s="4"/>
      <c r="T427" s="4"/>
      <c r="U427" s="4"/>
      <c r="V427" s="4"/>
      <c r="W427" s="4"/>
      <c r="X427" s="4"/>
      <c r="Y427" s="4"/>
      <c r="Z427" s="56"/>
      <c r="AA427" s="56"/>
      <c r="AB427" s="4"/>
      <c r="AC427" s="4"/>
      <c r="AD427" s="4"/>
      <c r="AE427" s="4"/>
    </row>
    <row r="428" spans="1:31" ht="15.75" customHeight="1">
      <c r="A428" s="4"/>
      <c r="B428" s="4"/>
      <c r="C428" s="4"/>
      <c r="D428" s="4"/>
      <c r="E428" s="4"/>
      <c r="F428" s="4"/>
      <c r="G428" s="56"/>
      <c r="H428" s="56"/>
      <c r="I428" s="52"/>
      <c r="J428" s="52"/>
      <c r="K428" s="52"/>
      <c r="L428" s="52"/>
      <c r="M428" s="52"/>
      <c r="N428" s="52"/>
      <c r="O428" s="4"/>
      <c r="P428" s="4"/>
      <c r="Q428" s="4"/>
      <c r="R428" s="4"/>
      <c r="S428" s="4"/>
      <c r="T428" s="4"/>
      <c r="U428" s="4"/>
      <c r="V428" s="4"/>
      <c r="W428" s="4"/>
      <c r="X428" s="4"/>
      <c r="Y428" s="4"/>
      <c r="Z428" s="56"/>
      <c r="AA428" s="56"/>
      <c r="AB428" s="4"/>
      <c r="AC428" s="4"/>
      <c r="AD428" s="4"/>
      <c r="AE428" s="4"/>
    </row>
    <row r="429" spans="1:31" ht="15.75" customHeight="1">
      <c r="A429" s="4"/>
      <c r="B429" s="4"/>
      <c r="C429" s="4"/>
      <c r="D429" s="4"/>
      <c r="E429" s="4"/>
      <c r="F429" s="4"/>
      <c r="G429" s="56"/>
      <c r="H429" s="56"/>
      <c r="I429" s="52"/>
      <c r="J429" s="52"/>
      <c r="K429" s="52"/>
      <c r="L429" s="52"/>
      <c r="M429" s="52"/>
      <c r="N429" s="52"/>
      <c r="O429" s="4"/>
      <c r="P429" s="4"/>
      <c r="Q429" s="4"/>
      <c r="R429" s="4"/>
      <c r="S429" s="4"/>
      <c r="T429" s="4"/>
      <c r="U429" s="4"/>
      <c r="V429" s="4"/>
      <c r="W429" s="4"/>
      <c r="X429" s="4"/>
      <c r="Y429" s="4"/>
      <c r="Z429" s="56"/>
      <c r="AA429" s="56"/>
      <c r="AB429" s="4"/>
      <c r="AC429" s="4"/>
      <c r="AD429" s="4"/>
      <c r="AE429" s="4"/>
    </row>
    <row r="430" spans="1:31" ht="15.75" customHeight="1">
      <c r="A430" s="4"/>
      <c r="B430" s="4"/>
      <c r="C430" s="4"/>
      <c r="D430" s="4"/>
      <c r="E430" s="4"/>
      <c r="F430" s="4"/>
      <c r="G430" s="56"/>
      <c r="H430" s="56"/>
      <c r="I430" s="52"/>
      <c r="J430" s="52"/>
      <c r="K430" s="52"/>
      <c r="L430" s="52"/>
      <c r="M430" s="52"/>
      <c r="N430" s="52"/>
      <c r="O430" s="4"/>
      <c r="P430" s="4"/>
      <c r="Q430" s="4"/>
      <c r="R430" s="4"/>
      <c r="S430" s="4"/>
      <c r="T430" s="4"/>
      <c r="U430" s="4"/>
      <c r="V430" s="4"/>
      <c r="W430" s="4"/>
      <c r="X430" s="4"/>
      <c r="Y430" s="4"/>
      <c r="Z430" s="56"/>
      <c r="AA430" s="56"/>
      <c r="AB430" s="4"/>
      <c r="AC430" s="4"/>
      <c r="AD430" s="4"/>
      <c r="AE430" s="4"/>
    </row>
    <row r="431" spans="1:31" ht="15.75" customHeight="1">
      <c r="A431" s="4"/>
      <c r="B431" s="4"/>
      <c r="C431" s="4"/>
      <c r="D431" s="4"/>
      <c r="E431" s="4"/>
      <c r="F431" s="4"/>
      <c r="G431" s="56"/>
      <c r="H431" s="56"/>
      <c r="I431" s="52"/>
      <c r="J431" s="52"/>
      <c r="K431" s="52"/>
      <c r="L431" s="52"/>
      <c r="M431" s="52"/>
      <c r="N431" s="52"/>
      <c r="O431" s="4"/>
      <c r="P431" s="4"/>
      <c r="Q431" s="4"/>
      <c r="R431" s="4"/>
      <c r="S431" s="4"/>
      <c r="T431" s="4"/>
      <c r="U431" s="4"/>
      <c r="V431" s="4"/>
      <c r="W431" s="4"/>
      <c r="X431" s="4"/>
      <c r="Y431" s="4"/>
      <c r="Z431" s="56"/>
      <c r="AA431" s="56"/>
      <c r="AB431" s="4"/>
      <c r="AC431" s="4"/>
      <c r="AD431" s="4"/>
      <c r="AE431" s="4"/>
    </row>
    <row r="432" spans="1:31" ht="15.75" customHeight="1">
      <c r="A432" s="4"/>
      <c r="B432" s="4"/>
      <c r="C432" s="4"/>
      <c r="D432" s="4"/>
      <c r="E432" s="4"/>
      <c r="F432" s="4"/>
      <c r="G432" s="56"/>
      <c r="H432" s="56"/>
      <c r="I432" s="52"/>
      <c r="J432" s="52"/>
      <c r="K432" s="52"/>
      <c r="L432" s="52"/>
      <c r="M432" s="52"/>
      <c r="N432" s="52"/>
      <c r="O432" s="4"/>
      <c r="P432" s="4"/>
      <c r="Q432" s="4"/>
      <c r="R432" s="4"/>
      <c r="S432" s="4"/>
      <c r="T432" s="4"/>
      <c r="U432" s="4"/>
      <c r="V432" s="4"/>
      <c r="W432" s="4"/>
      <c r="X432" s="4"/>
      <c r="Y432" s="4"/>
      <c r="Z432" s="56"/>
      <c r="AA432" s="56"/>
      <c r="AB432" s="4"/>
      <c r="AC432" s="4"/>
      <c r="AD432" s="4"/>
      <c r="AE432" s="4"/>
    </row>
    <row r="433" spans="1:31" ht="15.75" customHeight="1">
      <c r="A433" s="4"/>
      <c r="B433" s="4"/>
      <c r="C433" s="4"/>
      <c r="D433" s="4"/>
      <c r="E433" s="4"/>
      <c r="F433" s="4"/>
      <c r="G433" s="56"/>
      <c r="H433" s="56"/>
      <c r="I433" s="52"/>
      <c r="J433" s="52"/>
      <c r="K433" s="52"/>
      <c r="L433" s="52"/>
      <c r="M433" s="52"/>
      <c r="N433" s="52"/>
      <c r="O433" s="4"/>
      <c r="P433" s="4"/>
      <c r="Q433" s="4"/>
      <c r="R433" s="4"/>
      <c r="S433" s="4"/>
      <c r="T433" s="4"/>
      <c r="U433" s="4"/>
      <c r="V433" s="4"/>
      <c r="W433" s="4"/>
      <c r="X433" s="4"/>
      <c r="Y433" s="4"/>
      <c r="Z433" s="56"/>
      <c r="AA433" s="56"/>
      <c r="AB433" s="4"/>
      <c r="AC433" s="4"/>
      <c r="AD433" s="4"/>
      <c r="AE433" s="4"/>
    </row>
    <row r="434" spans="1:31" ht="15.75" customHeight="1">
      <c r="A434" s="4"/>
      <c r="B434" s="4"/>
      <c r="C434" s="4"/>
      <c r="D434" s="4"/>
      <c r="E434" s="4"/>
      <c r="F434" s="4"/>
      <c r="G434" s="56"/>
      <c r="H434" s="56"/>
      <c r="I434" s="52"/>
      <c r="J434" s="52"/>
      <c r="K434" s="52"/>
      <c r="L434" s="52"/>
      <c r="M434" s="52"/>
      <c r="N434" s="52"/>
      <c r="O434" s="4"/>
      <c r="P434" s="4"/>
      <c r="Q434" s="4"/>
      <c r="R434" s="4"/>
      <c r="S434" s="4"/>
      <c r="T434" s="4"/>
      <c r="U434" s="4"/>
      <c r="V434" s="4"/>
      <c r="W434" s="4"/>
      <c r="X434" s="4"/>
      <c r="Y434" s="4"/>
      <c r="Z434" s="56"/>
      <c r="AA434" s="56"/>
      <c r="AB434" s="4"/>
      <c r="AC434" s="4"/>
      <c r="AD434" s="4"/>
      <c r="AE434" s="4"/>
    </row>
    <row r="435" spans="1:31" ht="15.75" customHeight="1">
      <c r="A435" s="4"/>
      <c r="B435" s="4"/>
      <c r="C435" s="4"/>
      <c r="D435" s="4"/>
      <c r="E435" s="4"/>
      <c r="F435" s="4"/>
      <c r="G435" s="56"/>
      <c r="H435" s="56"/>
      <c r="I435" s="52"/>
      <c r="J435" s="52"/>
      <c r="K435" s="52"/>
      <c r="L435" s="52"/>
      <c r="M435" s="52"/>
      <c r="N435" s="52"/>
      <c r="O435" s="4"/>
      <c r="P435" s="4"/>
      <c r="Q435" s="4"/>
      <c r="R435" s="4"/>
      <c r="S435" s="4"/>
      <c r="T435" s="4"/>
      <c r="U435" s="4"/>
      <c r="V435" s="4"/>
      <c r="W435" s="4"/>
      <c r="X435" s="4"/>
      <c r="Y435" s="4"/>
      <c r="Z435" s="56"/>
      <c r="AA435" s="56"/>
      <c r="AB435" s="4"/>
      <c r="AC435" s="4"/>
      <c r="AD435" s="4"/>
      <c r="AE435" s="4"/>
    </row>
    <row r="436" spans="1:31" ht="15.75" customHeight="1">
      <c r="A436" s="4"/>
      <c r="B436" s="4"/>
      <c r="C436" s="4"/>
      <c r="D436" s="4"/>
      <c r="E436" s="4"/>
      <c r="F436" s="4"/>
      <c r="G436" s="56"/>
      <c r="H436" s="56"/>
      <c r="I436" s="52"/>
      <c r="J436" s="52"/>
      <c r="K436" s="52"/>
      <c r="L436" s="52"/>
      <c r="M436" s="52"/>
      <c r="N436" s="52"/>
      <c r="O436" s="4"/>
      <c r="P436" s="4"/>
      <c r="Q436" s="4"/>
      <c r="R436" s="4"/>
      <c r="S436" s="4"/>
      <c r="T436" s="4"/>
      <c r="U436" s="4"/>
      <c r="V436" s="4"/>
      <c r="W436" s="4"/>
      <c r="X436" s="4"/>
      <c r="Y436" s="4"/>
      <c r="Z436" s="56"/>
      <c r="AA436" s="56"/>
      <c r="AB436" s="4"/>
      <c r="AC436" s="4"/>
      <c r="AD436" s="4"/>
      <c r="AE436" s="4"/>
    </row>
    <row r="437" spans="1:31" ht="15.75" customHeight="1">
      <c r="A437" s="4"/>
      <c r="B437" s="4"/>
      <c r="C437" s="4"/>
      <c r="D437" s="4"/>
      <c r="E437" s="4"/>
      <c r="F437" s="4"/>
      <c r="G437" s="56"/>
      <c r="H437" s="56"/>
      <c r="I437" s="52"/>
      <c r="J437" s="52"/>
      <c r="K437" s="52"/>
      <c r="L437" s="52"/>
      <c r="M437" s="52"/>
      <c r="N437" s="52"/>
      <c r="O437" s="4"/>
      <c r="P437" s="4"/>
      <c r="Q437" s="4"/>
      <c r="R437" s="4"/>
      <c r="S437" s="4"/>
      <c r="T437" s="4"/>
      <c r="U437" s="4"/>
      <c r="V437" s="4"/>
      <c r="W437" s="4"/>
      <c r="X437" s="4"/>
      <c r="Y437" s="4"/>
      <c r="Z437" s="56"/>
      <c r="AA437" s="56"/>
      <c r="AB437" s="4"/>
      <c r="AC437" s="4"/>
      <c r="AD437" s="4"/>
      <c r="AE437" s="4"/>
    </row>
    <row r="438" spans="1:31" ht="15.75" customHeight="1">
      <c r="A438" s="4"/>
      <c r="B438" s="4"/>
      <c r="C438" s="4"/>
      <c r="D438" s="4"/>
      <c r="E438" s="4"/>
      <c r="F438" s="4"/>
      <c r="G438" s="56"/>
      <c r="H438" s="56"/>
      <c r="I438" s="52"/>
      <c r="J438" s="52"/>
      <c r="K438" s="52"/>
      <c r="L438" s="52"/>
      <c r="M438" s="52"/>
      <c r="N438" s="52"/>
      <c r="O438" s="4"/>
      <c r="P438" s="4"/>
      <c r="Q438" s="4"/>
      <c r="R438" s="4"/>
      <c r="S438" s="4"/>
      <c r="T438" s="4"/>
      <c r="U438" s="4"/>
      <c r="V438" s="4"/>
      <c r="W438" s="4"/>
      <c r="X438" s="4"/>
      <c r="Y438" s="4"/>
      <c r="Z438" s="56"/>
      <c r="AA438" s="56"/>
      <c r="AB438" s="4"/>
      <c r="AC438" s="4"/>
      <c r="AD438" s="4"/>
      <c r="AE438" s="4"/>
    </row>
    <row r="439" spans="1:31" ht="15.75" customHeight="1">
      <c r="A439" s="4"/>
      <c r="B439" s="4"/>
      <c r="C439" s="4"/>
      <c r="D439" s="4"/>
      <c r="E439" s="4"/>
      <c r="F439" s="4"/>
      <c r="G439" s="56"/>
      <c r="H439" s="56"/>
      <c r="I439" s="52"/>
      <c r="J439" s="52"/>
      <c r="K439" s="52"/>
      <c r="L439" s="52"/>
      <c r="M439" s="52"/>
      <c r="N439" s="52"/>
      <c r="O439" s="4"/>
      <c r="P439" s="4"/>
      <c r="Q439" s="4"/>
      <c r="R439" s="4"/>
      <c r="S439" s="4"/>
      <c r="T439" s="4"/>
      <c r="U439" s="4"/>
      <c r="V439" s="4"/>
      <c r="W439" s="4"/>
      <c r="X439" s="4"/>
      <c r="Y439" s="4"/>
      <c r="Z439" s="56"/>
      <c r="AA439" s="56"/>
      <c r="AB439" s="4"/>
      <c r="AC439" s="4"/>
      <c r="AD439" s="4"/>
      <c r="AE439" s="4"/>
    </row>
    <row r="440" spans="1:31" ht="15.75" customHeight="1">
      <c r="A440" s="4"/>
      <c r="B440" s="4"/>
      <c r="C440" s="4"/>
      <c r="D440" s="4"/>
      <c r="E440" s="4"/>
      <c r="F440" s="4"/>
      <c r="G440" s="56"/>
      <c r="H440" s="56"/>
      <c r="I440" s="52"/>
      <c r="J440" s="52"/>
      <c r="K440" s="52"/>
      <c r="L440" s="52"/>
      <c r="M440" s="52"/>
      <c r="N440" s="52"/>
      <c r="O440" s="4"/>
      <c r="P440" s="4"/>
      <c r="Q440" s="4"/>
      <c r="R440" s="4"/>
      <c r="S440" s="4"/>
      <c r="T440" s="4"/>
      <c r="U440" s="4"/>
      <c r="V440" s="4"/>
      <c r="W440" s="4"/>
      <c r="X440" s="4"/>
      <c r="Y440" s="4"/>
      <c r="Z440" s="56"/>
      <c r="AA440" s="56"/>
      <c r="AB440" s="4"/>
      <c r="AC440" s="4"/>
      <c r="AD440" s="4"/>
      <c r="AE440" s="4"/>
    </row>
    <row r="441" spans="1:31" ht="15.75" customHeight="1">
      <c r="A441" s="4"/>
      <c r="B441" s="4"/>
      <c r="C441" s="4"/>
      <c r="D441" s="4"/>
      <c r="E441" s="4"/>
      <c r="F441" s="4"/>
      <c r="G441" s="56"/>
      <c r="H441" s="56"/>
      <c r="I441" s="52"/>
      <c r="J441" s="52"/>
      <c r="K441" s="52"/>
      <c r="L441" s="52"/>
      <c r="M441" s="52"/>
      <c r="N441" s="52"/>
      <c r="O441" s="4"/>
      <c r="P441" s="4"/>
      <c r="Q441" s="4"/>
      <c r="R441" s="4"/>
      <c r="S441" s="4"/>
      <c r="T441" s="4"/>
      <c r="U441" s="4"/>
      <c r="V441" s="4"/>
      <c r="W441" s="4"/>
      <c r="X441" s="4"/>
      <c r="Y441" s="4"/>
      <c r="Z441" s="56"/>
      <c r="AA441" s="56"/>
      <c r="AB441" s="4"/>
      <c r="AC441" s="4"/>
      <c r="AD441" s="4"/>
      <c r="AE441" s="4"/>
    </row>
    <row r="442" spans="1:31" ht="15.75" customHeight="1">
      <c r="A442" s="4"/>
      <c r="B442" s="4"/>
      <c r="C442" s="4"/>
      <c r="D442" s="4"/>
      <c r="E442" s="4"/>
      <c r="F442" s="4"/>
      <c r="G442" s="56"/>
      <c r="H442" s="56"/>
      <c r="I442" s="52"/>
      <c r="J442" s="52"/>
      <c r="K442" s="52"/>
      <c r="L442" s="52"/>
      <c r="M442" s="52"/>
      <c r="N442" s="52"/>
      <c r="O442" s="4"/>
      <c r="P442" s="4"/>
      <c r="Q442" s="4"/>
      <c r="R442" s="4"/>
      <c r="S442" s="4"/>
      <c r="T442" s="4"/>
      <c r="U442" s="4"/>
      <c r="V442" s="4"/>
      <c r="W442" s="4"/>
      <c r="X442" s="4"/>
      <c r="Y442" s="4"/>
      <c r="Z442" s="56"/>
      <c r="AA442" s="56"/>
      <c r="AB442" s="4"/>
      <c r="AC442" s="4"/>
      <c r="AD442" s="4"/>
      <c r="AE442" s="4"/>
    </row>
    <row r="443" spans="1:31" ht="15.75" customHeight="1">
      <c r="A443" s="4"/>
      <c r="B443" s="4"/>
      <c r="C443" s="4"/>
      <c r="D443" s="4"/>
      <c r="E443" s="4"/>
      <c r="F443" s="4"/>
      <c r="G443" s="56"/>
      <c r="H443" s="56"/>
      <c r="I443" s="52"/>
      <c r="J443" s="52"/>
      <c r="K443" s="52"/>
      <c r="L443" s="52"/>
      <c r="M443" s="52"/>
      <c r="N443" s="52"/>
      <c r="O443" s="4"/>
      <c r="P443" s="4"/>
      <c r="Q443" s="4"/>
      <c r="R443" s="4"/>
      <c r="S443" s="4"/>
      <c r="T443" s="4"/>
      <c r="U443" s="4"/>
      <c r="V443" s="4"/>
      <c r="W443" s="4"/>
      <c r="X443" s="4"/>
      <c r="Y443" s="4"/>
      <c r="Z443" s="56"/>
      <c r="AA443" s="56"/>
      <c r="AB443" s="4"/>
      <c r="AC443" s="4"/>
      <c r="AD443" s="4"/>
      <c r="AE443" s="4"/>
    </row>
    <row r="444" spans="1:31" ht="15.75" customHeight="1">
      <c r="A444" s="4"/>
      <c r="B444" s="4"/>
      <c r="C444" s="4"/>
      <c r="D444" s="4"/>
      <c r="E444" s="4"/>
      <c r="F444" s="4"/>
      <c r="G444" s="56"/>
      <c r="H444" s="56"/>
      <c r="I444" s="52"/>
      <c r="J444" s="52"/>
      <c r="K444" s="52"/>
      <c r="L444" s="52"/>
      <c r="M444" s="52"/>
      <c r="N444" s="52"/>
      <c r="O444" s="4"/>
      <c r="P444" s="4"/>
      <c r="Q444" s="4"/>
      <c r="R444" s="4"/>
      <c r="S444" s="4"/>
      <c r="T444" s="4"/>
      <c r="U444" s="4"/>
      <c r="V444" s="4"/>
      <c r="W444" s="4"/>
      <c r="X444" s="4"/>
      <c r="Y444" s="4"/>
      <c r="Z444" s="56"/>
      <c r="AA444" s="56"/>
      <c r="AB444" s="4"/>
      <c r="AC444" s="4"/>
      <c r="AD444" s="4"/>
      <c r="AE444" s="4"/>
    </row>
    <row r="445" spans="1:31" ht="15.75" customHeight="1">
      <c r="A445" s="4"/>
      <c r="B445" s="4"/>
      <c r="C445" s="4"/>
      <c r="D445" s="4"/>
      <c r="E445" s="4"/>
      <c r="F445" s="4"/>
      <c r="G445" s="56"/>
      <c r="H445" s="56"/>
      <c r="I445" s="52"/>
      <c r="J445" s="52"/>
      <c r="K445" s="52"/>
      <c r="L445" s="52"/>
      <c r="M445" s="52"/>
      <c r="N445" s="52"/>
      <c r="O445" s="4"/>
      <c r="P445" s="4"/>
      <c r="Q445" s="4"/>
      <c r="R445" s="4"/>
      <c r="S445" s="4"/>
      <c r="T445" s="4"/>
      <c r="U445" s="4"/>
      <c r="V445" s="4"/>
      <c r="W445" s="4"/>
      <c r="X445" s="4"/>
      <c r="Y445" s="4"/>
      <c r="Z445" s="56"/>
      <c r="AA445" s="56"/>
      <c r="AB445" s="4"/>
      <c r="AC445" s="4"/>
      <c r="AD445" s="4"/>
      <c r="AE445" s="4"/>
    </row>
    <row r="446" spans="1:31" ht="15.75" customHeight="1">
      <c r="A446" s="4"/>
      <c r="B446" s="4"/>
      <c r="C446" s="4"/>
      <c r="D446" s="4"/>
      <c r="E446" s="4"/>
      <c r="F446" s="4"/>
      <c r="G446" s="56"/>
      <c r="H446" s="56"/>
      <c r="I446" s="52"/>
      <c r="J446" s="52"/>
      <c r="K446" s="52"/>
      <c r="L446" s="52"/>
      <c r="M446" s="52"/>
      <c r="N446" s="52"/>
      <c r="O446" s="4"/>
      <c r="P446" s="4"/>
      <c r="Q446" s="4"/>
      <c r="R446" s="4"/>
      <c r="S446" s="4"/>
      <c r="T446" s="4"/>
      <c r="U446" s="4"/>
      <c r="V446" s="4"/>
      <c r="W446" s="4"/>
      <c r="X446" s="4"/>
      <c r="Y446" s="4"/>
      <c r="Z446" s="56"/>
      <c r="AA446" s="56"/>
      <c r="AB446" s="4"/>
      <c r="AC446" s="4"/>
      <c r="AD446" s="4"/>
      <c r="AE446" s="4"/>
    </row>
    <row r="447" spans="1:31" ht="15.75" customHeight="1">
      <c r="A447" s="4"/>
      <c r="B447" s="4"/>
      <c r="C447" s="4"/>
      <c r="D447" s="4"/>
      <c r="E447" s="4"/>
      <c r="F447" s="4"/>
      <c r="G447" s="56"/>
      <c r="H447" s="56"/>
      <c r="I447" s="52"/>
      <c r="J447" s="52"/>
      <c r="K447" s="52"/>
      <c r="L447" s="52"/>
      <c r="M447" s="52"/>
      <c r="N447" s="52"/>
      <c r="O447" s="4"/>
      <c r="P447" s="4"/>
      <c r="Q447" s="4"/>
      <c r="R447" s="4"/>
      <c r="S447" s="4"/>
      <c r="T447" s="4"/>
      <c r="U447" s="4"/>
      <c r="V447" s="4"/>
      <c r="W447" s="4"/>
      <c r="X447" s="4"/>
      <c r="Y447" s="4"/>
      <c r="Z447" s="56"/>
      <c r="AA447" s="56"/>
      <c r="AB447" s="4"/>
      <c r="AC447" s="4"/>
      <c r="AD447" s="4"/>
      <c r="AE447" s="4"/>
    </row>
    <row r="448" spans="1:31" ht="15.75" customHeight="1">
      <c r="A448" s="4"/>
      <c r="B448" s="4"/>
      <c r="C448" s="4"/>
      <c r="D448" s="4"/>
      <c r="E448" s="4"/>
      <c r="F448" s="4"/>
      <c r="G448" s="56"/>
      <c r="H448" s="56"/>
      <c r="I448" s="52"/>
      <c r="J448" s="52"/>
      <c r="K448" s="52"/>
      <c r="L448" s="52"/>
      <c r="M448" s="52"/>
      <c r="N448" s="52"/>
      <c r="O448" s="4"/>
      <c r="P448" s="4"/>
      <c r="Q448" s="4"/>
      <c r="R448" s="4"/>
      <c r="S448" s="4"/>
      <c r="T448" s="4"/>
      <c r="U448" s="4"/>
      <c r="V448" s="4"/>
      <c r="W448" s="4"/>
      <c r="X448" s="4"/>
      <c r="Y448" s="4"/>
      <c r="Z448" s="56"/>
      <c r="AA448" s="56"/>
      <c r="AB448" s="4"/>
      <c r="AC448" s="4"/>
      <c r="AD448" s="4"/>
      <c r="AE448" s="4"/>
    </row>
    <row r="449" spans="1:31" ht="15.75" customHeight="1">
      <c r="A449" s="4"/>
      <c r="B449" s="4"/>
      <c r="C449" s="4"/>
      <c r="D449" s="4"/>
      <c r="E449" s="4"/>
      <c r="F449" s="4"/>
      <c r="G449" s="56"/>
      <c r="H449" s="56"/>
      <c r="I449" s="52"/>
      <c r="J449" s="52"/>
      <c r="K449" s="52"/>
      <c r="L449" s="52"/>
      <c r="M449" s="52"/>
      <c r="N449" s="52"/>
      <c r="O449" s="4"/>
      <c r="P449" s="4"/>
      <c r="Q449" s="4"/>
      <c r="R449" s="4"/>
      <c r="S449" s="4"/>
      <c r="T449" s="4"/>
      <c r="U449" s="4"/>
      <c r="V449" s="4"/>
      <c r="W449" s="4"/>
      <c r="X449" s="4"/>
      <c r="Y449" s="4"/>
      <c r="Z449" s="56"/>
      <c r="AA449" s="56"/>
      <c r="AB449" s="4"/>
      <c r="AC449" s="4"/>
      <c r="AD449" s="4"/>
      <c r="AE449" s="4"/>
    </row>
    <row r="450" spans="1:31" ht="15.75" customHeight="1">
      <c r="A450" s="4"/>
      <c r="B450" s="4"/>
      <c r="C450" s="4"/>
      <c r="D450" s="4"/>
      <c r="E450" s="4"/>
      <c r="F450" s="4"/>
      <c r="G450" s="56"/>
      <c r="H450" s="56"/>
      <c r="I450" s="52"/>
      <c r="J450" s="52"/>
      <c r="K450" s="52"/>
      <c r="L450" s="52"/>
      <c r="M450" s="52"/>
      <c r="N450" s="52"/>
      <c r="O450" s="4"/>
      <c r="P450" s="4"/>
      <c r="Q450" s="4"/>
      <c r="R450" s="4"/>
      <c r="S450" s="4"/>
      <c r="T450" s="4"/>
      <c r="U450" s="4"/>
      <c r="V450" s="4"/>
      <c r="W450" s="4"/>
      <c r="X450" s="4"/>
      <c r="Y450" s="4"/>
      <c r="Z450" s="56"/>
      <c r="AA450" s="56"/>
      <c r="AB450" s="4"/>
      <c r="AC450" s="4"/>
      <c r="AD450" s="4"/>
      <c r="AE450" s="4"/>
    </row>
    <row r="451" spans="1:31" ht="15.75" customHeight="1">
      <c r="A451" s="4"/>
      <c r="B451" s="4"/>
      <c r="C451" s="4"/>
      <c r="D451" s="4"/>
      <c r="E451" s="4"/>
      <c r="F451" s="4"/>
      <c r="G451" s="56"/>
      <c r="H451" s="56"/>
      <c r="I451" s="52"/>
      <c r="J451" s="52"/>
      <c r="K451" s="52"/>
      <c r="L451" s="52"/>
      <c r="M451" s="52"/>
      <c r="N451" s="52"/>
      <c r="O451" s="4"/>
      <c r="P451" s="4"/>
      <c r="Q451" s="4"/>
      <c r="R451" s="4"/>
      <c r="S451" s="4"/>
      <c r="T451" s="4"/>
      <c r="U451" s="4"/>
      <c r="V451" s="4"/>
      <c r="W451" s="4"/>
      <c r="X451" s="4"/>
      <c r="Y451" s="4"/>
      <c r="Z451" s="56"/>
      <c r="AA451" s="56"/>
      <c r="AB451" s="4"/>
      <c r="AC451" s="4"/>
      <c r="AD451" s="4"/>
      <c r="AE451" s="4"/>
    </row>
    <row r="452" spans="1:31" ht="15.75" customHeight="1">
      <c r="A452" s="4"/>
      <c r="B452" s="4"/>
      <c r="C452" s="4"/>
      <c r="D452" s="4"/>
      <c r="E452" s="4"/>
      <c r="F452" s="4"/>
      <c r="G452" s="56"/>
      <c r="H452" s="56"/>
      <c r="I452" s="52"/>
      <c r="J452" s="52"/>
      <c r="K452" s="52"/>
      <c r="L452" s="52"/>
      <c r="M452" s="52"/>
      <c r="N452" s="52"/>
      <c r="O452" s="4"/>
      <c r="P452" s="4"/>
      <c r="Q452" s="4"/>
      <c r="R452" s="4"/>
      <c r="S452" s="4"/>
      <c r="T452" s="4"/>
      <c r="U452" s="4"/>
      <c r="V452" s="4"/>
      <c r="W452" s="4"/>
      <c r="X452" s="4"/>
      <c r="Y452" s="4"/>
      <c r="Z452" s="56"/>
      <c r="AA452" s="56"/>
      <c r="AB452" s="4"/>
      <c r="AC452" s="4"/>
      <c r="AD452" s="4"/>
      <c r="AE452" s="4"/>
    </row>
    <row r="453" spans="1:31" ht="15.75" customHeight="1">
      <c r="A453" s="4"/>
      <c r="B453" s="4"/>
      <c r="C453" s="4"/>
      <c r="D453" s="4"/>
      <c r="E453" s="4"/>
      <c r="F453" s="4"/>
      <c r="G453" s="56"/>
      <c r="H453" s="56"/>
      <c r="I453" s="52"/>
      <c r="J453" s="52"/>
      <c r="K453" s="52"/>
      <c r="L453" s="52"/>
      <c r="M453" s="52"/>
      <c r="N453" s="52"/>
      <c r="O453" s="4"/>
      <c r="P453" s="4"/>
      <c r="Q453" s="4"/>
      <c r="R453" s="4"/>
      <c r="S453" s="4"/>
      <c r="T453" s="4"/>
      <c r="U453" s="4"/>
      <c r="V453" s="4"/>
      <c r="W453" s="4"/>
      <c r="X453" s="4"/>
      <c r="Y453" s="4"/>
      <c r="Z453" s="56"/>
      <c r="AA453" s="56"/>
      <c r="AB453" s="4"/>
      <c r="AC453" s="4"/>
      <c r="AD453" s="4"/>
      <c r="AE453" s="4"/>
    </row>
    <row r="454" spans="1:31" ht="15.75" customHeight="1">
      <c r="A454" s="4"/>
      <c r="B454" s="4"/>
      <c r="C454" s="4"/>
      <c r="D454" s="4"/>
      <c r="E454" s="4"/>
      <c r="F454" s="4"/>
      <c r="G454" s="56"/>
      <c r="H454" s="56"/>
      <c r="I454" s="52"/>
      <c r="J454" s="52"/>
      <c r="K454" s="52"/>
      <c r="L454" s="52"/>
      <c r="M454" s="52"/>
      <c r="N454" s="52"/>
      <c r="O454" s="4"/>
      <c r="P454" s="4"/>
      <c r="Q454" s="4"/>
      <c r="R454" s="4"/>
      <c r="S454" s="4"/>
      <c r="T454" s="4"/>
      <c r="U454" s="4"/>
      <c r="V454" s="4"/>
      <c r="W454" s="4"/>
      <c r="X454" s="4"/>
      <c r="Y454" s="4"/>
      <c r="Z454" s="56"/>
      <c r="AA454" s="56"/>
      <c r="AB454" s="4"/>
      <c r="AC454" s="4"/>
      <c r="AD454" s="4"/>
      <c r="AE454" s="4"/>
    </row>
    <row r="455" spans="1:31" ht="15.75" customHeight="1">
      <c r="A455" s="4"/>
      <c r="B455" s="4"/>
      <c r="C455" s="4"/>
      <c r="D455" s="4"/>
      <c r="E455" s="4"/>
      <c r="F455" s="4"/>
      <c r="G455" s="56"/>
      <c r="H455" s="56"/>
      <c r="I455" s="52"/>
      <c r="J455" s="52"/>
      <c r="K455" s="52"/>
      <c r="L455" s="52"/>
      <c r="M455" s="52"/>
      <c r="N455" s="52"/>
      <c r="O455" s="4"/>
      <c r="P455" s="4"/>
      <c r="Q455" s="4"/>
      <c r="R455" s="4"/>
      <c r="S455" s="4"/>
      <c r="T455" s="4"/>
      <c r="U455" s="4"/>
      <c r="V455" s="4"/>
      <c r="W455" s="4"/>
      <c r="X455" s="4"/>
      <c r="Y455" s="4"/>
      <c r="Z455" s="56"/>
      <c r="AA455" s="56"/>
      <c r="AB455" s="4"/>
      <c r="AC455" s="4"/>
      <c r="AD455" s="4"/>
      <c r="AE455" s="4"/>
    </row>
    <row r="456" spans="1:31" ht="15.75" customHeight="1">
      <c r="A456" s="4"/>
      <c r="B456" s="4"/>
      <c r="C456" s="4"/>
      <c r="D456" s="4"/>
      <c r="E456" s="4"/>
      <c r="F456" s="4"/>
      <c r="G456" s="56"/>
      <c r="H456" s="56"/>
      <c r="I456" s="52"/>
      <c r="J456" s="52"/>
      <c r="K456" s="52"/>
      <c r="L456" s="52"/>
      <c r="M456" s="52"/>
      <c r="N456" s="52"/>
      <c r="O456" s="4"/>
      <c r="P456" s="4"/>
      <c r="Q456" s="4"/>
      <c r="R456" s="4"/>
      <c r="S456" s="4"/>
      <c r="T456" s="4"/>
      <c r="U456" s="4"/>
      <c r="V456" s="4"/>
      <c r="W456" s="4"/>
      <c r="X456" s="4"/>
      <c r="Y456" s="4"/>
      <c r="Z456" s="56"/>
      <c r="AA456" s="56"/>
      <c r="AB456" s="4"/>
      <c r="AC456" s="4"/>
      <c r="AD456" s="4"/>
      <c r="AE456" s="4"/>
    </row>
    <row r="457" spans="1:31" ht="15.75" customHeight="1">
      <c r="A457" s="4"/>
      <c r="B457" s="4"/>
      <c r="C457" s="4"/>
      <c r="D457" s="4"/>
      <c r="E457" s="4"/>
      <c r="F457" s="4"/>
      <c r="G457" s="56"/>
      <c r="H457" s="56"/>
      <c r="I457" s="52"/>
      <c r="J457" s="52"/>
      <c r="K457" s="52"/>
      <c r="L457" s="52"/>
      <c r="M457" s="52"/>
      <c r="N457" s="52"/>
      <c r="O457" s="4"/>
      <c r="P457" s="4"/>
      <c r="Q457" s="4"/>
      <c r="R457" s="4"/>
      <c r="S457" s="4"/>
      <c r="T457" s="4"/>
      <c r="U457" s="4"/>
      <c r="V457" s="4"/>
      <c r="W457" s="4"/>
      <c r="X457" s="4"/>
      <c r="Y457" s="4"/>
      <c r="Z457" s="56"/>
      <c r="AA457" s="56"/>
      <c r="AB457" s="4"/>
      <c r="AC457" s="4"/>
      <c r="AD457" s="4"/>
      <c r="AE457" s="4"/>
    </row>
    <row r="458" spans="1:31" ht="15.75" customHeight="1">
      <c r="A458" s="4"/>
      <c r="B458" s="4"/>
      <c r="C458" s="4"/>
      <c r="D458" s="4"/>
      <c r="E458" s="4"/>
      <c r="F458" s="4"/>
      <c r="G458" s="56"/>
      <c r="H458" s="56"/>
      <c r="I458" s="52"/>
      <c r="J458" s="52"/>
      <c r="K458" s="52"/>
      <c r="L458" s="52"/>
      <c r="M458" s="52"/>
      <c r="N458" s="52"/>
      <c r="O458" s="4"/>
      <c r="P458" s="4"/>
      <c r="Q458" s="4"/>
      <c r="R458" s="4"/>
      <c r="S458" s="4"/>
      <c r="T458" s="4"/>
      <c r="U458" s="4"/>
      <c r="V458" s="4"/>
      <c r="W458" s="4"/>
      <c r="X458" s="4"/>
      <c r="Y458" s="4"/>
      <c r="Z458" s="56"/>
      <c r="AA458" s="56"/>
      <c r="AB458" s="4"/>
      <c r="AC458" s="4"/>
      <c r="AD458" s="4"/>
      <c r="AE458" s="4"/>
    </row>
    <row r="459" spans="1:31" ht="15.75" customHeight="1">
      <c r="A459" s="4"/>
      <c r="B459" s="4"/>
      <c r="C459" s="4"/>
      <c r="D459" s="4"/>
      <c r="E459" s="4"/>
      <c r="F459" s="4"/>
      <c r="G459" s="56"/>
      <c r="H459" s="56"/>
      <c r="I459" s="52"/>
      <c r="J459" s="52"/>
      <c r="K459" s="52"/>
      <c r="L459" s="52"/>
      <c r="M459" s="52"/>
      <c r="N459" s="52"/>
      <c r="O459" s="4"/>
      <c r="P459" s="4"/>
      <c r="Q459" s="4"/>
      <c r="R459" s="4"/>
      <c r="S459" s="4"/>
      <c r="T459" s="4"/>
      <c r="U459" s="4"/>
      <c r="V459" s="4"/>
      <c r="W459" s="4"/>
      <c r="X459" s="4"/>
      <c r="Y459" s="4"/>
      <c r="Z459" s="56"/>
      <c r="AA459" s="56"/>
      <c r="AB459" s="4"/>
      <c r="AC459" s="4"/>
      <c r="AD459" s="4"/>
      <c r="AE459" s="4"/>
    </row>
    <row r="460" spans="1:31" ht="15.75" customHeight="1">
      <c r="A460" s="4"/>
      <c r="B460" s="4"/>
      <c r="C460" s="4"/>
      <c r="D460" s="4"/>
      <c r="E460" s="4"/>
      <c r="F460" s="4"/>
      <c r="G460" s="56"/>
      <c r="H460" s="56"/>
      <c r="I460" s="52"/>
      <c r="J460" s="52"/>
      <c r="K460" s="52"/>
      <c r="L460" s="52"/>
      <c r="M460" s="52"/>
      <c r="N460" s="52"/>
      <c r="O460" s="4"/>
      <c r="P460" s="4"/>
      <c r="Q460" s="4"/>
      <c r="R460" s="4"/>
      <c r="S460" s="4"/>
      <c r="T460" s="4"/>
      <c r="U460" s="4"/>
      <c r="V460" s="4"/>
      <c r="W460" s="4"/>
      <c r="X460" s="4"/>
      <c r="Y460" s="4"/>
      <c r="Z460" s="56"/>
      <c r="AA460" s="56"/>
      <c r="AB460" s="4"/>
      <c r="AC460" s="4"/>
      <c r="AD460" s="4"/>
      <c r="AE460" s="4"/>
    </row>
    <row r="461" spans="1:31" ht="15.75" customHeight="1">
      <c r="A461" s="4"/>
      <c r="B461" s="4"/>
      <c r="C461" s="4"/>
      <c r="D461" s="4"/>
      <c r="E461" s="4"/>
      <c r="F461" s="4"/>
      <c r="G461" s="56"/>
      <c r="H461" s="56"/>
      <c r="I461" s="52"/>
      <c r="J461" s="52"/>
      <c r="K461" s="52"/>
      <c r="L461" s="52"/>
      <c r="M461" s="52"/>
      <c r="N461" s="52"/>
      <c r="O461" s="4"/>
      <c r="P461" s="4"/>
      <c r="Q461" s="4"/>
      <c r="R461" s="4"/>
      <c r="S461" s="4"/>
      <c r="T461" s="4"/>
      <c r="U461" s="4"/>
      <c r="V461" s="4"/>
      <c r="W461" s="4"/>
      <c r="X461" s="4"/>
      <c r="Y461" s="4"/>
      <c r="Z461" s="56"/>
      <c r="AA461" s="56"/>
      <c r="AB461" s="4"/>
      <c r="AC461" s="4"/>
      <c r="AD461" s="4"/>
      <c r="AE461" s="4"/>
    </row>
    <row r="462" spans="1:31" ht="15.75" customHeight="1">
      <c r="A462" s="4"/>
      <c r="B462" s="4"/>
      <c r="C462" s="4"/>
      <c r="D462" s="4"/>
      <c r="E462" s="4"/>
      <c r="F462" s="4"/>
      <c r="G462" s="56"/>
      <c r="H462" s="56"/>
      <c r="I462" s="52"/>
      <c r="J462" s="52"/>
      <c r="K462" s="52"/>
      <c r="L462" s="52"/>
      <c r="M462" s="52"/>
      <c r="N462" s="52"/>
      <c r="O462" s="4"/>
      <c r="P462" s="4"/>
      <c r="Q462" s="4"/>
      <c r="R462" s="4"/>
      <c r="S462" s="4"/>
      <c r="T462" s="4"/>
      <c r="U462" s="4"/>
      <c r="V462" s="4"/>
      <c r="W462" s="4"/>
      <c r="X462" s="4"/>
      <c r="Y462" s="4"/>
      <c r="Z462" s="56"/>
      <c r="AA462" s="56"/>
      <c r="AB462" s="4"/>
      <c r="AC462" s="4"/>
      <c r="AD462" s="4"/>
      <c r="AE462" s="4"/>
    </row>
    <row r="463" spans="1:31" ht="15.75" customHeight="1">
      <c r="A463" s="4"/>
      <c r="B463" s="4"/>
      <c r="C463" s="4"/>
      <c r="D463" s="4"/>
      <c r="E463" s="4"/>
      <c r="F463" s="4"/>
      <c r="G463" s="56"/>
      <c r="H463" s="56"/>
      <c r="I463" s="52"/>
      <c r="J463" s="52"/>
      <c r="K463" s="52"/>
      <c r="L463" s="52"/>
      <c r="M463" s="52"/>
      <c r="N463" s="52"/>
      <c r="O463" s="4"/>
      <c r="P463" s="4"/>
      <c r="Q463" s="4"/>
      <c r="R463" s="4"/>
      <c r="S463" s="4"/>
      <c r="T463" s="4"/>
      <c r="U463" s="4"/>
      <c r="V463" s="4"/>
      <c r="W463" s="4"/>
      <c r="X463" s="4"/>
      <c r="Y463" s="4"/>
      <c r="Z463" s="56"/>
      <c r="AA463" s="56"/>
      <c r="AB463" s="4"/>
      <c r="AC463" s="4"/>
      <c r="AD463" s="4"/>
      <c r="AE463" s="4"/>
    </row>
    <row r="464" spans="1:31" ht="15.75" customHeight="1">
      <c r="A464" s="4"/>
      <c r="B464" s="4"/>
      <c r="C464" s="4"/>
      <c r="D464" s="4"/>
      <c r="E464" s="4"/>
      <c r="F464" s="4"/>
      <c r="G464" s="56"/>
      <c r="H464" s="56"/>
      <c r="I464" s="52"/>
      <c r="J464" s="52"/>
      <c r="K464" s="52"/>
      <c r="L464" s="52"/>
      <c r="M464" s="52"/>
      <c r="N464" s="52"/>
      <c r="O464" s="4"/>
      <c r="P464" s="4"/>
      <c r="Q464" s="4"/>
      <c r="R464" s="4"/>
      <c r="S464" s="4"/>
      <c r="T464" s="4"/>
      <c r="U464" s="4"/>
      <c r="V464" s="4"/>
      <c r="W464" s="4"/>
      <c r="X464" s="4"/>
      <c r="Y464" s="4"/>
      <c r="Z464" s="56"/>
      <c r="AA464" s="56"/>
      <c r="AB464" s="4"/>
      <c r="AC464" s="4"/>
      <c r="AD464" s="4"/>
      <c r="AE464" s="4"/>
    </row>
    <row r="465" spans="1:31" ht="15.75" customHeight="1">
      <c r="A465" s="4"/>
      <c r="B465" s="4"/>
      <c r="C465" s="4"/>
      <c r="D465" s="4"/>
      <c r="E465" s="4"/>
      <c r="F465" s="4"/>
      <c r="G465" s="56"/>
      <c r="H465" s="56"/>
      <c r="I465" s="52"/>
      <c r="J465" s="52"/>
      <c r="K465" s="52"/>
      <c r="L465" s="52"/>
      <c r="M465" s="52"/>
      <c r="N465" s="52"/>
      <c r="O465" s="4"/>
      <c r="P465" s="4"/>
      <c r="Q465" s="4"/>
      <c r="R465" s="4"/>
      <c r="S465" s="4"/>
      <c r="T465" s="4"/>
      <c r="U465" s="4"/>
      <c r="V465" s="4"/>
      <c r="W465" s="4"/>
      <c r="X465" s="4"/>
      <c r="Y465" s="4"/>
      <c r="Z465" s="56"/>
      <c r="AA465" s="56"/>
      <c r="AB465" s="4"/>
      <c r="AC465" s="4"/>
      <c r="AD465" s="4"/>
      <c r="AE465" s="4"/>
    </row>
    <row r="466" spans="1:31" ht="15.75" customHeight="1">
      <c r="A466" s="4"/>
      <c r="B466" s="4"/>
      <c r="C466" s="4"/>
      <c r="D466" s="4"/>
      <c r="E466" s="4"/>
      <c r="F466" s="4"/>
      <c r="G466" s="56"/>
      <c r="H466" s="56"/>
      <c r="I466" s="52"/>
      <c r="J466" s="52"/>
      <c r="K466" s="52"/>
      <c r="L466" s="52"/>
      <c r="M466" s="52"/>
      <c r="N466" s="52"/>
      <c r="O466" s="4"/>
      <c r="P466" s="4"/>
      <c r="Q466" s="4"/>
      <c r="R466" s="4"/>
      <c r="S466" s="4"/>
      <c r="T466" s="4"/>
      <c r="U466" s="4"/>
      <c r="V466" s="4"/>
      <c r="W466" s="4"/>
      <c r="X466" s="4"/>
      <c r="Y466" s="4"/>
      <c r="Z466" s="56"/>
      <c r="AA466" s="56"/>
      <c r="AB466" s="4"/>
      <c r="AC466" s="4"/>
      <c r="AD466" s="4"/>
      <c r="AE466" s="4"/>
    </row>
    <row r="467" spans="1:31" ht="15.75" customHeight="1">
      <c r="A467" s="4"/>
      <c r="B467" s="4"/>
      <c r="C467" s="4"/>
      <c r="D467" s="4"/>
      <c r="E467" s="4"/>
      <c r="F467" s="4"/>
      <c r="G467" s="56"/>
      <c r="H467" s="56"/>
      <c r="I467" s="52"/>
      <c r="J467" s="52"/>
      <c r="K467" s="52"/>
      <c r="L467" s="52"/>
      <c r="M467" s="52"/>
      <c r="N467" s="52"/>
      <c r="O467" s="4"/>
      <c r="P467" s="4"/>
      <c r="Q467" s="4"/>
      <c r="R467" s="4"/>
      <c r="S467" s="4"/>
      <c r="T467" s="4"/>
      <c r="U467" s="4"/>
      <c r="V467" s="4"/>
      <c r="W467" s="4"/>
      <c r="X467" s="4"/>
      <c r="Y467" s="4"/>
      <c r="Z467" s="56"/>
      <c r="AA467" s="56"/>
      <c r="AB467" s="4"/>
      <c r="AC467" s="4"/>
      <c r="AD467" s="4"/>
      <c r="AE467" s="4"/>
    </row>
    <row r="468" spans="1:31" ht="15.75" customHeight="1">
      <c r="A468" s="4"/>
      <c r="B468" s="4"/>
      <c r="C468" s="4"/>
      <c r="D468" s="4"/>
      <c r="E468" s="4"/>
      <c r="F468" s="4"/>
      <c r="G468" s="56"/>
      <c r="H468" s="56"/>
      <c r="I468" s="52"/>
      <c r="J468" s="52"/>
      <c r="K468" s="52"/>
      <c r="L468" s="52"/>
      <c r="M468" s="52"/>
      <c r="N468" s="52"/>
      <c r="O468" s="4"/>
      <c r="P468" s="4"/>
      <c r="Q468" s="4"/>
      <c r="R468" s="4"/>
      <c r="S468" s="4"/>
      <c r="T468" s="4"/>
      <c r="U468" s="4"/>
      <c r="V468" s="4"/>
      <c r="W468" s="4"/>
      <c r="X468" s="4"/>
      <c r="Y468" s="4"/>
      <c r="Z468" s="56"/>
      <c r="AA468" s="56"/>
      <c r="AB468" s="4"/>
      <c r="AC468" s="4"/>
      <c r="AD468" s="4"/>
      <c r="AE468" s="4"/>
    </row>
    <row r="469" spans="1:31" ht="15.75" customHeight="1">
      <c r="A469" s="4"/>
      <c r="B469" s="4"/>
      <c r="C469" s="4"/>
      <c r="D469" s="4"/>
      <c r="E469" s="4"/>
      <c r="F469" s="4"/>
      <c r="G469" s="56"/>
      <c r="H469" s="56"/>
      <c r="I469" s="52"/>
      <c r="J469" s="52"/>
      <c r="K469" s="52"/>
      <c r="L469" s="52"/>
      <c r="M469" s="52"/>
      <c r="N469" s="52"/>
      <c r="O469" s="4"/>
      <c r="P469" s="4"/>
      <c r="Q469" s="4"/>
      <c r="R469" s="4"/>
      <c r="S469" s="4"/>
      <c r="T469" s="4"/>
      <c r="U469" s="4"/>
      <c r="V469" s="4"/>
      <c r="W469" s="4"/>
      <c r="X469" s="4"/>
      <c r="Y469" s="4"/>
      <c r="Z469" s="56"/>
      <c r="AA469" s="56"/>
      <c r="AB469" s="4"/>
      <c r="AC469" s="4"/>
      <c r="AD469" s="4"/>
      <c r="AE469" s="4"/>
    </row>
    <row r="470" spans="1:31" ht="15.75" customHeight="1">
      <c r="A470" s="4"/>
      <c r="B470" s="4"/>
      <c r="C470" s="4"/>
      <c r="D470" s="4"/>
      <c r="E470" s="4"/>
      <c r="F470" s="4"/>
      <c r="G470" s="56"/>
      <c r="H470" s="56"/>
      <c r="I470" s="52"/>
      <c r="J470" s="52"/>
      <c r="K470" s="52"/>
      <c r="L470" s="52"/>
      <c r="M470" s="52"/>
      <c r="N470" s="52"/>
      <c r="O470" s="4"/>
      <c r="P470" s="4"/>
      <c r="Q470" s="4"/>
      <c r="R470" s="4"/>
      <c r="S470" s="4"/>
      <c r="T470" s="4"/>
      <c r="U470" s="4"/>
      <c r="V470" s="4"/>
      <c r="W470" s="4"/>
      <c r="X470" s="4"/>
      <c r="Y470" s="4"/>
      <c r="Z470" s="56"/>
      <c r="AA470" s="56"/>
      <c r="AB470" s="4"/>
      <c r="AC470" s="4"/>
      <c r="AD470" s="4"/>
      <c r="AE470" s="4"/>
    </row>
    <row r="471" spans="1:31" ht="15.75" customHeight="1">
      <c r="A471" s="4"/>
      <c r="B471" s="4"/>
      <c r="C471" s="4"/>
      <c r="D471" s="4"/>
      <c r="E471" s="4"/>
      <c r="F471" s="4"/>
      <c r="G471" s="56"/>
      <c r="H471" s="56"/>
      <c r="I471" s="52"/>
      <c r="J471" s="52"/>
      <c r="K471" s="52"/>
      <c r="L471" s="52"/>
      <c r="M471" s="52"/>
      <c r="N471" s="52"/>
      <c r="O471" s="4"/>
      <c r="P471" s="4"/>
      <c r="Q471" s="4"/>
      <c r="R471" s="4"/>
      <c r="S471" s="4"/>
      <c r="T471" s="4"/>
      <c r="U471" s="4"/>
      <c r="V471" s="4"/>
      <c r="W471" s="4"/>
      <c r="X471" s="4"/>
      <c r="Y471" s="4"/>
      <c r="Z471" s="56"/>
      <c r="AA471" s="56"/>
      <c r="AB471" s="4"/>
      <c r="AC471" s="4"/>
      <c r="AD471" s="4"/>
      <c r="AE471" s="4"/>
    </row>
    <row r="472" spans="1:31" ht="15.75" customHeight="1">
      <c r="A472" s="4"/>
      <c r="B472" s="4"/>
      <c r="C472" s="4"/>
      <c r="D472" s="4"/>
      <c r="E472" s="4"/>
      <c r="F472" s="4"/>
      <c r="G472" s="56"/>
      <c r="H472" s="56"/>
      <c r="I472" s="52"/>
      <c r="J472" s="52"/>
      <c r="K472" s="52"/>
      <c r="L472" s="52"/>
      <c r="M472" s="52"/>
      <c r="N472" s="52"/>
      <c r="O472" s="4"/>
      <c r="P472" s="4"/>
      <c r="Q472" s="4"/>
      <c r="R472" s="4"/>
      <c r="S472" s="4"/>
      <c r="T472" s="4"/>
      <c r="U472" s="4"/>
      <c r="V472" s="4"/>
      <c r="W472" s="4"/>
      <c r="X472" s="4"/>
      <c r="Y472" s="4"/>
      <c r="Z472" s="56"/>
      <c r="AA472" s="56"/>
      <c r="AB472" s="4"/>
      <c r="AC472" s="4"/>
      <c r="AD472" s="4"/>
      <c r="AE472" s="4"/>
    </row>
    <row r="473" spans="1:31" ht="15.75" customHeight="1">
      <c r="A473" s="4"/>
      <c r="B473" s="4"/>
      <c r="C473" s="4"/>
      <c r="D473" s="4"/>
      <c r="E473" s="4"/>
      <c r="F473" s="4"/>
      <c r="G473" s="56"/>
      <c r="H473" s="56"/>
      <c r="I473" s="52"/>
      <c r="J473" s="52"/>
      <c r="K473" s="52"/>
      <c r="L473" s="52"/>
      <c r="M473" s="52"/>
      <c r="N473" s="52"/>
      <c r="O473" s="4"/>
      <c r="P473" s="4"/>
      <c r="Q473" s="4"/>
      <c r="R473" s="4"/>
      <c r="S473" s="4"/>
      <c r="T473" s="4"/>
      <c r="U473" s="4"/>
      <c r="V473" s="4"/>
      <c r="W473" s="4"/>
      <c r="X473" s="4"/>
      <c r="Y473" s="4"/>
      <c r="Z473" s="56"/>
      <c r="AA473" s="56"/>
      <c r="AB473" s="4"/>
      <c r="AC473" s="4"/>
      <c r="AD473" s="4"/>
      <c r="AE473" s="4"/>
    </row>
    <row r="474" spans="1:31" ht="15.75" customHeight="1">
      <c r="A474" s="4"/>
      <c r="B474" s="4"/>
      <c r="C474" s="4"/>
      <c r="D474" s="4"/>
      <c r="E474" s="4"/>
      <c r="F474" s="4"/>
      <c r="G474" s="56"/>
      <c r="H474" s="56"/>
      <c r="I474" s="52"/>
      <c r="J474" s="52"/>
      <c r="K474" s="52"/>
      <c r="L474" s="52"/>
      <c r="M474" s="52"/>
      <c r="N474" s="52"/>
      <c r="O474" s="4"/>
      <c r="P474" s="4"/>
      <c r="Q474" s="4"/>
      <c r="R474" s="4"/>
      <c r="S474" s="4"/>
      <c r="T474" s="4"/>
      <c r="U474" s="4"/>
      <c r="V474" s="4"/>
      <c r="W474" s="4"/>
      <c r="X474" s="4"/>
      <c r="Y474" s="4"/>
      <c r="Z474" s="56"/>
      <c r="AA474" s="56"/>
      <c r="AB474" s="4"/>
      <c r="AC474" s="4"/>
      <c r="AD474" s="4"/>
      <c r="AE474" s="4"/>
    </row>
    <row r="475" spans="1:31" ht="15.75" customHeight="1">
      <c r="A475" s="4"/>
      <c r="B475" s="4"/>
      <c r="C475" s="4"/>
      <c r="D475" s="4"/>
      <c r="E475" s="4"/>
      <c r="F475" s="4"/>
      <c r="G475" s="56"/>
      <c r="H475" s="56"/>
      <c r="I475" s="52"/>
      <c r="J475" s="52"/>
      <c r="K475" s="52"/>
      <c r="L475" s="52"/>
      <c r="M475" s="52"/>
      <c r="N475" s="52"/>
      <c r="O475" s="4"/>
      <c r="P475" s="4"/>
      <c r="Q475" s="4"/>
      <c r="R475" s="4"/>
      <c r="S475" s="4"/>
      <c r="T475" s="4"/>
      <c r="U475" s="4"/>
      <c r="V475" s="4"/>
      <c r="W475" s="4"/>
      <c r="X475" s="4"/>
      <c r="Y475" s="4"/>
      <c r="Z475" s="56"/>
      <c r="AA475" s="56"/>
      <c r="AB475" s="4"/>
      <c r="AC475" s="4"/>
      <c r="AD475" s="4"/>
      <c r="AE475" s="4"/>
    </row>
    <row r="476" spans="1:31" ht="15.75" customHeight="1">
      <c r="A476" s="4"/>
      <c r="B476" s="4"/>
      <c r="C476" s="4"/>
      <c r="D476" s="4"/>
      <c r="E476" s="4"/>
      <c r="F476" s="4"/>
      <c r="G476" s="56"/>
      <c r="H476" s="56"/>
      <c r="I476" s="52"/>
      <c r="J476" s="52"/>
      <c r="K476" s="52"/>
      <c r="L476" s="52"/>
      <c r="M476" s="52"/>
      <c r="N476" s="52"/>
      <c r="O476" s="4"/>
      <c r="P476" s="4"/>
      <c r="Q476" s="4"/>
      <c r="R476" s="4"/>
      <c r="S476" s="4"/>
      <c r="T476" s="4"/>
      <c r="U476" s="4"/>
      <c r="V476" s="4"/>
      <c r="W476" s="4"/>
      <c r="X476" s="4"/>
      <c r="Y476" s="4"/>
      <c r="Z476" s="56"/>
      <c r="AA476" s="56"/>
      <c r="AB476" s="4"/>
      <c r="AC476" s="4"/>
      <c r="AD476" s="4"/>
      <c r="AE476" s="4"/>
    </row>
    <row r="477" spans="1:31" ht="15.75" customHeight="1">
      <c r="A477" s="4"/>
      <c r="B477" s="4"/>
      <c r="C477" s="4"/>
      <c r="D477" s="4"/>
      <c r="E477" s="4"/>
      <c r="F477" s="4"/>
      <c r="G477" s="56"/>
      <c r="H477" s="56"/>
      <c r="I477" s="52"/>
      <c r="J477" s="52"/>
      <c r="K477" s="52"/>
      <c r="L477" s="52"/>
      <c r="M477" s="52"/>
      <c r="N477" s="52"/>
      <c r="O477" s="4"/>
      <c r="P477" s="4"/>
      <c r="Q477" s="4"/>
      <c r="R477" s="4"/>
      <c r="S477" s="4"/>
      <c r="T477" s="4"/>
      <c r="U477" s="4"/>
      <c r="V477" s="4"/>
      <c r="W477" s="4"/>
      <c r="X477" s="4"/>
      <c r="Y477" s="4"/>
      <c r="Z477" s="56"/>
      <c r="AA477" s="56"/>
      <c r="AB477" s="4"/>
      <c r="AC477" s="4"/>
      <c r="AD477" s="4"/>
      <c r="AE477" s="4"/>
    </row>
    <row r="478" spans="1:31" ht="15.75" customHeight="1">
      <c r="A478" s="4"/>
      <c r="B478" s="4"/>
      <c r="C478" s="4"/>
      <c r="D478" s="4"/>
      <c r="E478" s="4"/>
      <c r="F478" s="4"/>
      <c r="G478" s="56"/>
      <c r="H478" s="56"/>
      <c r="I478" s="52"/>
      <c r="J478" s="52"/>
      <c r="K478" s="52"/>
      <c r="L478" s="52"/>
      <c r="M478" s="52"/>
      <c r="N478" s="52"/>
      <c r="O478" s="4"/>
      <c r="P478" s="4"/>
      <c r="Q478" s="4"/>
      <c r="R478" s="4"/>
      <c r="S478" s="4"/>
      <c r="T478" s="4"/>
      <c r="U478" s="4"/>
      <c r="V478" s="4"/>
      <c r="W478" s="4"/>
      <c r="X478" s="4"/>
      <c r="Y478" s="4"/>
      <c r="Z478" s="56"/>
      <c r="AA478" s="56"/>
      <c r="AB478" s="4"/>
      <c r="AC478" s="4"/>
      <c r="AD478" s="4"/>
      <c r="AE478" s="4"/>
    </row>
    <row r="479" spans="1:31" ht="15.75" customHeight="1">
      <c r="A479" s="4"/>
      <c r="B479" s="4"/>
      <c r="C479" s="4"/>
      <c r="D479" s="4"/>
      <c r="E479" s="4"/>
      <c r="F479" s="4"/>
      <c r="G479" s="56"/>
      <c r="H479" s="56"/>
      <c r="I479" s="52"/>
      <c r="J479" s="52"/>
      <c r="K479" s="52"/>
      <c r="L479" s="52"/>
      <c r="M479" s="52"/>
      <c r="N479" s="52"/>
      <c r="O479" s="4"/>
      <c r="P479" s="4"/>
      <c r="Q479" s="4"/>
      <c r="R479" s="4"/>
      <c r="S479" s="4"/>
      <c r="T479" s="4"/>
      <c r="U479" s="4"/>
      <c r="V479" s="4"/>
      <c r="W479" s="4"/>
      <c r="X479" s="4"/>
      <c r="Y479" s="4"/>
      <c r="Z479" s="56"/>
      <c r="AA479" s="56"/>
      <c r="AB479" s="4"/>
      <c r="AC479" s="4"/>
      <c r="AD479" s="4"/>
      <c r="AE479" s="4"/>
    </row>
    <row r="480" spans="1:31" ht="15.75" customHeight="1">
      <c r="A480" s="4"/>
      <c r="B480" s="4"/>
      <c r="C480" s="4"/>
      <c r="D480" s="4"/>
      <c r="E480" s="4"/>
      <c r="F480" s="4"/>
      <c r="G480" s="56"/>
      <c r="H480" s="56"/>
      <c r="I480" s="52"/>
      <c r="J480" s="52"/>
      <c r="K480" s="52"/>
      <c r="L480" s="52"/>
      <c r="M480" s="52"/>
      <c r="N480" s="52"/>
      <c r="O480" s="4"/>
      <c r="P480" s="4"/>
      <c r="Q480" s="4"/>
      <c r="R480" s="4"/>
      <c r="S480" s="4"/>
      <c r="T480" s="4"/>
      <c r="U480" s="4"/>
      <c r="V480" s="4"/>
      <c r="W480" s="4"/>
      <c r="X480" s="4"/>
      <c r="Y480" s="4"/>
      <c r="Z480" s="56"/>
      <c r="AA480" s="56"/>
      <c r="AB480" s="4"/>
      <c r="AC480" s="4"/>
      <c r="AD480" s="4"/>
      <c r="AE480" s="4"/>
    </row>
    <row r="481" spans="1:31" ht="15.75" customHeight="1">
      <c r="A481" s="4"/>
      <c r="B481" s="4"/>
      <c r="C481" s="4"/>
      <c r="D481" s="4"/>
      <c r="E481" s="4"/>
      <c r="F481" s="4"/>
      <c r="G481" s="56"/>
      <c r="H481" s="56"/>
      <c r="I481" s="52"/>
      <c r="J481" s="52"/>
      <c r="K481" s="52"/>
      <c r="L481" s="52"/>
      <c r="M481" s="52"/>
      <c r="N481" s="52"/>
      <c r="O481" s="4"/>
      <c r="P481" s="4"/>
      <c r="Q481" s="4"/>
      <c r="R481" s="4"/>
      <c r="S481" s="4"/>
      <c r="T481" s="4"/>
      <c r="U481" s="4"/>
      <c r="V481" s="4"/>
      <c r="W481" s="4"/>
      <c r="X481" s="4"/>
      <c r="Y481" s="4"/>
      <c r="Z481" s="56"/>
      <c r="AA481" s="56"/>
      <c r="AB481" s="4"/>
      <c r="AC481" s="4"/>
      <c r="AD481" s="4"/>
      <c r="AE481" s="4"/>
    </row>
    <row r="482" spans="1:31" ht="15.75" customHeight="1">
      <c r="A482" s="4"/>
      <c r="B482" s="4"/>
      <c r="C482" s="4"/>
      <c r="D482" s="4"/>
      <c r="E482" s="4"/>
      <c r="F482" s="4"/>
      <c r="G482" s="56"/>
      <c r="H482" s="56"/>
      <c r="I482" s="52"/>
      <c r="J482" s="52"/>
      <c r="K482" s="52"/>
      <c r="L482" s="52"/>
      <c r="M482" s="52"/>
      <c r="N482" s="52"/>
      <c r="O482" s="4"/>
      <c r="P482" s="4"/>
      <c r="Q482" s="4"/>
      <c r="R482" s="4"/>
      <c r="S482" s="4"/>
      <c r="T482" s="4"/>
      <c r="U482" s="4"/>
      <c r="V482" s="4"/>
      <c r="W482" s="4"/>
      <c r="X482" s="4"/>
      <c r="Y482" s="4"/>
      <c r="Z482" s="56"/>
      <c r="AA482" s="56"/>
      <c r="AB482" s="4"/>
      <c r="AC482" s="4"/>
      <c r="AD482" s="4"/>
      <c r="AE482" s="4"/>
    </row>
    <row r="483" spans="1:31" ht="15.75" customHeight="1">
      <c r="A483" s="4"/>
      <c r="B483" s="4"/>
      <c r="C483" s="4"/>
      <c r="D483" s="4"/>
      <c r="E483" s="4"/>
      <c r="F483" s="4"/>
      <c r="G483" s="56"/>
      <c r="H483" s="56"/>
      <c r="I483" s="52"/>
      <c r="J483" s="52"/>
      <c r="K483" s="52"/>
      <c r="L483" s="52"/>
      <c r="M483" s="52"/>
      <c r="N483" s="52"/>
      <c r="O483" s="4"/>
      <c r="P483" s="4"/>
      <c r="Q483" s="4"/>
      <c r="R483" s="4"/>
      <c r="S483" s="4"/>
      <c r="T483" s="4"/>
      <c r="U483" s="4"/>
      <c r="V483" s="4"/>
      <c r="W483" s="4"/>
      <c r="X483" s="4"/>
      <c r="Y483" s="4"/>
      <c r="Z483" s="56"/>
      <c r="AA483" s="56"/>
      <c r="AB483" s="4"/>
      <c r="AC483" s="4"/>
      <c r="AD483" s="4"/>
      <c r="AE483" s="4"/>
    </row>
    <row r="484" spans="1:31" ht="15.75" customHeight="1">
      <c r="A484" s="4"/>
      <c r="B484" s="4"/>
      <c r="C484" s="4"/>
      <c r="D484" s="4"/>
      <c r="E484" s="4"/>
      <c r="F484" s="4"/>
      <c r="G484" s="56"/>
      <c r="H484" s="56"/>
      <c r="I484" s="52"/>
      <c r="J484" s="52"/>
      <c r="K484" s="52"/>
      <c r="L484" s="52"/>
      <c r="M484" s="52"/>
      <c r="N484" s="52"/>
      <c r="O484" s="4"/>
      <c r="P484" s="4"/>
      <c r="Q484" s="4"/>
      <c r="R484" s="4"/>
      <c r="S484" s="4"/>
      <c r="T484" s="4"/>
      <c r="U484" s="4"/>
      <c r="V484" s="4"/>
      <c r="W484" s="4"/>
      <c r="X484" s="4"/>
      <c r="Y484" s="4"/>
      <c r="Z484" s="56"/>
      <c r="AA484" s="56"/>
      <c r="AB484" s="4"/>
      <c r="AC484" s="4"/>
      <c r="AD484" s="4"/>
      <c r="AE484" s="4"/>
    </row>
    <row r="485" spans="1:31" ht="15.75" customHeight="1">
      <c r="A485" s="4"/>
      <c r="B485" s="4"/>
      <c r="C485" s="4"/>
      <c r="D485" s="4"/>
      <c r="E485" s="4"/>
      <c r="F485" s="4"/>
      <c r="G485" s="56"/>
      <c r="H485" s="56"/>
      <c r="I485" s="52"/>
      <c r="J485" s="52"/>
      <c r="K485" s="52"/>
      <c r="L485" s="52"/>
      <c r="M485" s="52"/>
      <c r="N485" s="52"/>
      <c r="O485" s="4"/>
      <c r="P485" s="4"/>
      <c r="Q485" s="4"/>
      <c r="R485" s="4"/>
      <c r="S485" s="4"/>
      <c r="T485" s="4"/>
      <c r="U485" s="4"/>
      <c r="V485" s="4"/>
      <c r="W485" s="4"/>
      <c r="X485" s="4"/>
      <c r="Y485" s="4"/>
      <c r="Z485" s="56"/>
      <c r="AA485" s="56"/>
      <c r="AB485" s="4"/>
      <c r="AC485" s="4"/>
      <c r="AD485" s="4"/>
      <c r="AE485" s="4"/>
    </row>
    <row r="486" spans="1:31" ht="15.75" customHeight="1">
      <c r="A486" s="4"/>
      <c r="B486" s="4"/>
      <c r="C486" s="4"/>
      <c r="D486" s="4"/>
      <c r="E486" s="4"/>
      <c r="F486" s="4"/>
      <c r="G486" s="56"/>
      <c r="H486" s="56"/>
      <c r="I486" s="52"/>
      <c r="J486" s="52"/>
      <c r="K486" s="52"/>
      <c r="L486" s="52"/>
      <c r="M486" s="52"/>
      <c r="N486" s="52"/>
      <c r="O486" s="4"/>
      <c r="P486" s="4"/>
      <c r="Q486" s="4"/>
      <c r="R486" s="4"/>
      <c r="S486" s="4"/>
      <c r="T486" s="4"/>
      <c r="U486" s="4"/>
      <c r="V486" s="4"/>
      <c r="W486" s="4"/>
      <c r="X486" s="4"/>
      <c r="Y486" s="4"/>
      <c r="Z486" s="56"/>
      <c r="AA486" s="56"/>
      <c r="AB486" s="4"/>
      <c r="AC486" s="4"/>
      <c r="AD486" s="4"/>
      <c r="AE486" s="4"/>
    </row>
    <row r="487" spans="1:31" ht="15.75" customHeight="1">
      <c r="A487" s="4"/>
      <c r="B487" s="4"/>
      <c r="C487" s="4"/>
      <c r="D487" s="4"/>
      <c r="E487" s="4"/>
      <c r="F487" s="4"/>
      <c r="G487" s="56"/>
      <c r="H487" s="56"/>
      <c r="I487" s="52"/>
      <c r="J487" s="52"/>
      <c r="K487" s="52"/>
      <c r="L487" s="52"/>
      <c r="M487" s="52"/>
      <c r="N487" s="52"/>
      <c r="O487" s="4"/>
      <c r="P487" s="4"/>
      <c r="Q487" s="4"/>
      <c r="R487" s="4"/>
      <c r="S487" s="4"/>
      <c r="T487" s="4"/>
      <c r="U487" s="4"/>
      <c r="V487" s="4"/>
      <c r="W487" s="4"/>
      <c r="X487" s="4"/>
      <c r="Y487" s="4"/>
      <c r="Z487" s="56"/>
      <c r="AA487" s="56"/>
      <c r="AB487" s="4"/>
      <c r="AC487" s="4"/>
      <c r="AD487" s="4"/>
      <c r="AE487" s="4"/>
    </row>
    <row r="488" spans="1:31" ht="15.75" customHeight="1">
      <c r="A488" s="4"/>
      <c r="B488" s="4"/>
      <c r="C488" s="4"/>
      <c r="D488" s="4"/>
      <c r="E488" s="4"/>
      <c r="F488" s="4"/>
      <c r="G488" s="56"/>
      <c r="H488" s="56"/>
      <c r="I488" s="52"/>
      <c r="J488" s="52"/>
      <c r="K488" s="52"/>
      <c r="L488" s="52"/>
      <c r="M488" s="52"/>
      <c r="N488" s="52"/>
      <c r="O488" s="4"/>
      <c r="P488" s="4"/>
      <c r="Q488" s="4"/>
      <c r="R488" s="4"/>
      <c r="S488" s="4"/>
      <c r="T488" s="4"/>
      <c r="U488" s="4"/>
      <c r="V488" s="4"/>
      <c r="W488" s="4"/>
      <c r="X488" s="4"/>
      <c r="Y488" s="4"/>
      <c r="Z488" s="56"/>
      <c r="AA488" s="56"/>
      <c r="AB488" s="4"/>
      <c r="AC488" s="4"/>
      <c r="AD488" s="4"/>
      <c r="AE488" s="4"/>
    </row>
    <row r="489" spans="1:31" ht="15.75" customHeight="1">
      <c r="A489" s="4"/>
      <c r="B489" s="4"/>
      <c r="C489" s="4"/>
      <c r="D489" s="4"/>
      <c r="E489" s="4"/>
      <c r="F489" s="4"/>
      <c r="G489" s="56"/>
      <c r="H489" s="56"/>
      <c r="I489" s="52"/>
      <c r="J489" s="52"/>
      <c r="K489" s="52"/>
      <c r="L489" s="52"/>
      <c r="M489" s="52"/>
      <c r="N489" s="52"/>
      <c r="O489" s="4"/>
      <c r="P489" s="4"/>
      <c r="Q489" s="4"/>
      <c r="R489" s="4"/>
      <c r="S489" s="4"/>
      <c r="T489" s="4"/>
      <c r="U489" s="4"/>
      <c r="V489" s="4"/>
      <c r="W489" s="4"/>
      <c r="X489" s="4"/>
      <c r="Y489" s="4"/>
      <c r="Z489" s="56"/>
      <c r="AA489" s="56"/>
      <c r="AB489" s="4"/>
      <c r="AC489" s="4"/>
      <c r="AD489" s="4"/>
      <c r="AE489" s="4"/>
    </row>
    <row r="490" spans="1:31" ht="15.75" customHeight="1">
      <c r="A490" s="4"/>
      <c r="B490" s="4"/>
      <c r="C490" s="4"/>
      <c r="D490" s="4"/>
      <c r="E490" s="4"/>
      <c r="F490" s="4"/>
      <c r="G490" s="56"/>
      <c r="H490" s="56"/>
      <c r="I490" s="52"/>
      <c r="J490" s="52"/>
      <c r="K490" s="52"/>
      <c r="L490" s="52"/>
      <c r="M490" s="52"/>
      <c r="N490" s="52"/>
      <c r="O490" s="4"/>
      <c r="P490" s="4"/>
      <c r="Q490" s="4"/>
      <c r="R490" s="4"/>
      <c r="S490" s="4"/>
      <c r="T490" s="4"/>
      <c r="U490" s="4"/>
      <c r="V490" s="4"/>
      <c r="W490" s="4"/>
      <c r="X490" s="4"/>
      <c r="Y490" s="4"/>
      <c r="Z490" s="56"/>
      <c r="AA490" s="56"/>
      <c r="AB490" s="4"/>
      <c r="AC490" s="4"/>
      <c r="AD490" s="4"/>
      <c r="AE490" s="4"/>
    </row>
    <row r="491" spans="1:31" ht="15.75" customHeight="1">
      <c r="A491" s="4"/>
      <c r="B491" s="4"/>
      <c r="C491" s="4"/>
      <c r="D491" s="4"/>
      <c r="E491" s="4"/>
      <c r="F491" s="4"/>
      <c r="G491" s="56"/>
      <c r="H491" s="56"/>
      <c r="I491" s="52"/>
      <c r="J491" s="52"/>
      <c r="K491" s="52"/>
      <c r="L491" s="52"/>
      <c r="M491" s="52"/>
      <c r="N491" s="52"/>
      <c r="O491" s="4"/>
      <c r="P491" s="4"/>
      <c r="Q491" s="4"/>
      <c r="R491" s="4"/>
      <c r="S491" s="4"/>
      <c r="T491" s="4"/>
      <c r="U491" s="4"/>
      <c r="V491" s="4"/>
      <c r="W491" s="4"/>
      <c r="X491" s="4"/>
      <c r="Y491" s="4"/>
      <c r="Z491" s="56"/>
      <c r="AA491" s="56"/>
      <c r="AB491" s="4"/>
      <c r="AC491" s="4"/>
      <c r="AD491" s="4"/>
      <c r="AE491" s="4"/>
    </row>
    <row r="492" spans="1:31" ht="15.75" customHeight="1">
      <c r="A492" s="4"/>
      <c r="B492" s="4"/>
      <c r="C492" s="4"/>
      <c r="D492" s="4"/>
      <c r="E492" s="4"/>
      <c r="F492" s="4"/>
      <c r="G492" s="56"/>
      <c r="H492" s="56"/>
      <c r="I492" s="52"/>
      <c r="J492" s="52"/>
      <c r="K492" s="52"/>
      <c r="L492" s="52"/>
      <c r="M492" s="52"/>
      <c r="N492" s="52"/>
      <c r="O492" s="4"/>
      <c r="P492" s="4"/>
      <c r="Q492" s="4"/>
      <c r="R492" s="4"/>
      <c r="S492" s="4"/>
      <c r="T492" s="4"/>
      <c r="U492" s="4"/>
      <c r="V492" s="4"/>
      <c r="W492" s="4"/>
      <c r="X492" s="4"/>
      <c r="Y492" s="4"/>
      <c r="Z492" s="56"/>
      <c r="AA492" s="56"/>
      <c r="AB492" s="4"/>
      <c r="AC492" s="4"/>
      <c r="AD492" s="4"/>
      <c r="AE492" s="4"/>
    </row>
    <row r="493" spans="1:31" ht="15.75" customHeight="1">
      <c r="A493" s="4"/>
      <c r="B493" s="4"/>
      <c r="C493" s="4"/>
      <c r="D493" s="4"/>
      <c r="E493" s="4"/>
      <c r="F493" s="4"/>
      <c r="G493" s="56"/>
      <c r="H493" s="56"/>
      <c r="I493" s="52"/>
      <c r="J493" s="52"/>
      <c r="K493" s="52"/>
      <c r="L493" s="52"/>
      <c r="M493" s="52"/>
      <c r="N493" s="52"/>
      <c r="O493" s="4"/>
      <c r="P493" s="4"/>
      <c r="Q493" s="4"/>
      <c r="R493" s="4"/>
      <c r="S493" s="4"/>
      <c r="T493" s="4"/>
      <c r="U493" s="4"/>
      <c r="V493" s="4"/>
      <c r="W493" s="4"/>
      <c r="X493" s="4"/>
      <c r="Y493" s="4"/>
      <c r="Z493" s="56"/>
      <c r="AA493" s="56"/>
      <c r="AB493" s="4"/>
      <c r="AC493" s="4"/>
      <c r="AD493" s="4"/>
      <c r="AE493" s="4"/>
    </row>
    <row r="494" spans="1:31" ht="15.75" customHeight="1">
      <c r="A494" s="4"/>
      <c r="B494" s="4"/>
      <c r="C494" s="4"/>
      <c r="D494" s="4"/>
      <c r="E494" s="4"/>
      <c r="F494" s="4"/>
      <c r="G494" s="56"/>
      <c r="H494" s="56"/>
      <c r="I494" s="52"/>
      <c r="J494" s="52"/>
      <c r="K494" s="52"/>
      <c r="L494" s="52"/>
      <c r="M494" s="52"/>
      <c r="N494" s="52"/>
      <c r="O494" s="4"/>
      <c r="P494" s="4"/>
      <c r="Q494" s="4"/>
      <c r="R494" s="4"/>
      <c r="S494" s="4"/>
      <c r="T494" s="4"/>
      <c r="U494" s="4"/>
      <c r="V494" s="4"/>
      <c r="W494" s="4"/>
      <c r="X494" s="4"/>
      <c r="Y494" s="4"/>
      <c r="Z494" s="56"/>
      <c r="AA494" s="56"/>
      <c r="AB494" s="4"/>
      <c r="AC494" s="4"/>
      <c r="AD494" s="4"/>
      <c r="AE494" s="4"/>
    </row>
    <row r="495" spans="1:31" ht="15.75" customHeight="1">
      <c r="A495" s="4"/>
      <c r="B495" s="4"/>
      <c r="C495" s="4"/>
      <c r="D495" s="4"/>
      <c r="E495" s="4"/>
      <c r="F495" s="4"/>
      <c r="G495" s="56"/>
      <c r="H495" s="56"/>
      <c r="I495" s="52"/>
      <c r="J495" s="52"/>
      <c r="K495" s="52"/>
      <c r="L495" s="52"/>
      <c r="M495" s="52"/>
      <c r="N495" s="52"/>
      <c r="O495" s="4"/>
      <c r="P495" s="4"/>
      <c r="Q495" s="4"/>
      <c r="R495" s="4"/>
      <c r="S495" s="4"/>
      <c r="T495" s="4"/>
      <c r="U495" s="4"/>
      <c r="V495" s="4"/>
      <c r="W495" s="4"/>
      <c r="X495" s="4"/>
      <c r="Y495" s="4"/>
      <c r="Z495" s="56"/>
      <c r="AA495" s="56"/>
      <c r="AB495" s="4"/>
      <c r="AC495" s="4"/>
      <c r="AD495" s="4"/>
      <c r="AE495" s="4"/>
    </row>
    <row r="496" spans="1:31" ht="15.75" customHeight="1">
      <c r="A496" s="4"/>
      <c r="B496" s="4"/>
      <c r="C496" s="4"/>
      <c r="D496" s="4"/>
      <c r="E496" s="4"/>
      <c r="F496" s="4"/>
      <c r="G496" s="56"/>
      <c r="H496" s="56"/>
      <c r="I496" s="52"/>
      <c r="J496" s="52"/>
      <c r="K496" s="52"/>
      <c r="L496" s="52"/>
      <c r="M496" s="52"/>
      <c r="N496" s="52"/>
      <c r="O496" s="4"/>
      <c r="P496" s="4"/>
      <c r="Q496" s="4"/>
      <c r="R496" s="4"/>
      <c r="S496" s="4"/>
      <c r="T496" s="4"/>
      <c r="U496" s="4"/>
      <c r="V496" s="4"/>
      <c r="W496" s="4"/>
      <c r="X496" s="4"/>
      <c r="Y496" s="4"/>
      <c r="Z496" s="56"/>
      <c r="AA496" s="56"/>
      <c r="AB496" s="4"/>
      <c r="AC496" s="4"/>
      <c r="AD496" s="4"/>
      <c r="AE496" s="4"/>
    </row>
    <row r="497" spans="1:31" ht="15.75" customHeight="1">
      <c r="A497" s="4"/>
      <c r="B497" s="4"/>
      <c r="C497" s="4"/>
      <c r="D497" s="4"/>
      <c r="E497" s="4"/>
      <c r="F497" s="4"/>
      <c r="G497" s="56"/>
      <c r="H497" s="56"/>
      <c r="I497" s="52"/>
      <c r="J497" s="52"/>
      <c r="K497" s="52"/>
      <c r="L497" s="52"/>
      <c r="M497" s="52"/>
      <c r="N497" s="52"/>
      <c r="O497" s="4"/>
      <c r="P497" s="4"/>
      <c r="Q497" s="4"/>
      <c r="R497" s="4"/>
      <c r="S497" s="4"/>
      <c r="T497" s="4"/>
      <c r="U497" s="4"/>
      <c r="V497" s="4"/>
      <c r="W497" s="4"/>
      <c r="X497" s="4"/>
      <c r="Y497" s="4"/>
      <c r="Z497" s="56"/>
      <c r="AA497" s="56"/>
      <c r="AB497" s="4"/>
      <c r="AC497" s="4"/>
      <c r="AD497" s="4"/>
      <c r="AE497" s="4"/>
    </row>
    <row r="498" spans="1:31" ht="15.75" customHeight="1">
      <c r="A498" s="4"/>
      <c r="B498" s="4"/>
      <c r="C498" s="4"/>
      <c r="D498" s="4"/>
      <c r="E498" s="4"/>
      <c r="F498" s="4"/>
      <c r="G498" s="56"/>
      <c r="H498" s="56"/>
      <c r="I498" s="52"/>
      <c r="J498" s="52"/>
      <c r="K498" s="52"/>
      <c r="L498" s="52"/>
      <c r="M498" s="52"/>
      <c r="N498" s="52"/>
      <c r="O498" s="4"/>
      <c r="P498" s="4"/>
      <c r="Q498" s="4"/>
      <c r="R498" s="4"/>
      <c r="S498" s="4"/>
      <c r="T498" s="4"/>
      <c r="U498" s="4"/>
      <c r="V498" s="4"/>
      <c r="W498" s="4"/>
      <c r="X498" s="4"/>
      <c r="Y498" s="4"/>
      <c r="Z498" s="56"/>
      <c r="AA498" s="56"/>
      <c r="AB498" s="4"/>
      <c r="AC498" s="4"/>
      <c r="AD498" s="4"/>
      <c r="AE498" s="4"/>
    </row>
    <row r="499" spans="1:31" ht="15.75" customHeight="1">
      <c r="A499" s="4"/>
      <c r="B499" s="4"/>
      <c r="C499" s="4"/>
      <c r="D499" s="4"/>
      <c r="E499" s="4"/>
      <c r="F499" s="4"/>
      <c r="G499" s="56"/>
      <c r="H499" s="56"/>
      <c r="I499" s="52"/>
      <c r="J499" s="52"/>
      <c r="K499" s="52"/>
      <c r="L499" s="52"/>
      <c r="M499" s="52"/>
      <c r="N499" s="52"/>
      <c r="O499" s="4"/>
      <c r="P499" s="4"/>
      <c r="Q499" s="4"/>
      <c r="R499" s="4"/>
      <c r="S499" s="4"/>
      <c r="T499" s="4"/>
      <c r="U499" s="4"/>
      <c r="V499" s="4"/>
      <c r="W499" s="4"/>
      <c r="X499" s="4"/>
      <c r="Y499" s="4"/>
      <c r="Z499" s="56"/>
      <c r="AA499" s="56"/>
      <c r="AB499" s="4"/>
      <c r="AC499" s="4"/>
      <c r="AD499" s="4"/>
      <c r="AE499" s="4"/>
    </row>
    <row r="500" spans="1:31" ht="15.75" customHeight="1">
      <c r="A500" s="4"/>
      <c r="B500" s="4"/>
      <c r="C500" s="4"/>
      <c r="D500" s="4"/>
      <c r="E500" s="4"/>
      <c r="F500" s="4"/>
      <c r="G500" s="56"/>
      <c r="H500" s="56"/>
      <c r="I500" s="52"/>
      <c r="J500" s="52"/>
      <c r="K500" s="52"/>
      <c r="L500" s="52"/>
      <c r="M500" s="52"/>
      <c r="N500" s="52"/>
      <c r="O500" s="4"/>
      <c r="P500" s="4"/>
      <c r="Q500" s="4"/>
      <c r="R500" s="4"/>
      <c r="S500" s="4"/>
      <c r="T500" s="4"/>
      <c r="U500" s="4"/>
      <c r="V500" s="4"/>
      <c r="W500" s="4"/>
      <c r="X500" s="4"/>
      <c r="Y500" s="4"/>
      <c r="Z500" s="56"/>
      <c r="AA500" s="56"/>
      <c r="AB500" s="4"/>
      <c r="AC500" s="4"/>
      <c r="AD500" s="4"/>
      <c r="AE500" s="4"/>
    </row>
    <row r="501" spans="1:31" ht="15.75" customHeight="1">
      <c r="A501" s="4"/>
      <c r="B501" s="4"/>
      <c r="C501" s="4"/>
      <c r="D501" s="4"/>
      <c r="E501" s="4"/>
      <c r="F501" s="4"/>
      <c r="G501" s="56"/>
      <c r="H501" s="56"/>
      <c r="I501" s="52"/>
      <c r="J501" s="52"/>
      <c r="K501" s="52"/>
      <c r="L501" s="52"/>
      <c r="M501" s="52"/>
      <c r="N501" s="52"/>
      <c r="O501" s="4"/>
      <c r="P501" s="4"/>
      <c r="Q501" s="4"/>
      <c r="R501" s="4"/>
      <c r="S501" s="4"/>
      <c r="T501" s="4"/>
      <c r="U501" s="4"/>
      <c r="V501" s="4"/>
      <c r="W501" s="4"/>
      <c r="X501" s="4"/>
      <c r="Y501" s="4"/>
      <c r="Z501" s="56"/>
      <c r="AA501" s="56"/>
      <c r="AB501" s="4"/>
      <c r="AC501" s="4"/>
      <c r="AD501" s="4"/>
      <c r="AE501" s="4"/>
    </row>
    <row r="502" spans="1:31" ht="15.75" customHeight="1">
      <c r="A502" s="4"/>
      <c r="B502" s="4"/>
      <c r="C502" s="4"/>
      <c r="D502" s="4"/>
      <c r="E502" s="4"/>
      <c r="F502" s="4"/>
      <c r="G502" s="56"/>
      <c r="H502" s="56"/>
      <c r="I502" s="52"/>
      <c r="J502" s="52"/>
      <c r="K502" s="52"/>
      <c r="L502" s="52"/>
      <c r="M502" s="52"/>
      <c r="N502" s="52"/>
      <c r="O502" s="4"/>
      <c r="P502" s="4"/>
      <c r="Q502" s="4"/>
      <c r="R502" s="4"/>
      <c r="S502" s="4"/>
      <c r="T502" s="4"/>
      <c r="U502" s="4"/>
      <c r="V502" s="4"/>
      <c r="W502" s="4"/>
      <c r="X502" s="4"/>
      <c r="Y502" s="4"/>
      <c r="Z502" s="56"/>
      <c r="AA502" s="56"/>
      <c r="AB502" s="4"/>
      <c r="AC502" s="4"/>
      <c r="AD502" s="4"/>
      <c r="AE502" s="4"/>
    </row>
    <row r="503" spans="1:31" ht="15.75" customHeight="1">
      <c r="A503" s="4"/>
      <c r="B503" s="4"/>
      <c r="C503" s="4"/>
      <c r="D503" s="4"/>
      <c r="E503" s="4"/>
      <c r="F503" s="4"/>
      <c r="G503" s="56"/>
      <c r="H503" s="56"/>
      <c r="I503" s="52"/>
      <c r="J503" s="52"/>
      <c r="K503" s="52"/>
      <c r="L503" s="52"/>
      <c r="M503" s="52"/>
      <c r="N503" s="52"/>
      <c r="O503" s="4"/>
      <c r="P503" s="4"/>
      <c r="Q503" s="4"/>
      <c r="R503" s="4"/>
      <c r="S503" s="4"/>
      <c r="T503" s="4"/>
      <c r="U503" s="4"/>
      <c r="V503" s="4"/>
      <c r="W503" s="4"/>
      <c r="X503" s="4"/>
      <c r="Y503" s="4"/>
      <c r="Z503" s="56"/>
      <c r="AA503" s="56"/>
      <c r="AB503" s="4"/>
      <c r="AC503" s="4"/>
      <c r="AD503" s="4"/>
      <c r="AE503" s="4"/>
    </row>
    <row r="504" spans="1:31" ht="15.75" customHeight="1">
      <c r="A504" s="4"/>
      <c r="B504" s="4"/>
      <c r="C504" s="4"/>
      <c r="D504" s="4"/>
      <c r="E504" s="4"/>
      <c r="F504" s="4"/>
      <c r="G504" s="56"/>
      <c r="H504" s="56"/>
      <c r="I504" s="52"/>
      <c r="J504" s="52"/>
      <c r="K504" s="52"/>
      <c r="L504" s="52"/>
      <c r="M504" s="52"/>
      <c r="N504" s="52"/>
      <c r="O504" s="4"/>
      <c r="P504" s="4"/>
      <c r="Q504" s="4"/>
      <c r="R504" s="4"/>
      <c r="S504" s="4"/>
      <c r="T504" s="4"/>
      <c r="U504" s="4"/>
      <c r="V504" s="4"/>
      <c r="W504" s="4"/>
      <c r="X504" s="4"/>
      <c r="Y504" s="4"/>
      <c r="Z504" s="56"/>
      <c r="AA504" s="56"/>
      <c r="AB504" s="4"/>
      <c r="AC504" s="4"/>
      <c r="AD504" s="4"/>
      <c r="AE504" s="4"/>
    </row>
    <row r="505" spans="1:31" ht="15.75" customHeight="1">
      <c r="A505" s="4"/>
      <c r="B505" s="4"/>
      <c r="C505" s="4"/>
      <c r="D505" s="4"/>
      <c r="E505" s="4"/>
      <c r="F505" s="4"/>
      <c r="G505" s="56"/>
      <c r="H505" s="56"/>
      <c r="I505" s="52"/>
      <c r="J505" s="52"/>
      <c r="K505" s="52"/>
      <c r="L505" s="52"/>
      <c r="M505" s="52"/>
      <c r="N505" s="52"/>
      <c r="O505" s="4"/>
      <c r="P505" s="4"/>
      <c r="Q505" s="4"/>
      <c r="R505" s="4"/>
      <c r="S505" s="4"/>
      <c r="T505" s="4"/>
      <c r="U505" s="4"/>
      <c r="V505" s="4"/>
      <c r="W505" s="4"/>
      <c r="X505" s="4"/>
      <c r="Y505" s="4"/>
      <c r="Z505" s="56"/>
      <c r="AA505" s="56"/>
      <c r="AB505" s="4"/>
      <c r="AC505" s="4"/>
      <c r="AD505" s="4"/>
      <c r="AE505" s="4"/>
    </row>
    <row r="506" spans="1:31" ht="15.75" customHeight="1">
      <c r="A506" s="4"/>
      <c r="B506" s="4"/>
      <c r="C506" s="4"/>
      <c r="D506" s="4"/>
      <c r="E506" s="4"/>
      <c r="F506" s="4"/>
      <c r="G506" s="56"/>
      <c r="H506" s="56"/>
      <c r="I506" s="52"/>
      <c r="J506" s="52"/>
      <c r="K506" s="52"/>
      <c r="L506" s="52"/>
      <c r="M506" s="52"/>
      <c r="N506" s="52"/>
      <c r="O506" s="4"/>
      <c r="P506" s="4"/>
      <c r="Q506" s="4"/>
      <c r="R506" s="4"/>
      <c r="S506" s="4"/>
      <c r="T506" s="4"/>
      <c r="U506" s="4"/>
      <c r="V506" s="4"/>
      <c r="W506" s="4"/>
      <c r="X506" s="4"/>
      <c r="Y506" s="4"/>
      <c r="Z506" s="56"/>
      <c r="AA506" s="56"/>
      <c r="AB506" s="4"/>
      <c r="AC506" s="4"/>
      <c r="AD506" s="4"/>
      <c r="AE506" s="4"/>
    </row>
    <row r="507" spans="1:31" ht="15.75" customHeight="1">
      <c r="A507" s="4"/>
      <c r="B507" s="4"/>
      <c r="C507" s="4"/>
      <c r="D507" s="4"/>
      <c r="E507" s="4"/>
      <c r="F507" s="4"/>
      <c r="G507" s="56"/>
      <c r="H507" s="56"/>
      <c r="I507" s="52"/>
      <c r="J507" s="52"/>
      <c r="K507" s="52"/>
      <c r="L507" s="52"/>
      <c r="M507" s="52"/>
      <c r="N507" s="52"/>
      <c r="O507" s="4"/>
      <c r="P507" s="4"/>
      <c r="Q507" s="4"/>
      <c r="R507" s="4"/>
      <c r="S507" s="4"/>
      <c r="T507" s="4"/>
      <c r="U507" s="4"/>
      <c r="V507" s="4"/>
      <c r="W507" s="4"/>
      <c r="X507" s="4"/>
      <c r="Y507" s="4"/>
      <c r="Z507" s="56"/>
      <c r="AA507" s="56"/>
      <c r="AB507" s="4"/>
      <c r="AC507" s="4"/>
      <c r="AD507" s="4"/>
      <c r="AE507" s="4"/>
    </row>
    <row r="508" spans="1:31" ht="15.75" customHeight="1">
      <c r="A508" s="4"/>
      <c r="B508" s="4"/>
      <c r="C508" s="4"/>
      <c r="D508" s="4"/>
      <c r="E508" s="4"/>
      <c r="F508" s="4"/>
      <c r="G508" s="56"/>
      <c r="H508" s="56"/>
      <c r="I508" s="52"/>
      <c r="J508" s="52"/>
      <c r="K508" s="52"/>
      <c r="L508" s="52"/>
      <c r="M508" s="52"/>
      <c r="N508" s="52"/>
      <c r="O508" s="4"/>
      <c r="P508" s="4"/>
      <c r="Q508" s="4"/>
      <c r="R508" s="4"/>
      <c r="S508" s="4"/>
      <c r="T508" s="4"/>
      <c r="U508" s="4"/>
      <c r="V508" s="4"/>
      <c r="W508" s="4"/>
      <c r="X508" s="4"/>
      <c r="Y508" s="4"/>
      <c r="Z508" s="56"/>
      <c r="AA508" s="56"/>
      <c r="AB508" s="4"/>
      <c r="AC508" s="4"/>
      <c r="AD508" s="4"/>
      <c r="AE508" s="4"/>
    </row>
    <row r="509" spans="1:31" ht="15.75" customHeight="1">
      <c r="A509" s="4"/>
      <c r="B509" s="4"/>
      <c r="C509" s="4"/>
      <c r="D509" s="4"/>
      <c r="E509" s="4"/>
      <c r="F509" s="4"/>
      <c r="G509" s="56"/>
      <c r="H509" s="56"/>
      <c r="I509" s="52"/>
      <c r="J509" s="52"/>
      <c r="K509" s="52"/>
      <c r="L509" s="52"/>
      <c r="M509" s="52"/>
      <c r="N509" s="52"/>
      <c r="O509" s="4"/>
      <c r="P509" s="4"/>
      <c r="Q509" s="4"/>
      <c r="R509" s="4"/>
      <c r="S509" s="4"/>
      <c r="T509" s="4"/>
      <c r="U509" s="4"/>
      <c r="V509" s="4"/>
      <c r="W509" s="4"/>
      <c r="X509" s="4"/>
      <c r="Y509" s="4"/>
      <c r="Z509" s="56"/>
      <c r="AA509" s="56"/>
      <c r="AB509" s="4"/>
      <c r="AC509" s="4"/>
      <c r="AD509" s="4"/>
      <c r="AE509" s="4"/>
    </row>
    <row r="510" spans="1:31" ht="15.75" customHeight="1">
      <c r="A510" s="4"/>
      <c r="B510" s="4"/>
      <c r="C510" s="4"/>
      <c r="D510" s="4"/>
      <c r="E510" s="4"/>
      <c r="F510" s="4"/>
      <c r="G510" s="56"/>
      <c r="H510" s="56"/>
      <c r="I510" s="52"/>
      <c r="J510" s="52"/>
      <c r="K510" s="52"/>
      <c r="L510" s="52"/>
      <c r="M510" s="52"/>
      <c r="N510" s="52"/>
      <c r="O510" s="4"/>
      <c r="P510" s="4"/>
      <c r="Q510" s="4"/>
      <c r="R510" s="4"/>
      <c r="S510" s="4"/>
      <c r="T510" s="4"/>
      <c r="U510" s="4"/>
      <c r="V510" s="4"/>
      <c r="W510" s="4"/>
      <c r="X510" s="4"/>
      <c r="Y510" s="4"/>
      <c r="Z510" s="56"/>
      <c r="AA510" s="56"/>
      <c r="AB510" s="4"/>
      <c r="AC510" s="4"/>
      <c r="AD510" s="4"/>
      <c r="AE510" s="4"/>
    </row>
    <row r="511" spans="1:31" ht="15.75" customHeight="1">
      <c r="A511" s="4"/>
      <c r="B511" s="4"/>
      <c r="C511" s="4"/>
      <c r="D511" s="4"/>
      <c r="E511" s="4"/>
      <c r="F511" s="4"/>
      <c r="G511" s="56"/>
      <c r="H511" s="56"/>
      <c r="I511" s="52"/>
      <c r="J511" s="52"/>
      <c r="K511" s="52"/>
      <c r="L511" s="52"/>
      <c r="M511" s="52"/>
      <c r="N511" s="52"/>
      <c r="O511" s="4"/>
      <c r="P511" s="4"/>
      <c r="Q511" s="4"/>
      <c r="R511" s="4"/>
      <c r="S511" s="4"/>
      <c r="T511" s="4"/>
      <c r="U511" s="4"/>
      <c r="V511" s="4"/>
      <c r="W511" s="4"/>
      <c r="X511" s="4"/>
      <c r="Y511" s="4"/>
      <c r="Z511" s="56"/>
      <c r="AA511" s="56"/>
      <c r="AB511" s="4"/>
      <c r="AC511" s="4"/>
      <c r="AD511" s="4"/>
      <c r="AE511" s="4"/>
    </row>
    <row r="512" spans="1:31" ht="15.75" customHeight="1">
      <c r="A512" s="4"/>
      <c r="B512" s="4"/>
      <c r="C512" s="4"/>
      <c r="D512" s="4"/>
      <c r="E512" s="4"/>
      <c r="F512" s="4"/>
      <c r="G512" s="56"/>
      <c r="H512" s="56"/>
      <c r="I512" s="52"/>
      <c r="J512" s="52"/>
      <c r="K512" s="52"/>
      <c r="L512" s="52"/>
      <c r="M512" s="52"/>
      <c r="N512" s="52"/>
      <c r="O512" s="4"/>
      <c r="P512" s="4"/>
      <c r="Q512" s="4"/>
      <c r="R512" s="4"/>
      <c r="S512" s="4"/>
      <c r="T512" s="4"/>
      <c r="U512" s="4"/>
      <c r="V512" s="4"/>
      <c r="W512" s="4"/>
      <c r="X512" s="4"/>
      <c r="Y512" s="4"/>
      <c r="Z512" s="56"/>
      <c r="AA512" s="56"/>
      <c r="AB512" s="4"/>
      <c r="AC512" s="4"/>
      <c r="AD512" s="4"/>
      <c r="AE512" s="4"/>
    </row>
    <row r="513" spans="1:31" ht="15.75" customHeight="1">
      <c r="A513" s="4"/>
      <c r="B513" s="4"/>
      <c r="C513" s="4"/>
      <c r="D513" s="4"/>
      <c r="E513" s="4"/>
      <c r="F513" s="4"/>
      <c r="G513" s="56"/>
      <c r="H513" s="56"/>
      <c r="I513" s="52"/>
      <c r="J513" s="52"/>
      <c r="K513" s="52"/>
      <c r="L513" s="52"/>
      <c r="M513" s="52"/>
      <c r="N513" s="52"/>
      <c r="O513" s="4"/>
      <c r="P513" s="4"/>
      <c r="Q513" s="4"/>
      <c r="R513" s="4"/>
      <c r="S513" s="4"/>
      <c r="T513" s="4"/>
      <c r="U513" s="4"/>
      <c r="V513" s="4"/>
      <c r="W513" s="4"/>
      <c r="X513" s="4"/>
      <c r="Y513" s="4"/>
      <c r="Z513" s="56"/>
      <c r="AA513" s="56"/>
      <c r="AB513" s="4"/>
      <c r="AC513" s="4"/>
      <c r="AD513" s="4"/>
      <c r="AE513" s="4"/>
    </row>
    <row r="514" spans="1:31" ht="15.75" customHeight="1">
      <c r="A514" s="4"/>
      <c r="B514" s="4"/>
      <c r="C514" s="4"/>
      <c r="D514" s="4"/>
      <c r="E514" s="4"/>
      <c r="F514" s="4"/>
      <c r="G514" s="56"/>
      <c r="H514" s="56"/>
      <c r="I514" s="52"/>
      <c r="J514" s="52"/>
      <c r="K514" s="52"/>
      <c r="L514" s="52"/>
      <c r="M514" s="52"/>
      <c r="N514" s="52"/>
      <c r="O514" s="4"/>
      <c r="P514" s="4"/>
      <c r="Q514" s="4"/>
      <c r="R514" s="4"/>
      <c r="S514" s="4"/>
      <c r="T514" s="4"/>
      <c r="U514" s="4"/>
      <c r="V514" s="4"/>
      <c r="W514" s="4"/>
      <c r="X514" s="4"/>
      <c r="Y514" s="4"/>
      <c r="Z514" s="56"/>
      <c r="AA514" s="56"/>
      <c r="AB514" s="4"/>
      <c r="AC514" s="4"/>
      <c r="AD514" s="4"/>
      <c r="AE514" s="4"/>
    </row>
    <row r="515" spans="1:31" ht="15.75" customHeight="1">
      <c r="A515" s="4"/>
      <c r="B515" s="4"/>
      <c r="C515" s="4"/>
      <c r="D515" s="4"/>
      <c r="E515" s="4"/>
      <c r="F515" s="4"/>
      <c r="G515" s="56"/>
      <c r="H515" s="56"/>
      <c r="I515" s="52"/>
      <c r="J515" s="52"/>
      <c r="K515" s="52"/>
      <c r="L515" s="52"/>
      <c r="M515" s="52"/>
      <c r="N515" s="52"/>
      <c r="O515" s="4"/>
      <c r="P515" s="4"/>
      <c r="Q515" s="4"/>
      <c r="R515" s="4"/>
      <c r="S515" s="4"/>
      <c r="T515" s="4"/>
      <c r="U515" s="4"/>
      <c r="V515" s="4"/>
      <c r="W515" s="4"/>
      <c r="X515" s="4"/>
      <c r="Y515" s="4"/>
      <c r="Z515" s="56"/>
      <c r="AA515" s="56"/>
      <c r="AB515" s="4"/>
      <c r="AC515" s="4"/>
      <c r="AD515" s="4"/>
      <c r="AE515" s="4"/>
    </row>
    <row r="516" spans="1:31" ht="15.75" customHeight="1">
      <c r="A516" s="4"/>
      <c r="B516" s="4"/>
      <c r="C516" s="4"/>
      <c r="D516" s="4"/>
      <c r="E516" s="4"/>
      <c r="F516" s="4"/>
      <c r="G516" s="56"/>
      <c r="H516" s="56"/>
      <c r="I516" s="52"/>
      <c r="J516" s="52"/>
      <c r="K516" s="52"/>
      <c r="L516" s="52"/>
      <c r="M516" s="52"/>
      <c r="N516" s="52"/>
      <c r="O516" s="4"/>
      <c r="P516" s="4"/>
      <c r="Q516" s="4"/>
      <c r="R516" s="4"/>
      <c r="S516" s="4"/>
      <c r="T516" s="4"/>
      <c r="U516" s="4"/>
      <c r="V516" s="4"/>
      <c r="W516" s="4"/>
      <c r="X516" s="4"/>
      <c r="Y516" s="4"/>
      <c r="Z516" s="56"/>
      <c r="AA516" s="56"/>
      <c r="AB516" s="4"/>
      <c r="AC516" s="4"/>
      <c r="AD516" s="4"/>
      <c r="AE516" s="4"/>
    </row>
    <row r="517" spans="1:31" ht="15.75" customHeight="1">
      <c r="A517" s="4"/>
      <c r="B517" s="4"/>
      <c r="C517" s="4"/>
      <c r="D517" s="4"/>
      <c r="E517" s="4"/>
      <c r="F517" s="4"/>
      <c r="G517" s="56"/>
      <c r="H517" s="56"/>
      <c r="I517" s="52"/>
      <c r="J517" s="52"/>
      <c r="K517" s="52"/>
      <c r="L517" s="52"/>
      <c r="M517" s="52"/>
      <c r="N517" s="52"/>
      <c r="O517" s="4"/>
      <c r="P517" s="4"/>
      <c r="Q517" s="4"/>
      <c r="R517" s="4"/>
      <c r="S517" s="4"/>
      <c r="T517" s="4"/>
      <c r="U517" s="4"/>
      <c r="V517" s="4"/>
      <c r="W517" s="4"/>
      <c r="X517" s="4"/>
      <c r="Y517" s="4"/>
      <c r="Z517" s="56"/>
      <c r="AA517" s="56"/>
      <c r="AB517" s="4"/>
      <c r="AC517" s="4"/>
      <c r="AD517" s="4"/>
      <c r="AE517" s="4"/>
    </row>
    <row r="518" spans="1:31" ht="15.75" customHeight="1">
      <c r="A518" s="4"/>
      <c r="B518" s="4"/>
      <c r="C518" s="4"/>
      <c r="D518" s="4"/>
      <c r="E518" s="4"/>
      <c r="F518" s="4"/>
      <c r="G518" s="56"/>
      <c r="H518" s="56"/>
      <c r="I518" s="52"/>
      <c r="J518" s="52"/>
      <c r="K518" s="52"/>
      <c r="L518" s="52"/>
      <c r="M518" s="52"/>
      <c r="N518" s="52"/>
      <c r="O518" s="4"/>
      <c r="P518" s="4"/>
      <c r="Q518" s="4"/>
      <c r="R518" s="4"/>
      <c r="S518" s="4"/>
      <c r="T518" s="4"/>
      <c r="U518" s="4"/>
      <c r="V518" s="4"/>
      <c r="W518" s="4"/>
      <c r="X518" s="4"/>
      <c r="Y518" s="4"/>
      <c r="Z518" s="56"/>
      <c r="AA518" s="56"/>
      <c r="AB518" s="4"/>
      <c r="AC518" s="4"/>
      <c r="AD518" s="4"/>
      <c r="AE518" s="4"/>
    </row>
    <row r="519" spans="1:31" ht="15.75" customHeight="1">
      <c r="A519" s="4"/>
      <c r="B519" s="4"/>
      <c r="C519" s="4"/>
      <c r="D519" s="4"/>
      <c r="E519" s="4"/>
      <c r="F519" s="4"/>
      <c r="G519" s="56"/>
      <c r="H519" s="56"/>
      <c r="I519" s="52"/>
      <c r="J519" s="52"/>
      <c r="K519" s="52"/>
      <c r="L519" s="52"/>
      <c r="M519" s="52"/>
      <c r="N519" s="52"/>
      <c r="O519" s="4"/>
      <c r="P519" s="4"/>
      <c r="Q519" s="4"/>
      <c r="R519" s="4"/>
      <c r="S519" s="4"/>
      <c r="T519" s="4"/>
      <c r="U519" s="4"/>
      <c r="V519" s="4"/>
      <c r="W519" s="4"/>
      <c r="X519" s="4"/>
      <c r="Y519" s="4"/>
      <c r="Z519" s="56"/>
      <c r="AA519" s="56"/>
      <c r="AB519" s="4"/>
      <c r="AC519" s="4"/>
      <c r="AD519" s="4"/>
      <c r="AE519" s="4"/>
    </row>
    <row r="520" spans="1:31" ht="15.75" customHeight="1">
      <c r="A520" s="4"/>
      <c r="B520" s="4"/>
      <c r="C520" s="4"/>
      <c r="D520" s="4"/>
      <c r="E520" s="4"/>
      <c r="F520" s="4"/>
      <c r="G520" s="56"/>
      <c r="H520" s="56"/>
      <c r="I520" s="52"/>
      <c r="J520" s="52"/>
      <c r="K520" s="52"/>
      <c r="L520" s="52"/>
      <c r="M520" s="52"/>
      <c r="N520" s="52"/>
      <c r="O520" s="4"/>
      <c r="P520" s="4"/>
      <c r="Q520" s="4"/>
      <c r="R520" s="4"/>
      <c r="S520" s="4"/>
      <c r="T520" s="4"/>
      <c r="U520" s="4"/>
      <c r="V520" s="4"/>
      <c r="W520" s="4"/>
      <c r="X520" s="4"/>
      <c r="Y520" s="4"/>
      <c r="Z520" s="56"/>
      <c r="AA520" s="56"/>
      <c r="AB520" s="4"/>
      <c r="AC520" s="4"/>
      <c r="AD520" s="4"/>
      <c r="AE520" s="4"/>
    </row>
    <row r="521" spans="1:31" ht="15.75" customHeight="1">
      <c r="A521" s="4"/>
      <c r="B521" s="4"/>
      <c r="C521" s="4"/>
      <c r="D521" s="4"/>
      <c r="E521" s="4"/>
      <c r="F521" s="4"/>
      <c r="G521" s="56"/>
      <c r="H521" s="56"/>
      <c r="I521" s="52"/>
      <c r="J521" s="52"/>
      <c r="K521" s="52"/>
      <c r="L521" s="52"/>
      <c r="M521" s="52"/>
      <c r="N521" s="52"/>
      <c r="O521" s="4"/>
      <c r="P521" s="4"/>
      <c r="Q521" s="4"/>
      <c r="R521" s="4"/>
      <c r="S521" s="4"/>
      <c r="T521" s="4"/>
      <c r="U521" s="4"/>
      <c r="V521" s="4"/>
      <c r="W521" s="4"/>
      <c r="X521" s="4"/>
      <c r="Y521" s="4"/>
      <c r="Z521" s="56"/>
      <c r="AA521" s="56"/>
      <c r="AB521" s="4"/>
      <c r="AC521" s="4"/>
      <c r="AD521" s="4"/>
      <c r="AE521" s="4"/>
    </row>
    <row r="522" spans="1:31" ht="15.75" customHeight="1">
      <c r="A522" s="4"/>
      <c r="B522" s="4"/>
      <c r="C522" s="4"/>
      <c r="D522" s="4"/>
      <c r="E522" s="4"/>
      <c r="F522" s="4"/>
      <c r="G522" s="56"/>
      <c r="H522" s="56"/>
      <c r="I522" s="52"/>
      <c r="J522" s="52"/>
      <c r="K522" s="52"/>
      <c r="L522" s="52"/>
      <c r="M522" s="52"/>
      <c r="N522" s="52"/>
      <c r="O522" s="4"/>
      <c r="P522" s="4"/>
      <c r="Q522" s="4"/>
      <c r="R522" s="4"/>
      <c r="S522" s="4"/>
      <c r="T522" s="4"/>
      <c r="U522" s="4"/>
      <c r="V522" s="4"/>
      <c r="W522" s="4"/>
      <c r="X522" s="4"/>
      <c r="Y522" s="4"/>
      <c r="Z522" s="56"/>
      <c r="AA522" s="56"/>
      <c r="AB522" s="4"/>
      <c r="AC522" s="4"/>
      <c r="AD522" s="4"/>
      <c r="AE522" s="4"/>
    </row>
    <row r="523" spans="1:31" ht="15.75" customHeight="1">
      <c r="A523" s="4"/>
      <c r="B523" s="4"/>
      <c r="C523" s="4"/>
      <c r="D523" s="4"/>
      <c r="E523" s="4"/>
      <c r="F523" s="4"/>
      <c r="G523" s="56"/>
      <c r="H523" s="56"/>
      <c r="I523" s="52"/>
      <c r="J523" s="52"/>
      <c r="K523" s="52"/>
      <c r="L523" s="52"/>
      <c r="M523" s="52"/>
      <c r="N523" s="52"/>
      <c r="O523" s="4"/>
      <c r="P523" s="4"/>
      <c r="Q523" s="4"/>
      <c r="R523" s="4"/>
      <c r="S523" s="4"/>
      <c r="T523" s="4"/>
      <c r="U523" s="4"/>
      <c r="V523" s="4"/>
      <c r="W523" s="4"/>
      <c r="X523" s="4"/>
      <c r="Y523" s="4"/>
      <c r="Z523" s="56"/>
      <c r="AA523" s="56"/>
      <c r="AB523" s="4"/>
      <c r="AC523" s="4"/>
      <c r="AD523" s="4"/>
      <c r="AE523" s="4"/>
    </row>
    <row r="524" spans="1:31" ht="15.75" customHeight="1">
      <c r="A524" s="4"/>
      <c r="B524" s="4"/>
      <c r="C524" s="4"/>
      <c r="D524" s="4"/>
      <c r="E524" s="4"/>
      <c r="F524" s="4"/>
      <c r="G524" s="56"/>
      <c r="H524" s="56"/>
      <c r="I524" s="52"/>
      <c r="J524" s="52"/>
      <c r="K524" s="52"/>
      <c r="L524" s="52"/>
      <c r="M524" s="52"/>
      <c r="N524" s="52"/>
      <c r="O524" s="4"/>
      <c r="P524" s="4"/>
      <c r="Q524" s="4"/>
      <c r="R524" s="4"/>
      <c r="S524" s="4"/>
      <c r="T524" s="4"/>
      <c r="U524" s="4"/>
      <c r="V524" s="4"/>
      <c r="W524" s="4"/>
      <c r="X524" s="4"/>
      <c r="Y524" s="4"/>
      <c r="Z524" s="56"/>
      <c r="AA524" s="56"/>
      <c r="AB524" s="4"/>
      <c r="AC524" s="4"/>
      <c r="AD524" s="4"/>
      <c r="AE524" s="4"/>
    </row>
    <row r="525" spans="1:31" ht="15.75" customHeight="1">
      <c r="A525" s="4"/>
      <c r="B525" s="4"/>
      <c r="C525" s="4"/>
      <c r="D525" s="4"/>
      <c r="E525" s="4"/>
      <c r="F525" s="4"/>
      <c r="G525" s="56"/>
      <c r="H525" s="56"/>
      <c r="I525" s="52"/>
      <c r="J525" s="52"/>
      <c r="K525" s="52"/>
      <c r="L525" s="52"/>
      <c r="M525" s="52"/>
      <c r="N525" s="52"/>
      <c r="O525" s="4"/>
      <c r="P525" s="4"/>
      <c r="Q525" s="4"/>
      <c r="R525" s="4"/>
      <c r="S525" s="4"/>
      <c r="T525" s="4"/>
      <c r="U525" s="4"/>
      <c r="V525" s="4"/>
      <c r="W525" s="4"/>
      <c r="X525" s="4"/>
      <c r="Y525" s="4"/>
      <c r="Z525" s="56"/>
      <c r="AA525" s="56"/>
      <c r="AB525" s="4"/>
      <c r="AC525" s="4"/>
      <c r="AD525" s="4"/>
      <c r="AE525" s="4"/>
    </row>
    <row r="526" spans="1:31" ht="15.75" customHeight="1">
      <c r="A526" s="4"/>
      <c r="B526" s="4"/>
      <c r="C526" s="4"/>
      <c r="D526" s="4"/>
      <c r="E526" s="4"/>
      <c r="F526" s="4"/>
      <c r="G526" s="56"/>
      <c r="H526" s="56"/>
      <c r="I526" s="52"/>
      <c r="J526" s="52"/>
      <c r="K526" s="52"/>
      <c r="L526" s="52"/>
      <c r="M526" s="52"/>
      <c r="N526" s="52"/>
      <c r="O526" s="4"/>
      <c r="P526" s="4"/>
      <c r="Q526" s="4"/>
      <c r="R526" s="4"/>
      <c r="S526" s="4"/>
      <c r="T526" s="4"/>
      <c r="U526" s="4"/>
      <c r="V526" s="4"/>
      <c r="W526" s="4"/>
      <c r="X526" s="4"/>
      <c r="Y526" s="4"/>
      <c r="Z526" s="56"/>
      <c r="AA526" s="56"/>
      <c r="AB526" s="4"/>
      <c r="AC526" s="4"/>
      <c r="AD526" s="4"/>
      <c r="AE526" s="4"/>
    </row>
    <row r="527" spans="1:31" ht="15.75" customHeight="1">
      <c r="A527" s="4"/>
      <c r="B527" s="4"/>
      <c r="C527" s="4"/>
      <c r="D527" s="4"/>
      <c r="E527" s="4"/>
      <c r="F527" s="4"/>
      <c r="G527" s="56"/>
      <c r="H527" s="56"/>
      <c r="I527" s="52"/>
      <c r="J527" s="52"/>
      <c r="K527" s="52"/>
      <c r="L527" s="52"/>
      <c r="M527" s="52"/>
      <c r="N527" s="52"/>
      <c r="O527" s="4"/>
      <c r="P527" s="4"/>
      <c r="Q527" s="4"/>
      <c r="R527" s="4"/>
      <c r="S527" s="4"/>
      <c r="T527" s="4"/>
      <c r="U527" s="4"/>
      <c r="V527" s="4"/>
      <c r="W527" s="4"/>
      <c r="X527" s="4"/>
      <c r="Y527" s="4"/>
      <c r="Z527" s="56"/>
      <c r="AA527" s="56"/>
      <c r="AB527" s="4"/>
      <c r="AC527" s="4"/>
      <c r="AD527" s="4"/>
      <c r="AE527" s="4"/>
    </row>
    <row r="528" spans="1:31" ht="15.75" customHeight="1">
      <c r="A528" s="4"/>
      <c r="B528" s="4"/>
      <c r="C528" s="4"/>
      <c r="D528" s="4"/>
      <c r="E528" s="4"/>
      <c r="F528" s="4"/>
      <c r="G528" s="56"/>
      <c r="H528" s="56"/>
      <c r="I528" s="52"/>
      <c r="J528" s="52"/>
      <c r="K528" s="52"/>
      <c r="L528" s="52"/>
      <c r="M528" s="52"/>
      <c r="N528" s="52"/>
      <c r="O528" s="4"/>
      <c r="P528" s="4"/>
      <c r="Q528" s="4"/>
      <c r="R528" s="4"/>
      <c r="S528" s="4"/>
      <c r="T528" s="4"/>
      <c r="U528" s="4"/>
      <c r="V528" s="4"/>
      <c r="W528" s="4"/>
      <c r="X528" s="4"/>
      <c r="Y528" s="4"/>
      <c r="Z528" s="56"/>
      <c r="AA528" s="56"/>
      <c r="AB528" s="4"/>
      <c r="AC528" s="4"/>
      <c r="AD528" s="4"/>
      <c r="AE528" s="4"/>
    </row>
    <row r="529" spans="1:31" ht="15.75" customHeight="1">
      <c r="A529" s="4"/>
      <c r="B529" s="4"/>
      <c r="C529" s="4"/>
      <c r="D529" s="4"/>
      <c r="E529" s="4"/>
      <c r="F529" s="4"/>
      <c r="G529" s="56"/>
      <c r="H529" s="56"/>
      <c r="I529" s="52"/>
      <c r="J529" s="52"/>
      <c r="K529" s="52"/>
      <c r="L529" s="52"/>
      <c r="M529" s="52"/>
      <c r="N529" s="52"/>
      <c r="O529" s="4"/>
      <c r="P529" s="4"/>
      <c r="Q529" s="4"/>
      <c r="R529" s="4"/>
      <c r="S529" s="4"/>
      <c r="T529" s="4"/>
      <c r="U529" s="4"/>
      <c r="V529" s="4"/>
      <c r="W529" s="4"/>
      <c r="X529" s="4"/>
      <c r="Y529" s="4"/>
      <c r="Z529" s="56"/>
      <c r="AA529" s="56"/>
      <c r="AB529" s="4"/>
      <c r="AC529" s="4"/>
      <c r="AD529" s="4"/>
      <c r="AE529" s="4"/>
    </row>
    <row r="530" spans="1:31" ht="15.75" customHeight="1">
      <c r="A530" s="4"/>
      <c r="B530" s="4"/>
      <c r="C530" s="4"/>
      <c r="D530" s="4"/>
      <c r="E530" s="4"/>
      <c r="F530" s="4"/>
      <c r="G530" s="56"/>
      <c r="H530" s="56"/>
      <c r="I530" s="52"/>
      <c r="J530" s="52"/>
      <c r="K530" s="52"/>
      <c r="L530" s="52"/>
      <c r="M530" s="52"/>
      <c r="N530" s="52"/>
      <c r="O530" s="4"/>
      <c r="P530" s="4"/>
      <c r="Q530" s="4"/>
      <c r="R530" s="4"/>
      <c r="S530" s="4"/>
      <c r="T530" s="4"/>
      <c r="U530" s="4"/>
      <c r="V530" s="4"/>
      <c r="W530" s="4"/>
      <c r="X530" s="4"/>
      <c r="Y530" s="4"/>
      <c r="Z530" s="56"/>
      <c r="AA530" s="56"/>
      <c r="AB530" s="4"/>
      <c r="AC530" s="4"/>
      <c r="AD530" s="4"/>
      <c r="AE530" s="4"/>
    </row>
    <row r="531" spans="1:31" ht="15.75" customHeight="1">
      <c r="A531" s="4"/>
      <c r="B531" s="4"/>
      <c r="C531" s="4"/>
      <c r="D531" s="4"/>
      <c r="E531" s="4"/>
      <c r="F531" s="4"/>
      <c r="G531" s="56"/>
      <c r="H531" s="56"/>
      <c r="I531" s="52"/>
      <c r="J531" s="52"/>
      <c r="K531" s="52"/>
      <c r="L531" s="52"/>
      <c r="M531" s="52"/>
      <c r="N531" s="52"/>
      <c r="O531" s="4"/>
      <c r="P531" s="4"/>
      <c r="Q531" s="4"/>
      <c r="R531" s="4"/>
      <c r="S531" s="4"/>
      <c r="T531" s="4"/>
      <c r="U531" s="4"/>
      <c r="V531" s="4"/>
      <c r="W531" s="4"/>
      <c r="X531" s="4"/>
      <c r="Y531" s="4"/>
      <c r="Z531" s="56"/>
      <c r="AA531" s="56"/>
      <c r="AB531" s="4"/>
      <c r="AC531" s="4"/>
      <c r="AD531" s="4"/>
      <c r="AE531" s="4"/>
    </row>
    <row r="532" spans="1:31" ht="15.75" customHeight="1">
      <c r="A532" s="4"/>
      <c r="B532" s="4"/>
      <c r="C532" s="4"/>
      <c r="D532" s="4"/>
      <c r="E532" s="4"/>
      <c r="F532" s="4"/>
      <c r="G532" s="56"/>
      <c r="H532" s="56"/>
      <c r="I532" s="52"/>
      <c r="J532" s="52"/>
      <c r="K532" s="52"/>
      <c r="L532" s="52"/>
      <c r="M532" s="52"/>
      <c r="N532" s="52"/>
      <c r="O532" s="4"/>
      <c r="P532" s="4"/>
      <c r="Q532" s="4"/>
      <c r="R532" s="4"/>
      <c r="S532" s="4"/>
      <c r="T532" s="4"/>
      <c r="U532" s="4"/>
      <c r="V532" s="4"/>
      <c r="W532" s="4"/>
      <c r="X532" s="4"/>
      <c r="Y532" s="4"/>
      <c r="Z532" s="56"/>
      <c r="AA532" s="56"/>
      <c r="AB532" s="4"/>
      <c r="AC532" s="4"/>
      <c r="AD532" s="4"/>
      <c r="AE532" s="4"/>
    </row>
    <row r="533" spans="1:31" ht="15.75" customHeight="1">
      <c r="A533" s="4"/>
      <c r="B533" s="4"/>
      <c r="C533" s="4"/>
      <c r="D533" s="4"/>
      <c r="E533" s="4"/>
      <c r="F533" s="4"/>
      <c r="G533" s="56"/>
      <c r="H533" s="56"/>
      <c r="I533" s="52"/>
      <c r="J533" s="52"/>
      <c r="K533" s="52"/>
      <c r="L533" s="52"/>
      <c r="M533" s="52"/>
      <c r="N533" s="52"/>
      <c r="O533" s="4"/>
      <c r="P533" s="4"/>
      <c r="Q533" s="4"/>
      <c r="R533" s="4"/>
      <c r="S533" s="4"/>
      <c r="T533" s="4"/>
      <c r="U533" s="4"/>
      <c r="V533" s="4"/>
      <c r="W533" s="4"/>
      <c r="X533" s="4"/>
      <c r="Y533" s="4"/>
      <c r="Z533" s="56"/>
      <c r="AA533" s="56"/>
      <c r="AB533" s="4"/>
      <c r="AC533" s="4"/>
      <c r="AD533" s="4"/>
      <c r="AE533" s="4"/>
    </row>
    <row r="534" spans="1:31" ht="15.75" customHeight="1">
      <c r="A534" s="4"/>
      <c r="B534" s="4"/>
      <c r="C534" s="4"/>
      <c r="D534" s="4"/>
      <c r="E534" s="4"/>
      <c r="F534" s="4"/>
      <c r="G534" s="56"/>
      <c r="H534" s="56"/>
      <c r="I534" s="52"/>
      <c r="J534" s="52"/>
      <c r="K534" s="52"/>
      <c r="L534" s="52"/>
      <c r="M534" s="52"/>
      <c r="N534" s="52"/>
      <c r="O534" s="4"/>
      <c r="P534" s="4"/>
      <c r="Q534" s="4"/>
      <c r="R534" s="4"/>
      <c r="S534" s="4"/>
      <c r="T534" s="4"/>
      <c r="U534" s="4"/>
      <c r="V534" s="4"/>
      <c r="W534" s="4"/>
      <c r="X534" s="4"/>
      <c r="Y534" s="4"/>
      <c r="Z534" s="56"/>
      <c r="AA534" s="56"/>
      <c r="AB534" s="4"/>
      <c r="AC534" s="4"/>
      <c r="AD534" s="4"/>
      <c r="AE534" s="4"/>
    </row>
    <row r="535" spans="1:31" ht="15.75" customHeight="1">
      <c r="A535" s="4"/>
      <c r="B535" s="4"/>
      <c r="C535" s="4"/>
      <c r="D535" s="4"/>
      <c r="E535" s="4"/>
      <c r="F535" s="4"/>
      <c r="G535" s="56"/>
      <c r="H535" s="56"/>
      <c r="I535" s="52"/>
      <c r="J535" s="52"/>
      <c r="K535" s="52"/>
      <c r="L535" s="52"/>
      <c r="M535" s="52"/>
      <c r="N535" s="52"/>
      <c r="O535" s="4"/>
      <c r="P535" s="4"/>
      <c r="Q535" s="4"/>
      <c r="R535" s="4"/>
      <c r="S535" s="4"/>
      <c r="T535" s="4"/>
      <c r="U535" s="4"/>
      <c r="V535" s="4"/>
      <c r="W535" s="4"/>
      <c r="X535" s="4"/>
      <c r="Y535" s="4"/>
      <c r="Z535" s="56"/>
      <c r="AA535" s="56"/>
      <c r="AB535" s="4"/>
      <c r="AC535" s="4"/>
      <c r="AD535" s="4"/>
      <c r="AE535" s="4"/>
    </row>
    <row r="536" spans="1:31" ht="15.75" customHeight="1">
      <c r="A536" s="4"/>
      <c r="B536" s="4"/>
      <c r="C536" s="4"/>
      <c r="D536" s="4"/>
      <c r="E536" s="4"/>
      <c r="F536" s="4"/>
      <c r="G536" s="56"/>
      <c r="H536" s="56"/>
      <c r="I536" s="52"/>
      <c r="J536" s="52"/>
      <c r="K536" s="52"/>
      <c r="L536" s="52"/>
      <c r="M536" s="52"/>
      <c r="N536" s="52"/>
      <c r="O536" s="4"/>
      <c r="P536" s="4"/>
      <c r="Q536" s="4"/>
      <c r="R536" s="4"/>
      <c r="S536" s="4"/>
      <c r="T536" s="4"/>
      <c r="U536" s="4"/>
      <c r="V536" s="4"/>
      <c r="W536" s="4"/>
      <c r="X536" s="4"/>
      <c r="Y536" s="4"/>
      <c r="Z536" s="56"/>
      <c r="AA536" s="56"/>
      <c r="AB536" s="4"/>
      <c r="AC536" s="4"/>
      <c r="AD536" s="4"/>
      <c r="AE536" s="4"/>
    </row>
    <row r="537" spans="1:31" ht="15.75" customHeight="1">
      <c r="A537" s="4"/>
      <c r="B537" s="4"/>
      <c r="C537" s="4"/>
      <c r="D537" s="4"/>
      <c r="E537" s="4"/>
      <c r="F537" s="4"/>
      <c r="G537" s="56"/>
      <c r="H537" s="56"/>
      <c r="I537" s="52"/>
      <c r="J537" s="52"/>
      <c r="K537" s="52"/>
      <c r="L537" s="52"/>
      <c r="M537" s="52"/>
      <c r="N537" s="52"/>
      <c r="O537" s="4"/>
      <c r="P537" s="4"/>
      <c r="Q537" s="4"/>
      <c r="R537" s="4"/>
      <c r="S537" s="4"/>
      <c r="T537" s="4"/>
      <c r="U537" s="4"/>
      <c r="V537" s="4"/>
      <c r="W537" s="4"/>
      <c r="X537" s="4"/>
      <c r="Y537" s="4"/>
      <c r="Z537" s="56"/>
      <c r="AA537" s="56"/>
      <c r="AB537" s="4"/>
      <c r="AC537" s="4"/>
      <c r="AD537" s="4"/>
      <c r="AE537" s="4"/>
    </row>
    <row r="538" spans="1:31" ht="15.75" customHeight="1">
      <c r="A538" s="4"/>
      <c r="B538" s="4"/>
      <c r="C538" s="4"/>
      <c r="D538" s="4"/>
      <c r="E538" s="4"/>
      <c r="F538" s="4"/>
      <c r="G538" s="56"/>
      <c r="H538" s="56"/>
      <c r="I538" s="52"/>
      <c r="J538" s="52"/>
      <c r="K538" s="52"/>
      <c r="L538" s="52"/>
      <c r="M538" s="52"/>
      <c r="N538" s="52"/>
      <c r="O538" s="4"/>
      <c r="P538" s="4"/>
      <c r="Q538" s="4"/>
      <c r="R538" s="4"/>
      <c r="S538" s="4"/>
      <c r="T538" s="4"/>
      <c r="U538" s="4"/>
      <c r="V538" s="4"/>
      <c r="W538" s="4"/>
      <c r="X538" s="4"/>
      <c r="Y538" s="4"/>
      <c r="Z538" s="56"/>
      <c r="AA538" s="56"/>
      <c r="AB538" s="4"/>
      <c r="AC538" s="4"/>
      <c r="AD538" s="4"/>
      <c r="AE538" s="4"/>
    </row>
    <row r="539" spans="1:31" ht="15.75" customHeight="1">
      <c r="A539" s="4"/>
      <c r="B539" s="4"/>
      <c r="C539" s="4"/>
      <c r="D539" s="4"/>
      <c r="E539" s="4"/>
      <c r="F539" s="4"/>
      <c r="G539" s="56"/>
      <c r="H539" s="56"/>
      <c r="I539" s="52"/>
      <c r="J539" s="52"/>
      <c r="K539" s="52"/>
      <c r="L539" s="52"/>
      <c r="M539" s="52"/>
      <c r="N539" s="52"/>
      <c r="O539" s="4"/>
      <c r="P539" s="4"/>
      <c r="Q539" s="4"/>
      <c r="R539" s="4"/>
      <c r="S539" s="4"/>
      <c r="T539" s="4"/>
      <c r="U539" s="4"/>
      <c r="V539" s="4"/>
      <c r="W539" s="4"/>
      <c r="X539" s="4"/>
      <c r="Y539" s="4"/>
      <c r="Z539" s="56"/>
      <c r="AA539" s="56"/>
      <c r="AB539" s="4"/>
      <c r="AC539" s="4"/>
      <c r="AD539" s="4"/>
      <c r="AE539" s="4"/>
    </row>
    <row r="540" spans="1:31" ht="15.75" customHeight="1">
      <c r="A540" s="4"/>
      <c r="B540" s="4"/>
      <c r="C540" s="4"/>
      <c r="D540" s="4"/>
      <c r="E540" s="4"/>
      <c r="F540" s="4"/>
      <c r="G540" s="56"/>
      <c r="H540" s="56"/>
      <c r="I540" s="52"/>
      <c r="J540" s="52"/>
      <c r="K540" s="52"/>
      <c r="L540" s="52"/>
      <c r="M540" s="52"/>
      <c r="N540" s="52"/>
      <c r="O540" s="4"/>
      <c r="P540" s="4"/>
      <c r="Q540" s="4"/>
      <c r="R540" s="4"/>
      <c r="S540" s="4"/>
      <c r="T540" s="4"/>
      <c r="U540" s="4"/>
      <c r="V540" s="4"/>
      <c r="W540" s="4"/>
      <c r="X540" s="4"/>
      <c r="Y540" s="4"/>
      <c r="Z540" s="56"/>
      <c r="AA540" s="56"/>
      <c r="AB540" s="4"/>
      <c r="AC540" s="4"/>
      <c r="AD540" s="4"/>
      <c r="AE540" s="4"/>
    </row>
    <row r="541" spans="1:31" ht="15.75" customHeight="1">
      <c r="A541" s="4"/>
      <c r="B541" s="4"/>
      <c r="C541" s="4"/>
      <c r="D541" s="4"/>
      <c r="E541" s="4"/>
      <c r="F541" s="4"/>
      <c r="G541" s="56"/>
      <c r="H541" s="56"/>
      <c r="I541" s="52"/>
      <c r="J541" s="52"/>
      <c r="K541" s="52"/>
      <c r="L541" s="52"/>
      <c r="M541" s="52"/>
      <c r="N541" s="52"/>
      <c r="O541" s="4"/>
      <c r="P541" s="4"/>
      <c r="Q541" s="4"/>
      <c r="R541" s="4"/>
      <c r="S541" s="4"/>
      <c r="T541" s="4"/>
      <c r="U541" s="4"/>
      <c r="V541" s="4"/>
      <c r="W541" s="4"/>
      <c r="X541" s="4"/>
      <c r="Y541" s="4"/>
      <c r="Z541" s="56"/>
      <c r="AA541" s="56"/>
      <c r="AB541" s="4"/>
      <c r="AC541" s="4"/>
      <c r="AD541" s="4"/>
      <c r="AE541" s="4"/>
    </row>
    <row r="542" spans="1:31" ht="15.75" customHeight="1">
      <c r="A542" s="4"/>
      <c r="B542" s="4"/>
      <c r="C542" s="4"/>
      <c r="D542" s="4"/>
      <c r="E542" s="4"/>
      <c r="F542" s="4"/>
      <c r="G542" s="56"/>
      <c r="H542" s="56"/>
      <c r="I542" s="52"/>
      <c r="J542" s="52"/>
      <c r="K542" s="52"/>
      <c r="L542" s="52"/>
      <c r="M542" s="52"/>
      <c r="N542" s="52"/>
      <c r="O542" s="4"/>
      <c r="P542" s="4"/>
      <c r="Q542" s="4"/>
      <c r="R542" s="4"/>
      <c r="S542" s="4"/>
      <c r="T542" s="4"/>
      <c r="U542" s="4"/>
      <c r="V542" s="4"/>
      <c r="W542" s="4"/>
      <c r="X542" s="4"/>
      <c r="Y542" s="4"/>
      <c r="Z542" s="56"/>
      <c r="AA542" s="56"/>
      <c r="AB542" s="4"/>
      <c r="AC542" s="4"/>
      <c r="AD542" s="4"/>
      <c r="AE542" s="4"/>
    </row>
    <row r="543" spans="1:31" ht="15.75" customHeight="1">
      <c r="A543" s="4"/>
      <c r="B543" s="4"/>
      <c r="C543" s="4"/>
      <c r="D543" s="4"/>
      <c r="E543" s="4"/>
      <c r="F543" s="4"/>
      <c r="G543" s="56"/>
      <c r="H543" s="56"/>
      <c r="I543" s="52"/>
      <c r="J543" s="52"/>
      <c r="K543" s="52"/>
      <c r="L543" s="52"/>
      <c r="M543" s="52"/>
      <c r="N543" s="52"/>
      <c r="O543" s="4"/>
      <c r="P543" s="4"/>
      <c r="Q543" s="4"/>
      <c r="R543" s="4"/>
      <c r="S543" s="4"/>
      <c r="T543" s="4"/>
      <c r="U543" s="4"/>
      <c r="V543" s="4"/>
      <c r="W543" s="4"/>
      <c r="X543" s="4"/>
      <c r="Y543" s="4"/>
      <c r="Z543" s="56"/>
      <c r="AA543" s="56"/>
      <c r="AB543" s="4"/>
      <c r="AC543" s="4"/>
      <c r="AD543" s="4"/>
      <c r="AE543" s="4"/>
    </row>
    <row r="544" spans="1:31" ht="15.75" customHeight="1">
      <c r="A544" s="4"/>
      <c r="B544" s="4"/>
      <c r="C544" s="4"/>
      <c r="D544" s="4"/>
      <c r="E544" s="4"/>
      <c r="F544" s="4"/>
      <c r="G544" s="56"/>
      <c r="H544" s="56"/>
      <c r="I544" s="52"/>
      <c r="J544" s="52"/>
      <c r="K544" s="52"/>
      <c r="L544" s="52"/>
      <c r="M544" s="52"/>
      <c r="N544" s="52"/>
      <c r="O544" s="4"/>
      <c r="P544" s="4"/>
      <c r="Q544" s="4"/>
      <c r="R544" s="4"/>
      <c r="S544" s="4"/>
      <c r="T544" s="4"/>
      <c r="U544" s="4"/>
      <c r="V544" s="4"/>
      <c r="W544" s="4"/>
      <c r="X544" s="4"/>
      <c r="Y544" s="4"/>
      <c r="Z544" s="56"/>
      <c r="AA544" s="56"/>
      <c r="AB544" s="4"/>
      <c r="AC544" s="4"/>
      <c r="AD544" s="4"/>
      <c r="AE544" s="4"/>
    </row>
    <row r="545" spans="1:31" ht="15.75" customHeight="1">
      <c r="A545" s="4"/>
      <c r="B545" s="4"/>
      <c r="C545" s="4"/>
      <c r="D545" s="4"/>
      <c r="E545" s="4"/>
      <c r="F545" s="4"/>
      <c r="G545" s="56"/>
      <c r="H545" s="56"/>
      <c r="I545" s="52"/>
      <c r="J545" s="52"/>
      <c r="K545" s="52"/>
      <c r="L545" s="52"/>
      <c r="M545" s="52"/>
      <c r="N545" s="52"/>
      <c r="O545" s="4"/>
      <c r="P545" s="4"/>
      <c r="Q545" s="4"/>
      <c r="R545" s="4"/>
      <c r="S545" s="4"/>
      <c r="T545" s="4"/>
      <c r="U545" s="4"/>
      <c r="V545" s="4"/>
      <c r="W545" s="4"/>
      <c r="X545" s="4"/>
      <c r="Y545" s="4"/>
      <c r="Z545" s="56"/>
      <c r="AA545" s="56"/>
      <c r="AB545" s="4"/>
      <c r="AC545" s="4"/>
      <c r="AD545" s="4"/>
      <c r="AE545" s="4"/>
    </row>
    <row r="546" spans="1:31" ht="15.75" customHeight="1">
      <c r="A546" s="4"/>
      <c r="B546" s="4"/>
      <c r="C546" s="4"/>
      <c r="D546" s="4"/>
      <c r="E546" s="4"/>
      <c r="F546" s="4"/>
      <c r="G546" s="56"/>
      <c r="H546" s="56"/>
      <c r="I546" s="52"/>
      <c r="J546" s="52"/>
      <c r="K546" s="52"/>
      <c r="L546" s="52"/>
      <c r="M546" s="52"/>
      <c r="N546" s="52"/>
      <c r="O546" s="4"/>
      <c r="P546" s="4"/>
      <c r="Q546" s="4"/>
      <c r="R546" s="4"/>
      <c r="S546" s="4"/>
      <c r="T546" s="4"/>
      <c r="U546" s="4"/>
      <c r="V546" s="4"/>
      <c r="W546" s="4"/>
      <c r="X546" s="4"/>
      <c r="Y546" s="4"/>
      <c r="Z546" s="56"/>
      <c r="AA546" s="56"/>
      <c r="AB546" s="4"/>
      <c r="AC546" s="4"/>
      <c r="AD546" s="4"/>
      <c r="AE546" s="4"/>
    </row>
    <row r="547" spans="1:31" ht="15.75" customHeight="1">
      <c r="A547" s="4"/>
      <c r="B547" s="4"/>
      <c r="C547" s="4"/>
      <c r="D547" s="4"/>
      <c r="E547" s="4"/>
      <c r="F547" s="4"/>
      <c r="G547" s="56"/>
      <c r="H547" s="56"/>
      <c r="I547" s="52"/>
      <c r="J547" s="52"/>
      <c r="K547" s="52"/>
      <c r="L547" s="52"/>
      <c r="M547" s="52"/>
      <c r="N547" s="52"/>
      <c r="O547" s="4"/>
      <c r="P547" s="4"/>
      <c r="Q547" s="4"/>
      <c r="R547" s="4"/>
      <c r="S547" s="4"/>
      <c r="T547" s="4"/>
      <c r="U547" s="4"/>
      <c r="V547" s="4"/>
      <c r="W547" s="4"/>
      <c r="X547" s="4"/>
      <c r="Y547" s="4"/>
      <c r="Z547" s="56"/>
      <c r="AA547" s="56"/>
      <c r="AB547" s="4"/>
      <c r="AC547" s="4"/>
      <c r="AD547" s="4"/>
      <c r="AE547" s="4"/>
    </row>
    <row r="548" spans="1:31" ht="15.75" customHeight="1">
      <c r="A548" s="4"/>
      <c r="B548" s="4"/>
      <c r="C548" s="4"/>
      <c r="D548" s="4"/>
      <c r="E548" s="4"/>
      <c r="F548" s="4"/>
      <c r="G548" s="56"/>
      <c r="H548" s="56"/>
      <c r="I548" s="52"/>
      <c r="J548" s="52"/>
      <c r="K548" s="52"/>
      <c r="L548" s="52"/>
      <c r="M548" s="52"/>
      <c r="N548" s="52"/>
      <c r="O548" s="4"/>
      <c r="P548" s="4"/>
      <c r="Q548" s="4"/>
      <c r="R548" s="4"/>
      <c r="S548" s="4"/>
      <c r="T548" s="4"/>
      <c r="U548" s="4"/>
      <c r="V548" s="4"/>
      <c r="W548" s="4"/>
      <c r="X548" s="4"/>
      <c r="Y548" s="4"/>
      <c r="Z548" s="56"/>
      <c r="AA548" s="56"/>
      <c r="AB548" s="4"/>
      <c r="AC548" s="4"/>
      <c r="AD548" s="4"/>
      <c r="AE548" s="4"/>
    </row>
    <row r="549" spans="1:31" ht="15.75" customHeight="1">
      <c r="A549" s="4"/>
      <c r="B549" s="4"/>
      <c r="C549" s="4"/>
      <c r="D549" s="4"/>
      <c r="E549" s="4"/>
      <c r="F549" s="4"/>
      <c r="G549" s="56"/>
      <c r="H549" s="56"/>
      <c r="I549" s="52"/>
      <c r="J549" s="52"/>
      <c r="K549" s="52"/>
      <c r="L549" s="52"/>
      <c r="M549" s="52"/>
      <c r="N549" s="52"/>
      <c r="O549" s="4"/>
      <c r="P549" s="4"/>
      <c r="Q549" s="4"/>
      <c r="R549" s="4"/>
      <c r="S549" s="4"/>
      <c r="T549" s="4"/>
      <c r="U549" s="4"/>
      <c r="V549" s="4"/>
      <c r="W549" s="4"/>
      <c r="X549" s="4"/>
      <c r="Y549" s="4"/>
      <c r="Z549" s="56"/>
      <c r="AA549" s="56"/>
      <c r="AB549" s="4"/>
      <c r="AC549" s="4"/>
      <c r="AD549" s="4"/>
      <c r="AE549" s="4"/>
    </row>
    <row r="550" spans="1:31" ht="15.75" customHeight="1">
      <c r="A550" s="4"/>
      <c r="B550" s="4"/>
      <c r="C550" s="4"/>
      <c r="D550" s="4"/>
      <c r="E550" s="4"/>
      <c r="F550" s="4"/>
      <c r="G550" s="56"/>
      <c r="H550" s="56"/>
      <c r="I550" s="52"/>
      <c r="J550" s="52"/>
      <c r="K550" s="52"/>
      <c r="L550" s="52"/>
      <c r="M550" s="52"/>
      <c r="N550" s="52"/>
      <c r="O550" s="4"/>
      <c r="P550" s="4"/>
      <c r="Q550" s="4"/>
      <c r="R550" s="4"/>
      <c r="S550" s="4"/>
      <c r="T550" s="4"/>
      <c r="U550" s="4"/>
      <c r="V550" s="4"/>
      <c r="W550" s="4"/>
      <c r="X550" s="4"/>
      <c r="Y550" s="4"/>
      <c r="Z550" s="56"/>
      <c r="AA550" s="56"/>
      <c r="AB550" s="4"/>
      <c r="AC550" s="4"/>
      <c r="AD550" s="4"/>
      <c r="AE550" s="4"/>
    </row>
    <row r="551" spans="1:31" ht="15.75" customHeight="1">
      <c r="A551" s="4"/>
      <c r="B551" s="4"/>
      <c r="C551" s="4"/>
      <c r="D551" s="4"/>
      <c r="E551" s="4"/>
      <c r="F551" s="4"/>
      <c r="G551" s="56"/>
      <c r="H551" s="56"/>
      <c r="I551" s="52"/>
      <c r="J551" s="52"/>
      <c r="K551" s="52"/>
      <c r="L551" s="52"/>
      <c r="M551" s="52"/>
      <c r="N551" s="52"/>
      <c r="O551" s="4"/>
      <c r="P551" s="4"/>
      <c r="Q551" s="4"/>
      <c r="R551" s="4"/>
      <c r="S551" s="4"/>
      <c r="T551" s="4"/>
      <c r="U551" s="4"/>
      <c r="V551" s="4"/>
      <c r="W551" s="4"/>
      <c r="X551" s="4"/>
      <c r="Y551" s="4"/>
      <c r="Z551" s="56"/>
      <c r="AA551" s="56"/>
      <c r="AB551" s="4"/>
      <c r="AC551" s="4"/>
      <c r="AD551" s="4"/>
      <c r="AE551" s="4"/>
    </row>
    <row r="552" spans="1:31" ht="15.75" customHeight="1">
      <c r="A552" s="4"/>
      <c r="B552" s="4"/>
      <c r="C552" s="4"/>
      <c r="D552" s="4"/>
      <c r="E552" s="4"/>
      <c r="F552" s="4"/>
      <c r="G552" s="56"/>
      <c r="H552" s="56"/>
      <c r="I552" s="52"/>
      <c r="J552" s="52"/>
      <c r="K552" s="52"/>
      <c r="L552" s="52"/>
      <c r="M552" s="52"/>
      <c r="N552" s="52"/>
      <c r="O552" s="4"/>
      <c r="P552" s="4"/>
      <c r="Q552" s="4"/>
      <c r="R552" s="4"/>
      <c r="S552" s="4"/>
      <c r="T552" s="4"/>
      <c r="U552" s="4"/>
      <c r="V552" s="4"/>
      <c r="W552" s="4"/>
      <c r="X552" s="4"/>
      <c r="Y552" s="4"/>
      <c r="Z552" s="56"/>
      <c r="AA552" s="56"/>
      <c r="AB552" s="4"/>
      <c r="AC552" s="4"/>
      <c r="AD552" s="4"/>
      <c r="AE552" s="4"/>
    </row>
    <row r="553" spans="1:31" ht="15.75" customHeight="1">
      <c r="A553" s="4"/>
      <c r="B553" s="4"/>
      <c r="C553" s="4"/>
      <c r="D553" s="4"/>
      <c r="E553" s="4"/>
      <c r="F553" s="4"/>
      <c r="G553" s="56"/>
      <c r="H553" s="56"/>
      <c r="I553" s="52"/>
      <c r="J553" s="52"/>
      <c r="K553" s="52"/>
      <c r="L553" s="52"/>
      <c r="M553" s="52"/>
      <c r="N553" s="52"/>
      <c r="O553" s="4"/>
      <c r="P553" s="4"/>
      <c r="Q553" s="4"/>
      <c r="R553" s="4"/>
      <c r="S553" s="4"/>
      <c r="T553" s="4"/>
      <c r="U553" s="4"/>
      <c r="V553" s="4"/>
      <c r="W553" s="4"/>
      <c r="X553" s="4"/>
      <c r="Y553" s="4"/>
      <c r="Z553" s="56"/>
      <c r="AA553" s="56"/>
      <c r="AB553" s="4"/>
      <c r="AC553" s="4"/>
      <c r="AD553" s="4"/>
      <c r="AE553" s="4"/>
    </row>
    <row r="554" spans="1:31" ht="15.75" customHeight="1">
      <c r="A554" s="4"/>
      <c r="B554" s="4"/>
      <c r="C554" s="4"/>
      <c r="D554" s="4"/>
      <c r="E554" s="4"/>
      <c r="F554" s="4"/>
      <c r="G554" s="56"/>
      <c r="H554" s="56"/>
      <c r="I554" s="52"/>
      <c r="J554" s="52"/>
      <c r="K554" s="52"/>
      <c r="L554" s="52"/>
      <c r="M554" s="52"/>
      <c r="N554" s="52"/>
      <c r="O554" s="4"/>
      <c r="P554" s="4"/>
      <c r="Q554" s="4"/>
      <c r="R554" s="4"/>
      <c r="S554" s="4"/>
      <c r="T554" s="4"/>
      <c r="U554" s="4"/>
      <c r="V554" s="4"/>
      <c r="W554" s="4"/>
      <c r="X554" s="4"/>
      <c r="Y554" s="4"/>
      <c r="Z554" s="56"/>
      <c r="AA554" s="56"/>
      <c r="AB554" s="4"/>
      <c r="AC554" s="4"/>
      <c r="AD554" s="4"/>
      <c r="AE554" s="4"/>
    </row>
    <row r="555" spans="1:31" ht="15.75" customHeight="1">
      <c r="A555" s="4"/>
      <c r="B555" s="4"/>
      <c r="C555" s="4"/>
      <c r="D555" s="4"/>
      <c r="E555" s="4"/>
      <c r="F555" s="4"/>
      <c r="G555" s="56"/>
      <c r="H555" s="56"/>
      <c r="I555" s="52"/>
      <c r="J555" s="52"/>
      <c r="K555" s="52"/>
      <c r="L555" s="52"/>
      <c r="M555" s="52"/>
      <c r="N555" s="52"/>
      <c r="O555" s="4"/>
      <c r="P555" s="4"/>
      <c r="Q555" s="4"/>
      <c r="R555" s="4"/>
      <c r="S555" s="4"/>
      <c r="T555" s="4"/>
      <c r="U555" s="4"/>
      <c r="V555" s="4"/>
      <c r="W555" s="4"/>
      <c r="X555" s="4"/>
      <c r="Y555" s="4"/>
      <c r="Z555" s="56"/>
      <c r="AA555" s="56"/>
      <c r="AB555" s="4"/>
      <c r="AC555" s="4"/>
      <c r="AD555" s="4"/>
      <c r="AE555" s="4"/>
    </row>
    <row r="556" spans="1:31" ht="15.75" customHeight="1">
      <c r="A556" s="4"/>
      <c r="B556" s="4"/>
      <c r="C556" s="4"/>
      <c r="D556" s="4"/>
      <c r="E556" s="4"/>
      <c r="F556" s="4"/>
      <c r="G556" s="56"/>
      <c r="H556" s="56"/>
      <c r="I556" s="52"/>
      <c r="J556" s="52"/>
      <c r="K556" s="52"/>
      <c r="L556" s="52"/>
      <c r="M556" s="52"/>
      <c r="N556" s="52"/>
      <c r="O556" s="4"/>
      <c r="P556" s="4"/>
      <c r="Q556" s="4"/>
      <c r="R556" s="4"/>
      <c r="S556" s="4"/>
      <c r="T556" s="4"/>
      <c r="U556" s="4"/>
      <c r="V556" s="4"/>
      <c r="W556" s="4"/>
      <c r="X556" s="4"/>
      <c r="Y556" s="4"/>
      <c r="Z556" s="56"/>
      <c r="AA556" s="56"/>
      <c r="AB556" s="4"/>
      <c r="AC556" s="4"/>
      <c r="AD556" s="4"/>
      <c r="AE556" s="4"/>
    </row>
    <row r="557" spans="1:31" ht="15.75" customHeight="1">
      <c r="A557" s="4"/>
      <c r="B557" s="4"/>
      <c r="C557" s="4"/>
      <c r="D557" s="4"/>
      <c r="E557" s="4"/>
      <c r="F557" s="4"/>
      <c r="G557" s="56"/>
      <c r="H557" s="56"/>
      <c r="I557" s="52"/>
      <c r="J557" s="52"/>
      <c r="K557" s="52"/>
      <c r="L557" s="52"/>
      <c r="M557" s="52"/>
      <c r="N557" s="52"/>
      <c r="O557" s="4"/>
      <c r="P557" s="4"/>
      <c r="Q557" s="4"/>
      <c r="R557" s="4"/>
      <c r="S557" s="4"/>
      <c r="T557" s="4"/>
      <c r="U557" s="4"/>
      <c r="V557" s="4"/>
      <c r="W557" s="4"/>
      <c r="X557" s="4"/>
      <c r="Y557" s="4"/>
      <c r="Z557" s="56"/>
      <c r="AA557" s="56"/>
      <c r="AB557" s="4"/>
      <c r="AC557" s="4"/>
      <c r="AD557" s="4"/>
      <c r="AE557" s="4"/>
    </row>
    <row r="558" spans="1:31" ht="15.75" customHeight="1">
      <c r="A558" s="4"/>
      <c r="B558" s="4"/>
      <c r="C558" s="4"/>
      <c r="D558" s="4"/>
      <c r="E558" s="4"/>
      <c r="F558" s="4"/>
      <c r="G558" s="56"/>
      <c r="H558" s="56"/>
      <c r="I558" s="52"/>
      <c r="J558" s="52"/>
      <c r="K558" s="52"/>
      <c r="L558" s="52"/>
      <c r="M558" s="52"/>
      <c r="N558" s="52"/>
      <c r="O558" s="4"/>
      <c r="P558" s="4"/>
      <c r="Q558" s="4"/>
      <c r="R558" s="4"/>
      <c r="S558" s="4"/>
      <c r="T558" s="4"/>
      <c r="U558" s="4"/>
      <c r="V558" s="4"/>
      <c r="W558" s="4"/>
      <c r="X558" s="4"/>
      <c r="Y558" s="4"/>
      <c r="Z558" s="56"/>
      <c r="AA558" s="56"/>
      <c r="AB558" s="4"/>
      <c r="AC558" s="4"/>
      <c r="AD558" s="4"/>
      <c r="AE558" s="4"/>
    </row>
    <row r="559" spans="1:31" ht="15.75" customHeight="1">
      <c r="A559" s="4"/>
      <c r="B559" s="4"/>
      <c r="C559" s="4"/>
      <c r="D559" s="4"/>
      <c r="E559" s="4"/>
      <c r="F559" s="4"/>
      <c r="G559" s="56"/>
      <c r="H559" s="56"/>
      <c r="I559" s="52"/>
      <c r="J559" s="52"/>
      <c r="K559" s="52"/>
      <c r="L559" s="52"/>
      <c r="M559" s="52"/>
      <c r="N559" s="52"/>
      <c r="O559" s="4"/>
      <c r="P559" s="4"/>
      <c r="Q559" s="4"/>
      <c r="R559" s="4"/>
      <c r="S559" s="4"/>
      <c r="T559" s="4"/>
      <c r="U559" s="4"/>
      <c r="V559" s="4"/>
      <c r="W559" s="4"/>
      <c r="X559" s="4"/>
      <c r="Y559" s="4"/>
      <c r="Z559" s="56"/>
      <c r="AA559" s="56"/>
      <c r="AB559" s="4"/>
      <c r="AC559" s="4"/>
      <c r="AD559" s="4"/>
      <c r="AE559" s="4"/>
    </row>
    <row r="560" spans="1:31" ht="15.75" customHeight="1">
      <c r="A560" s="4"/>
      <c r="B560" s="4"/>
      <c r="C560" s="4"/>
      <c r="D560" s="4"/>
      <c r="E560" s="4"/>
      <c r="F560" s="4"/>
      <c r="G560" s="56"/>
      <c r="H560" s="56"/>
      <c r="I560" s="52"/>
      <c r="J560" s="52"/>
      <c r="K560" s="52"/>
      <c r="L560" s="52"/>
      <c r="M560" s="52"/>
      <c r="N560" s="52"/>
      <c r="O560" s="4"/>
      <c r="P560" s="4"/>
      <c r="Q560" s="4"/>
      <c r="R560" s="4"/>
      <c r="S560" s="4"/>
      <c r="T560" s="4"/>
      <c r="U560" s="4"/>
      <c r="V560" s="4"/>
      <c r="W560" s="4"/>
      <c r="X560" s="4"/>
      <c r="Y560" s="4"/>
      <c r="Z560" s="56"/>
      <c r="AA560" s="56"/>
      <c r="AB560" s="4"/>
      <c r="AC560" s="4"/>
      <c r="AD560" s="4"/>
      <c r="AE560" s="4"/>
    </row>
    <row r="561" spans="1:31" ht="15.75" customHeight="1">
      <c r="A561" s="4"/>
      <c r="B561" s="4"/>
      <c r="C561" s="4"/>
      <c r="D561" s="4"/>
      <c r="E561" s="4"/>
      <c r="F561" s="4"/>
      <c r="G561" s="56"/>
      <c r="H561" s="56"/>
      <c r="I561" s="52"/>
      <c r="J561" s="52"/>
      <c r="K561" s="52"/>
      <c r="L561" s="52"/>
      <c r="M561" s="52"/>
      <c r="N561" s="52"/>
      <c r="O561" s="4"/>
      <c r="P561" s="4"/>
      <c r="Q561" s="4"/>
      <c r="R561" s="4"/>
      <c r="S561" s="4"/>
      <c r="T561" s="4"/>
      <c r="U561" s="4"/>
      <c r="V561" s="4"/>
      <c r="W561" s="4"/>
      <c r="X561" s="4"/>
      <c r="Y561" s="4"/>
      <c r="Z561" s="56"/>
      <c r="AA561" s="56"/>
      <c r="AB561" s="4"/>
      <c r="AC561" s="4"/>
      <c r="AD561" s="4"/>
      <c r="AE561" s="4"/>
    </row>
    <row r="562" spans="1:31" ht="15.75" customHeight="1">
      <c r="A562" s="4"/>
      <c r="B562" s="4"/>
      <c r="C562" s="4"/>
      <c r="D562" s="4"/>
      <c r="E562" s="4"/>
      <c r="F562" s="4"/>
      <c r="G562" s="56"/>
      <c r="H562" s="56"/>
      <c r="I562" s="52"/>
      <c r="J562" s="52"/>
      <c r="K562" s="52"/>
      <c r="L562" s="52"/>
      <c r="M562" s="52"/>
      <c r="N562" s="52"/>
      <c r="O562" s="4"/>
      <c r="P562" s="4"/>
      <c r="Q562" s="4"/>
      <c r="R562" s="4"/>
      <c r="S562" s="4"/>
      <c r="T562" s="4"/>
      <c r="U562" s="4"/>
      <c r="V562" s="4"/>
      <c r="W562" s="4"/>
      <c r="X562" s="4"/>
      <c r="Y562" s="4"/>
      <c r="Z562" s="56"/>
      <c r="AA562" s="56"/>
      <c r="AB562" s="4"/>
      <c r="AC562" s="4"/>
      <c r="AD562" s="4"/>
      <c r="AE562" s="4"/>
    </row>
    <row r="563" spans="1:31" ht="15.75" customHeight="1">
      <c r="A563" s="4"/>
      <c r="B563" s="4"/>
      <c r="C563" s="4"/>
      <c r="D563" s="4"/>
      <c r="E563" s="4"/>
      <c r="F563" s="4"/>
      <c r="G563" s="56"/>
      <c r="H563" s="56"/>
      <c r="I563" s="52"/>
      <c r="J563" s="52"/>
      <c r="K563" s="52"/>
      <c r="L563" s="52"/>
      <c r="M563" s="52"/>
      <c r="N563" s="52"/>
      <c r="O563" s="4"/>
      <c r="P563" s="4"/>
      <c r="Q563" s="4"/>
      <c r="R563" s="4"/>
      <c r="S563" s="4"/>
      <c r="T563" s="4"/>
      <c r="U563" s="4"/>
      <c r="V563" s="4"/>
      <c r="W563" s="4"/>
      <c r="X563" s="4"/>
      <c r="Y563" s="4"/>
      <c r="Z563" s="56"/>
      <c r="AA563" s="56"/>
      <c r="AB563" s="4"/>
      <c r="AC563" s="4"/>
      <c r="AD563" s="4"/>
      <c r="AE563" s="4"/>
    </row>
    <row r="564" spans="1:31" ht="15.75" customHeight="1">
      <c r="A564" s="4"/>
      <c r="B564" s="4"/>
      <c r="C564" s="4"/>
      <c r="D564" s="4"/>
      <c r="E564" s="4"/>
      <c r="F564" s="4"/>
      <c r="G564" s="56"/>
      <c r="H564" s="56"/>
      <c r="I564" s="52"/>
      <c r="J564" s="52"/>
      <c r="K564" s="52"/>
      <c r="L564" s="52"/>
      <c r="M564" s="52"/>
      <c r="N564" s="52"/>
      <c r="O564" s="4"/>
      <c r="P564" s="4"/>
      <c r="Q564" s="4"/>
      <c r="R564" s="4"/>
      <c r="S564" s="4"/>
      <c r="T564" s="4"/>
      <c r="U564" s="4"/>
      <c r="V564" s="4"/>
      <c r="W564" s="4"/>
      <c r="X564" s="4"/>
      <c r="Y564" s="4"/>
      <c r="Z564" s="56"/>
      <c r="AA564" s="56"/>
      <c r="AB564" s="4"/>
      <c r="AC564" s="4"/>
      <c r="AD564" s="4"/>
      <c r="AE564" s="4"/>
    </row>
    <row r="565" spans="1:31" ht="15.75" customHeight="1">
      <c r="A565" s="4"/>
      <c r="B565" s="4"/>
      <c r="C565" s="4"/>
      <c r="D565" s="4"/>
      <c r="E565" s="4"/>
      <c r="F565" s="4"/>
      <c r="G565" s="56"/>
      <c r="H565" s="56"/>
      <c r="I565" s="52"/>
      <c r="J565" s="52"/>
      <c r="K565" s="52"/>
      <c r="L565" s="52"/>
      <c r="M565" s="52"/>
      <c r="N565" s="52"/>
      <c r="O565" s="4"/>
      <c r="P565" s="4"/>
      <c r="Q565" s="4"/>
      <c r="R565" s="4"/>
      <c r="S565" s="4"/>
      <c r="T565" s="4"/>
      <c r="U565" s="4"/>
      <c r="V565" s="4"/>
      <c r="W565" s="4"/>
      <c r="X565" s="4"/>
      <c r="Y565" s="4"/>
      <c r="Z565" s="56"/>
      <c r="AA565" s="56"/>
      <c r="AB565" s="4"/>
      <c r="AC565" s="4"/>
      <c r="AD565" s="4"/>
      <c r="AE565" s="4"/>
    </row>
    <row r="566" spans="1:31" ht="15.75" customHeight="1">
      <c r="A566" s="4"/>
      <c r="B566" s="4"/>
      <c r="C566" s="4"/>
      <c r="D566" s="4"/>
      <c r="E566" s="4"/>
      <c r="F566" s="4"/>
      <c r="G566" s="56"/>
      <c r="H566" s="56"/>
      <c r="I566" s="52"/>
      <c r="J566" s="52"/>
      <c r="K566" s="52"/>
      <c r="L566" s="52"/>
      <c r="M566" s="52"/>
      <c r="N566" s="52"/>
      <c r="O566" s="4"/>
      <c r="P566" s="4"/>
      <c r="Q566" s="4"/>
      <c r="R566" s="4"/>
      <c r="S566" s="4"/>
      <c r="T566" s="4"/>
      <c r="U566" s="4"/>
      <c r="V566" s="4"/>
      <c r="W566" s="4"/>
      <c r="X566" s="4"/>
      <c r="Y566" s="4"/>
      <c r="Z566" s="56"/>
      <c r="AA566" s="56"/>
      <c r="AB566" s="4"/>
      <c r="AC566" s="4"/>
      <c r="AD566" s="4"/>
      <c r="AE566" s="4"/>
    </row>
    <row r="567" spans="1:31" ht="15.75" customHeight="1">
      <c r="A567" s="4"/>
      <c r="B567" s="4"/>
      <c r="C567" s="4"/>
      <c r="D567" s="4"/>
      <c r="E567" s="4"/>
      <c r="F567" s="4"/>
      <c r="G567" s="56"/>
      <c r="H567" s="56"/>
      <c r="I567" s="52"/>
      <c r="J567" s="52"/>
      <c r="K567" s="52"/>
      <c r="L567" s="52"/>
      <c r="M567" s="52"/>
      <c r="N567" s="52"/>
      <c r="O567" s="4"/>
      <c r="P567" s="4"/>
      <c r="Q567" s="4"/>
      <c r="R567" s="4"/>
      <c r="S567" s="4"/>
      <c r="T567" s="4"/>
      <c r="U567" s="4"/>
      <c r="V567" s="4"/>
      <c r="W567" s="4"/>
      <c r="X567" s="4"/>
      <c r="Y567" s="4"/>
      <c r="Z567" s="56"/>
      <c r="AA567" s="56"/>
      <c r="AB567" s="4"/>
      <c r="AC567" s="4"/>
      <c r="AD567" s="4"/>
      <c r="AE567" s="4"/>
    </row>
    <row r="568" spans="1:31" ht="15.75" customHeight="1">
      <c r="A568" s="4"/>
      <c r="B568" s="4"/>
      <c r="C568" s="4"/>
      <c r="D568" s="4"/>
      <c r="E568" s="4"/>
      <c r="F568" s="4"/>
      <c r="G568" s="56"/>
      <c r="H568" s="56"/>
      <c r="I568" s="52"/>
      <c r="J568" s="52"/>
      <c r="K568" s="52"/>
      <c r="L568" s="52"/>
      <c r="M568" s="52"/>
      <c r="N568" s="52"/>
      <c r="O568" s="4"/>
      <c r="P568" s="4"/>
      <c r="Q568" s="4"/>
      <c r="R568" s="4"/>
      <c r="S568" s="4"/>
      <c r="T568" s="4"/>
      <c r="U568" s="4"/>
      <c r="V568" s="4"/>
      <c r="W568" s="4"/>
      <c r="X568" s="4"/>
      <c r="Y568" s="4"/>
      <c r="Z568" s="56"/>
      <c r="AA568" s="56"/>
      <c r="AB568" s="4"/>
      <c r="AC568" s="4"/>
      <c r="AD568" s="4"/>
      <c r="AE568" s="4"/>
    </row>
    <row r="569" spans="1:31" ht="15.75" customHeight="1">
      <c r="A569" s="4"/>
      <c r="B569" s="4"/>
      <c r="C569" s="4"/>
      <c r="D569" s="4"/>
      <c r="E569" s="4"/>
      <c r="F569" s="4"/>
      <c r="G569" s="56"/>
      <c r="H569" s="56"/>
      <c r="I569" s="52"/>
      <c r="J569" s="52"/>
      <c r="K569" s="52"/>
      <c r="L569" s="52"/>
      <c r="M569" s="52"/>
      <c r="N569" s="52"/>
      <c r="O569" s="4"/>
      <c r="P569" s="4"/>
      <c r="Q569" s="4"/>
      <c r="R569" s="4"/>
      <c r="S569" s="4"/>
      <c r="T569" s="4"/>
      <c r="U569" s="4"/>
      <c r="V569" s="4"/>
      <c r="W569" s="4"/>
      <c r="X569" s="4"/>
      <c r="Y569" s="4"/>
      <c r="Z569" s="56"/>
      <c r="AA569" s="56"/>
      <c r="AB569" s="4"/>
      <c r="AC569" s="4"/>
      <c r="AD569" s="4"/>
      <c r="AE569" s="4"/>
    </row>
    <row r="570" spans="1:31" ht="15.75" customHeight="1">
      <c r="A570" s="4"/>
      <c r="B570" s="4"/>
      <c r="C570" s="4"/>
      <c r="D570" s="4"/>
      <c r="E570" s="4"/>
      <c r="F570" s="4"/>
      <c r="G570" s="56"/>
      <c r="H570" s="56"/>
      <c r="I570" s="52"/>
      <c r="J570" s="52"/>
      <c r="K570" s="52"/>
      <c r="L570" s="52"/>
      <c r="M570" s="52"/>
      <c r="N570" s="52"/>
      <c r="O570" s="4"/>
      <c r="P570" s="4"/>
      <c r="Q570" s="4"/>
      <c r="R570" s="4"/>
      <c r="S570" s="4"/>
      <c r="T570" s="4"/>
      <c r="U570" s="4"/>
      <c r="V570" s="4"/>
      <c r="W570" s="4"/>
      <c r="X570" s="4"/>
      <c r="Y570" s="4"/>
      <c r="Z570" s="56"/>
      <c r="AA570" s="56"/>
      <c r="AB570" s="4"/>
      <c r="AC570" s="4"/>
      <c r="AD570" s="4"/>
      <c r="AE570" s="4"/>
    </row>
    <row r="571" spans="1:31" ht="15.75" customHeight="1">
      <c r="A571" s="4"/>
      <c r="B571" s="4"/>
      <c r="C571" s="4"/>
      <c r="D571" s="4"/>
      <c r="E571" s="4"/>
      <c r="F571" s="4"/>
      <c r="G571" s="56"/>
      <c r="H571" s="56"/>
      <c r="I571" s="52"/>
      <c r="J571" s="52"/>
      <c r="K571" s="52"/>
      <c r="L571" s="52"/>
      <c r="M571" s="52"/>
      <c r="N571" s="52"/>
      <c r="O571" s="4"/>
      <c r="P571" s="4"/>
      <c r="Q571" s="4"/>
      <c r="R571" s="4"/>
      <c r="S571" s="4"/>
      <c r="T571" s="4"/>
      <c r="U571" s="4"/>
      <c r="V571" s="4"/>
      <c r="W571" s="4"/>
      <c r="X571" s="4"/>
      <c r="Y571" s="4"/>
      <c r="Z571" s="56"/>
      <c r="AA571" s="56"/>
      <c r="AB571" s="4"/>
      <c r="AC571" s="4"/>
      <c r="AD571" s="4"/>
      <c r="AE571" s="4"/>
    </row>
    <row r="572" spans="1:31" ht="15.75" customHeight="1">
      <c r="A572" s="4"/>
      <c r="B572" s="4"/>
      <c r="C572" s="4"/>
      <c r="D572" s="4"/>
      <c r="E572" s="4"/>
      <c r="F572" s="4"/>
      <c r="G572" s="56"/>
      <c r="H572" s="56"/>
      <c r="I572" s="52"/>
      <c r="J572" s="52"/>
      <c r="K572" s="52"/>
      <c r="L572" s="52"/>
      <c r="M572" s="52"/>
      <c r="N572" s="52"/>
      <c r="O572" s="4"/>
      <c r="P572" s="4"/>
      <c r="Q572" s="4"/>
      <c r="R572" s="4"/>
      <c r="S572" s="4"/>
      <c r="T572" s="4"/>
      <c r="U572" s="4"/>
      <c r="V572" s="4"/>
      <c r="W572" s="4"/>
      <c r="X572" s="4"/>
      <c r="Y572" s="4"/>
      <c r="Z572" s="56"/>
      <c r="AA572" s="56"/>
      <c r="AB572" s="4"/>
      <c r="AC572" s="4"/>
      <c r="AD572" s="4"/>
      <c r="AE572" s="4"/>
    </row>
    <row r="573" spans="1:31" ht="15.75" customHeight="1">
      <c r="A573" s="4"/>
      <c r="B573" s="4"/>
      <c r="C573" s="4"/>
      <c r="D573" s="4"/>
      <c r="E573" s="4"/>
      <c r="F573" s="4"/>
      <c r="G573" s="56"/>
      <c r="H573" s="56"/>
      <c r="I573" s="52"/>
      <c r="J573" s="52"/>
      <c r="K573" s="52"/>
      <c r="L573" s="52"/>
      <c r="M573" s="52"/>
      <c r="N573" s="52"/>
      <c r="O573" s="4"/>
      <c r="P573" s="4"/>
      <c r="Q573" s="4"/>
      <c r="R573" s="4"/>
      <c r="S573" s="4"/>
      <c r="T573" s="4"/>
      <c r="U573" s="4"/>
      <c r="V573" s="4"/>
      <c r="W573" s="4"/>
      <c r="X573" s="4"/>
      <c r="Y573" s="4"/>
      <c r="Z573" s="56"/>
      <c r="AA573" s="56"/>
      <c r="AB573" s="4"/>
      <c r="AC573" s="4"/>
      <c r="AD573" s="4"/>
      <c r="AE573" s="4"/>
    </row>
    <row r="574" spans="1:31" ht="15.75" customHeight="1">
      <c r="A574" s="4"/>
      <c r="B574" s="4"/>
      <c r="C574" s="4"/>
      <c r="D574" s="4"/>
      <c r="E574" s="4"/>
      <c r="F574" s="4"/>
      <c r="G574" s="56"/>
      <c r="H574" s="56"/>
      <c r="I574" s="52"/>
      <c r="J574" s="52"/>
      <c r="K574" s="52"/>
      <c r="L574" s="52"/>
      <c r="M574" s="52"/>
      <c r="N574" s="52"/>
      <c r="O574" s="4"/>
      <c r="P574" s="4"/>
      <c r="Q574" s="4"/>
      <c r="R574" s="4"/>
      <c r="S574" s="4"/>
      <c r="T574" s="4"/>
      <c r="U574" s="4"/>
      <c r="V574" s="4"/>
      <c r="W574" s="4"/>
      <c r="X574" s="4"/>
      <c r="Y574" s="4"/>
      <c r="Z574" s="56"/>
      <c r="AA574" s="56"/>
      <c r="AB574" s="4"/>
      <c r="AC574" s="4"/>
      <c r="AD574" s="4"/>
      <c r="AE574" s="4"/>
    </row>
    <row r="575" spans="1:31" ht="15.75" customHeight="1">
      <c r="A575" s="4"/>
      <c r="B575" s="4"/>
      <c r="C575" s="4"/>
      <c r="D575" s="4"/>
      <c r="E575" s="4"/>
      <c r="F575" s="4"/>
      <c r="G575" s="56"/>
      <c r="H575" s="56"/>
      <c r="I575" s="52"/>
      <c r="J575" s="52"/>
      <c r="K575" s="52"/>
      <c r="L575" s="52"/>
      <c r="M575" s="52"/>
      <c r="N575" s="52"/>
      <c r="O575" s="4"/>
      <c r="P575" s="4"/>
      <c r="Q575" s="4"/>
      <c r="R575" s="4"/>
      <c r="S575" s="4"/>
      <c r="T575" s="4"/>
      <c r="U575" s="4"/>
      <c r="V575" s="4"/>
      <c r="W575" s="4"/>
      <c r="X575" s="4"/>
      <c r="Y575" s="4"/>
      <c r="Z575" s="56"/>
      <c r="AA575" s="56"/>
      <c r="AB575" s="4"/>
      <c r="AC575" s="4"/>
      <c r="AD575" s="4"/>
      <c r="AE575" s="4"/>
    </row>
    <row r="576" spans="1:31" ht="15.75" customHeight="1">
      <c r="A576" s="4"/>
      <c r="B576" s="4"/>
      <c r="C576" s="4"/>
      <c r="D576" s="4"/>
      <c r="E576" s="4"/>
      <c r="F576" s="4"/>
      <c r="G576" s="56"/>
      <c r="H576" s="56"/>
      <c r="I576" s="52"/>
      <c r="J576" s="52"/>
      <c r="K576" s="52"/>
      <c r="L576" s="52"/>
      <c r="M576" s="52"/>
      <c r="N576" s="52"/>
      <c r="O576" s="4"/>
      <c r="P576" s="4"/>
      <c r="Q576" s="4"/>
      <c r="R576" s="4"/>
      <c r="S576" s="4"/>
      <c r="T576" s="4"/>
      <c r="U576" s="4"/>
      <c r="V576" s="4"/>
      <c r="W576" s="4"/>
      <c r="X576" s="4"/>
      <c r="Y576" s="4"/>
      <c r="Z576" s="56"/>
      <c r="AA576" s="56"/>
      <c r="AB576" s="4"/>
      <c r="AC576" s="4"/>
      <c r="AD576" s="4"/>
      <c r="AE576" s="4"/>
    </row>
    <row r="577" spans="1:31" ht="15.75" customHeight="1">
      <c r="A577" s="4"/>
      <c r="B577" s="4"/>
      <c r="C577" s="4"/>
      <c r="D577" s="4"/>
      <c r="E577" s="4"/>
      <c r="F577" s="4"/>
      <c r="G577" s="56"/>
      <c r="H577" s="56"/>
      <c r="I577" s="52"/>
      <c r="J577" s="52"/>
      <c r="K577" s="52"/>
      <c r="L577" s="52"/>
      <c r="M577" s="52"/>
      <c r="N577" s="52"/>
      <c r="O577" s="4"/>
      <c r="P577" s="4"/>
      <c r="Q577" s="4"/>
      <c r="R577" s="4"/>
      <c r="S577" s="4"/>
      <c r="T577" s="4"/>
      <c r="U577" s="4"/>
      <c r="V577" s="4"/>
      <c r="W577" s="4"/>
      <c r="X577" s="4"/>
      <c r="Y577" s="4"/>
      <c r="Z577" s="56"/>
      <c r="AA577" s="56"/>
      <c r="AB577" s="4"/>
      <c r="AC577" s="4"/>
      <c r="AD577" s="4"/>
      <c r="AE577" s="4"/>
    </row>
    <row r="578" spans="1:31" ht="15.75" customHeight="1">
      <c r="A578" s="4"/>
      <c r="B578" s="4"/>
      <c r="C578" s="4"/>
      <c r="D578" s="4"/>
      <c r="E578" s="4"/>
      <c r="F578" s="4"/>
      <c r="G578" s="56"/>
      <c r="H578" s="56"/>
      <c r="I578" s="52"/>
      <c r="J578" s="52"/>
      <c r="K578" s="52"/>
      <c r="L578" s="52"/>
      <c r="M578" s="52"/>
      <c r="N578" s="52"/>
      <c r="O578" s="4"/>
      <c r="P578" s="4"/>
      <c r="Q578" s="4"/>
      <c r="R578" s="4"/>
      <c r="S578" s="4"/>
      <c r="T578" s="4"/>
      <c r="U578" s="4"/>
      <c r="V578" s="4"/>
      <c r="W578" s="4"/>
      <c r="X578" s="4"/>
      <c r="Y578" s="4"/>
      <c r="Z578" s="56"/>
      <c r="AA578" s="56"/>
      <c r="AB578" s="4"/>
      <c r="AC578" s="4"/>
      <c r="AD578" s="4"/>
      <c r="AE578" s="4"/>
    </row>
    <row r="579" spans="1:31" ht="15.75" customHeight="1">
      <c r="A579" s="4"/>
      <c r="B579" s="4"/>
      <c r="C579" s="4"/>
      <c r="D579" s="4"/>
      <c r="E579" s="4"/>
      <c r="F579" s="4"/>
      <c r="G579" s="56"/>
      <c r="H579" s="56"/>
      <c r="I579" s="52"/>
      <c r="J579" s="52"/>
      <c r="K579" s="52"/>
      <c r="L579" s="52"/>
      <c r="M579" s="52"/>
      <c r="N579" s="52"/>
      <c r="O579" s="4"/>
      <c r="P579" s="4"/>
      <c r="Q579" s="4"/>
      <c r="R579" s="4"/>
      <c r="S579" s="4"/>
      <c r="T579" s="4"/>
      <c r="U579" s="4"/>
      <c r="V579" s="4"/>
      <c r="W579" s="4"/>
      <c r="X579" s="4"/>
      <c r="Y579" s="4"/>
      <c r="Z579" s="56"/>
      <c r="AA579" s="56"/>
      <c r="AB579" s="4"/>
      <c r="AC579" s="4"/>
      <c r="AD579" s="4"/>
      <c r="AE579" s="4"/>
    </row>
    <row r="580" spans="1:31" ht="15.75" customHeight="1">
      <c r="A580" s="4"/>
      <c r="B580" s="4"/>
      <c r="C580" s="4"/>
      <c r="D580" s="4"/>
      <c r="E580" s="4"/>
      <c r="F580" s="4"/>
      <c r="G580" s="56"/>
      <c r="H580" s="56"/>
      <c r="I580" s="52"/>
      <c r="J580" s="52"/>
      <c r="K580" s="52"/>
      <c r="L580" s="52"/>
      <c r="M580" s="52"/>
      <c r="N580" s="52"/>
      <c r="O580" s="4"/>
      <c r="P580" s="4"/>
      <c r="Q580" s="4"/>
      <c r="R580" s="4"/>
      <c r="S580" s="4"/>
      <c r="T580" s="4"/>
      <c r="U580" s="4"/>
      <c r="V580" s="4"/>
      <c r="W580" s="4"/>
      <c r="X580" s="4"/>
      <c r="Y580" s="4"/>
      <c r="Z580" s="56"/>
      <c r="AA580" s="56"/>
      <c r="AB580" s="4"/>
      <c r="AC580" s="4"/>
      <c r="AD580" s="4"/>
      <c r="AE580" s="4"/>
    </row>
    <row r="581" spans="1:31" ht="15.75" customHeight="1">
      <c r="A581" s="4"/>
      <c r="B581" s="4"/>
      <c r="C581" s="4"/>
      <c r="D581" s="4"/>
      <c r="E581" s="4"/>
      <c r="F581" s="4"/>
      <c r="G581" s="56"/>
      <c r="H581" s="56"/>
      <c r="I581" s="52"/>
      <c r="J581" s="52"/>
      <c r="K581" s="52"/>
      <c r="L581" s="52"/>
      <c r="M581" s="52"/>
      <c r="N581" s="52"/>
      <c r="O581" s="4"/>
      <c r="P581" s="4"/>
      <c r="Q581" s="4"/>
      <c r="R581" s="4"/>
      <c r="S581" s="4"/>
      <c r="T581" s="4"/>
      <c r="U581" s="4"/>
      <c r="V581" s="4"/>
      <c r="W581" s="4"/>
      <c r="X581" s="4"/>
      <c r="Y581" s="4"/>
      <c r="Z581" s="56"/>
      <c r="AA581" s="56"/>
      <c r="AB581" s="4"/>
      <c r="AC581" s="4"/>
      <c r="AD581" s="4"/>
      <c r="AE581" s="4"/>
    </row>
    <row r="582" spans="1:31" ht="15.75" customHeight="1">
      <c r="A582" s="4"/>
      <c r="B582" s="4"/>
      <c r="C582" s="4"/>
      <c r="D582" s="4"/>
      <c r="E582" s="4"/>
      <c r="F582" s="4"/>
      <c r="G582" s="56"/>
      <c r="H582" s="56"/>
      <c r="I582" s="52"/>
      <c r="J582" s="52"/>
      <c r="K582" s="52"/>
      <c r="L582" s="52"/>
      <c r="M582" s="52"/>
      <c r="N582" s="52"/>
      <c r="O582" s="4"/>
      <c r="P582" s="4"/>
      <c r="Q582" s="4"/>
      <c r="R582" s="4"/>
      <c r="S582" s="4"/>
      <c r="T582" s="4"/>
      <c r="U582" s="4"/>
      <c r="V582" s="4"/>
      <c r="W582" s="4"/>
      <c r="X582" s="4"/>
      <c r="Y582" s="4"/>
      <c r="Z582" s="56"/>
      <c r="AA582" s="56"/>
      <c r="AB582" s="4"/>
      <c r="AC582" s="4"/>
      <c r="AD582" s="4"/>
      <c r="AE582" s="4"/>
    </row>
    <row r="583" spans="1:31" ht="15.75" customHeight="1">
      <c r="A583" s="4"/>
      <c r="B583" s="4"/>
      <c r="C583" s="4"/>
      <c r="D583" s="4"/>
      <c r="E583" s="4"/>
      <c r="F583" s="4"/>
      <c r="G583" s="56"/>
      <c r="H583" s="56"/>
      <c r="I583" s="52"/>
      <c r="J583" s="52"/>
      <c r="K583" s="52"/>
      <c r="L583" s="52"/>
      <c r="M583" s="52"/>
      <c r="N583" s="52"/>
      <c r="O583" s="4"/>
      <c r="P583" s="4"/>
      <c r="Q583" s="4"/>
      <c r="R583" s="4"/>
      <c r="S583" s="4"/>
      <c r="T583" s="4"/>
      <c r="U583" s="4"/>
      <c r="V583" s="4"/>
      <c r="W583" s="4"/>
      <c r="X583" s="4"/>
      <c r="Y583" s="4"/>
      <c r="Z583" s="56"/>
      <c r="AA583" s="56"/>
      <c r="AB583" s="4"/>
      <c r="AC583" s="4"/>
      <c r="AD583" s="4"/>
      <c r="AE583" s="4"/>
    </row>
    <row r="584" spans="1:31" ht="15.75" customHeight="1">
      <c r="A584" s="4"/>
      <c r="B584" s="4"/>
      <c r="C584" s="4"/>
      <c r="D584" s="4"/>
      <c r="E584" s="4"/>
      <c r="F584" s="4"/>
      <c r="G584" s="56"/>
      <c r="H584" s="56"/>
      <c r="I584" s="52"/>
      <c r="J584" s="52"/>
      <c r="K584" s="52"/>
      <c r="L584" s="52"/>
      <c r="M584" s="52"/>
      <c r="N584" s="52"/>
      <c r="O584" s="4"/>
      <c r="P584" s="4"/>
      <c r="Q584" s="4"/>
      <c r="R584" s="4"/>
      <c r="S584" s="4"/>
      <c r="T584" s="4"/>
      <c r="U584" s="4"/>
      <c r="V584" s="4"/>
      <c r="W584" s="4"/>
      <c r="X584" s="4"/>
      <c r="Y584" s="4"/>
      <c r="Z584" s="56"/>
      <c r="AA584" s="56"/>
      <c r="AB584" s="4"/>
      <c r="AC584" s="4"/>
      <c r="AD584" s="4"/>
      <c r="AE584" s="4"/>
    </row>
    <row r="585" spans="1:31" ht="15.75" customHeight="1">
      <c r="A585" s="4"/>
      <c r="B585" s="4"/>
      <c r="C585" s="4"/>
      <c r="D585" s="4"/>
      <c r="E585" s="4"/>
      <c r="F585" s="4"/>
      <c r="G585" s="56"/>
      <c r="H585" s="56"/>
      <c r="I585" s="52"/>
      <c r="J585" s="52"/>
      <c r="K585" s="52"/>
      <c r="L585" s="52"/>
      <c r="M585" s="52"/>
      <c r="N585" s="52"/>
      <c r="O585" s="4"/>
      <c r="P585" s="4"/>
      <c r="Q585" s="4"/>
      <c r="R585" s="4"/>
      <c r="S585" s="4"/>
      <c r="T585" s="4"/>
      <c r="U585" s="4"/>
      <c r="V585" s="4"/>
      <c r="W585" s="4"/>
      <c r="X585" s="4"/>
      <c r="Y585" s="4"/>
      <c r="Z585" s="56"/>
      <c r="AA585" s="56"/>
      <c r="AB585" s="4"/>
      <c r="AC585" s="4"/>
      <c r="AD585" s="4"/>
      <c r="AE585" s="4"/>
    </row>
    <row r="586" spans="1:31" ht="15.75" customHeight="1">
      <c r="A586" s="4"/>
      <c r="B586" s="4"/>
      <c r="C586" s="4"/>
      <c r="D586" s="4"/>
      <c r="E586" s="4"/>
      <c r="F586" s="4"/>
      <c r="G586" s="56"/>
      <c r="H586" s="56"/>
      <c r="I586" s="52"/>
      <c r="J586" s="52"/>
      <c r="K586" s="52"/>
      <c r="L586" s="52"/>
      <c r="M586" s="52"/>
      <c r="N586" s="52"/>
      <c r="O586" s="4"/>
      <c r="P586" s="4"/>
      <c r="Q586" s="4"/>
      <c r="R586" s="4"/>
      <c r="S586" s="4"/>
      <c r="T586" s="4"/>
      <c r="U586" s="4"/>
      <c r="V586" s="4"/>
      <c r="W586" s="4"/>
      <c r="X586" s="4"/>
      <c r="Y586" s="4"/>
      <c r="Z586" s="56"/>
      <c r="AA586" s="56"/>
      <c r="AB586" s="4"/>
      <c r="AC586" s="4"/>
      <c r="AD586" s="4"/>
      <c r="AE586" s="4"/>
    </row>
    <row r="587" spans="1:31" ht="15.75" customHeight="1">
      <c r="A587" s="4"/>
      <c r="B587" s="4"/>
      <c r="C587" s="4"/>
      <c r="D587" s="4"/>
      <c r="E587" s="4"/>
      <c r="F587" s="4"/>
      <c r="G587" s="56"/>
      <c r="H587" s="56"/>
      <c r="I587" s="52"/>
      <c r="J587" s="52"/>
      <c r="K587" s="52"/>
      <c r="L587" s="52"/>
      <c r="M587" s="52"/>
      <c r="N587" s="52"/>
      <c r="O587" s="4"/>
      <c r="P587" s="4"/>
      <c r="Q587" s="4"/>
      <c r="R587" s="4"/>
      <c r="S587" s="4"/>
      <c r="T587" s="4"/>
      <c r="U587" s="4"/>
      <c r="V587" s="4"/>
      <c r="W587" s="4"/>
      <c r="X587" s="4"/>
      <c r="Y587" s="4"/>
      <c r="Z587" s="56"/>
      <c r="AA587" s="56"/>
      <c r="AB587" s="4"/>
      <c r="AC587" s="4"/>
      <c r="AD587" s="4"/>
      <c r="AE587" s="4"/>
    </row>
    <row r="588" spans="1:31" ht="15.75" customHeight="1">
      <c r="A588" s="4"/>
      <c r="B588" s="4"/>
      <c r="C588" s="4"/>
      <c r="D588" s="4"/>
      <c r="E588" s="4"/>
      <c r="F588" s="4"/>
      <c r="G588" s="56"/>
      <c r="H588" s="56"/>
      <c r="I588" s="52"/>
      <c r="J588" s="52"/>
      <c r="K588" s="52"/>
      <c r="L588" s="52"/>
      <c r="M588" s="52"/>
      <c r="N588" s="52"/>
      <c r="O588" s="4"/>
      <c r="P588" s="4"/>
      <c r="Q588" s="4"/>
      <c r="R588" s="4"/>
      <c r="S588" s="4"/>
      <c r="T588" s="4"/>
      <c r="U588" s="4"/>
      <c r="V588" s="4"/>
      <c r="W588" s="4"/>
      <c r="X588" s="4"/>
      <c r="Y588" s="4"/>
      <c r="Z588" s="56"/>
      <c r="AA588" s="56"/>
      <c r="AB588" s="4"/>
      <c r="AC588" s="4"/>
      <c r="AD588" s="4"/>
      <c r="AE588" s="4"/>
    </row>
    <row r="589" spans="1:31" ht="15.75" customHeight="1">
      <c r="A589" s="4"/>
      <c r="B589" s="4"/>
      <c r="C589" s="4"/>
      <c r="D589" s="4"/>
      <c r="E589" s="4"/>
      <c r="F589" s="4"/>
      <c r="G589" s="56"/>
      <c r="H589" s="56"/>
      <c r="I589" s="52"/>
      <c r="J589" s="52"/>
      <c r="K589" s="52"/>
      <c r="L589" s="52"/>
      <c r="M589" s="52"/>
      <c r="N589" s="52"/>
      <c r="O589" s="4"/>
      <c r="P589" s="4"/>
      <c r="Q589" s="4"/>
      <c r="R589" s="4"/>
      <c r="S589" s="4"/>
      <c r="T589" s="4"/>
      <c r="U589" s="4"/>
      <c r="V589" s="4"/>
      <c r="W589" s="4"/>
      <c r="X589" s="4"/>
      <c r="Y589" s="4"/>
      <c r="Z589" s="56"/>
      <c r="AA589" s="56"/>
      <c r="AB589" s="4"/>
      <c r="AC589" s="4"/>
      <c r="AD589" s="4"/>
      <c r="AE589" s="4"/>
    </row>
    <row r="590" spans="1:31" ht="15.75" customHeight="1">
      <c r="A590" s="4"/>
      <c r="B590" s="4"/>
      <c r="C590" s="4"/>
      <c r="D590" s="4"/>
      <c r="E590" s="4"/>
      <c r="F590" s="4"/>
      <c r="G590" s="56"/>
      <c r="H590" s="56"/>
      <c r="I590" s="52"/>
      <c r="J590" s="52"/>
      <c r="K590" s="52"/>
      <c r="L590" s="52"/>
      <c r="M590" s="52"/>
      <c r="N590" s="52"/>
      <c r="O590" s="4"/>
      <c r="P590" s="4"/>
      <c r="Q590" s="4"/>
      <c r="R590" s="4"/>
      <c r="S590" s="4"/>
      <c r="T590" s="4"/>
      <c r="U590" s="4"/>
      <c r="V590" s="4"/>
      <c r="W590" s="4"/>
      <c r="X590" s="4"/>
      <c r="Y590" s="4"/>
      <c r="Z590" s="56"/>
      <c r="AA590" s="56"/>
      <c r="AB590" s="4"/>
      <c r="AC590" s="4"/>
      <c r="AD590" s="4"/>
      <c r="AE590" s="4"/>
    </row>
    <row r="591" spans="1:31" ht="15.75" customHeight="1">
      <c r="A591" s="4"/>
      <c r="B591" s="4"/>
      <c r="C591" s="4"/>
      <c r="D591" s="4"/>
      <c r="E591" s="4"/>
      <c r="F591" s="4"/>
      <c r="G591" s="56"/>
      <c r="H591" s="56"/>
      <c r="I591" s="52"/>
      <c r="J591" s="52"/>
      <c r="K591" s="52"/>
      <c r="L591" s="52"/>
      <c r="M591" s="52"/>
      <c r="N591" s="52"/>
      <c r="O591" s="4"/>
      <c r="P591" s="4"/>
      <c r="Q591" s="4"/>
      <c r="R591" s="4"/>
      <c r="S591" s="4"/>
      <c r="T591" s="4"/>
      <c r="U591" s="4"/>
      <c r="V591" s="4"/>
      <c r="W591" s="4"/>
      <c r="X591" s="4"/>
      <c r="Y591" s="4"/>
      <c r="Z591" s="56"/>
      <c r="AA591" s="56"/>
      <c r="AB591" s="4"/>
      <c r="AC591" s="4"/>
      <c r="AD591" s="4"/>
      <c r="AE591" s="4"/>
    </row>
    <row r="592" spans="1:31" ht="15.75" customHeight="1">
      <c r="A592" s="4"/>
      <c r="B592" s="4"/>
      <c r="C592" s="4"/>
      <c r="D592" s="4"/>
      <c r="E592" s="4"/>
      <c r="F592" s="4"/>
      <c r="G592" s="56"/>
      <c r="H592" s="56"/>
      <c r="I592" s="52"/>
      <c r="J592" s="52"/>
      <c r="K592" s="52"/>
      <c r="L592" s="52"/>
      <c r="M592" s="52"/>
      <c r="N592" s="52"/>
      <c r="O592" s="4"/>
      <c r="P592" s="4"/>
      <c r="Q592" s="4"/>
      <c r="R592" s="4"/>
      <c r="S592" s="4"/>
      <c r="T592" s="4"/>
      <c r="U592" s="4"/>
      <c r="V592" s="4"/>
      <c r="W592" s="4"/>
      <c r="X592" s="4"/>
      <c r="Y592" s="4"/>
      <c r="Z592" s="56"/>
      <c r="AA592" s="56"/>
      <c r="AB592" s="4"/>
      <c r="AC592" s="4"/>
      <c r="AD592" s="4"/>
      <c r="AE592" s="4"/>
    </row>
    <row r="593" spans="1:31" ht="15.75" customHeight="1">
      <c r="A593" s="4"/>
      <c r="B593" s="4"/>
      <c r="C593" s="4"/>
      <c r="D593" s="4"/>
      <c r="E593" s="4"/>
      <c r="F593" s="4"/>
      <c r="G593" s="56"/>
      <c r="H593" s="56"/>
      <c r="I593" s="52"/>
      <c r="J593" s="52"/>
      <c r="K593" s="52"/>
      <c r="L593" s="52"/>
      <c r="M593" s="52"/>
      <c r="N593" s="52"/>
      <c r="O593" s="4"/>
      <c r="P593" s="4"/>
      <c r="Q593" s="4"/>
      <c r="R593" s="4"/>
      <c r="S593" s="4"/>
      <c r="T593" s="4"/>
      <c r="U593" s="4"/>
      <c r="V593" s="4"/>
      <c r="W593" s="4"/>
      <c r="X593" s="4"/>
      <c r="Y593" s="4"/>
      <c r="Z593" s="56"/>
      <c r="AA593" s="56"/>
      <c r="AB593" s="4"/>
      <c r="AC593" s="4"/>
      <c r="AD593" s="4"/>
      <c r="AE593" s="4"/>
    </row>
    <row r="594" spans="1:31" ht="15.75" customHeight="1">
      <c r="A594" s="4"/>
      <c r="B594" s="4"/>
      <c r="C594" s="4"/>
      <c r="D594" s="4"/>
      <c r="E594" s="4"/>
      <c r="F594" s="4"/>
      <c r="G594" s="56"/>
      <c r="H594" s="56"/>
      <c r="I594" s="52"/>
      <c r="J594" s="52"/>
      <c r="K594" s="52"/>
      <c r="L594" s="52"/>
      <c r="M594" s="52"/>
      <c r="N594" s="52"/>
      <c r="O594" s="4"/>
      <c r="P594" s="4"/>
      <c r="Q594" s="4"/>
      <c r="R594" s="4"/>
      <c r="S594" s="4"/>
      <c r="T594" s="4"/>
      <c r="U594" s="4"/>
      <c r="V594" s="4"/>
      <c r="W594" s="4"/>
      <c r="X594" s="4"/>
      <c r="Y594" s="4"/>
      <c r="Z594" s="56"/>
      <c r="AA594" s="56"/>
      <c r="AB594" s="4"/>
      <c r="AC594" s="4"/>
      <c r="AD594" s="4"/>
      <c r="AE594" s="4"/>
    </row>
    <row r="595" spans="1:31" ht="15.75" customHeight="1">
      <c r="A595" s="4"/>
      <c r="B595" s="4"/>
      <c r="C595" s="4"/>
      <c r="D595" s="4"/>
      <c r="E595" s="4"/>
      <c r="F595" s="4"/>
      <c r="G595" s="56"/>
      <c r="H595" s="56"/>
      <c r="I595" s="52"/>
      <c r="J595" s="52"/>
      <c r="K595" s="52"/>
      <c r="L595" s="52"/>
      <c r="M595" s="52"/>
      <c r="N595" s="52"/>
      <c r="O595" s="4"/>
      <c r="P595" s="4"/>
      <c r="Q595" s="4"/>
      <c r="R595" s="4"/>
      <c r="S595" s="4"/>
      <c r="T595" s="4"/>
      <c r="U595" s="4"/>
      <c r="V595" s="4"/>
      <c r="W595" s="4"/>
      <c r="X595" s="4"/>
      <c r="Y595" s="4"/>
      <c r="Z595" s="56"/>
      <c r="AA595" s="56"/>
      <c r="AB595" s="4"/>
      <c r="AC595" s="4"/>
      <c r="AD595" s="4"/>
      <c r="AE595" s="4"/>
    </row>
    <row r="596" spans="1:31" ht="15.75" customHeight="1">
      <c r="A596" s="4"/>
      <c r="B596" s="4"/>
      <c r="C596" s="4"/>
      <c r="D596" s="4"/>
      <c r="E596" s="4"/>
      <c r="F596" s="4"/>
      <c r="G596" s="56"/>
      <c r="H596" s="56"/>
      <c r="I596" s="52"/>
      <c r="J596" s="52"/>
      <c r="K596" s="52"/>
      <c r="L596" s="52"/>
      <c r="M596" s="52"/>
      <c r="N596" s="52"/>
      <c r="O596" s="4"/>
      <c r="P596" s="4"/>
      <c r="Q596" s="4"/>
      <c r="R596" s="4"/>
      <c r="S596" s="4"/>
      <c r="T596" s="4"/>
      <c r="U596" s="4"/>
      <c r="V596" s="4"/>
      <c r="W596" s="4"/>
      <c r="X596" s="4"/>
      <c r="Y596" s="4"/>
      <c r="Z596" s="56"/>
      <c r="AA596" s="56"/>
      <c r="AB596" s="4"/>
      <c r="AC596" s="4"/>
      <c r="AD596" s="4"/>
      <c r="AE596" s="4"/>
    </row>
    <row r="597" spans="1:31" ht="15.75" customHeight="1">
      <c r="A597" s="4"/>
      <c r="B597" s="4"/>
      <c r="C597" s="4"/>
      <c r="D597" s="4"/>
      <c r="E597" s="4"/>
      <c r="F597" s="4"/>
      <c r="G597" s="56"/>
      <c r="H597" s="56"/>
      <c r="I597" s="52"/>
      <c r="J597" s="52"/>
      <c r="K597" s="52"/>
      <c r="L597" s="52"/>
      <c r="M597" s="52"/>
      <c r="N597" s="52"/>
      <c r="O597" s="4"/>
      <c r="P597" s="4"/>
      <c r="Q597" s="4"/>
      <c r="R597" s="4"/>
      <c r="S597" s="4"/>
      <c r="T597" s="4"/>
      <c r="U597" s="4"/>
      <c r="V597" s="4"/>
      <c r="W597" s="4"/>
      <c r="X597" s="4"/>
      <c r="Y597" s="4"/>
      <c r="Z597" s="56"/>
      <c r="AA597" s="56"/>
      <c r="AB597" s="4"/>
      <c r="AC597" s="4"/>
      <c r="AD597" s="4"/>
      <c r="AE597" s="4"/>
    </row>
    <row r="598" spans="1:31" ht="15.75" customHeight="1">
      <c r="A598" s="4"/>
      <c r="B598" s="4"/>
      <c r="C598" s="4"/>
      <c r="D598" s="4"/>
      <c r="E598" s="4"/>
      <c r="F598" s="4"/>
      <c r="G598" s="56"/>
      <c r="H598" s="56"/>
      <c r="I598" s="52"/>
      <c r="J598" s="52"/>
      <c r="K598" s="52"/>
      <c r="L598" s="52"/>
      <c r="M598" s="52"/>
      <c r="N598" s="52"/>
      <c r="O598" s="4"/>
      <c r="P598" s="4"/>
      <c r="Q598" s="4"/>
      <c r="R598" s="4"/>
      <c r="S598" s="4"/>
      <c r="T598" s="4"/>
      <c r="U598" s="4"/>
      <c r="V598" s="4"/>
      <c r="W598" s="4"/>
      <c r="X598" s="4"/>
      <c r="Y598" s="4"/>
      <c r="Z598" s="56"/>
      <c r="AA598" s="56"/>
      <c r="AB598" s="4"/>
      <c r="AC598" s="4"/>
      <c r="AD598" s="4"/>
      <c r="AE598" s="4"/>
    </row>
    <row r="599" spans="1:31" ht="15.75" customHeight="1">
      <c r="A599" s="4"/>
      <c r="B599" s="4"/>
      <c r="C599" s="4"/>
      <c r="D599" s="4"/>
      <c r="E599" s="4"/>
      <c r="F599" s="4"/>
      <c r="G599" s="56"/>
      <c r="H599" s="56"/>
      <c r="I599" s="52"/>
      <c r="J599" s="52"/>
      <c r="K599" s="52"/>
      <c r="L599" s="52"/>
      <c r="M599" s="52"/>
      <c r="N599" s="52"/>
      <c r="O599" s="4"/>
      <c r="P599" s="4"/>
      <c r="Q599" s="4"/>
      <c r="R599" s="4"/>
      <c r="S599" s="4"/>
      <c r="T599" s="4"/>
      <c r="U599" s="4"/>
      <c r="V599" s="4"/>
      <c r="W599" s="4"/>
      <c r="X599" s="4"/>
      <c r="Y599" s="4"/>
      <c r="Z599" s="56"/>
      <c r="AA599" s="56"/>
      <c r="AB599" s="4"/>
      <c r="AC599" s="4"/>
      <c r="AD599" s="4"/>
      <c r="AE599" s="4"/>
    </row>
    <row r="600" spans="1:31" ht="15.75" customHeight="1">
      <c r="A600" s="4"/>
      <c r="B600" s="4"/>
      <c r="C600" s="4"/>
      <c r="D600" s="4"/>
      <c r="E600" s="4"/>
      <c r="F600" s="4"/>
      <c r="G600" s="56"/>
      <c r="H600" s="56"/>
      <c r="I600" s="52"/>
      <c r="J600" s="52"/>
      <c r="K600" s="52"/>
      <c r="L600" s="52"/>
      <c r="M600" s="52"/>
      <c r="N600" s="52"/>
      <c r="O600" s="4"/>
      <c r="P600" s="4"/>
      <c r="Q600" s="4"/>
      <c r="R600" s="4"/>
      <c r="S600" s="4"/>
      <c r="T600" s="4"/>
      <c r="U600" s="4"/>
      <c r="V600" s="4"/>
      <c r="W600" s="4"/>
      <c r="X600" s="4"/>
      <c r="Y600" s="4"/>
      <c r="Z600" s="56"/>
      <c r="AA600" s="56"/>
      <c r="AB600" s="4"/>
      <c r="AC600" s="4"/>
      <c r="AD600" s="4"/>
      <c r="AE600" s="4"/>
    </row>
    <row r="601" spans="1:31" ht="15.75" customHeight="1">
      <c r="A601" s="4"/>
      <c r="B601" s="4"/>
      <c r="C601" s="4"/>
      <c r="D601" s="4"/>
      <c r="E601" s="4"/>
      <c r="F601" s="4"/>
      <c r="G601" s="56"/>
      <c r="H601" s="56"/>
      <c r="I601" s="52"/>
      <c r="J601" s="52"/>
      <c r="K601" s="52"/>
      <c r="L601" s="52"/>
      <c r="M601" s="52"/>
      <c r="N601" s="52"/>
      <c r="O601" s="4"/>
      <c r="P601" s="4"/>
      <c r="Q601" s="4"/>
      <c r="R601" s="4"/>
      <c r="S601" s="4"/>
      <c r="T601" s="4"/>
      <c r="U601" s="4"/>
      <c r="V601" s="4"/>
      <c r="W601" s="4"/>
      <c r="X601" s="4"/>
      <c r="Y601" s="4"/>
      <c r="Z601" s="56"/>
      <c r="AA601" s="56"/>
      <c r="AB601" s="4"/>
      <c r="AC601" s="4"/>
      <c r="AD601" s="4"/>
      <c r="AE601" s="4"/>
    </row>
    <row r="602" spans="1:31" ht="15.75" customHeight="1">
      <c r="A602" s="4"/>
      <c r="B602" s="4"/>
      <c r="C602" s="4"/>
      <c r="D602" s="4"/>
      <c r="E602" s="4"/>
      <c r="F602" s="4"/>
      <c r="G602" s="56"/>
      <c r="H602" s="56"/>
      <c r="I602" s="52"/>
      <c r="J602" s="52"/>
      <c r="K602" s="52"/>
      <c r="L602" s="52"/>
      <c r="M602" s="52"/>
      <c r="N602" s="52"/>
      <c r="O602" s="4"/>
      <c r="P602" s="4"/>
      <c r="Q602" s="4"/>
      <c r="R602" s="4"/>
      <c r="S602" s="4"/>
      <c r="T602" s="4"/>
      <c r="U602" s="4"/>
      <c r="V602" s="4"/>
      <c r="W602" s="4"/>
      <c r="X602" s="4"/>
      <c r="Y602" s="4"/>
      <c r="Z602" s="56"/>
      <c r="AA602" s="56"/>
      <c r="AB602" s="4"/>
      <c r="AC602" s="4"/>
      <c r="AD602" s="4"/>
      <c r="AE602" s="4"/>
    </row>
    <row r="603" spans="1:31" ht="15.75" customHeight="1">
      <c r="A603" s="4"/>
      <c r="B603" s="4"/>
      <c r="C603" s="4"/>
      <c r="D603" s="4"/>
      <c r="E603" s="4"/>
      <c r="F603" s="4"/>
      <c r="G603" s="56"/>
      <c r="H603" s="56"/>
      <c r="I603" s="52"/>
      <c r="J603" s="52"/>
      <c r="K603" s="52"/>
      <c r="L603" s="52"/>
      <c r="M603" s="52"/>
      <c r="N603" s="52"/>
      <c r="O603" s="4"/>
      <c r="P603" s="4"/>
      <c r="Q603" s="4"/>
      <c r="R603" s="4"/>
      <c r="S603" s="4"/>
      <c r="T603" s="4"/>
      <c r="U603" s="4"/>
      <c r="V603" s="4"/>
      <c r="W603" s="4"/>
      <c r="X603" s="4"/>
      <c r="Y603" s="4"/>
      <c r="Z603" s="56"/>
      <c r="AA603" s="56"/>
      <c r="AB603" s="4"/>
      <c r="AC603" s="4"/>
      <c r="AD603" s="4"/>
      <c r="AE603" s="4"/>
    </row>
    <row r="604" spans="1:31" ht="15.75" customHeight="1">
      <c r="A604" s="4"/>
      <c r="B604" s="4"/>
      <c r="C604" s="4"/>
      <c r="D604" s="4"/>
      <c r="E604" s="4"/>
      <c r="F604" s="4"/>
      <c r="G604" s="56"/>
      <c r="H604" s="56"/>
      <c r="I604" s="52"/>
      <c r="J604" s="52"/>
      <c r="K604" s="52"/>
      <c r="L604" s="52"/>
      <c r="M604" s="52"/>
      <c r="N604" s="52"/>
      <c r="O604" s="4"/>
      <c r="P604" s="4"/>
      <c r="Q604" s="4"/>
      <c r="R604" s="4"/>
      <c r="S604" s="4"/>
      <c r="T604" s="4"/>
      <c r="U604" s="4"/>
      <c r="V604" s="4"/>
      <c r="W604" s="4"/>
      <c r="X604" s="4"/>
      <c r="Y604" s="4"/>
      <c r="Z604" s="56"/>
      <c r="AA604" s="56"/>
      <c r="AB604" s="4"/>
      <c r="AC604" s="4"/>
      <c r="AD604" s="4"/>
      <c r="AE604" s="4"/>
    </row>
    <row r="605" spans="1:31" ht="15.75" customHeight="1">
      <c r="A605" s="4"/>
      <c r="B605" s="4"/>
      <c r="C605" s="4"/>
      <c r="D605" s="4"/>
      <c r="E605" s="4"/>
      <c r="F605" s="4"/>
      <c r="G605" s="56"/>
      <c r="H605" s="56"/>
      <c r="I605" s="52"/>
      <c r="J605" s="52"/>
      <c r="K605" s="52"/>
      <c r="L605" s="52"/>
      <c r="M605" s="52"/>
      <c r="N605" s="52"/>
      <c r="O605" s="4"/>
      <c r="P605" s="4"/>
      <c r="Q605" s="4"/>
      <c r="R605" s="4"/>
      <c r="S605" s="4"/>
      <c r="T605" s="4"/>
      <c r="U605" s="4"/>
      <c r="V605" s="4"/>
      <c r="W605" s="4"/>
      <c r="X605" s="4"/>
      <c r="Y605" s="4"/>
      <c r="Z605" s="56"/>
      <c r="AA605" s="56"/>
      <c r="AB605" s="4"/>
      <c r="AC605" s="4"/>
      <c r="AD605" s="4"/>
      <c r="AE605" s="4"/>
    </row>
    <row r="606" spans="1:31" ht="15.75" customHeight="1">
      <c r="A606" s="4"/>
      <c r="B606" s="4"/>
      <c r="C606" s="4"/>
      <c r="D606" s="4"/>
      <c r="E606" s="4"/>
      <c r="F606" s="4"/>
      <c r="G606" s="56"/>
      <c r="H606" s="56"/>
      <c r="I606" s="52"/>
      <c r="J606" s="52"/>
      <c r="K606" s="52"/>
      <c r="L606" s="52"/>
      <c r="M606" s="52"/>
      <c r="N606" s="52"/>
      <c r="O606" s="4"/>
      <c r="P606" s="4"/>
      <c r="Q606" s="4"/>
      <c r="R606" s="4"/>
      <c r="S606" s="4"/>
      <c r="T606" s="4"/>
      <c r="U606" s="4"/>
      <c r="V606" s="4"/>
      <c r="W606" s="4"/>
      <c r="X606" s="4"/>
      <c r="Y606" s="4"/>
      <c r="Z606" s="56"/>
      <c r="AA606" s="56"/>
      <c r="AB606" s="4"/>
      <c r="AC606" s="4"/>
      <c r="AD606" s="4"/>
      <c r="AE606" s="4"/>
    </row>
    <row r="607" spans="1:31" ht="15.75" customHeight="1">
      <c r="A607" s="4"/>
      <c r="B607" s="4"/>
      <c r="C607" s="4"/>
      <c r="D607" s="4"/>
      <c r="E607" s="4"/>
      <c r="F607" s="4"/>
      <c r="G607" s="56"/>
      <c r="H607" s="56"/>
      <c r="I607" s="52"/>
      <c r="J607" s="52"/>
      <c r="K607" s="52"/>
      <c r="L607" s="52"/>
      <c r="M607" s="52"/>
      <c r="N607" s="52"/>
      <c r="O607" s="4"/>
      <c r="P607" s="4"/>
      <c r="Q607" s="4"/>
      <c r="R607" s="4"/>
      <c r="S607" s="4"/>
      <c r="T607" s="4"/>
      <c r="U607" s="4"/>
      <c r="V607" s="4"/>
      <c r="W607" s="4"/>
      <c r="X607" s="4"/>
      <c r="Y607" s="4"/>
      <c r="Z607" s="56"/>
      <c r="AA607" s="56"/>
      <c r="AB607" s="4"/>
      <c r="AC607" s="4"/>
      <c r="AD607" s="4"/>
      <c r="AE607" s="4"/>
    </row>
    <row r="608" spans="1:31" ht="15.75" customHeight="1">
      <c r="A608" s="4"/>
      <c r="B608" s="4"/>
      <c r="C608" s="4"/>
      <c r="D608" s="4"/>
      <c r="E608" s="4"/>
      <c r="F608" s="4"/>
      <c r="G608" s="56"/>
      <c r="H608" s="56"/>
      <c r="I608" s="52"/>
      <c r="J608" s="52"/>
      <c r="K608" s="52"/>
      <c r="L608" s="52"/>
      <c r="M608" s="52"/>
      <c r="N608" s="52"/>
      <c r="O608" s="4"/>
      <c r="P608" s="4"/>
      <c r="Q608" s="4"/>
      <c r="R608" s="4"/>
      <c r="S608" s="4"/>
      <c r="T608" s="4"/>
      <c r="U608" s="4"/>
      <c r="V608" s="4"/>
      <c r="W608" s="4"/>
      <c r="X608" s="4"/>
      <c r="Y608" s="4"/>
      <c r="Z608" s="56"/>
      <c r="AA608" s="56"/>
      <c r="AB608" s="4"/>
      <c r="AC608" s="4"/>
      <c r="AD608" s="4"/>
      <c r="AE608" s="4"/>
    </row>
    <row r="609" spans="1:31" ht="15.75" customHeight="1">
      <c r="A609" s="4"/>
      <c r="B609" s="4"/>
      <c r="C609" s="4"/>
      <c r="D609" s="4"/>
      <c r="E609" s="4"/>
      <c r="F609" s="4"/>
      <c r="G609" s="56"/>
      <c r="H609" s="56"/>
      <c r="I609" s="52"/>
      <c r="J609" s="52"/>
      <c r="K609" s="52"/>
      <c r="L609" s="52"/>
      <c r="M609" s="52"/>
      <c r="N609" s="52"/>
      <c r="O609" s="4"/>
      <c r="P609" s="4"/>
      <c r="Q609" s="4"/>
      <c r="R609" s="4"/>
      <c r="S609" s="4"/>
      <c r="T609" s="4"/>
      <c r="U609" s="4"/>
      <c r="V609" s="4"/>
      <c r="W609" s="4"/>
      <c r="X609" s="4"/>
      <c r="Y609" s="4"/>
      <c r="Z609" s="56"/>
      <c r="AA609" s="56"/>
      <c r="AB609" s="4"/>
      <c r="AC609" s="4"/>
      <c r="AD609" s="4"/>
      <c r="AE609" s="4"/>
    </row>
    <row r="610" spans="1:31" ht="15.75" customHeight="1">
      <c r="A610" s="4"/>
      <c r="B610" s="4"/>
      <c r="C610" s="4"/>
      <c r="D610" s="4"/>
      <c r="E610" s="4"/>
      <c r="F610" s="4"/>
      <c r="G610" s="56"/>
      <c r="H610" s="56"/>
      <c r="I610" s="52"/>
      <c r="J610" s="52"/>
      <c r="K610" s="52"/>
      <c r="L610" s="52"/>
      <c r="M610" s="52"/>
      <c r="N610" s="52"/>
      <c r="O610" s="4"/>
      <c r="P610" s="4"/>
      <c r="Q610" s="4"/>
      <c r="R610" s="4"/>
      <c r="S610" s="4"/>
      <c r="T610" s="4"/>
      <c r="U610" s="4"/>
      <c r="V610" s="4"/>
      <c r="W610" s="4"/>
      <c r="X610" s="4"/>
      <c r="Y610" s="4"/>
      <c r="Z610" s="56"/>
      <c r="AA610" s="56"/>
      <c r="AB610" s="4"/>
      <c r="AC610" s="4"/>
      <c r="AD610" s="4"/>
      <c r="AE610" s="4"/>
    </row>
    <row r="611" spans="1:31" ht="15.75" customHeight="1">
      <c r="A611" s="4"/>
      <c r="B611" s="4"/>
      <c r="C611" s="4"/>
      <c r="D611" s="4"/>
      <c r="E611" s="4"/>
      <c r="F611" s="4"/>
      <c r="G611" s="56"/>
      <c r="H611" s="56"/>
      <c r="I611" s="52"/>
      <c r="J611" s="52"/>
      <c r="K611" s="52"/>
      <c r="L611" s="52"/>
      <c r="M611" s="52"/>
      <c r="N611" s="52"/>
      <c r="O611" s="4"/>
      <c r="P611" s="4"/>
      <c r="Q611" s="4"/>
      <c r="R611" s="4"/>
      <c r="S611" s="4"/>
      <c r="T611" s="4"/>
      <c r="U611" s="4"/>
      <c r="V611" s="4"/>
      <c r="W611" s="4"/>
      <c r="X611" s="4"/>
      <c r="Y611" s="4"/>
      <c r="Z611" s="56"/>
      <c r="AA611" s="56"/>
      <c r="AB611" s="4"/>
      <c r="AC611" s="4"/>
      <c r="AD611" s="4"/>
      <c r="AE611" s="4"/>
    </row>
    <row r="612" spans="1:31" ht="15.75" customHeight="1">
      <c r="A612" s="4"/>
      <c r="B612" s="4"/>
      <c r="C612" s="4"/>
      <c r="D612" s="4"/>
      <c r="E612" s="4"/>
      <c r="F612" s="4"/>
      <c r="G612" s="56"/>
      <c r="H612" s="56"/>
      <c r="I612" s="52"/>
      <c r="J612" s="52"/>
      <c r="K612" s="52"/>
      <c r="L612" s="52"/>
      <c r="M612" s="52"/>
      <c r="N612" s="52"/>
      <c r="O612" s="4"/>
      <c r="P612" s="4"/>
      <c r="Q612" s="4"/>
      <c r="R612" s="4"/>
      <c r="S612" s="4"/>
      <c r="T612" s="4"/>
      <c r="U612" s="4"/>
      <c r="V612" s="4"/>
      <c r="W612" s="4"/>
      <c r="X612" s="4"/>
      <c r="Y612" s="4"/>
      <c r="Z612" s="56"/>
      <c r="AA612" s="56"/>
      <c r="AB612" s="4"/>
      <c r="AC612" s="4"/>
      <c r="AD612" s="4"/>
      <c r="AE612" s="4"/>
    </row>
    <row r="613" spans="1:31" ht="15.75" customHeight="1">
      <c r="A613" s="4"/>
      <c r="B613" s="4"/>
      <c r="C613" s="4"/>
      <c r="D613" s="4"/>
      <c r="E613" s="4"/>
      <c r="F613" s="4"/>
      <c r="G613" s="56"/>
      <c r="H613" s="56"/>
      <c r="I613" s="52"/>
      <c r="J613" s="52"/>
      <c r="K613" s="52"/>
      <c r="L613" s="52"/>
      <c r="M613" s="52"/>
      <c r="N613" s="52"/>
      <c r="O613" s="4"/>
      <c r="P613" s="4"/>
      <c r="Q613" s="4"/>
      <c r="R613" s="4"/>
      <c r="S613" s="4"/>
      <c r="T613" s="4"/>
      <c r="U613" s="4"/>
      <c r="V613" s="4"/>
      <c r="W613" s="4"/>
      <c r="X613" s="4"/>
      <c r="Y613" s="4"/>
      <c r="Z613" s="56"/>
      <c r="AA613" s="56"/>
      <c r="AB613" s="4"/>
      <c r="AC613" s="4"/>
      <c r="AD613" s="4"/>
      <c r="AE613" s="4"/>
    </row>
    <row r="614" spans="1:31" ht="15.75" customHeight="1">
      <c r="A614" s="4"/>
      <c r="B614" s="4"/>
      <c r="C614" s="4"/>
      <c r="D614" s="4"/>
      <c r="E614" s="4"/>
      <c r="F614" s="4"/>
      <c r="G614" s="56"/>
      <c r="H614" s="56"/>
      <c r="I614" s="52"/>
      <c r="J614" s="52"/>
      <c r="K614" s="52"/>
      <c r="L614" s="52"/>
      <c r="M614" s="52"/>
      <c r="N614" s="52"/>
      <c r="O614" s="4"/>
      <c r="P614" s="4"/>
      <c r="Q614" s="4"/>
      <c r="R614" s="4"/>
      <c r="S614" s="4"/>
      <c r="T614" s="4"/>
      <c r="U614" s="4"/>
      <c r="V614" s="4"/>
      <c r="W614" s="4"/>
      <c r="X614" s="4"/>
      <c r="Y614" s="4"/>
      <c r="Z614" s="56"/>
      <c r="AA614" s="56"/>
      <c r="AB614" s="4"/>
      <c r="AC614" s="4"/>
      <c r="AD614" s="4"/>
      <c r="AE614" s="4"/>
    </row>
    <row r="615" spans="1:31" ht="15.75" customHeight="1">
      <c r="A615" s="4"/>
      <c r="B615" s="4"/>
      <c r="C615" s="4"/>
      <c r="D615" s="4"/>
      <c r="E615" s="4"/>
      <c r="F615" s="4"/>
      <c r="G615" s="56"/>
      <c r="H615" s="56"/>
      <c r="I615" s="52"/>
      <c r="J615" s="52"/>
      <c r="K615" s="52"/>
      <c r="L615" s="52"/>
      <c r="M615" s="52"/>
      <c r="N615" s="52"/>
      <c r="O615" s="4"/>
      <c r="P615" s="4"/>
      <c r="Q615" s="4"/>
      <c r="R615" s="4"/>
      <c r="S615" s="4"/>
      <c r="T615" s="4"/>
      <c r="U615" s="4"/>
      <c r="V615" s="4"/>
      <c r="W615" s="4"/>
      <c r="X615" s="4"/>
      <c r="Y615" s="4"/>
      <c r="Z615" s="56"/>
      <c r="AA615" s="56"/>
      <c r="AB615" s="4"/>
      <c r="AC615" s="4"/>
      <c r="AD615" s="4"/>
      <c r="AE615" s="4"/>
    </row>
    <row r="616" spans="1:31" ht="15.75" customHeight="1">
      <c r="A616" s="4"/>
      <c r="B616" s="4"/>
      <c r="C616" s="4"/>
      <c r="D616" s="4"/>
      <c r="E616" s="4"/>
      <c r="F616" s="4"/>
      <c r="G616" s="56"/>
      <c r="H616" s="56"/>
      <c r="I616" s="52"/>
      <c r="J616" s="52"/>
      <c r="K616" s="52"/>
      <c r="L616" s="52"/>
      <c r="M616" s="52"/>
      <c r="N616" s="52"/>
      <c r="O616" s="4"/>
      <c r="P616" s="4"/>
      <c r="Q616" s="4"/>
      <c r="R616" s="4"/>
      <c r="S616" s="4"/>
      <c r="T616" s="4"/>
      <c r="U616" s="4"/>
      <c r="V616" s="4"/>
      <c r="W616" s="4"/>
      <c r="X616" s="4"/>
      <c r="Y616" s="4"/>
      <c r="Z616" s="56"/>
      <c r="AA616" s="56"/>
      <c r="AB616" s="4"/>
      <c r="AC616" s="4"/>
      <c r="AD616" s="4"/>
      <c r="AE616" s="4"/>
    </row>
    <row r="617" spans="1:31" ht="15.75" customHeight="1">
      <c r="A617" s="4"/>
      <c r="B617" s="4"/>
      <c r="C617" s="4"/>
      <c r="D617" s="4"/>
      <c r="E617" s="4"/>
      <c r="F617" s="4"/>
      <c r="G617" s="56"/>
      <c r="H617" s="56"/>
      <c r="I617" s="52"/>
      <c r="J617" s="52"/>
      <c r="K617" s="52"/>
      <c r="L617" s="52"/>
      <c r="M617" s="52"/>
      <c r="N617" s="52"/>
      <c r="O617" s="4"/>
      <c r="P617" s="4"/>
      <c r="Q617" s="4"/>
      <c r="R617" s="4"/>
      <c r="S617" s="4"/>
      <c r="T617" s="4"/>
      <c r="U617" s="4"/>
      <c r="V617" s="4"/>
      <c r="W617" s="4"/>
      <c r="X617" s="4"/>
      <c r="Y617" s="4"/>
      <c r="Z617" s="56"/>
      <c r="AA617" s="56"/>
      <c r="AB617" s="4"/>
      <c r="AC617" s="4"/>
      <c r="AD617" s="4"/>
      <c r="AE617" s="4"/>
    </row>
    <row r="618" spans="1:31" ht="15.75" customHeight="1">
      <c r="A618" s="4"/>
      <c r="B618" s="4"/>
      <c r="C618" s="4"/>
      <c r="D618" s="4"/>
      <c r="E618" s="4"/>
      <c r="F618" s="4"/>
      <c r="G618" s="56"/>
      <c r="H618" s="56"/>
      <c r="I618" s="52"/>
      <c r="J618" s="52"/>
      <c r="K618" s="52"/>
      <c r="L618" s="52"/>
      <c r="M618" s="52"/>
      <c r="N618" s="52"/>
      <c r="O618" s="4"/>
      <c r="P618" s="4"/>
      <c r="Q618" s="4"/>
      <c r="R618" s="4"/>
      <c r="S618" s="4"/>
      <c r="T618" s="4"/>
      <c r="U618" s="4"/>
      <c r="V618" s="4"/>
      <c r="W618" s="4"/>
      <c r="X618" s="4"/>
      <c r="Y618" s="4"/>
      <c r="Z618" s="56"/>
      <c r="AA618" s="56"/>
      <c r="AB618" s="4"/>
      <c r="AC618" s="4"/>
      <c r="AD618" s="4"/>
      <c r="AE618" s="4"/>
    </row>
    <row r="619" spans="1:31" ht="15.75" customHeight="1">
      <c r="A619" s="4"/>
      <c r="B619" s="4"/>
      <c r="C619" s="4"/>
      <c r="D619" s="4"/>
      <c r="E619" s="4"/>
      <c r="F619" s="4"/>
      <c r="G619" s="56"/>
      <c r="H619" s="56"/>
      <c r="I619" s="52"/>
      <c r="J619" s="52"/>
      <c r="K619" s="52"/>
      <c r="L619" s="52"/>
      <c r="M619" s="52"/>
      <c r="N619" s="52"/>
      <c r="O619" s="4"/>
      <c r="P619" s="4"/>
      <c r="Q619" s="4"/>
      <c r="R619" s="4"/>
      <c r="S619" s="4"/>
      <c r="T619" s="4"/>
      <c r="U619" s="4"/>
      <c r="V619" s="4"/>
      <c r="W619" s="4"/>
      <c r="X619" s="4"/>
      <c r="Y619" s="4"/>
      <c r="Z619" s="56"/>
      <c r="AA619" s="56"/>
      <c r="AB619" s="4"/>
      <c r="AC619" s="4"/>
      <c r="AD619" s="4"/>
      <c r="AE619" s="4"/>
    </row>
    <row r="620" spans="1:31" ht="15.75" customHeight="1">
      <c r="A620" s="4"/>
      <c r="B620" s="4"/>
      <c r="C620" s="4"/>
      <c r="D620" s="4"/>
      <c r="E620" s="4"/>
      <c r="F620" s="4"/>
      <c r="G620" s="56"/>
      <c r="H620" s="56"/>
      <c r="I620" s="52"/>
      <c r="J620" s="52"/>
      <c r="K620" s="52"/>
      <c r="L620" s="52"/>
      <c r="M620" s="52"/>
      <c r="N620" s="52"/>
      <c r="O620" s="4"/>
      <c r="P620" s="4"/>
      <c r="Q620" s="4"/>
      <c r="R620" s="4"/>
      <c r="S620" s="4"/>
      <c r="T620" s="4"/>
      <c r="U620" s="4"/>
      <c r="V620" s="4"/>
      <c r="W620" s="4"/>
      <c r="X620" s="4"/>
      <c r="Y620" s="4"/>
      <c r="Z620" s="56"/>
      <c r="AA620" s="56"/>
      <c r="AB620" s="4"/>
      <c r="AC620" s="4"/>
      <c r="AD620" s="4"/>
      <c r="AE620" s="4"/>
    </row>
    <row r="621" spans="1:31" ht="15.75" customHeight="1">
      <c r="A621" s="4"/>
      <c r="B621" s="4"/>
      <c r="C621" s="4"/>
      <c r="D621" s="4"/>
      <c r="E621" s="4"/>
      <c r="F621" s="4"/>
      <c r="G621" s="56"/>
      <c r="H621" s="56"/>
      <c r="I621" s="52"/>
      <c r="J621" s="52"/>
      <c r="K621" s="52"/>
      <c r="L621" s="52"/>
      <c r="M621" s="52"/>
      <c r="N621" s="52"/>
      <c r="O621" s="4"/>
      <c r="P621" s="4"/>
      <c r="Q621" s="4"/>
      <c r="R621" s="4"/>
      <c r="S621" s="4"/>
      <c r="T621" s="4"/>
      <c r="U621" s="4"/>
      <c r="V621" s="4"/>
      <c r="W621" s="4"/>
      <c r="X621" s="4"/>
      <c r="Y621" s="4"/>
      <c r="Z621" s="56"/>
      <c r="AA621" s="56"/>
      <c r="AB621" s="4"/>
      <c r="AC621" s="4"/>
      <c r="AD621" s="4"/>
      <c r="AE621" s="4"/>
    </row>
    <row r="622" spans="1:31" ht="15.75" customHeight="1">
      <c r="A622" s="4"/>
      <c r="B622" s="4"/>
      <c r="C622" s="4"/>
      <c r="D622" s="4"/>
      <c r="E622" s="4"/>
      <c r="F622" s="4"/>
      <c r="G622" s="56"/>
      <c r="H622" s="56"/>
      <c r="I622" s="52"/>
      <c r="J622" s="52"/>
      <c r="K622" s="52"/>
      <c r="L622" s="52"/>
      <c r="M622" s="52"/>
      <c r="N622" s="52"/>
      <c r="O622" s="4"/>
      <c r="P622" s="4"/>
      <c r="Q622" s="4"/>
      <c r="R622" s="4"/>
      <c r="S622" s="4"/>
      <c r="T622" s="4"/>
      <c r="U622" s="4"/>
      <c r="V622" s="4"/>
      <c r="W622" s="4"/>
      <c r="X622" s="4"/>
      <c r="Y622" s="4"/>
      <c r="Z622" s="56"/>
      <c r="AA622" s="56"/>
      <c r="AB622" s="4"/>
      <c r="AC622" s="4"/>
      <c r="AD622" s="4"/>
      <c r="AE622" s="4"/>
    </row>
    <row r="623" spans="1:31" ht="15.75" customHeight="1">
      <c r="A623" s="4"/>
      <c r="B623" s="4"/>
      <c r="C623" s="4"/>
      <c r="D623" s="4"/>
      <c r="E623" s="4"/>
      <c r="F623" s="4"/>
      <c r="G623" s="56"/>
      <c r="H623" s="56"/>
      <c r="I623" s="52"/>
      <c r="J623" s="52"/>
      <c r="K623" s="52"/>
      <c r="L623" s="52"/>
      <c r="M623" s="52"/>
      <c r="N623" s="52"/>
      <c r="O623" s="4"/>
      <c r="P623" s="4"/>
      <c r="Q623" s="4"/>
      <c r="R623" s="4"/>
      <c r="S623" s="4"/>
      <c r="T623" s="4"/>
      <c r="U623" s="4"/>
      <c r="V623" s="4"/>
      <c r="W623" s="4"/>
      <c r="X623" s="4"/>
      <c r="Y623" s="4"/>
      <c r="Z623" s="56"/>
      <c r="AA623" s="56"/>
      <c r="AB623" s="4"/>
      <c r="AC623" s="4"/>
      <c r="AD623" s="4"/>
      <c r="AE623" s="4"/>
    </row>
    <row r="624" spans="1:31" ht="15.75" customHeight="1">
      <c r="A624" s="4"/>
      <c r="B624" s="4"/>
      <c r="C624" s="4"/>
      <c r="D624" s="4"/>
      <c r="E624" s="4"/>
      <c r="F624" s="4"/>
      <c r="G624" s="56"/>
      <c r="H624" s="56"/>
      <c r="I624" s="52"/>
      <c r="J624" s="52"/>
      <c r="K624" s="52"/>
      <c r="L624" s="52"/>
      <c r="M624" s="52"/>
      <c r="N624" s="52"/>
      <c r="O624" s="4"/>
      <c r="P624" s="4"/>
      <c r="Q624" s="4"/>
      <c r="R624" s="4"/>
      <c r="S624" s="4"/>
      <c r="T624" s="4"/>
      <c r="U624" s="4"/>
      <c r="V624" s="4"/>
      <c r="W624" s="4"/>
      <c r="X624" s="4"/>
      <c r="Y624" s="4"/>
      <c r="Z624" s="56"/>
      <c r="AA624" s="56"/>
      <c r="AB624" s="4"/>
      <c r="AC624" s="4"/>
      <c r="AD624" s="4"/>
      <c r="AE624" s="4"/>
    </row>
    <row r="625" spans="1:31" ht="15.75" customHeight="1">
      <c r="A625" s="4"/>
      <c r="B625" s="4"/>
      <c r="C625" s="4"/>
      <c r="D625" s="4"/>
      <c r="E625" s="4"/>
      <c r="F625" s="4"/>
      <c r="G625" s="56"/>
      <c r="H625" s="56"/>
      <c r="I625" s="52"/>
      <c r="J625" s="52"/>
      <c r="K625" s="52"/>
      <c r="L625" s="52"/>
      <c r="M625" s="52"/>
      <c r="N625" s="52"/>
      <c r="O625" s="4"/>
      <c r="P625" s="4"/>
      <c r="Q625" s="4"/>
      <c r="R625" s="4"/>
      <c r="S625" s="4"/>
      <c r="T625" s="4"/>
      <c r="U625" s="4"/>
      <c r="V625" s="4"/>
      <c r="W625" s="4"/>
      <c r="X625" s="4"/>
      <c r="Y625" s="4"/>
      <c r="Z625" s="56"/>
      <c r="AA625" s="56"/>
      <c r="AB625" s="4"/>
      <c r="AC625" s="4"/>
      <c r="AD625" s="4"/>
      <c r="AE625" s="4"/>
    </row>
    <row r="626" spans="1:31" ht="15.75" customHeight="1">
      <c r="A626" s="4"/>
      <c r="B626" s="4"/>
      <c r="C626" s="4"/>
      <c r="D626" s="4"/>
      <c r="E626" s="4"/>
      <c r="F626" s="4"/>
      <c r="G626" s="56"/>
      <c r="H626" s="56"/>
      <c r="I626" s="52"/>
      <c r="J626" s="52"/>
      <c r="K626" s="52"/>
      <c r="L626" s="52"/>
      <c r="M626" s="52"/>
      <c r="N626" s="52"/>
      <c r="O626" s="4"/>
      <c r="P626" s="4"/>
      <c r="Q626" s="4"/>
      <c r="R626" s="4"/>
      <c r="S626" s="4"/>
      <c r="T626" s="4"/>
      <c r="U626" s="4"/>
      <c r="V626" s="4"/>
      <c r="W626" s="4"/>
      <c r="X626" s="4"/>
      <c r="Y626" s="4"/>
      <c r="Z626" s="56"/>
      <c r="AA626" s="56"/>
      <c r="AB626" s="4"/>
      <c r="AC626" s="4"/>
      <c r="AD626" s="4"/>
      <c r="AE626" s="4"/>
    </row>
    <row r="627" spans="1:31" ht="15.75" customHeight="1">
      <c r="A627" s="4"/>
      <c r="B627" s="4"/>
      <c r="C627" s="4"/>
      <c r="D627" s="4"/>
      <c r="E627" s="4"/>
      <c r="F627" s="4"/>
      <c r="G627" s="56"/>
      <c r="H627" s="56"/>
      <c r="I627" s="52"/>
      <c r="J627" s="52"/>
      <c r="K627" s="52"/>
      <c r="L627" s="52"/>
      <c r="M627" s="52"/>
      <c r="N627" s="52"/>
      <c r="O627" s="4"/>
      <c r="P627" s="4"/>
      <c r="Q627" s="4"/>
      <c r="R627" s="4"/>
      <c r="S627" s="4"/>
      <c r="T627" s="4"/>
      <c r="U627" s="4"/>
      <c r="V627" s="4"/>
      <c r="W627" s="4"/>
      <c r="X627" s="4"/>
      <c r="Y627" s="4"/>
      <c r="Z627" s="56"/>
      <c r="AA627" s="56"/>
      <c r="AB627" s="4"/>
      <c r="AC627" s="4"/>
      <c r="AD627" s="4"/>
      <c r="AE627" s="4"/>
    </row>
    <row r="628" spans="1:31" ht="15.75" customHeight="1">
      <c r="A628" s="4"/>
      <c r="B628" s="4"/>
      <c r="C628" s="4"/>
      <c r="D628" s="4"/>
      <c r="E628" s="4"/>
      <c r="F628" s="4"/>
      <c r="G628" s="56"/>
      <c r="H628" s="56"/>
      <c r="I628" s="52"/>
      <c r="J628" s="52"/>
      <c r="K628" s="52"/>
      <c r="L628" s="52"/>
      <c r="M628" s="52"/>
      <c r="N628" s="52"/>
      <c r="O628" s="4"/>
      <c r="P628" s="4"/>
      <c r="Q628" s="4"/>
      <c r="R628" s="4"/>
      <c r="S628" s="4"/>
      <c r="T628" s="4"/>
      <c r="U628" s="4"/>
      <c r="V628" s="4"/>
      <c r="W628" s="4"/>
      <c r="X628" s="4"/>
      <c r="Y628" s="4"/>
      <c r="Z628" s="56"/>
      <c r="AA628" s="56"/>
      <c r="AB628" s="4"/>
      <c r="AC628" s="4"/>
      <c r="AD628" s="4"/>
      <c r="AE628" s="4"/>
    </row>
    <row r="629" spans="1:31" ht="15.75" customHeight="1">
      <c r="A629" s="4"/>
      <c r="B629" s="4"/>
      <c r="C629" s="4"/>
      <c r="D629" s="4"/>
      <c r="E629" s="4"/>
      <c r="F629" s="4"/>
      <c r="G629" s="56"/>
      <c r="H629" s="56"/>
      <c r="I629" s="52"/>
      <c r="J629" s="52"/>
      <c r="K629" s="52"/>
      <c r="L629" s="52"/>
      <c r="M629" s="52"/>
      <c r="N629" s="52"/>
      <c r="O629" s="4"/>
      <c r="P629" s="4"/>
      <c r="Q629" s="4"/>
      <c r="R629" s="4"/>
      <c r="S629" s="4"/>
      <c r="T629" s="4"/>
      <c r="U629" s="4"/>
      <c r="V629" s="4"/>
      <c r="W629" s="4"/>
      <c r="X629" s="4"/>
      <c r="Y629" s="4"/>
      <c r="Z629" s="56"/>
      <c r="AA629" s="56"/>
      <c r="AB629" s="4"/>
      <c r="AC629" s="4"/>
      <c r="AD629" s="4"/>
      <c r="AE629" s="4"/>
    </row>
    <row r="630" spans="1:31" ht="15.75" customHeight="1">
      <c r="A630" s="4"/>
      <c r="B630" s="4"/>
      <c r="C630" s="4"/>
      <c r="D630" s="4"/>
      <c r="E630" s="4"/>
      <c r="F630" s="4"/>
      <c r="G630" s="56"/>
      <c r="H630" s="56"/>
      <c r="I630" s="52"/>
      <c r="J630" s="52"/>
      <c r="K630" s="52"/>
      <c r="L630" s="52"/>
      <c r="M630" s="52"/>
      <c r="N630" s="52"/>
      <c r="O630" s="4"/>
      <c r="P630" s="4"/>
      <c r="Q630" s="4"/>
      <c r="R630" s="4"/>
      <c r="S630" s="4"/>
      <c r="T630" s="4"/>
      <c r="U630" s="4"/>
      <c r="V630" s="4"/>
      <c r="W630" s="4"/>
      <c r="X630" s="4"/>
      <c r="Y630" s="4"/>
      <c r="Z630" s="56"/>
      <c r="AA630" s="56"/>
      <c r="AB630" s="4"/>
      <c r="AC630" s="4"/>
      <c r="AD630" s="4"/>
      <c r="AE630" s="4"/>
    </row>
    <row r="631" spans="1:31" ht="15.75" customHeight="1">
      <c r="A631" s="4"/>
      <c r="B631" s="4"/>
      <c r="C631" s="4"/>
      <c r="D631" s="4"/>
      <c r="E631" s="4"/>
      <c r="F631" s="4"/>
      <c r="G631" s="56"/>
      <c r="H631" s="56"/>
      <c r="I631" s="52"/>
      <c r="J631" s="52"/>
      <c r="K631" s="52"/>
      <c r="L631" s="52"/>
      <c r="M631" s="52"/>
      <c r="N631" s="52"/>
      <c r="O631" s="4"/>
      <c r="P631" s="4"/>
      <c r="Q631" s="4"/>
      <c r="R631" s="4"/>
      <c r="S631" s="4"/>
      <c r="T631" s="4"/>
      <c r="U631" s="4"/>
      <c r="V631" s="4"/>
      <c r="W631" s="4"/>
      <c r="X631" s="4"/>
      <c r="Y631" s="4"/>
      <c r="Z631" s="56"/>
      <c r="AA631" s="56"/>
      <c r="AB631" s="4"/>
      <c r="AC631" s="4"/>
      <c r="AD631" s="4"/>
      <c r="AE631" s="4"/>
    </row>
    <row r="632" spans="1:31" ht="15.75" customHeight="1">
      <c r="A632" s="4"/>
      <c r="B632" s="4"/>
      <c r="C632" s="4"/>
      <c r="D632" s="4"/>
      <c r="E632" s="4"/>
      <c r="F632" s="4"/>
      <c r="G632" s="56"/>
      <c r="H632" s="56"/>
      <c r="I632" s="52"/>
      <c r="J632" s="52"/>
      <c r="K632" s="52"/>
      <c r="L632" s="52"/>
      <c r="M632" s="52"/>
      <c r="N632" s="52"/>
      <c r="O632" s="4"/>
      <c r="P632" s="4"/>
      <c r="Q632" s="4"/>
      <c r="R632" s="4"/>
      <c r="S632" s="4"/>
      <c r="T632" s="4"/>
      <c r="U632" s="4"/>
      <c r="V632" s="4"/>
      <c r="W632" s="4"/>
      <c r="X632" s="4"/>
      <c r="Y632" s="4"/>
      <c r="Z632" s="56"/>
      <c r="AA632" s="56"/>
      <c r="AB632" s="4"/>
      <c r="AC632" s="4"/>
      <c r="AD632" s="4"/>
      <c r="AE632" s="4"/>
    </row>
    <row r="633" spans="1:31" ht="15.75" customHeight="1">
      <c r="A633" s="4"/>
      <c r="B633" s="4"/>
      <c r="C633" s="4"/>
      <c r="D633" s="4"/>
      <c r="E633" s="4"/>
      <c r="F633" s="4"/>
      <c r="G633" s="56"/>
      <c r="H633" s="56"/>
      <c r="I633" s="52"/>
      <c r="J633" s="52"/>
      <c r="K633" s="52"/>
      <c r="L633" s="52"/>
      <c r="M633" s="52"/>
      <c r="N633" s="52"/>
      <c r="O633" s="4"/>
      <c r="P633" s="4"/>
      <c r="Q633" s="4"/>
      <c r="R633" s="4"/>
      <c r="S633" s="4"/>
      <c r="T633" s="4"/>
      <c r="U633" s="4"/>
      <c r="V633" s="4"/>
      <c r="W633" s="4"/>
      <c r="X633" s="4"/>
      <c r="Y633" s="4"/>
      <c r="Z633" s="56"/>
      <c r="AA633" s="56"/>
      <c r="AB633" s="4"/>
      <c r="AC633" s="4"/>
      <c r="AD633" s="4"/>
      <c r="AE633" s="4"/>
    </row>
    <row r="634" spans="1:31" ht="15.75" customHeight="1">
      <c r="A634" s="4"/>
      <c r="B634" s="4"/>
      <c r="C634" s="4"/>
      <c r="D634" s="4"/>
      <c r="E634" s="4"/>
      <c r="F634" s="4"/>
      <c r="G634" s="56"/>
      <c r="H634" s="56"/>
      <c r="I634" s="52"/>
      <c r="J634" s="52"/>
      <c r="K634" s="52"/>
      <c r="L634" s="52"/>
      <c r="M634" s="52"/>
      <c r="N634" s="52"/>
      <c r="O634" s="4"/>
      <c r="P634" s="4"/>
      <c r="Q634" s="4"/>
      <c r="R634" s="4"/>
      <c r="S634" s="4"/>
      <c r="T634" s="4"/>
      <c r="U634" s="4"/>
      <c r="V634" s="4"/>
      <c r="W634" s="4"/>
      <c r="X634" s="4"/>
      <c r="Y634" s="4"/>
      <c r="Z634" s="56"/>
      <c r="AA634" s="56"/>
      <c r="AB634" s="4"/>
      <c r="AC634" s="4"/>
      <c r="AD634" s="4"/>
      <c r="AE634" s="4"/>
    </row>
    <row r="635" spans="1:31" ht="15.75" customHeight="1">
      <c r="A635" s="4"/>
      <c r="B635" s="4"/>
      <c r="C635" s="4"/>
      <c r="D635" s="4"/>
      <c r="E635" s="4"/>
      <c r="F635" s="4"/>
      <c r="G635" s="56"/>
      <c r="H635" s="56"/>
      <c r="I635" s="52"/>
      <c r="J635" s="52"/>
      <c r="K635" s="52"/>
      <c r="L635" s="52"/>
      <c r="M635" s="52"/>
      <c r="N635" s="52"/>
      <c r="O635" s="4"/>
      <c r="P635" s="4"/>
      <c r="Q635" s="4"/>
      <c r="R635" s="4"/>
      <c r="S635" s="4"/>
      <c r="T635" s="4"/>
      <c r="U635" s="4"/>
      <c r="V635" s="4"/>
      <c r="W635" s="4"/>
      <c r="X635" s="4"/>
      <c r="Y635" s="4"/>
      <c r="Z635" s="56"/>
      <c r="AA635" s="56"/>
      <c r="AB635" s="4"/>
      <c r="AC635" s="4"/>
      <c r="AD635" s="4"/>
      <c r="AE635" s="4"/>
    </row>
    <row r="636" spans="1:31" ht="15.75" customHeight="1">
      <c r="A636" s="4"/>
      <c r="B636" s="4"/>
      <c r="C636" s="4"/>
      <c r="D636" s="4"/>
      <c r="E636" s="4"/>
      <c r="F636" s="4"/>
      <c r="G636" s="56"/>
      <c r="H636" s="56"/>
      <c r="I636" s="52"/>
      <c r="J636" s="52"/>
      <c r="K636" s="52"/>
      <c r="L636" s="52"/>
      <c r="M636" s="52"/>
      <c r="N636" s="52"/>
      <c r="O636" s="4"/>
      <c r="P636" s="4"/>
      <c r="Q636" s="4"/>
      <c r="R636" s="4"/>
      <c r="S636" s="4"/>
      <c r="T636" s="4"/>
      <c r="U636" s="4"/>
      <c r="V636" s="4"/>
      <c r="W636" s="4"/>
      <c r="X636" s="4"/>
      <c r="Y636" s="4"/>
      <c r="Z636" s="56"/>
      <c r="AA636" s="56"/>
      <c r="AB636" s="4"/>
      <c r="AC636" s="4"/>
      <c r="AD636" s="4"/>
      <c r="AE636" s="4"/>
    </row>
    <row r="637" spans="1:31" ht="15.75" customHeight="1">
      <c r="A637" s="4"/>
      <c r="B637" s="4"/>
      <c r="C637" s="4"/>
      <c r="D637" s="4"/>
      <c r="E637" s="4"/>
      <c r="F637" s="4"/>
      <c r="G637" s="56"/>
      <c r="H637" s="56"/>
      <c r="I637" s="52"/>
      <c r="J637" s="52"/>
      <c r="K637" s="52"/>
      <c r="L637" s="52"/>
      <c r="M637" s="52"/>
      <c r="N637" s="52"/>
      <c r="O637" s="4"/>
      <c r="P637" s="4"/>
      <c r="Q637" s="4"/>
      <c r="R637" s="4"/>
      <c r="S637" s="4"/>
      <c r="T637" s="4"/>
      <c r="U637" s="4"/>
      <c r="V637" s="4"/>
      <c r="W637" s="4"/>
      <c r="X637" s="4"/>
      <c r="Y637" s="4"/>
      <c r="Z637" s="56"/>
      <c r="AA637" s="56"/>
      <c r="AB637" s="4"/>
      <c r="AC637" s="4"/>
      <c r="AD637" s="4"/>
      <c r="AE637" s="4"/>
    </row>
    <row r="638" spans="1:31" ht="15.75" customHeight="1">
      <c r="A638" s="4"/>
      <c r="B638" s="4"/>
      <c r="C638" s="4"/>
      <c r="D638" s="4"/>
      <c r="E638" s="4"/>
      <c r="F638" s="4"/>
      <c r="G638" s="56"/>
      <c r="H638" s="56"/>
      <c r="I638" s="52"/>
      <c r="J638" s="52"/>
      <c r="K638" s="52"/>
      <c r="L638" s="52"/>
      <c r="M638" s="52"/>
      <c r="N638" s="52"/>
      <c r="O638" s="4"/>
      <c r="P638" s="4"/>
      <c r="Q638" s="4"/>
      <c r="R638" s="4"/>
      <c r="S638" s="4"/>
      <c r="T638" s="4"/>
      <c r="U638" s="4"/>
      <c r="V638" s="4"/>
      <c r="W638" s="4"/>
      <c r="X638" s="4"/>
      <c r="Y638" s="4"/>
      <c r="Z638" s="56"/>
      <c r="AA638" s="56"/>
      <c r="AB638" s="4"/>
      <c r="AC638" s="4"/>
      <c r="AD638" s="4"/>
      <c r="AE638" s="4"/>
    </row>
    <row r="639" spans="1:31" ht="15.75" customHeight="1">
      <c r="A639" s="4"/>
      <c r="B639" s="4"/>
      <c r="C639" s="4"/>
      <c r="D639" s="4"/>
      <c r="E639" s="4"/>
      <c r="F639" s="4"/>
      <c r="G639" s="56"/>
      <c r="H639" s="56"/>
      <c r="I639" s="52"/>
      <c r="J639" s="52"/>
      <c r="K639" s="52"/>
      <c r="L639" s="52"/>
      <c r="M639" s="52"/>
      <c r="N639" s="52"/>
      <c r="O639" s="4"/>
      <c r="P639" s="4"/>
      <c r="Q639" s="4"/>
      <c r="R639" s="4"/>
      <c r="S639" s="4"/>
      <c r="T639" s="4"/>
      <c r="U639" s="4"/>
      <c r="V639" s="4"/>
      <c r="W639" s="4"/>
      <c r="X639" s="4"/>
      <c r="Y639" s="4"/>
      <c r="Z639" s="56"/>
      <c r="AA639" s="56"/>
      <c r="AB639" s="4"/>
      <c r="AC639" s="4"/>
      <c r="AD639" s="4"/>
      <c r="AE639" s="4"/>
    </row>
    <row r="640" spans="1:31" ht="15.75" customHeight="1">
      <c r="A640" s="4"/>
      <c r="B640" s="4"/>
      <c r="C640" s="4"/>
      <c r="D640" s="4"/>
      <c r="E640" s="4"/>
      <c r="F640" s="4"/>
      <c r="G640" s="56"/>
      <c r="H640" s="56"/>
      <c r="I640" s="52"/>
      <c r="J640" s="52"/>
      <c r="K640" s="52"/>
      <c r="L640" s="52"/>
      <c r="M640" s="52"/>
      <c r="N640" s="52"/>
      <c r="O640" s="4"/>
      <c r="P640" s="4"/>
      <c r="Q640" s="4"/>
      <c r="R640" s="4"/>
      <c r="S640" s="4"/>
      <c r="T640" s="4"/>
      <c r="U640" s="4"/>
      <c r="V640" s="4"/>
      <c r="W640" s="4"/>
      <c r="X640" s="4"/>
      <c r="Y640" s="4"/>
      <c r="Z640" s="56"/>
      <c r="AA640" s="56"/>
      <c r="AB640" s="4"/>
      <c r="AC640" s="4"/>
      <c r="AD640" s="4"/>
      <c r="AE640" s="4"/>
    </row>
    <row r="641" spans="1:31" ht="15.75" customHeight="1">
      <c r="A641" s="4"/>
      <c r="B641" s="4"/>
      <c r="C641" s="4"/>
      <c r="D641" s="4"/>
      <c r="E641" s="4"/>
      <c r="F641" s="4"/>
      <c r="G641" s="56"/>
      <c r="H641" s="56"/>
      <c r="I641" s="52"/>
      <c r="J641" s="52"/>
      <c r="K641" s="52"/>
      <c r="L641" s="52"/>
      <c r="M641" s="52"/>
      <c r="N641" s="52"/>
      <c r="O641" s="4"/>
      <c r="P641" s="4"/>
      <c r="Q641" s="4"/>
      <c r="R641" s="4"/>
      <c r="S641" s="4"/>
      <c r="T641" s="4"/>
      <c r="U641" s="4"/>
      <c r="V641" s="4"/>
      <c r="W641" s="4"/>
      <c r="X641" s="4"/>
      <c r="Y641" s="4"/>
      <c r="Z641" s="56"/>
      <c r="AA641" s="56"/>
      <c r="AB641" s="4"/>
      <c r="AC641" s="4"/>
      <c r="AD641" s="4"/>
      <c r="AE641" s="4"/>
    </row>
    <row r="642" spans="1:31" ht="15.75" customHeight="1">
      <c r="A642" s="4"/>
      <c r="B642" s="4"/>
      <c r="C642" s="4"/>
      <c r="D642" s="4"/>
      <c r="E642" s="4"/>
      <c r="F642" s="4"/>
      <c r="G642" s="56"/>
      <c r="H642" s="56"/>
      <c r="I642" s="52"/>
      <c r="J642" s="52"/>
      <c r="K642" s="52"/>
      <c r="L642" s="52"/>
      <c r="M642" s="52"/>
      <c r="N642" s="52"/>
      <c r="O642" s="4"/>
      <c r="P642" s="4"/>
      <c r="Q642" s="4"/>
      <c r="R642" s="4"/>
      <c r="S642" s="4"/>
      <c r="T642" s="4"/>
      <c r="U642" s="4"/>
      <c r="V642" s="4"/>
      <c r="W642" s="4"/>
      <c r="X642" s="4"/>
      <c r="Y642" s="4"/>
      <c r="Z642" s="56"/>
      <c r="AA642" s="56"/>
      <c r="AB642" s="4"/>
      <c r="AC642" s="4"/>
      <c r="AD642" s="4"/>
      <c r="AE642" s="4"/>
    </row>
    <row r="643" spans="1:31" ht="15.75" customHeight="1">
      <c r="A643" s="4"/>
      <c r="B643" s="4"/>
      <c r="C643" s="4"/>
      <c r="D643" s="4"/>
      <c r="E643" s="4"/>
      <c r="F643" s="4"/>
      <c r="G643" s="56"/>
      <c r="H643" s="56"/>
      <c r="I643" s="52"/>
      <c r="J643" s="52"/>
      <c r="K643" s="52"/>
      <c r="L643" s="52"/>
      <c r="M643" s="52"/>
      <c r="N643" s="52"/>
      <c r="O643" s="4"/>
      <c r="P643" s="4"/>
      <c r="Q643" s="4"/>
      <c r="R643" s="4"/>
      <c r="S643" s="4"/>
      <c r="T643" s="4"/>
      <c r="U643" s="4"/>
      <c r="V643" s="4"/>
      <c r="W643" s="4"/>
      <c r="X643" s="4"/>
      <c r="Y643" s="4"/>
      <c r="Z643" s="56"/>
      <c r="AA643" s="56"/>
      <c r="AB643" s="4"/>
      <c r="AC643" s="4"/>
      <c r="AD643" s="4"/>
      <c r="AE643" s="4"/>
    </row>
    <row r="644" spans="1:31" ht="15.75" customHeight="1">
      <c r="A644" s="4"/>
      <c r="B644" s="4"/>
      <c r="C644" s="4"/>
      <c r="D644" s="4"/>
      <c r="E644" s="4"/>
      <c r="F644" s="4"/>
      <c r="G644" s="56"/>
      <c r="H644" s="56"/>
      <c r="I644" s="52"/>
      <c r="J644" s="52"/>
      <c r="K644" s="52"/>
      <c r="L644" s="52"/>
      <c r="M644" s="52"/>
      <c r="N644" s="52"/>
      <c r="O644" s="4"/>
      <c r="P644" s="4"/>
      <c r="Q644" s="4"/>
      <c r="R644" s="4"/>
      <c r="S644" s="4"/>
      <c r="T644" s="4"/>
      <c r="U644" s="4"/>
      <c r="V644" s="4"/>
      <c r="W644" s="4"/>
      <c r="X644" s="4"/>
      <c r="Y644" s="4"/>
      <c r="Z644" s="56"/>
      <c r="AA644" s="56"/>
      <c r="AB644" s="4"/>
      <c r="AC644" s="4"/>
      <c r="AD644" s="4"/>
      <c r="AE644" s="4"/>
    </row>
    <row r="645" spans="1:31" ht="15.75" customHeight="1">
      <c r="A645" s="4"/>
      <c r="B645" s="4"/>
      <c r="C645" s="4"/>
      <c r="D645" s="4"/>
      <c r="E645" s="4"/>
      <c r="F645" s="4"/>
      <c r="G645" s="56"/>
      <c r="H645" s="56"/>
      <c r="I645" s="52"/>
      <c r="J645" s="52"/>
      <c r="K645" s="52"/>
      <c r="L645" s="52"/>
      <c r="M645" s="52"/>
      <c r="N645" s="52"/>
      <c r="O645" s="4"/>
      <c r="P645" s="4"/>
      <c r="Q645" s="4"/>
      <c r="R645" s="4"/>
      <c r="S645" s="4"/>
      <c r="T645" s="4"/>
      <c r="U645" s="4"/>
      <c r="V645" s="4"/>
      <c r="W645" s="4"/>
      <c r="X645" s="4"/>
      <c r="Y645" s="4"/>
      <c r="Z645" s="56"/>
      <c r="AA645" s="56"/>
      <c r="AB645" s="4"/>
      <c r="AC645" s="4"/>
      <c r="AD645" s="4"/>
      <c r="AE645" s="4"/>
    </row>
    <row r="646" spans="1:31" ht="15.75" customHeight="1">
      <c r="A646" s="4"/>
      <c r="B646" s="4"/>
      <c r="C646" s="4"/>
      <c r="D646" s="4"/>
      <c r="E646" s="4"/>
      <c r="F646" s="4"/>
      <c r="G646" s="56"/>
      <c r="H646" s="56"/>
      <c r="I646" s="52"/>
      <c r="J646" s="52"/>
      <c r="K646" s="52"/>
      <c r="L646" s="52"/>
      <c r="M646" s="52"/>
      <c r="N646" s="52"/>
      <c r="O646" s="4"/>
      <c r="P646" s="4"/>
      <c r="Q646" s="4"/>
      <c r="R646" s="4"/>
      <c r="S646" s="4"/>
      <c r="T646" s="4"/>
      <c r="U646" s="4"/>
      <c r="V646" s="4"/>
      <c r="W646" s="4"/>
      <c r="X646" s="4"/>
      <c r="Y646" s="4"/>
      <c r="Z646" s="56"/>
      <c r="AA646" s="56"/>
      <c r="AB646" s="4"/>
      <c r="AC646" s="4"/>
      <c r="AD646" s="4"/>
      <c r="AE646" s="4"/>
    </row>
    <row r="647" spans="1:31" ht="15.75" customHeight="1">
      <c r="A647" s="4"/>
      <c r="B647" s="4"/>
      <c r="C647" s="4"/>
      <c r="D647" s="4"/>
      <c r="E647" s="4"/>
      <c r="F647" s="4"/>
      <c r="G647" s="56"/>
      <c r="H647" s="56"/>
      <c r="I647" s="52"/>
      <c r="J647" s="52"/>
      <c r="K647" s="52"/>
      <c r="L647" s="52"/>
      <c r="M647" s="52"/>
      <c r="N647" s="52"/>
      <c r="O647" s="4"/>
      <c r="P647" s="4"/>
      <c r="Q647" s="4"/>
      <c r="R647" s="4"/>
      <c r="S647" s="4"/>
      <c r="T647" s="4"/>
      <c r="U647" s="4"/>
      <c r="V647" s="4"/>
      <c r="W647" s="4"/>
      <c r="X647" s="4"/>
      <c r="Y647" s="4"/>
      <c r="Z647" s="56"/>
      <c r="AA647" s="56"/>
      <c r="AB647" s="4"/>
      <c r="AC647" s="4"/>
      <c r="AD647" s="4"/>
      <c r="AE647" s="4"/>
    </row>
    <row r="648" spans="1:31" ht="15.75" customHeight="1">
      <c r="A648" s="4"/>
      <c r="B648" s="4"/>
      <c r="C648" s="4"/>
      <c r="D648" s="4"/>
      <c r="E648" s="4"/>
      <c r="F648" s="4"/>
      <c r="G648" s="56"/>
      <c r="H648" s="56"/>
      <c r="I648" s="52"/>
      <c r="J648" s="52"/>
      <c r="K648" s="52"/>
      <c r="L648" s="52"/>
      <c r="M648" s="52"/>
      <c r="N648" s="52"/>
      <c r="O648" s="4"/>
      <c r="P648" s="4"/>
      <c r="Q648" s="4"/>
      <c r="R648" s="4"/>
      <c r="S648" s="4"/>
      <c r="T648" s="4"/>
      <c r="U648" s="4"/>
      <c r="V648" s="4"/>
      <c r="W648" s="4"/>
      <c r="X648" s="4"/>
      <c r="Y648" s="4"/>
      <c r="Z648" s="56"/>
      <c r="AA648" s="56"/>
      <c r="AB648" s="4"/>
      <c r="AC648" s="4"/>
      <c r="AD648" s="4"/>
      <c r="AE648" s="4"/>
    </row>
    <row r="649" spans="1:31" ht="15.75" customHeight="1">
      <c r="A649" s="4"/>
      <c r="B649" s="4"/>
      <c r="C649" s="4"/>
      <c r="D649" s="4"/>
      <c r="E649" s="4"/>
      <c r="F649" s="4"/>
      <c r="G649" s="56"/>
      <c r="H649" s="56"/>
      <c r="I649" s="52"/>
      <c r="J649" s="52"/>
      <c r="K649" s="52"/>
      <c r="L649" s="52"/>
      <c r="M649" s="52"/>
      <c r="N649" s="52"/>
      <c r="O649" s="4"/>
      <c r="P649" s="4"/>
      <c r="Q649" s="4"/>
      <c r="R649" s="4"/>
      <c r="S649" s="4"/>
      <c r="T649" s="4"/>
      <c r="U649" s="4"/>
      <c r="V649" s="4"/>
      <c r="W649" s="4"/>
      <c r="X649" s="4"/>
      <c r="Y649" s="4"/>
      <c r="Z649" s="56"/>
      <c r="AA649" s="56"/>
      <c r="AB649" s="4"/>
      <c r="AC649" s="4"/>
      <c r="AD649" s="4"/>
      <c r="AE649" s="4"/>
    </row>
    <row r="650" spans="1:31" ht="15.75" customHeight="1">
      <c r="A650" s="4"/>
      <c r="B650" s="4"/>
      <c r="C650" s="4"/>
      <c r="D650" s="4"/>
      <c r="E650" s="4"/>
      <c r="F650" s="4"/>
      <c r="G650" s="56"/>
      <c r="H650" s="56"/>
      <c r="I650" s="52"/>
      <c r="J650" s="52"/>
      <c r="K650" s="52"/>
      <c r="L650" s="52"/>
      <c r="M650" s="52"/>
      <c r="N650" s="52"/>
      <c r="O650" s="4"/>
      <c r="P650" s="4"/>
      <c r="Q650" s="4"/>
      <c r="R650" s="4"/>
      <c r="S650" s="4"/>
      <c r="T650" s="4"/>
      <c r="U650" s="4"/>
      <c r="V650" s="4"/>
      <c r="W650" s="4"/>
      <c r="X650" s="4"/>
      <c r="Y650" s="4"/>
      <c r="Z650" s="56"/>
      <c r="AA650" s="56"/>
      <c r="AB650" s="4"/>
      <c r="AC650" s="4"/>
      <c r="AD650" s="4"/>
      <c r="AE650" s="4"/>
    </row>
    <row r="651" spans="1:31" ht="15.75" customHeight="1">
      <c r="A651" s="4"/>
      <c r="B651" s="4"/>
      <c r="C651" s="4"/>
      <c r="D651" s="4"/>
      <c r="E651" s="4"/>
      <c r="F651" s="4"/>
      <c r="G651" s="56"/>
      <c r="H651" s="56"/>
      <c r="I651" s="52"/>
      <c r="J651" s="52"/>
      <c r="K651" s="52"/>
      <c r="L651" s="52"/>
      <c r="M651" s="52"/>
      <c r="N651" s="52"/>
      <c r="O651" s="4"/>
      <c r="P651" s="4"/>
      <c r="Q651" s="4"/>
      <c r="R651" s="4"/>
      <c r="S651" s="4"/>
      <c r="T651" s="4"/>
      <c r="U651" s="4"/>
      <c r="V651" s="4"/>
      <c r="W651" s="4"/>
      <c r="X651" s="4"/>
      <c r="Y651" s="4"/>
      <c r="Z651" s="56"/>
      <c r="AA651" s="56"/>
      <c r="AB651" s="4"/>
      <c r="AC651" s="4"/>
      <c r="AD651" s="4"/>
      <c r="AE651" s="4"/>
    </row>
    <row r="652" spans="1:31" ht="15.75" customHeight="1">
      <c r="A652" s="4"/>
      <c r="B652" s="4"/>
      <c r="C652" s="4"/>
      <c r="D652" s="4"/>
      <c r="E652" s="4"/>
      <c r="F652" s="4"/>
      <c r="G652" s="56"/>
      <c r="H652" s="56"/>
      <c r="I652" s="52"/>
      <c r="J652" s="52"/>
      <c r="K652" s="52"/>
      <c r="L652" s="52"/>
      <c r="M652" s="52"/>
      <c r="N652" s="52"/>
      <c r="O652" s="4"/>
      <c r="P652" s="4"/>
      <c r="Q652" s="4"/>
      <c r="R652" s="4"/>
      <c r="S652" s="4"/>
      <c r="T652" s="4"/>
      <c r="U652" s="4"/>
      <c r="V652" s="4"/>
      <c r="W652" s="4"/>
      <c r="X652" s="4"/>
      <c r="Y652" s="4"/>
      <c r="Z652" s="56"/>
      <c r="AA652" s="56"/>
      <c r="AB652" s="4"/>
      <c r="AC652" s="4"/>
      <c r="AD652" s="4"/>
      <c r="AE652" s="4"/>
    </row>
    <row r="653" spans="1:31" ht="15.75" customHeight="1">
      <c r="A653" s="4"/>
      <c r="B653" s="4"/>
      <c r="C653" s="4"/>
      <c r="D653" s="4"/>
      <c r="E653" s="4"/>
      <c r="F653" s="4"/>
      <c r="G653" s="56"/>
      <c r="H653" s="56"/>
      <c r="I653" s="52"/>
      <c r="J653" s="52"/>
      <c r="K653" s="52"/>
      <c r="L653" s="52"/>
      <c r="M653" s="52"/>
      <c r="N653" s="52"/>
      <c r="O653" s="4"/>
      <c r="P653" s="4"/>
      <c r="Q653" s="4"/>
      <c r="R653" s="4"/>
      <c r="S653" s="4"/>
      <c r="T653" s="4"/>
      <c r="U653" s="4"/>
      <c r="V653" s="4"/>
      <c r="W653" s="4"/>
      <c r="X653" s="4"/>
      <c r="Y653" s="4"/>
      <c r="Z653" s="56"/>
      <c r="AA653" s="56"/>
      <c r="AB653" s="4"/>
      <c r="AC653" s="4"/>
      <c r="AD653" s="4"/>
      <c r="AE653" s="4"/>
    </row>
    <row r="654" spans="1:31" ht="15.75" customHeight="1">
      <c r="A654" s="4"/>
      <c r="B654" s="4"/>
      <c r="C654" s="4"/>
      <c r="D654" s="4"/>
      <c r="E654" s="4"/>
      <c r="F654" s="4"/>
      <c r="G654" s="56"/>
      <c r="H654" s="56"/>
      <c r="I654" s="52"/>
      <c r="J654" s="52"/>
      <c r="K654" s="52"/>
      <c r="L654" s="52"/>
      <c r="M654" s="52"/>
      <c r="N654" s="52"/>
      <c r="O654" s="4"/>
      <c r="P654" s="4"/>
      <c r="Q654" s="4"/>
      <c r="R654" s="4"/>
      <c r="S654" s="4"/>
      <c r="T654" s="4"/>
      <c r="U654" s="4"/>
      <c r="V654" s="4"/>
      <c r="W654" s="4"/>
      <c r="X654" s="4"/>
      <c r="Y654" s="4"/>
      <c r="Z654" s="56"/>
      <c r="AA654" s="56"/>
      <c r="AB654" s="4"/>
      <c r="AC654" s="4"/>
      <c r="AD654" s="4"/>
      <c r="AE654" s="4"/>
    </row>
    <row r="655" spans="1:31" ht="15.75" customHeight="1">
      <c r="A655" s="4"/>
      <c r="B655" s="4"/>
      <c r="C655" s="4"/>
      <c r="D655" s="4"/>
      <c r="E655" s="4"/>
      <c r="F655" s="4"/>
      <c r="G655" s="56"/>
      <c r="H655" s="56"/>
      <c r="I655" s="52"/>
      <c r="J655" s="52"/>
      <c r="K655" s="52"/>
      <c r="L655" s="52"/>
      <c r="M655" s="52"/>
      <c r="N655" s="52"/>
      <c r="O655" s="4"/>
      <c r="P655" s="4"/>
      <c r="Q655" s="4"/>
      <c r="R655" s="4"/>
      <c r="S655" s="4"/>
      <c r="T655" s="4"/>
      <c r="U655" s="4"/>
      <c r="V655" s="4"/>
      <c r="W655" s="4"/>
      <c r="X655" s="4"/>
      <c r="Y655" s="4"/>
      <c r="Z655" s="56"/>
      <c r="AA655" s="56"/>
      <c r="AB655" s="4"/>
      <c r="AC655" s="4"/>
      <c r="AD655" s="4"/>
      <c r="AE655" s="4"/>
    </row>
    <row r="656" spans="1:31" ht="15.75" customHeight="1">
      <c r="A656" s="4"/>
      <c r="B656" s="4"/>
      <c r="C656" s="4"/>
      <c r="D656" s="4"/>
      <c r="E656" s="4"/>
      <c r="F656" s="4"/>
      <c r="G656" s="56"/>
      <c r="H656" s="56"/>
      <c r="I656" s="52"/>
      <c r="J656" s="52"/>
      <c r="K656" s="52"/>
      <c r="L656" s="52"/>
      <c r="M656" s="52"/>
      <c r="N656" s="52"/>
      <c r="O656" s="4"/>
      <c r="P656" s="4"/>
      <c r="Q656" s="4"/>
      <c r="R656" s="4"/>
      <c r="S656" s="4"/>
      <c r="T656" s="4"/>
      <c r="U656" s="4"/>
      <c r="V656" s="4"/>
      <c r="W656" s="4"/>
      <c r="X656" s="4"/>
      <c r="Y656" s="4"/>
      <c r="Z656" s="56"/>
      <c r="AA656" s="56"/>
      <c r="AB656" s="4"/>
      <c r="AC656" s="4"/>
      <c r="AD656" s="4"/>
      <c r="AE656" s="4"/>
    </row>
    <row r="657" spans="1:31" ht="15.75" customHeight="1">
      <c r="A657" s="4"/>
      <c r="B657" s="4"/>
      <c r="C657" s="4"/>
      <c r="D657" s="4"/>
      <c r="E657" s="4"/>
      <c r="F657" s="4"/>
      <c r="G657" s="56"/>
      <c r="H657" s="56"/>
      <c r="I657" s="52"/>
      <c r="J657" s="52"/>
      <c r="K657" s="52"/>
      <c r="L657" s="52"/>
      <c r="M657" s="52"/>
      <c r="N657" s="52"/>
      <c r="O657" s="4"/>
      <c r="P657" s="4"/>
      <c r="Q657" s="4"/>
      <c r="R657" s="4"/>
      <c r="S657" s="4"/>
      <c r="T657" s="4"/>
      <c r="U657" s="4"/>
      <c r="V657" s="4"/>
      <c r="W657" s="4"/>
      <c r="X657" s="4"/>
      <c r="Y657" s="4"/>
      <c r="Z657" s="56"/>
      <c r="AA657" s="56"/>
      <c r="AB657" s="4"/>
      <c r="AC657" s="4"/>
      <c r="AD657" s="4"/>
      <c r="AE657" s="4"/>
    </row>
    <row r="658" spans="1:31" ht="15.75" customHeight="1">
      <c r="A658" s="4"/>
      <c r="B658" s="4"/>
      <c r="C658" s="4"/>
      <c r="D658" s="4"/>
      <c r="E658" s="4"/>
      <c r="F658" s="4"/>
      <c r="G658" s="56"/>
      <c r="H658" s="56"/>
      <c r="I658" s="52"/>
      <c r="J658" s="52"/>
      <c r="K658" s="52"/>
      <c r="L658" s="52"/>
      <c r="M658" s="52"/>
      <c r="N658" s="52"/>
      <c r="O658" s="4"/>
      <c r="P658" s="4"/>
      <c r="Q658" s="4"/>
      <c r="R658" s="4"/>
      <c r="S658" s="4"/>
      <c r="T658" s="4"/>
      <c r="U658" s="4"/>
      <c r="V658" s="4"/>
      <c r="W658" s="4"/>
      <c r="X658" s="4"/>
      <c r="Y658" s="4"/>
      <c r="Z658" s="56"/>
      <c r="AA658" s="56"/>
      <c r="AB658" s="4"/>
      <c r="AC658" s="4"/>
      <c r="AD658" s="4"/>
      <c r="AE658" s="4"/>
    </row>
    <row r="659" spans="1:31" ht="15.75" customHeight="1">
      <c r="A659" s="4"/>
      <c r="B659" s="4"/>
      <c r="C659" s="4"/>
      <c r="D659" s="4"/>
      <c r="E659" s="4"/>
      <c r="F659" s="4"/>
      <c r="G659" s="56"/>
      <c r="H659" s="56"/>
      <c r="I659" s="52"/>
      <c r="J659" s="52"/>
      <c r="K659" s="52"/>
      <c r="L659" s="52"/>
      <c r="M659" s="52"/>
      <c r="N659" s="52"/>
      <c r="O659" s="4"/>
      <c r="P659" s="4"/>
      <c r="Q659" s="4"/>
      <c r="R659" s="4"/>
      <c r="S659" s="4"/>
      <c r="T659" s="4"/>
      <c r="U659" s="4"/>
      <c r="V659" s="4"/>
      <c r="W659" s="4"/>
      <c r="X659" s="4"/>
      <c r="Y659" s="4"/>
      <c r="Z659" s="56"/>
      <c r="AA659" s="56"/>
      <c r="AB659" s="4"/>
      <c r="AC659" s="4"/>
      <c r="AD659" s="4"/>
      <c r="AE659" s="4"/>
    </row>
    <row r="660" spans="1:31" ht="15.75" customHeight="1">
      <c r="A660" s="4"/>
      <c r="B660" s="4"/>
      <c r="C660" s="4"/>
      <c r="D660" s="4"/>
      <c r="E660" s="4"/>
      <c r="F660" s="4"/>
      <c r="G660" s="56"/>
      <c r="H660" s="56"/>
      <c r="I660" s="52"/>
      <c r="J660" s="52"/>
      <c r="K660" s="52"/>
      <c r="L660" s="52"/>
      <c r="M660" s="52"/>
      <c r="N660" s="52"/>
      <c r="O660" s="4"/>
      <c r="P660" s="4"/>
      <c r="Q660" s="4"/>
      <c r="R660" s="4"/>
      <c r="S660" s="4"/>
      <c r="T660" s="4"/>
      <c r="U660" s="4"/>
      <c r="V660" s="4"/>
      <c r="W660" s="4"/>
      <c r="X660" s="4"/>
      <c r="Y660" s="4"/>
      <c r="Z660" s="56"/>
      <c r="AA660" s="56"/>
      <c r="AB660" s="4"/>
      <c r="AC660" s="4"/>
      <c r="AD660" s="4"/>
      <c r="AE660" s="4"/>
    </row>
    <row r="661" spans="1:31" ht="15.75" customHeight="1">
      <c r="A661" s="4"/>
      <c r="B661" s="4"/>
      <c r="C661" s="4"/>
      <c r="D661" s="4"/>
      <c r="E661" s="4"/>
      <c r="F661" s="4"/>
      <c r="G661" s="56"/>
      <c r="H661" s="56"/>
      <c r="I661" s="52"/>
      <c r="J661" s="52"/>
      <c r="K661" s="52"/>
      <c r="L661" s="52"/>
      <c r="M661" s="52"/>
      <c r="N661" s="52"/>
      <c r="O661" s="4"/>
      <c r="P661" s="4"/>
      <c r="Q661" s="4"/>
      <c r="R661" s="4"/>
      <c r="S661" s="4"/>
      <c r="T661" s="4"/>
      <c r="U661" s="4"/>
      <c r="V661" s="4"/>
      <c r="W661" s="4"/>
      <c r="X661" s="4"/>
      <c r="Y661" s="4"/>
      <c r="Z661" s="56"/>
      <c r="AA661" s="56"/>
      <c r="AB661" s="4"/>
      <c r="AC661" s="4"/>
      <c r="AD661" s="4"/>
      <c r="AE661" s="4"/>
    </row>
    <row r="662" spans="1:31" ht="15.75" customHeight="1">
      <c r="A662" s="4"/>
      <c r="B662" s="4"/>
      <c r="C662" s="4"/>
      <c r="D662" s="4"/>
      <c r="E662" s="4"/>
      <c r="F662" s="4"/>
      <c r="G662" s="56"/>
      <c r="H662" s="56"/>
      <c r="I662" s="52"/>
      <c r="J662" s="52"/>
      <c r="K662" s="52"/>
      <c r="L662" s="52"/>
      <c r="M662" s="52"/>
      <c r="N662" s="52"/>
      <c r="O662" s="4"/>
      <c r="P662" s="4"/>
      <c r="Q662" s="4"/>
      <c r="R662" s="4"/>
      <c r="S662" s="4"/>
      <c r="T662" s="4"/>
      <c r="U662" s="4"/>
      <c r="V662" s="4"/>
      <c r="W662" s="4"/>
      <c r="X662" s="4"/>
      <c r="Y662" s="4"/>
      <c r="Z662" s="56"/>
      <c r="AA662" s="56"/>
      <c r="AB662" s="4"/>
      <c r="AC662" s="4"/>
      <c r="AD662" s="4"/>
      <c r="AE662" s="4"/>
    </row>
    <row r="663" spans="1:31" ht="15.75" customHeight="1">
      <c r="A663" s="4"/>
      <c r="B663" s="4"/>
      <c r="C663" s="4"/>
      <c r="D663" s="4"/>
      <c r="E663" s="4"/>
      <c r="F663" s="4"/>
      <c r="G663" s="56"/>
      <c r="H663" s="56"/>
      <c r="I663" s="52"/>
      <c r="J663" s="52"/>
      <c r="K663" s="52"/>
      <c r="L663" s="52"/>
      <c r="M663" s="52"/>
      <c r="N663" s="52"/>
      <c r="O663" s="4"/>
      <c r="P663" s="4"/>
      <c r="Q663" s="4"/>
      <c r="R663" s="4"/>
      <c r="S663" s="4"/>
      <c r="T663" s="4"/>
      <c r="U663" s="4"/>
      <c r="V663" s="4"/>
      <c r="W663" s="4"/>
      <c r="X663" s="4"/>
      <c r="Y663" s="4"/>
      <c r="Z663" s="56"/>
      <c r="AA663" s="56"/>
      <c r="AB663" s="4"/>
      <c r="AC663" s="4"/>
      <c r="AD663" s="4"/>
      <c r="AE663" s="4"/>
    </row>
    <row r="664" spans="1:31" ht="15.75" customHeight="1">
      <c r="A664" s="4"/>
      <c r="B664" s="4"/>
      <c r="C664" s="4"/>
      <c r="D664" s="4"/>
      <c r="E664" s="4"/>
      <c r="F664" s="4"/>
      <c r="G664" s="56"/>
      <c r="H664" s="56"/>
      <c r="I664" s="52"/>
      <c r="J664" s="52"/>
      <c r="K664" s="52"/>
      <c r="L664" s="52"/>
      <c r="M664" s="52"/>
      <c r="N664" s="52"/>
      <c r="O664" s="4"/>
      <c r="P664" s="4"/>
      <c r="Q664" s="4"/>
      <c r="R664" s="4"/>
      <c r="S664" s="4"/>
      <c r="T664" s="4"/>
      <c r="U664" s="4"/>
      <c r="V664" s="4"/>
      <c r="W664" s="4"/>
      <c r="X664" s="4"/>
      <c r="Y664" s="4"/>
      <c r="Z664" s="56"/>
      <c r="AA664" s="56"/>
      <c r="AB664" s="4"/>
      <c r="AC664" s="4"/>
      <c r="AD664" s="4"/>
      <c r="AE664" s="4"/>
    </row>
    <row r="665" spans="1:31" ht="15.75" customHeight="1">
      <c r="A665" s="4"/>
      <c r="B665" s="4"/>
      <c r="C665" s="4"/>
      <c r="D665" s="4"/>
      <c r="E665" s="4"/>
      <c r="F665" s="4"/>
      <c r="G665" s="56"/>
      <c r="H665" s="56"/>
      <c r="I665" s="52"/>
      <c r="J665" s="52"/>
      <c r="K665" s="52"/>
      <c r="L665" s="52"/>
      <c r="M665" s="52"/>
      <c r="N665" s="52"/>
      <c r="O665" s="4"/>
      <c r="P665" s="4"/>
      <c r="Q665" s="4"/>
      <c r="R665" s="4"/>
      <c r="S665" s="4"/>
      <c r="T665" s="4"/>
      <c r="U665" s="4"/>
      <c r="V665" s="4"/>
      <c r="W665" s="4"/>
      <c r="X665" s="4"/>
      <c r="Y665" s="4"/>
      <c r="Z665" s="56"/>
      <c r="AA665" s="56"/>
      <c r="AB665" s="4"/>
      <c r="AC665" s="4"/>
      <c r="AD665" s="4"/>
      <c r="AE665" s="4"/>
    </row>
    <row r="666" spans="1:31" ht="15.75" customHeight="1">
      <c r="A666" s="4"/>
      <c r="B666" s="4"/>
      <c r="C666" s="4"/>
      <c r="D666" s="4"/>
      <c r="E666" s="4"/>
      <c r="F666" s="4"/>
      <c r="G666" s="56"/>
      <c r="H666" s="56"/>
      <c r="I666" s="52"/>
      <c r="J666" s="52"/>
      <c r="K666" s="52"/>
      <c r="L666" s="52"/>
      <c r="M666" s="52"/>
      <c r="N666" s="52"/>
      <c r="O666" s="4"/>
      <c r="P666" s="4"/>
      <c r="Q666" s="4"/>
      <c r="R666" s="4"/>
      <c r="S666" s="4"/>
      <c r="T666" s="4"/>
      <c r="U666" s="4"/>
      <c r="V666" s="4"/>
      <c r="W666" s="4"/>
      <c r="X666" s="4"/>
      <c r="Y666" s="4"/>
      <c r="Z666" s="56"/>
      <c r="AA666" s="56"/>
      <c r="AB666" s="4"/>
      <c r="AC666" s="4"/>
      <c r="AD666" s="4"/>
      <c r="AE666" s="4"/>
    </row>
    <row r="667" spans="1:31" ht="15.75" customHeight="1">
      <c r="A667" s="4"/>
      <c r="B667" s="4"/>
      <c r="C667" s="4"/>
      <c r="D667" s="4"/>
      <c r="E667" s="4"/>
      <c r="F667" s="4"/>
      <c r="G667" s="56"/>
      <c r="H667" s="56"/>
      <c r="I667" s="52"/>
      <c r="J667" s="52"/>
      <c r="K667" s="52"/>
      <c r="L667" s="52"/>
      <c r="M667" s="52"/>
      <c r="N667" s="52"/>
      <c r="O667" s="4"/>
      <c r="P667" s="4"/>
      <c r="Q667" s="4"/>
      <c r="R667" s="4"/>
      <c r="S667" s="4"/>
      <c r="T667" s="4"/>
      <c r="U667" s="4"/>
      <c r="V667" s="4"/>
      <c r="W667" s="4"/>
      <c r="X667" s="4"/>
      <c r="Y667" s="4"/>
      <c r="Z667" s="56"/>
      <c r="AA667" s="56"/>
      <c r="AB667" s="4"/>
      <c r="AC667" s="4"/>
      <c r="AD667" s="4"/>
      <c r="AE667" s="4"/>
    </row>
    <row r="668" spans="1:31" ht="15.75" customHeight="1">
      <c r="A668" s="4"/>
      <c r="B668" s="4"/>
      <c r="C668" s="4"/>
      <c r="D668" s="4"/>
      <c r="E668" s="4"/>
      <c r="F668" s="4"/>
      <c r="G668" s="56"/>
      <c r="H668" s="56"/>
      <c r="I668" s="52"/>
      <c r="J668" s="52"/>
      <c r="K668" s="52"/>
      <c r="L668" s="52"/>
      <c r="M668" s="52"/>
      <c r="N668" s="52"/>
      <c r="O668" s="4"/>
      <c r="P668" s="4"/>
      <c r="Q668" s="4"/>
      <c r="R668" s="4"/>
      <c r="S668" s="4"/>
      <c r="T668" s="4"/>
      <c r="U668" s="4"/>
      <c r="V668" s="4"/>
      <c r="W668" s="4"/>
      <c r="X668" s="4"/>
      <c r="Y668" s="4"/>
      <c r="Z668" s="56"/>
      <c r="AA668" s="56"/>
      <c r="AB668" s="4"/>
      <c r="AC668" s="4"/>
      <c r="AD668" s="4"/>
      <c r="AE668" s="4"/>
    </row>
    <row r="669" spans="1:31" ht="15.75" customHeight="1">
      <c r="A669" s="4"/>
      <c r="B669" s="4"/>
      <c r="C669" s="4"/>
      <c r="D669" s="4"/>
      <c r="E669" s="4"/>
      <c r="F669" s="4"/>
      <c r="G669" s="56"/>
      <c r="H669" s="56"/>
      <c r="I669" s="52"/>
      <c r="J669" s="52"/>
      <c r="K669" s="52"/>
      <c r="L669" s="52"/>
      <c r="M669" s="52"/>
      <c r="N669" s="52"/>
      <c r="O669" s="4"/>
      <c r="P669" s="4"/>
      <c r="Q669" s="4"/>
      <c r="R669" s="4"/>
      <c r="S669" s="4"/>
      <c r="T669" s="4"/>
      <c r="U669" s="4"/>
      <c r="V669" s="4"/>
      <c r="W669" s="4"/>
      <c r="X669" s="4"/>
      <c r="Y669" s="4"/>
      <c r="Z669" s="56"/>
      <c r="AA669" s="56"/>
      <c r="AB669" s="4"/>
      <c r="AC669" s="4"/>
      <c r="AD669" s="4"/>
      <c r="AE669" s="4"/>
    </row>
    <row r="670" spans="1:31" ht="15.75" customHeight="1">
      <c r="A670" s="4"/>
      <c r="B670" s="4"/>
      <c r="C670" s="4"/>
      <c r="D670" s="4"/>
      <c r="E670" s="4"/>
      <c r="F670" s="4"/>
      <c r="G670" s="56"/>
      <c r="H670" s="56"/>
      <c r="I670" s="52"/>
      <c r="J670" s="52"/>
      <c r="K670" s="52"/>
      <c r="L670" s="52"/>
      <c r="M670" s="52"/>
      <c r="N670" s="52"/>
      <c r="O670" s="4"/>
      <c r="P670" s="4"/>
      <c r="Q670" s="4"/>
      <c r="R670" s="4"/>
      <c r="S670" s="4"/>
      <c r="T670" s="4"/>
      <c r="U670" s="4"/>
      <c r="V670" s="4"/>
      <c r="W670" s="4"/>
      <c r="X670" s="4"/>
      <c r="Y670" s="4"/>
      <c r="Z670" s="56"/>
      <c r="AA670" s="56"/>
      <c r="AB670" s="4"/>
      <c r="AC670" s="4"/>
      <c r="AD670" s="4"/>
      <c r="AE670" s="4"/>
    </row>
    <row r="671" spans="1:31" ht="15.75" customHeight="1">
      <c r="A671" s="4"/>
      <c r="B671" s="4"/>
      <c r="C671" s="4"/>
      <c r="D671" s="4"/>
      <c r="E671" s="4"/>
      <c r="F671" s="4"/>
      <c r="G671" s="56"/>
      <c r="H671" s="56"/>
      <c r="I671" s="52"/>
      <c r="J671" s="52"/>
      <c r="K671" s="52"/>
      <c r="L671" s="52"/>
      <c r="M671" s="52"/>
      <c r="N671" s="52"/>
      <c r="O671" s="4"/>
      <c r="P671" s="4"/>
      <c r="Q671" s="4"/>
      <c r="R671" s="4"/>
      <c r="S671" s="4"/>
      <c r="T671" s="4"/>
      <c r="U671" s="4"/>
      <c r="V671" s="4"/>
      <c r="W671" s="4"/>
      <c r="X671" s="4"/>
      <c r="Y671" s="4"/>
      <c r="Z671" s="56"/>
      <c r="AA671" s="56"/>
      <c r="AB671" s="4"/>
      <c r="AC671" s="4"/>
      <c r="AD671" s="4"/>
      <c r="AE671" s="4"/>
    </row>
    <row r="672" spans="1:31" ht="15.75" customHeight="1">
      <c r="A672" s="4"/>
      <c r="B672" s="4"/>
      <c r="C672" s="4"/>
      <c r="D672" s="4"/>
      <c r="E672" s="4"/>
      <c r="F672" s="4"/>
      <c r="G672" s="56"/>
      <c r="H672" s="56"/>
      <c r="I672" s="52"/>
      <c r="J672" s="52"/>
      <c r="K672" s="52"/>
      <c r="L672" s="52"/>
      <c r="M672" s="52"/>
      <c r="N672" s="52"/>
      <c r="O672" s="4"/>
      <c r="P672" s="4"/>
      <c r="Q672" s="4"/>
      <c r="R672" s="4"/>
      <c r="S672" s="4"/>
      <c r="T672" s="4"/>
      <c r="U672" s="4"/>
      <c r="V672" s="4"/>
      <c r="W672" s="4"/>
      <c r="X672" s="4"/>
      <c r="Y672" s="4"/>
      <c r="Z672" s="56"/>
      <c r="AA672" s="56"/>
      <c r="AB672" s="4"/>
      <c r="AC672" s="4"/>
      <c r="AD672" s="4"/>
      <c r="AE672" s="4"/>
    </row>
    <row r="673" spans="1:31" ht="15.75" customHeight="1">
      <c r="A673" s="4"/>
      <c r="B673" s="4"/>
      <c r="C673" s="4"/>
      <c r="D673" s="4"/>
      <c r="E673" s="4"/>
      <c r="F673" s="4"/>
      <c r="G673" s="56"/>
      <c r="H673" s="56"/>
      <c r="I673" s="52"/>
      <c r="J673" s="52"/>
      <c r="K673" s="52"/>
      <c r="L673" s="52"/>
      <c r="M673" s="52"/>
      <c r="N673" s="52"/>
      <c r="O673" s="4"/>
      <c r="P673" s="4"/>
      <c r="Q673" s="4"/>
      <c r="R673" s="4"/>
      <c r="S673" s="4"/>
      <c r="T673" s="4"/>
      <c r="U673" s="4"/>
      <c r="V673" s="4"/>
      <c r="W673" s="4"/>
      <c r="X673" s="4"/>
      <c r="Y673" s="4"/>
      <c r="Z673" s="56"/>
      <c r="AA673" s="56"/>
      <c r="AB673" s="4"/>
      <c r="AC673" s="4"/>
      <c r="AD673" s="4"/>
      <c r="AE673" s="4"/>
    </row>
    <row r="674" spans="1:31" ht="15.75" customHeight="1">
      <c r="A674" s="4"/>
      <c r="B674" s="4"/>
      <c r="C674" s="4"/>
      <c r="D674" s="4"/>
      <c r="E674" s="4"/>
      <c r="F674" s="4"/>
      <c r="G674" s="56"/>
      <c r="H674" s="56"/>
      <c r="I674" s="52"/>
      <c r="J674" s="52"/>
      <c r="K674" s="52"/>
      <c r="L674" s="52"/>
      <c r="M674" s="52"/>
      <c r="N674" s="52"/>
      <c r="O674" s="4"/>
      <c r="P674" s="4"/>
      <c r="Q674" s="4"/>
      <c r="R674" s="4"/>
      <c r="S674" s="4"/>
      <c r="T674" s="4"/>
      <c r="U674" s="4"/>
      <c r="V674" s="4"/>
      <c r="W674" s="4"/>
      <c r="X674" s="4"/>
      <c r="Y674" s="4"/>
      <c r="Z674" s="56"/>
      <c r="AA674" s="56"/>
      <c r="AB674" s="4"/>
      <c r="AC674" s="4"/>
      <c r="AD674" s="4"/>
      <c r="AE674" s="4"/>
    </row>
    <row r="675" spans="1:31" ht="15.75" customHeight="1">
      <c r="A675" s="4"/>
      <c r="B675" s="4"/>
      <c r="C675" s="4"/>
      <c r="D675" s="4"/>
      <c r="E675" s="4"/>
      <c r="F675" s="4"/>
      <c r="G675" s="56"/>
      <c r="H675" s="56"/>
      <c r="I675" s="52"/>
      <c r="J675" s="52"/>
      <c r="K675" s="52"/>
      <c r="L675" s="52"/>
      <c r="M675" s="52"/>
      <c r="N675" s="52"/>
      <c r="O675" s="4"/>
      <c r="P675" s="4"/>
      <c r="Q675" s="4"/>
      <c r="R675" s="4"/>
      <c r="S675" s="4"/>
      <c r="T675" s="4"/>
      <c r="U675" s="4"/>
      <c r="V675" s="4"/>
      <c r="W675" s="4"/>
      <c r="X675" s="4"/>
      <c r="Y675" s="4"/>
      <c r="Z675" s="56"/>
      <c r="AA675" s="56"/>
      <c r="AB675" s="4"/>
      <c r="AC675" s="4"/>
      <c r="AD675" s="4"/>
      <c r="AE675" s="4"/>
    </row>
    <row r="676" spans="1:31" ht="15.75" customHeight="1">
      <c r="A676" s="4"/>
      <c r="B676" s="4"/>
      <c r="C676" s="4"/>
      <c r="D676" s="4"/>
      <c r="E676" s="4"/>
      <c r="F676" s="4"/>
      <c r="G676" s="56"/>
      <c r="H676" s="56"/>
      <c r="I676" s="52"/>
      <c r="J676" s="52"/>
      <c r="K676" s="52"/>
      <c r="L676" s="52"/>
      <c r="M676" s="52"/>
      <c r="N676" s="52"/>
      <c r="O676" s="4"/>
      <c r="P676" s="4"/>
      <c r="Q676" s="4"/>
      <c r="R676" s="4"/>
      <c r="S676" s="4"/>
      <c r="T676" s="4"/>
      <c r="U676" s="4"/>
      <c r="V676" s="4"/>
      <c r="W676" s="4"/>
      <c r="X676" s="4"/>
      <c r="Y676" s="4"/>
      <c r="Z676" s="56"/>
      <c r="AA676" s="56"/>
      <c r="AB676" s="4"/>
      <c r="AC676" s="4"/>
      <c r="AD676" s="4"/>
      <c r="AE676" s="4"/>
    </row>
    <row r="677" spans="1:31" ht="15.75" customHeight="1">
      <c r="A677" s="4"/>
      <c r="B677" s="4"/>
      <c r="C677" s="4"/>
      <c r="D677" s="4"/>
      <c r="E677" s="4"/>
      <c r="F677" s="4"/>
      <c r="G677" s="56"/>
      <c r="H677" s="56"/>
      <c r="I677" s="52"/>
      <c r="J677" s="52"/>
      <c r="K677" s="52"/>
      <c r="L677" s="52"/>
      <c r="M677" s="52"/>
      <c r="N677" s="52"/>
      <c r="O677" s="4"/>
      <c r="P677" s="4"/>
      <c r="Q677" s="4"/>
      <c r="R677" s="4"/>
      <c r="S677" s="4"/>
      <c r="T677" s="4"/>
      <c r="U677" s="4"/>
      <c r="V677" s="4"/>
      <c r="W677" s="4"/>
      <c r="X677" s="4"/>
      <c r="Y677" s="4"/>
      <c r="Z677" s="56"/>
      <c r="AA677" s="56"/>
      <c r="AB677" s="4"/>
      <c r="AC677" s="4"/>
      <c r="AD677" s="4"/>
      <c r="AE677" s="4"/>
    </row>
    <row r="678" spans="1:31" ht="15.75" customHeight="1">
      <c r="A678" s="4"/>
      <c r="B678" s="4"/>
      <c r="C678" s="4"/>
      <c r="D678" s="4"/>
      <c r="E678" s="4"/>
      <c r="F678" s="4"/>
      <c r="G678" s="56"/>
      <c r="H678" s="56"/>
      <c r="I678" s="52"/>
      <c r="J678" s="52"/>
      <c r="K678" s="52"/>
      <c r="L678" s="52"/>
      <c r="M678" s="52"/>
      <c r="N678" s="52"/>
      <c r="O678" s="4"/>
      <c r="P678" s="4"/>
      <c r="Q678" s="4"/>
      <c r="R678" s="4"/>
      <c r="S678" s="4"/>
      <c r="T678" s="4"/>
      <c r="U678" s="4"/>
      <c r="V678" s="4"/>
      <c r="W678" s="4"/>
      <c r="X678" s="4"/>
      <c r="Y678" s="4"/>
      <c r="Z678" s="56"/>
      <c r="AA678" s="56"/>
      <c r="AB678" s="4"/>
      <c r="AC678" s="4"/>
      <c r="AD678" s="4"/>
      <c r="AE678" s="4"/>
    </row>
    <row r="679" spans="1:31" ht="15.75" customHeight="1">
      <c r="A679" s="4"/>
      <c r="B679" s="4"/>
      <c r="C679" s="4"/>
      <c r="D679" s="4"/>
      <c r="E679" s="4"/>
      <c r="F679" s="4"/>
      <c r="G679" s="56"/>
      <c r="H679" s="56"/>
      <c r="I679" s="52"/>
      <c r="J679" s="52"/>
      <c r="K679" s="52"/>
      <c r="L679" s="52"/>
      <c r="M679" s="52"/>
      <c r="N679" s="52"/>
      <c r="O679" s="4"/>
      <c r="P679" s="4"/>
      <c r="Q679" s="4"/>
      <c r="R679" s="4"/>
      <c r="S679" s="4"/>
      <c r="T679" s="4"/>
      <c r="U679" s="4"/>
      <c r="V679" s="4"/>
      <c r="W679" s="4"/>
      <c r="X679" s="4"/>
      <c r="Y679" s="4"/>
      <c r="Z679" s="56"/>
      <c r="AA679" s="56"/>
      <c r="AB679" s="4"/>
      <c r="AC679" s="4"/>
      <c r="AD679" s="4"/>
      <c r="AE679" s="4"/>
    </row>
    <row r="680" spans="1:31" ht="15.75" customHeight="1">
      <c r="A680" s="4"/>
      <c r="B680" s="4"/>
      <c r="C680" s="4"/>
      <c r="D680" s="4"/>
      <c r="E680" s="4"/>
      <c r="F680" s="4"/>
      <c r="G680" s="56"/>
      <c r="H680" s="56"/>
      <c r="I680" s="52"/>
      <c r="J680" s="52"/>
      <c r="K680" s="52"/>
      <c r="L680" s="52"/>
      <c r="M680" s="52"/>
      <c r="N680" s="52"/>
      <c r="O680" s="4"/>
      <c r="P680" s="4"/>
      <c r="Q680" s="4"/>
      <c r="R680" s="4"/>
      <c r="S680" s="4"/>
      <c r="T680" s="4"/>
      <c r="U680" s="4"/>
      <c r="V680" s="4"/>
      <c r="W680" s="4"/>
      <c r="X680" s="4"/>
      <c r="Y680" s="4"/>
      <c r="Z680" s="56"/>
      <c r="AA680" s="56"/>
      <c r="AB680" s="4"/>
      <c r="AC680" s="4"/>
      <c r="AD680" s="4"/>
      <c r="AE680" s="4"/>
    </row>
    <row r="681" spans="1:31" ht="15.75" customHeight="1">
      <c r="A681" s="4"/>
      <c r="B681" s="4"/>
      <c r="C681" s="4"/>
      <c r="D681" s="4"/>
      <c r="E681" s="4"/>
      <c r="F681" s="4"/>
      <c r="G681" s="56"/>
      <c r="H681" s="56"/>
      <c r="I681" s="52"/>
      <c r="J681" s="52"/>
      <c r="K681" s="52"/>
      <c r="L681" s="52"/>
      <c r="M681" s="52"/>
      <c r="N681" s="52"/>
      <c r="O681" s="4"/>
      <c r="P681" s="4"/>
      <c r="Q681" s="4"/>
      <c r="R681" s="4"/>
      <c r="S681" s="4"/>
      <c r="T681" s="4"/>
      <c r="U681" s="4"/>
      <c r="V681" s="4"/>
      <c r="W681" s="4"/>
      <c r="X681" s="4"/>
      <c r="Y681" s="4"/>
      <c r="Z681" s="56"/>
      <c r="AA681" s="56"/>
      <c r="AB681" s="4"/>
      <c r="AC681" s="4"/>
      <c r="AD681" s="4"/>
      <c r="AE681" s="4"/>
    </row>
    <row r="682" spans="1:31" ht="15.75" customHeight="1">
      <c r="A682" s="4"/>
      <c r="B682" s="4"/>
      <c r="C682" s="4"/>
      <c r="D682" s="4"/>
      <c r="E682" s="4"/>
      <c r="F682" s="4"/>
      <c r="G682" s="56"/>
      <c r="H682" s="56"/>
      <c r="I682" s="52"/>
      <c r="J682" s="52"/>
      <c r="K682" s="52"/>
      <c r="L682" s="52"/>
      <c r="M682" s="52"/>
      <c r="N682" s="52"/>
      <c r="O682" s="4"/>
      <c r="P682" s="4"/>
      <c r="Q682" s="4"/>
      <c r="R682" s="4"/>
      <c r="S682" s="4"/>
      <c r="T682" s="4"/>
      <c r="U682" s="4"/>
      <c r="V682" s="4"/>
      <c r="W682" s="4"/>
      <c r="X682" s="4"/>
      <c r="Y682" s="4"/>
      <c r="Z682" s="56"/>
      <c r="AA682" s="56"/>
      <c r="AB682" s="4"/>
      <c r="AC682" s="4"/>
      <c r="AD682" s="4"/>
      <c r="AE682" s="4"/>
    </row>
    <row r="683" spans="1:31" ht="15.75" customHeight="1">
      <c r="A683" s="4"/>
      <c r="B683" s="4"/>
      <c r="C683" s="4"/>
      <c r="D683" s="4"/>
      <c r="E683" s="4"/>
      <c r="F683" s="4"/>
      <c r="G683" s="56"/>
      <c r="H683" s="56"/>
      <c r="I683" s="52"/>
      <c r="J683" s="52"/>
      <c r="K683" s="52"/>
      <c r="L683" s="52"/>
      <c r="M683" s="52"/>
      <c r="N683" s="52"/>
      <c r="O683" s="4"/>
      <c r="P683" s="4"/>
      <c r="Q683" s="4"/>
      <c r="R683" s="4"/>
      <c r="S683" s="4"/>
      <c r="T683" s="4"/>
      <c r="U683" s="4"/>
      <c r="V683" s="4"/>
      <c r="W683" s="4"/>
      <c r="X683" s="4"/>
      <c r="Y683" s="4"/>
      <c r="Z683" s="56"/>
      <c r="AA683" s="56"/>
      <c r="AB683" s="4"/>
      <c r="AC683" s="4"/>
      <c r="AD683" s="4"/>
      <c r="AE683" s="4"/>
    </row>
    <row r="684" spans="1:31" ht="15.75" customHeight="1">
      <c r="A684" s="4"/>
      <c r="B684" s="4"/>
      <c r="C684" s="4"/>
      <c r="D684" s="4"/>
      <c r="E684" s="4"/>
      <c r="F684" s="4"/>
      <c r="G684" s="56"/>
      <c r="H684" s="56"/>
      <c r="I684" s="52"/>
      <c r="J684" s="52"/>
      <c r="K684" s="52"/>
      <c r="L684" s="52"/>
      <c r="M684" s="52"/>
      <c r="N684" s="52"/>
      <c r="O684" s="4"/>
      <c r="P684" s="4"/>
      <c r="Q684" s="4"/>
      <c r="R684" s="4"/>
      <c r="S684" s="4"/>
      <c r="T684" s="4"/>
      <c r="U684" s="4"/>
      <c r="V684" s="4"/>
      <c r="W684" s="4"/>
      <c r="X684" s="4"/>
      <c r="Y684" s="4"/>
      <c r="Z684" s="56"/>
      <c r="AA684" s="56"/>
      <c r="AB684" s="4"/>
      <c r="AC684" s="4"/>
      <c r="AD684" s="4"/>
      <c r="AE684" s="4"/>
    </row>
    <row r="685" spans="1:31" ht="15.75" customHeight="1">
      <c r="A685" s="4"/>
      <c r="B685" s="4"/>
      <c r="C685" s="4"/>
      <c r="D685" s="4"/>
      <c r="E685" s="4"/>
      <c r="F685" s="4"/>
      <c r="G685" s="56"/>
      <c r="H685" s="56"/>
      <c r="I685" s="52"/>
      <c r="J685" s="52"/>
      <c r="K685" s="52"/>
      <c r="L685" s="52"/>
      <c r="M685" s="52"/>
      <c r="N685" s="52"/>
      <c r="O685" s="4"/>
      <c r="P685" s="4"/>
      <c r="Q685" s="4"/>
      <c r="R685" s="4"/>
      <c r="S685" s="4"/>
      <c r="T685" s="4"/>
      <c r="U685" s="4"/>
      <c r="V685" s="4"/>
      <c r="W685" s="4"/>
      <c r="X685" s="4"/>
      <c r="Y685" s="4"/>
      <c r="Z685" s="56"/>
      <c r="AA685" s="56"/>
      <c r="AB685" s="4"/>
      <c r="AC685" s="4"/>
      <c r="AD685" s="4"/>
      <c r="AE685" s="4"/>
    </row>
    <row r="686" spans="1:31" ht="15.75" customHeight="1">
      <c r="A686" s="4"/>
      <c r="B686" s="4"/>
      <c r="C686" s="4"/>
      <c r="D686" s="4"/>
      <c r="E686" s="4"/>
      <c r="F686" s="4"/>
      <c r="G686" s="56"/>
      <c r="H686" s="56"/>
      <c r="I686" s="52"/>
      <c r="J686" s="52"/>
      <c r="K686" s="52"/>
      <c r="L686" s="52"/>
      <c r="M686" s="52"/>
      <c r="N686" s="52"/>
      <c r="O686" s="4"/>
      <c r="P686" s="4"/>
      <c r="Q686" s="4"/>
      <c r="R686" s="4"/>
      <c r="S686" s="4"/>
      <c r="T686" s="4"/>
      <c r="U686" s="4"/>
      <c r="V686" s="4"/>
      <c r="W686" s="4"/>
      <c r="X686" s="4"/>
      <c r="Y686" s="4"/>
      <c r="Z686" s="56"/>
      <c r="AA686" s="56"/>
      <c r="AB686" s="4"/>
      <c r="AC686" s="4"/>
      <c r="AD686" s="4"/>
      <c r="AE686" s="4"/>
    </row>
    <row r="687" spans="1:31" ht="15.75" customHeight="1">
      <c r="A687" s="4"/>
      <c r="B687" s="4"/>
      <c r="C687" s="4"/>
      <c r="D687" s="4"/>
      <c r="E687" s="4"/>
      <c r="F687" s="4"/>
      <c r="G687" s="56"/>
      <c r="H687" s="56"/>
      <c r="I687" s="52"/>
      <c r="J687" s="52"/>
      <c r="K687" s="52"/>
      <c r="L687" s="52"/>
      <c r="M687" s="52"/>
      <c r="N687" s="52"/>
      <c r="O687" s="4"/>
      <c r="P687" s="4"/>
      <c r="Q687" s="4"/>
      <c r="R687" s="4"/>
      <c r="S687" s="4"/>
      <c r="T687" s="4"/>
      <c r="U687" s="4"/>
      <c r="V687" s="4"/>
      <c r="W687" s="4"/>
      <c r="X687" s="4"/>
      <c r="Y687" s="4"/>
      <c r="Z687" s="56"/>
      <c r="AA687" s="56"/>
      <c r="AB687" s="4"/>
      <c r="AC687" s="4"/>
      <c r="AD687" s="4"/>
      <c r="AE687" s="4"/>
    </row>
    <row r="688" spans="1:31" ht="15.75" customHeight="1">
      <c r="A688" s="4"/>
      <c r="B688" s="4"/>
      <c r="C688" s="4"/>
      <c r="D688" s="4"/>
      <c r="E688" s="4"/>
      <c r="F688" s="4"/>
      <c r="G688" s="56"/>
      <c r="H688" s="56"/>
      <c r="I688" s="52"/>
      <c r="J688" s="52"/>
      <c r="K688" s="52"/>
      <c r="L688" s="52"/>
      <c r="M688" s="52"/>
      <c r="N688" s="52"/>
      <c r="O688" s="4"/>
      <c r="P688" s="4"/>
      <c r="Q688" s="4"/>
      <c r="R688" s="4"/>
      <c r="S688" s="4"/>
      <c r="T688" s="4"/>
      <c r="U688" s="4"/>
      <c r="V688" s="4"/>
      <c r="W688" s="4"/>
      <c r="X688" s="4"/>
      <c r="Y688" s="4"/>
      <c r="Z688" s="56"/>
      <c r="AA688" s="56"/>
      <c r="AB688" s="4"/>
      <c r="AC688" s="4"/>
      <c r="AD688" s="4"/>
      <c r="AE688" s="4"/>
    </row>
    <row r="689" spans="1:31" ht="15.75" customHeight="1">
      <c r="A689" s="4"/>
      <c r="B689" s="4"/>
      <c r="C689" s="4"/>
      <c r="D689" s="4"/>
      <c r="E689" s="4"/>
      <c r="F689" s="4"/>
      <c r="G689" s="56"/>
      <c r="H689" s="56"/>
      <c r="I689" s="52"/>
      <c r="J689" s="52"/>
      <c r="K689" s="52"/>
      <c r="L689" s="52"/>
      <c r="M689" s="52"/>
      <c r="N689" s="52"/>
      <c r="O689" s="4"/>
      <c r="P689" s="4"/>
      <c r="Q689" s="4"/>
      <c r="R689" s="4"/>
      <c r="S689" s="4"/>
      <c r="T689" s="4"/>
      <c r="U689" s="4"/>
      <c r="V689" s="4"/>
      <c r="W689" s="4"/>
      <c r="X689" s="4"/>
      <c r="Y689" s="4"/>
      <c r="Z689" s="56"/>
      <c r="AA689" s="56"/>
      <c r="AB689" s="4"/>
      <c r="AC689" s="4"/>
      <c r="AD689" s="4"/>
      <c r="AE689" s="4"/>
    </row>
    <row r="690" spans="1:31" ht="15.75" customHeight="1">
      <c r="A690" s="4"/>
      <c r="B690" s="4"/>
      <c r="C690" s="4"/>
      <c r="D690" s="4"/>
      <c r="E690" s="4"/>
      <c r="F690" s="4"/>
      <c r="G690" s="56"/>
      <c r="H690" s="56"/>
      <c r="I690" s="52"/>
      <c r="J690" s="52"/>
      <c r="K690" s="52"/>
      <c r="L690" s="52"/>
      <c r="M690" s="52"/>
      <c r="N690" s="52"/>
      <c r="O690" s="4"/>
      <c r="P690" s="4"/>
      <c r="Q690" s="4"/>
      <c r="R690" s="4"/>
      <c r="S690" s="4"/>
      <c r="T690" s="4"/>
      <c r="U690" s="4"/>
      <c r="V690" s="4"/>
      <c r="W690" s="4"/>
      <c r="X690" s="4"/>
      <c r="Y690" s="4"/>
      <c r="Z690" s="56"/>
      <c r="AA690" s="56"/>
      <c r="AB690" s="4"/>
      <c r="AC690" s="4"/>
      <c r="AD690" s="4"/>
      <c r="AE690" s="4"/>
    </row>
    <row r="691" spans="1:31" ht="15.75" customHeight="1">
      <c r="A691" s="4"/>
      <c r="B691" s="4"/>
      <c r="C691" s="4"/>
      <c r="D691" s="4"/>
      <c r="E691" s="4"/>
      <c r="F691" s="4"/>
      <c r="G691" s="56"/>
      <c r="H691" s="56"/>
      <c r="I691" s="52"/>
      <c r="J691" s="52"/>
      <c r="K691" s="52"/>
      <c r="L691" s="52"/>
      <c r="M691" s="52"/>
      <c r="N691" s="52"/>
      <c r="O691" s="4"/>
      <c r="P691" s="4"/>
      <c r="Q691" s="4"/>
      <c r="R691" s="4"/>
      <c r="S691" s="4"/>
      <c r="T691" s="4"/>
      <c r="U691" s="4"/>
      <c r="V691" s="4"/>
      <c r="W691" s="4"/>
      <c r="X691" s="4"/>
      <c r="Y691" s="4"/>
      <c r="Z691" s="56"/>
      <c r="AA691" s="56"/>
      <c r="AB691" s="4"/>
      <c r="AC691" s="4"/>
      <c r="AD691" s="4"/>
      <c r="AE691" s="4"/>
    </row>
    <row r="692" spans="1:31" ht="15.75" customHeight="1">
      <c r="A692" s="4"/>
      <c r="B692" s="4"/>
      <c r="C692" s="4"/>
      <c r="D692" s="4"/>
      <c r="E692" s="4"/>
      <c r="F692" s="4"/>
      <c r="G692" s="56"/>
      <c r="H692" s="56"/>
      <c r="I692" s="52"/>
      <c r="J692" s="52"/>
      <c r="K692" s="52"/>
      <c r="L692" s="52"/>
      <c r="M692" s="52"/>
      <c r="N692" s="52"/>
      <c r="O692" s="4"/>
      <c r="P692" s="4"/>
      <c r="Q692" s="4"/>
      <c r="R692" s="4"/>
      <c r="S692" s="4"/>
      <c r="T692" s="4"/>
      <c r="U692" s="4"/>
      <c r="V692" s="4"/>
      <c r="W692" s="4"/>
      <c r="X692" s="4"/>
      <c r="Y692" s="4"/>
      <c r="Z692" s="56"/>
      <c r="AA692" s="56"/>
      <c r="AB692" s="4"/>
      <c r="AC692" s="4"/>
      <c r="AD692" s="4"/>
      <c r="AE692" s="4"/>
    </row>
    <row r="693" spans="1:31" ht="15.75" customHeight="1">
      <c r="A693" s="4"/>
      <c r="B693" s="4"/>
      <c r="C693" s="4"/>
      <c r="D693" s="4"/>
      <c r="E693" s="4"/>
      <c r="F693" s="4"/>
      <c r="G693" s="56"/>
      <c r="H693" s="56"/>
      <c r="I693" s="52"/>
      <c r="J693" s="52"/>
      <c r="K693" s="52"/>
      <c r="L693" s="52"/>
      <c r="M693" s="52"/>
      <c r="N693" s="52"/>
      <c r="O693" s="4"/>
      <c r="P693" s="4"/>
      <c r="Q693" s="4"/>
      <c r="R693" s="4"/>
      <c r="S693" s="4"/>
      <c r="T693" s="4"/>
      <c r="U693" s="4"/>
      <c r="V693" s="4"/>
      <c r="W693" s="4"/>
      <c r="X693" s="4"/>
      <c r="Y693" s="4"/>
      <c r="Z693" s="56"/>
      <c r="AA693" s="56"/>
      <c r="AB693" s="4"/>
      <c r="AC693" s="4"/>
      <c r="AD693" s="4"/>
      <c r="AE693" s="4"/>
    </row>
    <row r="694" spans="1:31" ht="15.75" customHeight="1">
      <c r="A694" s="4"/>
      <c r="B694" s="4"/>
      <c r="C694" s="4"/>
      <c r="D694" s="4"/>
      <c r="E694" s="4"/>
      <c r="F694" s="4"/>
      <c r="G694" s="56"/>
      <c r="H694" s="56"/>
      <c r="I694" s="52"/>
      <c r="J694" s="52"/>
      <c r="K694" s="52"/>
      <c r="L694" s="52"/>
      <c r="M694" s="52"/>
      <c r="N694" s="52"/>
      <c r="O694" s="4"/>
      <c r="P694" s="4"/>
      <c r="Q694" s="4"/>
      <c r="R694" s="4"/>
      <c r="S694" s="4"/>
      <c r="T694" s="4"/>
      <c r="U694" s="4"/>
      <c r="V694" s="4"/>
      <c r="W694" s="4"/>
      <c r="X694" s="4"/>
      <c r="Y694" s="4"/>
      <c r="Z694" s="56"/>
      <c r="AA694" s="56"/>
      <c r="AB694" s="4"/>
      <c r="AC694" s="4"/>
      <c r="AD694" s="4"/>
      <c r="AE694" s="4"/>
    </row>
    <row r="695" spans="1:31" ht="15.75" customHeight="1">
      <c r="A695" s="4"/>
      <c r="B695" s="4"/>
      <c r="C695" s="4"/>
      <c r="D695" s="4"/>
      <c r="E695" s="4"/>
      <c r="F695" s="4"/>
      <c r="G695" s="56"/>
      <c r="H695" s="56"/>
      <c r="I695" s="52"/>
      <c r="J695" s="52"/>
      <c r="K695" s="52"/>
      <c r="L695" s="52"/>
      <c r="M695" s="52"/>
      <c r="N695" s="52"/>
      <c r="O695" s="4"/>
      <c r="P695" s="4"/>
      <c r="Q695" s="4"/>
      <c r="R695" s="4"/>
      <c r="S695" s="4"/>
      <c r="T695" s="4"/>
      <c r="U695" s="4"/>
      <c r="V695" s="4"/>
      <c r="W695" s="4"/>
      <c r="X695" s="4"/>
      <c r="Y695" s="4"/>
      <c r="Z695" s="56"/>
      <c r="AA695" s="56"/>
      <c r="AB695" s="4"/>
      <c r="AC695" s="4"/>
      <c r="AD695" s="4"/>
      <c r="AE695" s="4"/>
    </row>
    <row r="696" spans="1:31" ht="15.75" customHeight="1">
      <c r="A696" s="4"/>
      <c r="B696" s="4"/>
      <c r="C696" s="4"/>
      <c r="D696" s="4"/>
      <c r="E696" s="4"/>
      <c r="F696" s="4"/>
      <c r="G696" s="56"/>
      <c r="H696" s="56"/>
      <c r="I696" s="52"/>
      <c r="J696" s="52"/>
      <c r="K696" s="52"/>
      <c r="L696" s="52"/>
      <c r="M696" s="52"/>
      <c r="N696" s="52"/>
      <c r="O696" s="4"/>
      <c r="P696" s="4"/>
      <c r="Q696" s="4"/>
      <c r="R696" s="4"/>
      <c r="S696" s="4"/>
      <c r="T696" s="4"/>
      <c r="U696" s="4"/>
      <c r="V696" s="4"/>
      <c r="W696" s="4"/>
      <c r="X696" s="4"/>
      <c r="Y696" s="4"/>
      <c r="Z696" s="56"/>
      <c r="AA696" s="56"/>
      <c r="AB696" s="4"/>
      <c r="AC696" s="4"/>
      <c r="AD696" s="4"/>
      <c r="AE696" s="4"/>
    </row>
    <row r="697" spans="1:31" ht="15.75" customHeight="1">
      <c r="A697" s="4"/>
      <c r="B697" s="4"/>
      <c r="C697" s="4"/>
      <c r="D697" s="4"/>
      <c r="E697" s="4"/>
      <c r="F697" s="4"/>
      <c r="G697" s="56"/>
      <c r="H697" s="56"/>
      <c r="I697" s="52"/>
      <c r="J697" s="52"/>
      <c r="K697" s="52"/>
      <c r="L697" s="52"/>
      <c r="M697" s="52"/>
      <c r="N697" s="52"/>
      <c r="O697" s="4"/>
      <c r="P697" s="4"/>
      <c r="Q697" s="4"/>
      <c r="R697" s="4"/>
      <c r="S697" s="4"/>
      <c r="T697" s="4"/>
      <c r="U697" s="4"/>
      <c r="V697" s="4"/>
      <c r="W697" s="4"/>
      <c r="X697" s="4"/>
      <c r="Y697" s="4"/>
      <c r="Z697" s="56"/>
      <c r="AA697" s="56"/>
      <c r="AB697" s="4"/>
      <c r="AC697" s="4"/>
      <c r="AD697" s="4"/>
      <c r="AE697" s="4"/>
    </row>
    <row r="698" spans="1:31" ht="15.75" customHeight="1">
      <c r="A698" s="4"/>
      <c r="B698" s="4"/>
      <c r="C698" s="4"/>
      <c r="D698" s="4"/>
      <c r="E698" s="4"/>
      <c r="F698" s="4"/>
      <c r="G698" s="56"/>
      <c r="H698" s="56"/>
      <c r="I698" s="52"/>
      <c r="J698" s="52"/>
      <c r="K698" s="52"/>
      <c r="L698" s="52"/>
      <c r="M698" s="52"/>
      <c r="N698" s="52"/>
      <c r="O698" s="4"/>
      <c r="P698" s="4"/>
      <c r="Q698" s="4"/>
      <c r="R698" s="4"/>
      <c r="S698" s="4"/>
      <c r="T698" s="4"/>
      <c r="U698" s="4"/>
      <c r="V698" s="4"/>
      <c r="W698" s="4"/>
      <c r="X698" s="4"/>
      <c r="Y698" s="4"/>
      <c r="Z698" s="56"/>
      <c r="AA698" s="56"/>
      <c r="AB698" s="4"/>
      <c r="AC698" s="4"/>
      <c r="AD698" s="4"/>
      <c r="AE698" s="4"/>
    </row>
    <row r="699" spans="1:31" ht="15.75" customHeight="1">
      <c r="A699" s="4"/>
      <c r="B699" s="4"/>
      <c r="C699" s="4"/>
      <c r="D699" s="4"/>
      <c r="E699" s="4"/>
      <c r="F699" s="4"/>
      <c r="G699" s="56"/>
      <c r="H699" s="56"/>
      <c r="I699" s="52"/>
      <c r="J699" s="52"/>
      <c r="K699" s="52"/>
      <c r="L699" s="52"/>
      <c r="M699" s="52"/>
      <c r="N699" s="52"/>
      <c r="O699" s="4"/>
      <c r="P699" s="4"/>
      <c r="Q699" s="4"/>
      <c r="R699" s="4"/>
      <c r="S699" s="4"/>
      <c r="T699" s="4"/>
      <c r="U699" s="4"/>
      <c r="V699" s="4"/>
      <c r="W699" s="4"/>
      <c r="X699" s="4"/>
      <c r="Y699" s="4"/>
      <c r="Z699" s="56"/>
      <c r="AA699" s="56"/>
      <c r="AB699" s="4"/>
      <c r="AC699" s="4"/>
      <c r="AD699" s="4"/>
      <c r="AE699" s="4"/>
    </row>
    <row r="700" spans="1:31" ht="15.75" customHeight="1">
      <c r="A700" s="4"/>
      <c r="B700" s="4"/>
      <c r="C700" s="4"/>
      <c r="D700" s="4"/>
      <c r="E700" s="4"/>
      <c r="F700" s="4"/>
      <c r="G700" s="56"/>
      <c r="H700" s="56"/>
      <c r="I700" s="52"/>
      <c r="J700" s="52"/>
      <c r="K700" s="52"/>
      <c r="L700" s="52"/>
      <c r="M700" s="52"/>
      <c r="N700" s="52"/>
      <c r="O700" s="4"/>
      <c r="P700" s="4"/>
      <c r="Q700" s="4"/>
      <c r="R700" s="4"/>
      <c r="S700" s="4"/>
      <c r="T700" s="4"/>
      <c r="U700" s="4"/>
      <c r="V700" s="4"/>
      <c r="W700" s="4"/>
      <c r="X700" s="4"/>
      <c r="Y700" s="4"/>
      <c r="Z700" s="56"/>
      <c r="AA700" s="56"/>
      <c r="AB700" s="4"/>
      <c r="AC700" s="4"/>
      <c r="AD700" s="4"/>
      <c r="AE700" s="4"/>
    </row>
    <row r="701" spans="1:31" ht="15.75" customHeight="1">
      <c r="A701" s="4"/>
      <c r="B701" s="4"/>
      <c r="C701" s="4"/>
      <c r="D701" s="4"/>
      <c r="E701" s="4"/>
      <c r="F701" s="4"/>
      <c r="G701" s="56"/>
      <c r="H701" s="56"/>
      <c r="I701" s="52"/>
      <c r="J701" s="52"/>
      <c r="K701" s="52"/>
      <c r="L701" s="52"/>
      <c r="M701" s="52"/>
      <c r="N701" s="52"/>
      <c r="O701" s="4"/>
      <c r="P701" s="4"/>
      <c r="Q701" s="4"/>
      <c r="R701" s="4"/>
      <c r="S701" s="4"/>
      <c r="T701" s="4"/>
      <c r="U701" s="4"/>
      <c r="V701" s="4"/>
      <c r="W701" s="4"/>
      <c r="X701" s="4"/>
      <c r="Y701" s="4"/>
      <c r="Z701" s="56"/>
      <c r="AA701" s="56"/>
      <c r="AB701" s="4"/>
      <c r="AC701" s="4"/>
      <c r="AD701" s="4"/>
      <c r="AE701" s="4"/>
    </row>
    <row r="702" spans="1:31" ht="15.75" customHeight="1">
      <c r="A702" s="4"/>
      <c r="B702" s="4"/>
      <c r="C702" s="4"/>
      <c r="D702" s="4"/>
      <c r="E702" s="4"/>
      <c r="F702" s="4"/>
      <c r="G702" s="56"/>
      <c r="H702" s="56"/>
      <c r="I702" s="52"/>
      <c r="J702" s="52"/>
      <c r="K702" s="52"/>
      <c r="L702" s="52"/>
      <c r="M702" s="52"/>
      <c r="N702" s="52"/>
      <c r="O702" s="4"/>
      <c r="P702" s="4"/>
      <c r="Q702" s="4"/>
      <c r="R702" s="4"/>
      <c r="S702" s="4"/>
      <c r="T702" s="4"/>
      <c r="U702" s="4"/>
      <c r="V702" s="4"/>
      <c r="W702" s="4"/>
      <c r="X702" s="4"/>
      <c r="Y702" s="4"/>
      <c r="Z702" s="56"/>
      <c r="AA702" s="56"/>
      <c r="AB702" s="4"/>
      <c r="AC702" s="4"/>
      <c r="AD702" s="4"/>
      <c r="AE702" s="4"/>
    </row>
    <row r="703" spans="1:31" ht="15.75" customHeight="1">
      <c r="A703" s="4"/>
      <c r="B703" s="4"/>
      <c r="C703" s="4"/>
      <c r="D703" s="4"/>
      <c r="E703" s="4"/>
      <c r="F703" s="4"/>
      <c r="G703" s="56"/>
      <c r="H703" s="56"/>
      <c r="I703" s="52"/>
      <c r="J703" s="52"/>
      <c r="K703" s="52"/>
      <c r="L703" s="52"/>
      <c r="M703" s="52"/>
      <c r="N703" s="52"/>
      <c r="O703" s="4"/>
      <c r="P703" s="4"/>
      <c r="Q703" s="4"/>
      <c r="R703" s="4"/>
      <c r="S703" s="4"/>
      <c r="T703" s="4"/>
      <c r="U703" s="4"/>
      <c r="V703" s="4"/>
      <c r="W703" s="4"/>
      <c r="X703" s="4"/>
      <c r="Y703" s="4"/>
      <c r="Z703" s="56"/>
      <c r="AA703" s="56"/>
      <c r="AB703" s="4"/>
      <c r="AC703" s="4"/>
      <c r="AD703" s="4"/>
      <c r="AE703" s="4"/>
    </row>
    <row r="704" spans="1:31" ht="15.75" customHeight="1">
      <c r="A704" s="4"/>
      <c r="B704" s="4"/>
      <c r="C704" s="4"/>
      <c r="D704" s="4"/>
      <c r="E704" s="4"/>
      <c r="F704" s="4"/>
      <c r="G704" s="56"/>
      <c r="H704" s="56"/>
      <c r="I704" s="52"/>
      <c r="J704" s="52"/>
      <c r="K704" s="52"/>
      <c r="L704" s="52"/>
      <c r="M704" s="52"/>
      <c r="N704" s="52"/>
      <c r="O704" s="4"/>
      <c r="P704" s="4"/>
      <c r="Q704" s="4"/>
      <c r="R704" s="4"/>
      <c r="S704" s="4"/>
      <c r="T704" s="4"/>
      <c r="U704" s="4"/>
      <c r="V704" s="4"/>
      <c r="W704" s="4"/>
      <c r="X704" s="4"/>
      <c r="Y704" s="4"/>
      <c r="Z704" s="56"/>
      <c r="AA704" s="56"/>
      <c r="AB704" s="4"/>
      <c r="AC704" s="4"/>
      <c r="AD704" s="4"/>
      <c r="AE704" s="4"/>
    </row>
    <row r="705" spans="1:31" ht="15.75" customHeight="1">
      <c r="A705" s="4"/>
      <c r="B705" s="4"/>
      <c r="C705" s="4"/>
      <c r="D705" s="4"/>
      <c r="E705" s="4"/>
      <c r="F705" s="4"/>
      <c r="G705" s="56"/>
      <c r="H705" s="56"/>
      <c r="I705" s="52"/>
      <c r="J705" s="52"/>
      <c r="K705" s="52"/>
      <c r="L705" s="52"/>
      <c r="M705" s="52"/>
      <c r="N705" s="52"/>
      <c r="O705" s="4"/>
      <c r="P705" s="4"/>
      <c r="Q705" s="4"/>
      <c r="R705" s="4"/>
      <c r="S705" s="4"/>
      <c r="T705" s="4"/>
      <c r="U705" s="4"/>
      <c r="V705" s="4"/>
      <c r="W705" s="4"/>
      <c r="X705" s="4"/>
      <c r="Y705" s="4"/>
      <c r="Z705" s="56"/>
      <c r="AA705" s="56"/>
      <c r="AB705" s="4"/>
      <c r="AC705" s="4"/>
      <c r="AD705" s="4"/>
      <c r="AE705" s="4"/>
    </row>
    <row r="706" spans="1:31" ht="15.75" customHeight="1">
      <c r="A706" s="4"/>
      <c r="B706" s="4"/>
      <c r="C706" s="4"/>
      <c r="D706" s="4"/>
      <c r="E706" s="4"/>
      <c r="F706" s="4"/>
      <c r="G706" s="56"/>
      <c r="H706" s="56"/>
      <c r="I706" s="52"/>
      <c r="J706" s="52"/>
      <c r="K706" s="52"/>
      <c r="L706" s="52"/>
      <c r="M706" s="52"/>
      <c r="N706" s="52"/>
      <c r="O706" s="4"/>
      <c r="P706" s="4"/>
      <c r="Q706" s="4"/>
      <c r="R706" s="4"/>
      <c r="S706" s="4"/>
      <c r="T706" s="4"/>
      <c r="U706" s="4"/>
      <c r="V706" s="4"/>
      <c r="W706" s="4"/>
      <c r="X706" s="4"/>
      <c r="Y706" s="4"/>
      <c r="Z706" s="56"/>
      <c r="AA706" s="56"/>
      <c r="AB706" s="4"/>
      <c r="AC706" s="4"/>
      <c r="AD706" s="4"/>
      <c r="AE706" s="4"/>
    </row>
    <row r="707" spans="1:31" ht="15.75" customHeight="1">
      <c r="A707" s="4"/>
      <c r="B707" s="4"/>
      <c r="C707" s="4"/>
      <c r="D707" s="4"/>
      <c r="E707" s="4"/>
      <c r="F707" s="4"/>
      <c r="G707" s="56"/>
      <c r="H707" s="56"/>
      <c r="I707" s="52"/>
      <c r="J707" s="52"/>
      <c r="K707" s="52"/>
      <c r="L707" s="52"/>
      <c r="M707" s="52"/>
      <c r="N707" s="52"/>
      <c r="O707" s="4"/>
      <c r="P707" s="4"/>
      <c r="Q707" s="4"/>
      <c r="R707" s="4"/>
      <c r="S707" s="4"/>
      <c r="T707" s="4"/>
      <c r="U707" s="4"/>
      <c r="V707" s="4"/>
      <c r="W707" s="4"/>
      <c r="X707" s="4"/>
      <c r="Y707" s="4"/>
      <c r="Z707" s="56"/>
      <c r="AA707" s="56"/>
      <c r="AB707" s="4"/>
      <c r="AC707" s="4"/>
      <c r="AD707" s="4"/>
      <c r="AE707" s="4"/>
    </row>
    <row r="708" spans="1:31" ht="15.75" customHeight="1">
      <c r="A708" s="4"/>
      <c r="B708" s="4"/>
      <c r="C708" s="4"/>
      <c r="D708" s="4"/>
      <c r="E708" s="4"/>
      <c r="F708" s="4"/>
      <c r="G708" s="56"/>
      <c r="H708" s="56"/>
      <c r="I708" s="52"/>
      <c r="J708" s="52"/>
      <c r="K708" s="52"/>
      <c r="L708" s="52"/>
      <c r="M708" s="52"/>
      <c r="N708" s="52"/>
      <c r="O708" s="4"/>
      <c r="P708" s="4"/>
      <c r="Q708" s="4"/>
      <c r="R708" s="4"/>
      <c r="S708" s="4"/>
      <c r="T708" s="4"/>
      <c r="U708" s="4"/>
      <c r="V708" s="4"/>
      <c r="W708" s="4"/>
      <c r="X708" s="4"/>
      <c r="Y708" s="4"/>
      <c r="Z708" s="56"/>
      <c r="AA708" s="56"/>
      <c r="AB708" s="4"/>
      <c r="AC708" s="4"/>
      <c r="AD708" s="4"/>
      <c r="AE708" s="4"/>
    </row>
    <row r="709" spans="1:31" ht="15.75" customHeight="1">
      <c r="A709" s="4"/>
      <c r="B709" s="4"/>
      <c r="C709" s="4"/>
      <c r="D709" s="4"/>
      <c r="E709" s="4"/>
      <c r="F709" s="4"/>
      <c r="G709" s="56"/>
      <c r="H709" s="56"/>
      <c r="I709" s="52"/>
      <c r="J709" s="52"/>
      <c r="K709" s="52"/>
      <c r="L709" s="52"/>
      <c r="M709" s="52"/>
      <c r="N709" s="52"/>
      <c r="O709" s="4"/>
      <c r="P709" s="4"/>
      <c r="Q709" s="4"/>
      <c r="R709" s="4"/>
      <c r="S709" s="4"/>
      <c r="T709" s="4"/>
      <c r="U709" s="4"/>
      <c r="V709" s="4"/>
      <c r="W709" s="4"/>
      <c r="X709" s="4"/>
      <c r="Y709" s="4"/>
      <c r="Z709" s="56"/>
      <c r="AA709" s="56"/>
      <c r="AB709" s="4"/>
      <c r="AC709" s="4"/>
      <c r="AD709" s="4"/>
      <c r="AE709" s="4"/>
    </row>
    <row r="710" spans="1:31" ht="15.75" customHeight="1">
      <c r="A710" s="4"/>
      <c r="B710" s="4"/>
      <c r="C710" s="4"/>
      <c r="D710" s="4"/>
      <c r="E710" s="4"/>
      <c r="F710" s="4"/>
      <c r="G710" s="56"/>
      <c r="H710" s="56"/>
      <c r="I710" s="52"/>
      <c r="J710" s="52"/>
      <c r="K710" s="52"/>
      <c r="L710" s="52"/>
      <c r="M710" s="52"/>
      <c r="N710" s="52"/>
      <c r="O710" s="4"/>
      <c r="P710" s="4"/>
      <c r="Q710" s="4"/>
      <c r="R710" s="4"/>
      <c r="S710" s="4"/>
      <c r="T710" s="4"/>
      <c r="U710" s="4"/>
      <c r="V710" s="4"/>
      <c r="W710" s="4"/>
      <c r="X710" s="4"/>
      <c r="Y710" s="4"/>
      <c r="Z710" s="56"/>
      <c r="AA710" s="56"/>
      <c r="AB710" s="4"/>
      <c r="AC710" s="4"/>
      <c r="AD710" s="4"/>
      <c r="AE710" s="4"/>
    </row>
    <row r="711" spans="1:31" ht="15.75" customHeight="1">
      <c r="A711" s="4"/>
      <c r="B711" s="4"/>
      <c r="C711" s="4"/>
      <c r="D711" s="4"/>
      <c r="E711" s="4"/>
      <c r="F711" s="4"/>
      <c r="G711" s="56"/>
      <c r="H711" s="56"/>
      <c r="I711" s="52"/>
      <c r="J711" s="52"/>
      <c r="K711" s="52"/>
      <c r="L711" s="52"/>
      <c r="M711" s="52"/>
      <c r="N711" s="52"/>
      <c r="O711" s="4"/>
      <c r="P711" s="4"/>
      <c r="Q711" s="4"/>
      <c r="R711" s="4"/>
      <c r="S711" s="4"/>
      <c r="T711" s="4"/>
      <c r="U711" s="4"/>
      <c r="V711" s="4"/>
      <c r="W711" s="4"/>
      <c r="X711" s="4"/>
      <c r="Y711" s="4"/>
      <c r="Z711" s="56"/>
      <c r="AA711" s="56"/>
      <c r="AB711" s="4"/>
      <c r="AC711" s="4"/>
      <c r="AD711" s="4"/>
      <c r="AE711" s="4"/>
    </row>
    <row r="712" spans="1:31" ht="15.75" customHeight="1">
      <c r="A712" s="4"/>
      <c r="B712" s="4"/>
      <c r="C712" s="4"/>
      <c r="D712" s="4"/>
      <c r="E712" s="4"/>
      <c r="F712" s="4"/>
      <c r="G712" s="56"/>
      <c r="H712" s="56"/>
      <c r="I712" s="52"/>
      <c r="J712" s="52"/>
      <c r="K712" s="52"/>
      <c r="L712" s="52"/>
      <c r="M712" s="52"/>
      <c r="N712" s="52"/>
      <c r="O712" s="4"/>
      <c r="P712" s="4"/>
      <c r="Q712" s="4"/>
      <c r="R712" s="4"/>
      <c r="S712" s="4"/>
      <c r="T712" s="4"/>
      <c r="U712" s="4"/>
      <c r="V712" s="4"/>
      <c r="W712" s="4"/>
      <c r="X712" s="4"/>
      <c r="Y712" s="4"/>
      <c r="Z712" s="56"/>
      <c r="AA712" s="56"/>
      <c r="AB712" s="4"/>
      <c r="AC712" s="4"/>
      <c r="AD712" s="4"/>
      <c r="AE712" s="4"/>
    </row>
    <row r="713" spans="1:31" ht="15.75" customHeight="1">
      <c r="A713" s="4"/>
      <c r="B713" s="4"/>
      <c r="C713" s="4"/>
      <c r="D713" s="4"/>
      <c r="E713" s="4"/>
      <c r="F713" s="4"/>
      <c r="G713" s="56"/>
      <c r="H713" s="56"/>
      <c r="I713" s="52"/>
      <c r="J713" s="52"/>
      <c r="K713" s="52"/>
      <c r="L713" s="52"/>
      <c r="M713" s="52"/>
      <c r="N713" s="52"/>
      <c r="O713" s="4"/>
      <c r="P713" s="4"/>
      <c r="Q713" s="4"/>
      <c r="R713" s="4"/>
      <c r="S713" s="4"/>
      <c r="T713" s="4"/>
      <c r="U713" s="4"/>
      <c r="V713" s="4"/>
      <c r="W713" s="4"/>
      <c r="X713" s="4"/>
      <c r="Y713" s="4"/>
      <c r="Z713" s="56"/>
      <c r="AA713" s="56"/>
      <c r="AB713" s="4"/>
      <c r="AC713" s="4"/>
      <c r="AD713" s="4"/>
      <c r="AE713" s="4"/>
    </row>
    <row r="714" spans="1:31" ht="15.75" customHeight="1">
      <c r="A714" s="4"/>
      <c r="B714" s="4"/>
      <c r="C714" s="4"/>
      <c r="D714" s="4"/>
      <c r="E714" s="4"/>
      <c r="F714" s="4"/>
      <c r="G714" s="56"/>
      <c r="H714" s="56"/>
      <c r="I714" s="52"/>
      <c r="J714" s="52"/>
      <c r="K714" s="52"/>
      <c r="L714" s="52"/>
      <c r="M714" s="52"/>
      <c r="N714" s="52"/>
      <c r="O714" s="4"/>
      <c r="P714" s="4"/>
      <c r="Q714" s="4"/>
      <c r="R714" s="4"/>
      <c r="S714" s="4"/>
      <c r="T714" s="4"/>
      <c r="U714" s="4"/>
      <c r="V714" s="4"/>
      <c r="W714" s="4"/>
      <c r="X714" s="4"/>
      <c r="Y714" s="4"/>
      <c r="Z714" s="56"/>
      <c r="AA714" s="56"/>
      <c r="AB714" s="4"/>
      <c r="AC714" s="4"/>
      <c r="AD714" s="4"/>
      <c r="AE714" s="4"/>
    </row>
    <row r="715" spans="1:31" ht="15.75" customHeight="1">
      <c r="A715" s="4"/>
      <c r="B715" s="4"/>
      <c r="C715" s="4"/>
      <c r="D715" s="4"/>
      <c r="E715" s="4"/>
      <c r="F715" s="4"/>
      <c r="G715" s="56"/>
      <c r="H715" s="56"/>
      <c r="I715" s="52"/>
      <c r="J715" s="52"/>
      <c r="K715" s="52"/>
      <c r="L715" s="52"/>
      <c r="M715" s="52"/>
      <c r="N715" s="52"/>
      <c r="O715" s="4"/>
      <c r="P715" s="4"/>
      <c r="Q715" s="4"/>
      <c r="R715" s="4"/>
      <c r="S715" s="4"/>
      <c r="T715" s="4"/>
      <c r="U715" s="4"/>
      <c r="V715" s="4"/>
      <c r="W715" s="4"/>
      <c r="X715" s="4"/>
      <c r="Y715" s="4"/>
      <c r="Z715" s="56"/>
      <c r="AA715" s="56"/>
      <c r="AB715" s="4"/>
      <c r="AC715" s="4"/>
      <c r="AD715" s="4"/>
      <c r="AE715" s="4"/>
    </row>
    <row r="716" spans="1:31" ht="15.75" customHeight="1">
      <c r="A716" s="4"/>
      <c r="B716" s="4"/>
      <c r="C716" s="4"/>
      <c r="D716" s="4"/>
      <c r="E716" s="4"/>
      <c r="F716" s="4"/>
      <c r="G716" s="56"/>
      <c r="H716" s="56"/>
      <c r="I716" s="52"/>
      <c r="J716" s="52"/>
      <c r="K716" s="52"/>
      <c r="L716" s="52"/>
      <c r="M716" s="52"/>
      <c r="N716" s="52"/>
      <c r="O716" s="4"/>
      <c r="P716" s="4"/>
      <c r="Q716" s="4"/>
      <c r="R716" s="4"/>
      <c r="S716" s="4"/>
      <c r="T716" s="4"/>
      <c r="U716" s="4"/>
      <c r="V716" s="4"/>
      <c r="W716" s="4"/>
      <c r="X716" s="4"/>
      <c r="Y716" s="4"/>
      <c r="Z716" s="56"/>
      <c r="AA716" s="56"/>
      <c r="AB716" s="4"/>
      <c r="AC716" s="4"/>
      <c r="AD716" s="4"/>
      <c r="AE716" s="4"/>
    </row>
    <row r="717" spans="1:31" ht="15.75" customHeight="1">
      <c r="A717" s="4"/>
      <c r="B717" s="4"/>
      <c r="C717" s="4"/>
      <c r="D717" s="4"/>
      <c r="E717" s="4"/>
      <c r="F717" s="4"/>
      <c r="G717" s="56"/>
      <c r="H717" s="56"/>
      <c r="I717" s="52"/>
      <c r="J717" s="52"/>
      <c r="K717" s="52"/>
      <c r="L717" s="52"/>
      <c r="M717" s="52"/>
      <c r="N717" s="52"/>
      <c r="O717" s="4"/>
      <c r="P717" s="4"/>
      <c r="Q717" s="4"/>
      <c r="R717" s="4"/>
      <c r="S717" s="4"/>
      <c r="T717" s="4"/>
      <c r="U717" s="4"/>
      <c r="V717" s="4"/>
      <c r="W717" s="4"/>
      <c r="X717" s="4"/>
      <c r="Y717" s="4"/>
      <c r="Z717" s="56"/>
      <c r="AA717" s="56"/>
      <c r="AB717" s="4"/>
      <c r="AC717" s="4"/>
      <c r="AD717" s="4"/>
      <c r="AE717" s="4"/>
    </row>
    <row r="718" spans="1:31" ht="15.75" customHeight="1">
      <c r="A718" s="4"/>
      <c r="B718" s="4"/>
      <c r="C718" s="4"/>
      <c r="D718" s="4"/>
      <c r="E718" s="4"/>
      <c r="F718" s="4"/>
      <c r="G718" s="56"/>
      <c r="H718" s="56"/>
      <c r="I718" s="52"/>
      <c r="J718" s="52"/>
      <c r="K718" s="52"/>
      <c r="L718" s="52"/>
      <c r="M718" s="52"/>
      <c r="N718" s="52"/>
      <c r="O718" s="4"/>
      <c r="P718" s="4"/>
      <c r="Q718" s="4"/>
      <c r="R718" s="4"/>
      <c r="S718" s="4"/>
      <c r="T718" s="4"/>
      <c r="U718" s="4"/>
      <c r="V718" s="4"/>
      <c r="W718" s="4"/>
      <c r="X718" s="4"/>
      <c r="Y718" s="4"/>
      <c r="Z718" s="56"/>
      <c r="AA718" s="56"/>
      <c r="AB718" s="4"/>
      <c r="AC718" s="4"/>
      <c r="AD718" s="4"/>
      <c r="AE718" s="4"/>
    </row>
    <row r="719" spans="1:31" ht="15.75" customHeight="1">
      <c r="A719" s="4"/>
      <c r="B719" s="4"/>
      <c r="C719" s="4"/>
      <c r="D719" s="4"/>
      <c r="E719" s="4"/>
      <c r="F719" s="4"/>
      <c r="G719" s="56"/>
      <c r="H719" s="56"/>
      <c r="I719" s="52"/>
      <c r="J719" s="52"/>
      <c r="K719" s="52"/>
      <c r="L719" s="52"/>
      <c r="M719" s="52"/>
      <c r="N719" s="52"/>
      <c r="O719" s="4"/>
      <c r="P719" s="4"/>
      <c r="Q719" s="4"/>
      <c r="R719" s="4"/>
      <c r="S719" s="4"/>
      <c r="T719" s="4"/>
      <c r="U719" s="4"/>
      <c r="V719" s="4"/>
      <c r="W719" s="4"/>
      <c r="X719" s="4"/>
      <c r="Y719" s="4"/>
      <c r="Z719" s="56"/>
      <c r="AA719" s="56"/>
      <c r="AB719" s="4"/>
      <c r="AC719" s="4"/>
      <c r="AD719" s="4"/>
      <c r="AE719" s="4"/>
    </row>
    <row r="720" spans="1:31" ht="15.75" customHeight="1">
      <c r="A720" s="4"/>
      <c r="B720" s="4"/>
      <c r="C720" s="4"/>
      <c r="D720" s="4"/>
      <c r="E720" s="4"/>
      <c r="F720" s="4"/>
      <c r="G720" s="56"/>
      <c r="H720" s="56"/>
      <c r="I720" s="52"/>
      <c r="J720" s="52"/>
      <c r="K720" s="52"/>
      <c r="L720" s="52"/>
      <c r="M720" s="52"/>
      <c r="N720" s="52"/>
      <c r="O720" s="4"/>
      <c r="P720" s="4"/>
      <c r="Q720" s="4"/>
      <c r="R720" s="4"/>
      <c r="S720" s="4"/>
      <c r="T720" s="4"/>
      <c r="U720" s="4"/>
      <c r="V720" s="4"/>
      <c r="W720" s="4"/>
      <c r="X720" s="4"/>
      <c r="Y720" s="4"/>
      <c r="Z720" s="56"/>
      <c r="AA720" s="56"/>
      <c r="AB720" s="4"/>
      <c r="AC720" s="4"/>
      <c r="AD720" s="4"/>
      <c r="AE720" s="4"/>
    </row>
    <row r="721" spans="1:31" ht="15.75" customHeight="1">
      <c r="A721" s="4"/>
      <c r="B721" s="4"/>
      <c r="C721" s="4"/>
      <c r="D721" s="4"/>
      <c r="E721" s="4"/>
      <c r="F721" s="4"/>
      <c r="G721" s="56"/>
      <c r="H721" s="56"/>
      <c r="I721" s="52"/>
      <c r="J721" s="52"/>
      <c r="K721" s="52"/>
      <c r="L721" s="52"/>
      <c r="M721" s="52"/>
      <c r="N721" s="52"/>
      <c r="O721" s="4"/>
      <c r="P721" s="4"/>
      <c r="Q721" s="4"/>
      <c r="R721" s="4"/>
      <c r="S721" s="4"/>
      <c r="T721" s="4"/>
      <c r="U721" s="4"/>
      <c r="V721" s="4"/>
      <c r="W721" s="4"/>
      <c r="X721" s="4"/>
      <c r="Y721" s="4"/>
      <c r="Z721" s="56"/>
      <c r="AA721" s="56"/>
      <c r="AB721" s="4"/>
      <c r="AC721" s="4"/>
      <c r="AD721" s="4"/>
      <c r="AE721" s="4"/>
    </row>
    <row r="722" spans="1:31" ht="15.75" customHeight="1">
      <c r="A722" s="4"/>
      <c r="B722" s="4"/>
      <c r="C722" s="4"/>
      <c r="D722" s="4"/>
      <c r="E722" s="4"/>
      <c r="F722" s="4"/>
      <c r="G722" s="56"/>
      <c r="H722" s="56"/>
      <c r="I722" s="52"/>
      <c r="J722" s="52"/>
      <c r="K722" s="52"/>
      <c r="L722" s="52"/>
      <c r="M722" s="52"/>
      <c r="N722" s="52"/>
      <c r="O722" s="4"/>
      <c r="P722" s="4"/>
      <c r="Q722" s="4"/>
      <c r="R722" s="4"/>
      <c r="S722" s="4"/>
      <c r="T722" s="4"/>
      <c r="U722" s="4"/>
      <c r="V722" s="4"/>
      <c r="W722" s="4"/>
      <c r="X722" s="4"/>
      <c r="Y722" s="4"/>
      <c r="Z722" s="56"/>
      <c r="AA722" s="56"/>
      <c r="AB722" s="4"/>
      <c r="AC722" s="4"/>
      <c r="AD722" s="4"/>
      <c r="AE722" s="4"/>
    </row>
    <row r="723" spans="1:31" ht="15.75" customHeight="1">
      <c r="A723" s="4"/>
      <c r="B723" s="4"/>
      <c r="C723" s="4"/>
      <c r="D723" s="4"/>
      <c r="E723" s="4"/>
      <c r="F723" s="4"/>
      <c r="G723" s="56"/>
      <c r="H723" s="56"/>
      <c r="I723" s="52"/>
      <c r="J723" s="52"/>
      <c r="K723" s="52"/>
      <c r="L723" s="52"/>
      <c r="M723" s="52"/>
      <c r="N723" s="52"/>
      <c r="O723" s="4"/>
      <c r="P723" s="4"/>
      <c r="Q723" s="4"/>
      <c r="R723" s="4"/>
      <c r="S723" s="4"/>
      <c r="T723" s="4"/>
      <c r="U723" s="4"/>
      <c r="V723" s="4"/>
      <c r="W723" s="4"/>
      <c r="X723" s="4"/>
      <c r="Y723" s="4"/>
      <c r="Z723" s="56"/>
      <c r="AA723" s="56"/>
      <c r="AB723" s="4"/>
      <c r="AC723" s="4"/>
      <c r="AD723" s="4"/>
      <c r="AE723" s="4"/>
    </row>
    <row r="724" spans="1:31" ht="15.75" customHeight="1">
      <c r="A724" s="4"/>
      <c r="B724" s="4"/>
      <c r="C724" s="4"/>
      <c r="D724" s="4"/>
      <c r="E724" s="4"/>
      <c r="F724" s="4"/>
      <c r="G724" s="56"/>
      <c r="H724" s="56"/>
      <c r="I724" s="52"/>
      <c r="J724" s="52"/>
      <c r="K724" s="52"/>
      <c r="L724" s="52"/>
      <c r="M724" s="52"/>
      <c r="N724" s="52"/>
      <c r="O724" s="4"/>
      <c r="P724" s="4"/>
      <c r="Q724" s="4"/>
      <c r="R724" s="4"/>
      <c r="S724" s="4"/>
      <c r="T724" s="4"/>
      <c r="U724" s="4"/>
      <c r="V724" s="4"/>
      <c r="W724" s="4"/>
      <c r="X724" s="4"/>
      <c r="Y724" s="4"/>
      <c r="Z724" s="56"/>
      <c r="AA724" s="56"/>
      <c r="AB724" s="4"/>
      <c r="AC724" s="4"/>
      <c r="AD724" s="4"/>
      <c r="AE724" s="4"/>
    </row>
    <row r="725" spans="1:31" ht="15.75" customHeight="1">
      <c r="A725" s="4"/>
      <c r="B725" s="4"/>
      <c r="C725" s="4"/>
      <c r="D725" s="4"/>
      <c r="E725" s="4"/>
      <c r="F725" s="4"/>
      <c r="G725" s="56"/>
      <c r="H725" s="56"/>
      <c r="I725" s="52"/>
      <c r="J725" s="52"/>
      <c r="K725" s="52"/>
      <c r="L725" s="52"/>
      <c r="M725" s="52"/>
      <c r="N725" s="52"/>
      <c r="O725" s="4"/>
      <c r="P725" s="4"/>
      <c r="Q725" s="4"/>
      <c r="R725" s="4"/>
      <c r="S725" s="4"/>
      <c r="T725" s="4"/>
      <c r="U725" s="4"/>
      <c r="V725" s="4"/>
      <c r="W725" s="4"/>
      <c r="X725" s="4"/>
      <c r="Y725" s="4"/>
      <c r="Z725" s="56"/>
      <c r="AA725" s="56"/>
      <c r="AB725" s="4"/>
      <c r="AC725" s="4"/>
      <c r="AD725" s="4"/>
      <c r="AE725" s="4"/>
    </row>
    <row r="726" spans="1:31" ht="15.75" customHeight="1">
      <c r="A726" s="4"/>
      <c r="B726" s="4"/>
      <c r="C726" s="4"/>
      <c r="D726" s="4"/>
      <c r="E726" s="4"/>
      <c r="F726" s="4"/>
      <c r="G726" s="56"/>
      <c r="H726" s="56"/>
      <c r="I726" s="52"/>
      <c r="J726" s="52"/>
      <c r="K726" s="52"/>
      <c r="L726" s="52"/>
      <c r="M726" s="52"/>
      <c r="N726" s="52"/>
      <c r="O726" s="4"/>
      <c r="P726" s="4"/>
      <c r="Q726" s="4"/>
      <c r="R726" s="4"/>
      <c r="S726" s="4"/>
      <c r="T726" s="4"/>
      <c r="U726" s="4"/>
      <c r="V726" s="4"/>
      <c r="W726" s="4"/>
      <c r="X726" s="4"/>
      <c r="Y726" s="4"/>
      <c r="Z726" s="56"/>
      <c r="AA726" s="56"/>
      <c r="AB726" s="4"/>
      <c r="AC726" s="4"/>
      <c r="AD726" s="4"/>
      <c r="AE726" s="4"/>
    </row>
    <row r="727" spans="1:31" ht="15.75" customHeight="1">
      <c r="A727" s="4"/>
      <c r="B727" s="4"/>
      <c r="C727" s="4"/>
      <c r="D727" s="4"/>
      <c r="E727" s="4"/>
      <c r="F727" s="4"/>
      <c r="G727" s="56"/>
      <c r="H727" s="56"/>
      <c r="I727" s="52"/>
      <c r="J727" s="52"/>
      <c r="K727" s="52"/>
      <c r="L727" s="52"/>
      <c r="M727" s="52"/>
      <c r="N727" s="52"/>
      <c r="O727" s="4"/>
      <c r="P727" s="4"/>
      <c r="Q727" s="4"/>
      <c r="R727" s="4"/>
      <c r="S727" s="4"/>
      <c r="T727" s="4"/>
      <c r="U727" s="4"/>
      <c r="V727" s="4"/>
      <c r="W727" s="4"/>
      <c r="X727" s="4"/>
      <c r="Y727" s="4"/>
      <c r="Z727" s="56"/>
      <c r="AA727" s="56"/>
      <c r="AB727" s="4"/>
      <c r="AC727" s="4"/>
      <c r="AD727" s="4"/>
      <c r="AE727" s="4"/>
    </row>
    <row r="728" spans="1:31" ht="15.75" customHeight="1">
      <c r="A728" s="4"/>
      <c r="B728" s="4"/>
      <c r="C728" s="4"/>
      <c r="D728" s="4"/>
      <c r="E728" s="4"/>
      <c r="F728" s="4"/>
      <c r="G728" s="56"/>
      <c r="H728" s="56"/>
      <c r="I728" s="52"/>
      <c r="J728" s="52"/>
      <c r="K728" s="52"/>
      <c r="L728" s="52"/>
      <c r="M728" s="52"/>
      <c r="N728" s="52"/>
      <c r="O728" s="4"/>
      <c r="P728" s="4"/>
      <c r="Q728" s="4"/>
      <c r="R728" s="4"/>
      <c r="S728" s="4"/>
      <c r="T728" s="4"/>
      <c r="U728" s="4"/>
      <c r="V728" s="4"/>
      <c r="W728" s="4"/>
      <c r="X728" s="4"/>
      <c r="Y728" s="4"/>
      <c r="Z728" s="56"/>
      <c r="AA728" s="56"/>
      <c r="AB728" s="4"/>
      <c r="AC728" s="4"/>
      <c r="AD728" s="4"/>
      <c r="AE728" s="4"/>
    </row>
    <row r="729" spans="1:31" ht="15.75" customHeight="1">
      <c r="A729" s="4"/>
      <c r="B729" s="4"/>
      <c r="C729" s="4"/>
      <c r="D729" s="4"/>
      <c r="E729" s="4"/>
      <c r="F729" s="4"/>
      <c r="G729" s="56"/>
      <c r="H729" s="56"/>
      <c r="I729" s="52"/>
      <c r="J729" s="52"/>
      <c r="K729" s="52"/>
      <c r="L729" s="52"/>
      <c r="M729" s="52"/>
      <c r="N729" s="52"/>
      <c r="O729" s="4"/>
      <c r="P729" s="4"/>
      <c r="Q729" s="4"/>
      <c r="R729" s="4"/>
      <c r="S729" s="4"/>
      <c r="T729" s="4"/>
      <c r="U729" s="4"/>
      <c r="V729" s="4"/>
      <c r="W729" s="4"/>
      <c r="X729" s="4"/>
      <c r="Y729" s="4"/>
      <c r="Z729" s="56"/>
      <c r="AA729" s="56"/>
      <c r="AB729" s="4"/>
      <c r="AC729" s="4"/>
      <c r="AD729" s="4"/>
      <c r="AE729" s="4"/>
    </row>
    <row r="730" spans="1:31" ht="15.75" customHeight="1">
      <c r="A730" s="4"/>
      <c r="B730" s="4"/>
      <c r="C730" s="4"/>
      <c r="D730" s="4"/>
      <c r="E730" s="4"/>
      <c r="F730" s="4"/>
      <c r="G730" s="56"/>
      <c r="H730" s="56"/>
      <c r="I730" s="52"/>
      <c r="J730" s="52"/>
      <c r="K730" s="52"/>
      <c r="L730" s="52"/>
      <c r="M730" s="52"/>
      <c r="N730" s="52"/>
      <c r="O730" s="4"/>
      <c r="P730" s="4"/>
      <c r="Q730" s="4"/>
      <c r="R730" s="4"/>
      <c r="S730" s="4"/>
      <c r="T730" s="4"/>
      <c r="U730" s="4"/>
      <c r="V730" s="4"/>
      <c r="W730" s="4"/>
      <c r="X730" s="4"/>
      <c r="Y730" s="4"/>
      <c r="Z730" s="56"/>
      <c r="AA730" s="56"/>
      <c r="AB730" s="4"/>
      <c r="AC730" s="4"/>
      <c r="AD730" s="4"/>
      <c r="AE730" s="4"/>
    </row>
    <row r="731" spans="1:31" ht="15.75" customHeight="1">
      <c r="A731" s="4"/>
      <c r="B731" s="4"/>
      <c r="C731" s="4"/>
      <c r="D731" s="4"/>
      <c r="E731" s="4"/>
      <c r="F731" s="4"/>
      <c r="G731" s="56"/>
      <c r="H731" s="56"/>
      <c r="I731" s="52"/>
      <c r="J731" s="52"/>
      <c r="K731" s="52"/>
      <c r="L731" s="52"/>
      <c r="M731" s="52"/>
      <c r="N731" s="52"/>
      <c r="O731" s="4"/>
      <c r="P731" s="4"/>
      <c r="Q731" s="4"/>
      <c r="R731" s="4"/>
      <c r="S731" s="4"/>
      <c r="T731" s="4"/>
      <c r="U731" s="4"/>
      <c r="V731" s="4"/>
      <c r="W731" s="4"/>
      <c r="X731" s="4"/>
      <c r="Y731" s="4"/>
      <c r="Z731" s="56"/>
      <c r="AA731" s="56"/>
      <c r="AB731" s="4"/>
      <c r="AC731" s="4"/>
      <c r="AD731" s="4"/>
      <c r="AE731" s="4"/>
    </row>
    <row r="732" spans="1:31" ht="15.75" customHeight="1">
      <c r="A732" s="4"/>
      <c r="B732" s="4"/>
      <c r="C732" s="4"/>
      <c r="D732" s="4"/>
      <c r="E732" s="4"/>
      <c r="F732" s="4"/>
      <c r="G732" s="56"/>
      <c r="H732" s="56"/>
      <c r="I732" s="52"/>
      <c r="J732" s="52"/>
      <c r="K732" s="52"/>
      <c r="L732" s="52"/>
      <c r="M732" s="52"/>
      <c r="N732" s="52"/>
      <c r="O732" s="4"/>
      <c r="P732" s="4"/>
      <c r="Q732" s="4"/>
      <c r="R732" s="4"/>
      <c r="S732" s="4"/>
      <c r="T732" s="4"/>
      <c r="U732" s="4"/>
      <c r="V732" s="4"/>
      <c r="W732" s="4"/>
      <c r="X732" s="4"/>
      <c r="Y732" s="4"/>
      <c r="Z732" s="56"/>
      <c r="AA732" s="56"/>
      <c r="AB732" s="4"/>
      <c r="AC732" s="4"/>
      <c r="AD732" s="4"/>
      <c r="AE732" s="4"/>
    </row>
    <row r="733" spans="1:31" ht="15.75" customHeight="1">
      <c r="A733" s="4"/>
      <c r="B733" s="4"/>
      <c r="C733" s="4"/>
      <c r="D733" s="4"/>
      <c r="E733" s="4"/>
      <c r="F733" s="4"/>
      <c r="G733" s="56"/>
      <c r="H733" s="56"/>
      <c r="I733" s="52"/>
      <c r="J733" s="52"/>
      <c r="K733" s="52"/>
      <c r="L733" s="52"/>
      <c r="M733" s="52"/>
      <c r="N733" s="52"/>
      <c r="O733" s="4"/>
      <c r="P733" s="4"/>
      <c r="Q733" s="4"/>
      <c r="R733" s="4"/>
      <c r="S733" s="4"/>
      <c r="T733" s="4"/>
      <c r="U733" s="4"/>
      <c r="V733" s="4"/>
      <c r="W733" s="4"/>
      <c r="X733" s="4"/>
      <c r="Y733" s="4"/>
      <c r="Z733" s="56"/>
      <c r="AA733" s="56"/>
      <c r="AB733" s="4"/>
      <c r="AC733" s="4"/>
      <c r="AD733" s="4"/>
      <c r="AE733" s="4"/>
    </row>
    <row r="734" spans="1:31" ht="15.75" customHeight="1">
      <c r="A734" s="4"/>
      <c r="B734" s="4"/>
      <c r="C734" s="4"/>
      <c r="D734" s="4"/>
      <c r="E734" s="4"/>
      <c r="F734" s="4"/>
      <c r="G734" s="56"/>
      <c r="H734" s="56"/>
      <c r="I734" s="52"/>
      <c r="J734" s="52"/>
      <c r="K734" s="52"/>
      <c r="L734" s="52"/>
      <c r="M734" s="52"/>
      <c r="N734" s="52"/>
      <c r="O734" s="4"/>
      <c r="P734" s="4"/>
      <c r="Q734" s="4"/>
      <c r="R734" s="4"/>
      <c r="S734" s="4"/>
      <c r="T734" s="4"/>
      <c r="U734" s="4"/>
      <c r="V734" s="4"/>
      <c r="W734" s="4"/>
      <c r="X734" s="4"/>
      <c r="Y734" s="4"/>
      <c r="Z734" s="56"/>
      <c r="AA734" s="56"/>
      <c r="AB734" s="4"/>
      <c r="AC734" s="4"/>
      <c r="AD734" s="4"/>
      <c r="AE734" s="4"/>
    </row>
    <row r="735" spans="1:31" ht="15.75" customHeight="1">
      <c r="A735" s="4"/>
      <c r="B735" s="4"/>
      <c r="C735" s="4"/>
      <c r="D735" s="4"/>
      <c r="E735" s="4"/>
      <c r="F735" s="4"/>
      <c r="G735" s="56"/>
      <c r="H735" s="56"/>
      <c r="I735" s="52"/>
      <c r="J735" s="52"/>
      <c r="K735" s="52"/>
      <c r="L735" s="52"/>
      <c r="M735" s="52"/>
      <c r="N735" s="52"/>
      <c r="O735" s="4"/>
      <c r="P735" s="4"/>
      <c r="Q735" s="4"/>
      <c r="R735" s="4"/>
      <c r="S735" s="4"/>
      <c r="T735" s="4"/>
      <c r="U735" s="4"/>
      <c r="V735" s="4"/>
      <c r="W735" s="4"/>
      <c r="X735" s="4"/>
      <c r="Y735" s="4"/>
      <c r="Z735" s="56"/>
      <c r="AA735" s="56"/>
      <c r="AB735" s="4"/>
      <c r="AC735" s="4"/>
      <c r="AD735" s="4"/>
      <c r="AE735" s="4"/>
    </row>
    <row r="736" spans="1:31" ht="15.75" customHeight="1">
      <c r="A736" s="4"/>
      <c r="B736" s="4"/>
      <c r="C736" s="4"/>
      <c r="D736" s="4"/>
      <c r="E736" s="4"/>
      <c r="F736" s="4"/>
      <c r="G736" s="56"/>
      <c r="H736" s="56"/>
      <c r="I736" s="52"/>
      <c r="J736" s="52"/>
      <c r="K736" s="52"/>
      <c r="L736" s="52"/>
      <c r="M736" s="52"/>
      <c r="N736" s="52"/>
      <c r="O736" s="4"/>
      <c r="P736" s="4"/>
      <c r="Q736" s="4"/>
      <c r="R736" s="4"/>
      <c r="S736" s="4"/>
      <c r="T736" s="4"/>
      <c r="U736" s="4"/>
      <c r="V736" s="4"/>
      <c r="W736" s="4"/>
      <c r="X736" s="4"/>
      <c r="Y736" s="4"/>
      <c r="Z736" s="56"/>
      <c r="AA736" s="56"/>
      <c r="AB736" s="4"/>
      <c r="AC736" s="4"/>
      <c r="AD736" s="4"/>
      <c r="AE736" s="4"/>
    </row>
    <row r="737" spans="1:31" ht="15.75" customHeight="1">
      <c r="A737" s="4"/>
      <c r="B737" s="4"/>
      <c r="C737" s="4"/>
      <c r="D737" s="4"/>
      <c r="E737" s="4"/>
      <c r="F737" s="4"/>
      <c r="G737" s="56"/>
      <c r="H737" s="56"/>
      <c r="I737" s="52"/>
      <c r="J737" s="52"/>
      <c r="K737" s="52"/>
      <c r="L737" s="52"/>
      <c r="M737" s="52"/>
      <c r="N737" s="52"/>
      <c r="O737" s="4"/>
      <c r="P737" s="4"/>
      <c r="Q737" s="4"/>
      <c r="R737" s="4"/>
      <c r="S737" s="4"/>
      <c r="T737" s="4"/>
      <c r="U737" s="4"/>
      <c r="V737" s="4"/>
      <c r="W737" s="4"/>
      <c r="X737" s="4"/>
      <c r="Y737" s="4"/>
      <c r="Z737" s="56"/>
      <c r="AA737" s="56"/>
      <c r="AB737" s="4"/>
      <c r="AC737" s="4"/>
      <c r="AD737" s="4"/>
      <c r="AE737" s="4"/>
    </row>
    <row r="738" spans="1:31" ht="15.75" customHeight="1">
      <c r="A738" s="4"/>
      <c r="B738" s="4"/>
      <c r="C738" s="4"/>
      <c r="D738" s="4"/>
      <c r="E738" s="4"/>
      <c r="F738" s="4"/>
      <c r="G738" s="56"/>
      <c r="H738" s="56"/>
      <c r="I738" s="52"/>
      <c r="J738" s="52"/>
      <c r="K738" s="52"/>
      <c r="L738" s="52"/>
      <c r="M738" s="52"/>
      <c r="N738" s="52"/>
      <c r="O738" s="4"/>
      <c r="P738" s="4"/>
      <c r="Q738" s="4"/>
      <c r="R738" s="4"/>
      <c r="S738" s="4"/>
      <c r="T738" s="4"/>
      <c r="U738" s="4"/>
      <c r="V738" s="4"/>
      <c r="W738" s="4"/>
      <c r="X738" s="4"/>
      <c r="Y738" s="4"/>
      <c r="Z738" s="56"/>
      <c r="AA738" s="56"/>
      <c r="AB738" s="4"/>
      <c r="AC738" s="4"/>
      <c r="AD738" s="4"/>
      <c r="AE738" s="4"/>
    </row>
    <row r="739" spans="1:31" ht="15.75" customHeight="1">
      <c r="A739" s="4"/>
      <c r="B739" s="4"/>
      <c r="C739" s="4"/>
      <c r="D739" s="4"/>
      <c r="E739" s="4"/>
      <c r="F739" s="4"/>
      <c r="G739" s="56"/>
      <c r="H739" s="56"/>
      <c r="I739" s="52"/>
      <c r="J739" s="52"/>
      <c r="K739" s="52"/>
      <c r="L739" s="52"/>
      <c r="M739" s="52"/>
      <c r="N739" s="52"/>
      <c r="O739" s="4"/>
      <c r="P739" s="4"/>
      <c r="Q739" s="4"/>
      <c r="R739" s="4"/>
      <c r="S739" s="4"/>
      <c r="T739" s="4"/>
      <c r="U739" s="4"/>
      <c r="V739" s="4"/>
      <c r="W739" s="4"/>
      <c r="X739" s="4"/>
      <c r="Y739" s="4"/>
      <c r="Z739" s="56"/>
      <c r="AA739" s="56"/>
      <c r="AB739" s="4"/>
      <c r="AC739" s="4"/>
      <c r="AD739" s="4"/>
      <c r="AE739" s="4"/>
    </row>
    <row r="740" spans="1:31" ht="15.75" customHeight="1">
      <c r="A740" s="4"/>
      <c r="B740" s="4"/>
      <c r="C740" s="4"/>
      <c r="D740" s="4"/>
      <c r="E740" s="4"/>
      <c r="F740" s="4"/>
      <c r="G740" s="56"/>
      <c r="H740" s="56"/>
      <c r="I740" s="52"/>
      <c r="J740" s="52"/>
      <c r="K740" s="52"/>
      <c r="L740" s="52"/>
      <c r="M740" s="52"/>
      <c r="N740" s="52"/>
      <c r="O740" s="4"/>
      <c r="P740" s="4"/>
      <c r="Q740" s="4"/>
      <c r="R740" s="4"/>
      <c r="S740" s="4"/>
      <c r="T740" s="4"/>
      <c r="U740" s="4"/>
      <c r="V740" s="4"/>
      <c r="W740" s="4"/>
      <c r="X740" s="4"/>
      <c r="Y740" s="4"/>
      <c r="Z740" s="56"/>
      <c r="AA740" s="56"/>
      <c r="AB740" s="4"/>
      <c r="AC740" s="4"/>
      <c r="AD740" s="4"/>
      <c r="AE740" s="4"/>
    </row>
    <row r="741" spans="1:31" ht="15.75" customHeight="1">
      <c r="A741" s="4"/>
      <c r="B741" s="4"/>
      <c r="C741" s="4"/>
      <c r="D741" s="4"/>
      <c r="E741" s="4"/>
      <c r="F741" s="4"/>
      <c r="G741" s="56"/>
      <c r="H741" s="56"/>
      <c r="I741" s="52"/>
      <c r="J741" s="52"/>
      <c r="K741" s="52"/>
      <c r="L741" s="52"/>
      <c r="M741" s="52"/>
      <c r="N741" s="52"/>
      <c r="O741" s="4"/>
      <c r="P741" s="4"/>
      <c r="Q741" s="4"/>
      <c r="R741" s="4"/>
      <c r="S741" s="4"/>
      <c r="T741" s="4"/>
      <c r="U741" s="4"/>
      <c r="V741" s="4"/>
      <c r="W741" s="4"/>
      <c r="X741" s="4"/>
      <c r="Y741" s="4"/>
      <c r="Z741" s="56"/>
      <c r="AA741" s="56"/>
      <c r="AB741" s="4"/>
      <c r="AC741" s="4"/>
      <c r="AD741" s="4"/>
      <c r="AE741" s="4"/>
    </row>
    <row r="742" spans="1:31" ht="15.75" customHeight="1">
      <c r="A742" s="4"/>
      <c r="B742" s="4"/>
      <c r="C742" s="4"/>
      <c r="D742" s="4"/>
      <c r="E742" s="4"/>
      <c r="F742" s="4"/>
      <c r="G742" s="56"/>
      <c r="H742" s="56"/>
      <c r="I742" s="52"/>
      <c r="J742" s="52"/>
      <c r="K742" s="52"/>
      <c r="L742" s="52"/>
      <c r="M742" s="52"/>
      <c r="N742" s="52"/>
      <c r="O742" s="4"/>
      <c r="P742" s="4"/>
      <c r="Q742" s="4"/>
      <c r="R742" s="4"/>
      <c r="S742" s="4"/>
      <c r="T742" s="4"/>
      <c r="U742" s="4"/>
      <c r="V742" s="4"/>
      <c r="W742" s="4"/>
      <c r="X742" s="4"/>
      <c r="Y742" s="4"/>
      <c r="Z742" s="56"/>
      <c r="AA742" s="56"/>
      <c r="AB742" s="4"/>
      <c r="AC742" s="4"/>
      <c r="AD742" s="4"/>
      <c r="AE742" s="4"/>
    </row>
    <row r="743" spans="1:31" ht="15.75" customHeight="1">
      <c r="A743" s="4"/>
      <c r="B743" s="4"/>
      <c r="C743" s="4"/>
      <c r="D743" s="4"/>
      <c r="E743" s="4"/>
      <c r="F743" s="4"/>
      <c r="G743" s="56"/>
      <c r="H743" s="56"/>
      <c r="I743" s="52"/>
      <c r="J743" s="52"/>
      <c r="K743" s="52"/>
      <c r="L743" s="52"/>
      <c r="M743" s="52"/>
      <c r="N743" s="52"/>
      <c r="O743" s="4"/>
      <c r="P743" s="4"/>
      <c r="Q743" s="4"/>
      <c r="R743" s="4"/>
      <c r="S743" s="4"/>
      <c r="T743" s="4"/>
      <c r="U743" s="4"/>
      <c r="V743" s="4"/>
      <c r="W743" s="4"/>
      <c r="X743" s="4"/>
      <c r="Y743" s="4"/>
      <c r="Z743" s="56"/>
      <c r="AA743" s="56"/>
      <c r="AB743" s="4"/>
      <c r="AC743" s="4"/>
      <c r="AD743" s="4"/>
      <c r="AE743" s="4"/>
    </row>
    <row r="744" spans="1:31" ht="15.75" customHeight="1">
      <c r="A744" s="4"/>
      <c r="B744" s="4"/>
      <c r="C744" s="4"/>
      <c r="D744" s="4"/>
      <c r="E744" s="4"/>
      <c r="F744" s="4"/>
      <c r="G744" s="56"/>
      <c r="H744" s="56"/>
      <c r="I744" s="52"/>
      <c r="J744" s="52"/>
      <c r="K744" s="52"/>
      <c r="L744" s="52"/>
      <c r="M744" s="52"/>
      <c r="N744" s="52"/>
      <c r="O744" s="4"/>
      <c r="P744" s="4"/>
      <c r="Q744" s="4"/>
      <c r="R744" s="4"/>
      <c r="S744" s="4"/>
      <c r="T744" s="4"/>
      <c r="U744" s="4"/>
      <c r="V744" s="4"/>
      <c r="W744" s="4"/>
      <c r="X744" s="4"/>
      <c r="Y744" s="4"/>
      <c r="Z744" s="56"/>
      <c r="AA744" s="56"/>
      <c r="AB744" s="4"/>
      <c r="AC744" s="4"/>
      <c r="AD744" s="4"/>
      <c r="AE744" s="4"/>
    </row>
    <row r="745" spans="1:31" ht="15.75" customHeight="1">
      <c r="A745" s="4"/>
      <c r="B745" s="4"/>
      <c r="C745" s="4"/>
      <c r="D745" s="4"/>
      <c r="E745" s="4"/>
      <c r="F745" s="4"/>
      <c r="G745" s="56"/>
      <c r="H745" s="56"/>
      <c r="I745" s="52"/>
      <c r="J745" s="52"/>
      <c r="K745" s="52"/>
      <c r="L745" s="52"/>
      <c r="M745" s="52"/>
      <c r="N745" s="52"/>
      <c r="O745" s="4"/>
      <c r="P745" s="4"/>
      <c r="Q745" s="4"/>
      <c r="R745" s="4"/>
      <c r="S745" s="4"/>
      <c r="T745" s="4"/>
      <c r="U745" s="4"/>
      <c r="V745" s="4"/>
      <c r="W745" s="4"/>
      <c r="X745" s="4"/>
      <c r="Y745" s="4"/>
      <c r="Z745" s="56"/>
      <c r="AA745" s="56"/>
      <c r="AB745" s="4"/>
      <c r="AC745" s="4"/>
      <c r="AD745" s="4"/>
      <c r="AE745" s="4"/>
    </row>
    <row r="746" spans="1:31" ht="15.75" customHeight="1">
      <c r="A746" s="4"/>
      <c r="B746" s="4"/>
      <c r="C746" s="4"/>
      <c r="D746" s="4"/>
      <c r="E746" s="4"/>
      <c r="F746" s="4"/>
      <c r="G746" s="56"/>
      <c r="H746" s="56"/>
      <c r="I746" s="52"/>
      <c r="J746" s="52"/>
      <c r="K746" s="52"/>
      <c r="L746" s="52"/>
      <c r="M746" s="52"/>
      <c r="N746" s="52"/>
      <c r="O746" s="4"/>
      <c r="P746" s="4"/>
      <c r="Q746" s="4"/>
      <c r="R746" s="4"/>
      <c r="S746" s="4"/>
      <c r="T746" s="4"/>
      <c r="U746" s="4"/>
      <c r="V746" s="4"/>
      <c r="W746" s="4"/>
      <c r="X746" s="4"/>
      <c r="Y746" s="4"/>
      <c r="Z746" s="56"/>
      <c r="AA746" s="56"/>
      <c r="AB746" s="4"/>
      <c r="AC746" s="4"/>
      <c r="AD746" s="4"/>
      <c r="AE746" s="4"/>
    </row>
    <row r="747" spans="1:31" ht="15.75" customHeight="1">
      <c r="A747" s="4"/>
      <c r="B747" s="4"/>
      <c r="C747" s="4"/>
      <c r="D747" s="4"/>
      <c r="E747" s="4"/>
      <c r="F747" s="4"/>
      <c r="G747" s="56"/>
      <c r="H747" s="56"/>
      <c r="I747" s="52"/>
      <c r="J747" s="52"/>
      <c r="K747" s="52"/>
      <c r="L747" s="52"/>
      <c r="M747" s="52"/>
      <c r="N747" s="52"/>
      <c r="O747" s="4"/>
      <c r="P747" s="4"/>
      <c r="Q747" s="4"/>
      <c r="R747" s="4"/>
      <c r="S747" s="4"/>
      <c r="T747" s="4"/>
      <c r="U747" s="4"/>
      <c r="V747" s="4"/>
      <c r="W747" s="4"/>
      <c r="X747" s="4"/>
      <c r="Y747" s="4"/>
      <c r="Z747" s="56"/>
      <c r="AA747" s="56"/>
      <c r="AB747" s="4"/>
      <c r="AC747" s="4"/>
      <c r="AD747" s="4"/>
      <c r="AE747" s="4"/>
    </row>
    <row r="748" spans="1:31" ht="15.75" customHeight="1">
      <c r="A748" s="4"/>
      <c r="B748" s="4"/>
      <c r="C748" s="4"/>
      <c r="D748" s="4"/>
      <c r="E748" s="4"/>
      <c r="F748" s="4"/>
      <c r="G748" s="56"/>
      <c r="H748" s="56"/>
      <c r="I748" s="52"/>
      <c r="J748" s="52"/>
      <c r="K748" s="52"/>
      <c r="L748" s="52"/>
      <c r="M748" s="52"/>
      <c r="N748" s="52"/>
      <c r="O748" s="4"/>
      <c r="P748" s="4"/>
      <c r="Q748" s="4"/>
      <c r="R748" s="4"/>
      <c r="S748" s="4"/>
      <c r="T748" s="4"/>
      <c r="U748" s="4"/>
      <c r="V748" s="4"/>
      <c r="W748" s="4"/>
      <c r="X748" s="4"/>
      <c r="Y748" s="4"/>
      <c r="Z748" s="56"/>
      <c r="AA748" s="56"/>
      <c r="AB748" s="4"/>
      <c r="AC748" s="4"/>
      <c r="AD748" s="4"/>
      <c r="AE748" s="4"/>
    </row>
    <row r="749" spans="1:31" ht="15.75" customHeight="1">
      <c r="A749" s="4"/>
      <c r="B749" s="4"/>
      <c r="C749" s="4"/>
      <c r="D749" s="4"/>
      <c r="E749" s="4"/>
      <c r="F749" s="4"/>
      <c r="G749" s="56"/>
      <c r="H749" s="56"/>
      <c r="I749" s="52"/>
      <c r="J749" s="52"/>
      <c r="K749" s="52"/>
      <c r="L749" s="52"/>
      <c r="M749" s="52"/>
      <c r="N749" s="52"/>
      <c r="O749" s="4"/>
      <c r="P749" s="4"/>
      <c r="Q749" s="4"/>
      <c r="R749" s="4"/>
      <c r="S749" s="4"/>
      <c r="T749" s="4"/>
      <c r="U749" s="4"/>
      <c r="V749" s="4"/>
      <c r="W749" s="4"/>
      <c r="X749" s="4"/>
      <c r="Y749" s="4"/>
      <c r="Z749" s="56"/>
      <c r="AA749" s="56"/>
      <c r="AB749" s="4"/>
      <c r="AC749" s="4"/>
      <c r="AD749" s="4"/>
      <c r="AE749" s="4"/>
    </row>
    <row r="750" spans="1:31" ht="15.75" customHeight="1">
      <c r="A750" s="4"/>
      <c r="B750" s="4"/>
      <c r="C750" s="4"/>
      <c r="D750" s="4"/>
      <c r="E750" s="4"/>
      <c r="F750" s="4"/>
      <c r="G750" s="56"/>
      <c r="H750" s="56"/>
      <c r="I750" s="52"/>
      <c r="J750" s="52"/>
      <c r="K750" s="52"/>
      <c r="L750" s="52"/>
      <c r="M750" s="52"/>
      <c r="N750" s="52"/>
      <c r="O750" s="4"/>
      <c r="P750" s="4"/>
      <c r="Q750" s="4"/>
      <c r="R750" s="4"/>
      <c r="S750" s="4"/>
      <c r="T750" s="4"/>
      <c r="U750" s="4"/>
      <c r="V750" s="4"/>
      <c r="W750" s="4"/>
      <c r="X750" s="4"/>
      <c r="Y750" s="4"/>
      <c r="Z750" s="56"/>
      <c r="AA750" s="56"/>
      <c r="AB750" s="4"/>
      <c r="AC750" s="4"/>
      <c r="AD750" s="4"/>
      <c r="AE750" s="4"/>
    </row>
    <row r="751" spans="1:31" ht="15.75" customHeight="1">
      <c r="A751" s="4"/>
      <c r="B751" s="4"/>
      <c r="C751" s="4"/>
      <c r="D751" s="4"/>
      <c r="E751" s="4"/>
      <c r="F751" s="4"/>
      <c r="G751" s="56"/>
      <c r="H751" s="56"/>
      <c r="I751" s="52"/>
      <c r="J751" s="52"/>
      <c r="K751" s="52"/>
      <c r="L751" s="52"/>
      <c r="M751" s="52"/>
      <c r="N751" s="52"/>
      <c r="O751" s="4"/>
      <c r="P751" s="4"/>
      <c r="Q751" s="4"/>
      <c r="R751" s="4"/>
      <c r="S751" s="4"/>
      <c r="T751" s="4"/>
      <c r="U751" s="4"/>
      <c r="V751" s="4"/>
      <c r="W751" s="4"/>
      <c r="X751" s="4"/>
      <c r="Y751" s="4"/>
      <c r="Z751" s="56"/>
      <c r="AA751" s="56"/>
      <c r="AB751" s="4"/>
      <c r="AC751" s="4"/>
      <c r="AD751" s="4"/>
      <c r="AE751" s="4"/>
    </row>
    <row r="752" spans="1:31" ht="15.75" customHeight="1">
      <c r="A752" s="4"/>
      <c r="B752" s="4"/>
      <c r="C752" s="4"/>
      <c r="D752" s="4"/>
      <c r="E752" s="4"/>
      <c r="F752" s="4"/>
      <c r="G752" s="56"/>
      <c r="H752" s="56"/>
      <c r="I752" s="52"/>
      <c r="J752" s="52"/>
      <c r="K752" s="52"/>
      <c r="L752" s="52"/>
      <c r="M752" s="52"/>
      <c r="N752" s="52"/>
      <c r="O752" s="4"/>
      <c r="P752" s="4"/>
      <c r="Q752" s="4"/>
      <c r="R752" s="4"/>
      <c r="S752" s="4"/>
      <c r="T752" s="4"/>
      <c r="U752" s="4"/>
      <c r="V752" s="4"/>
      <c r="W752" s="4"/>
      <c r="X752" s="4"/>
      <c r="Y752" s="4"/>
      <c r="Z752" s="56"/>
      <c r="AA752" s="56"/>
      <c r="AB752" s="4"/>
      <c r="AC752" s="4"/>
      <c r="AD752" s="4"/>
      <c r="AE752" s="4"/>
    </row>
    <row r="753" spans="1:31" ht="15.75" customHeight="1">
      <c r="A753" s="4"/>
      <c r="B753" s="4"/>
      <c r="C753" s="4"/>
      <c r="D753" s="4"/>
      <c r="E753" s="4"/>
      <c r="F753" s="4"/>
      <c r="G753" s="56"/>
      <c r="H753" s="56"/>
      <c r="I753" s="52"/>
      <c r="J753" s="52"/>
      <c r="K753" s="52"/>
      <c r="L753" s="52"/>
      <c r="M753" s="52"/>
      <c r="N753" s="52"/>
      <c r="O753" s="4"/>
      <c r="P753" s="4"/>
      <c r="Q753" s="4"/>
      <c r="R753" s="4"/>
      <c r="S753" s="4"/>
      <c r="T753" s="4"/>
      <c r="U753" s="4"/>
      <c r="V753" s="4"/>
      <c r="W753" s="4"/>
      <c r="X753" s="4"/>
      <c r="Y753" s="4"/>
      <c r="Z753" s="56"/>
      <c r="AA753" s="56"/>
      <c r="AB753" s="4"/>
      <c r="AC753" s="4"/>
      <c r="AD753" s="4"/>
      <c r="AE753" s="4"/>
    </row>
    <row r="754" spans="1:31" ht="15.75" customHeight="1">
      <c r="A754" s="4"/>
      <c r="B754" s="4"/>
      <c r="C754" s="4"/>
      <c r="D754" s="4"/>
      <c r="E754" s="4"/>
      <c r="F754" s="4"/>
      <c r="G754" s="56"/>
      <c r="H754" s="56"/>
      <c r="I754" s="52"/>
      <c r="J754" s="52"/>
      <c r="K754" s="52"/>
      <c r="L754" s="52"/>
      <c r="M754" s="52"/>
      <c r="N754" s="52"/>
      <c r="O754" s="4"/>
      <c r="P754" s="4"/>
      <c r="Q754" s="4"/>
      <c r="R754" s="4"/>
      <c r="S754" s="4"/>
      <c r="T754" s="4"/>
      <c r="U754" s="4"/>
      <c r="V754" s="4"/>
      <c r="W754" s="4"/>
      <c r="X754" s="4"/>
      <c r="Y754" s="4"/>
      <c r="Z754" s="56"/>
      <c r="AA754" s="56"/>
      <c r="AB754" s="4"/>
      <c r="AC754" s="4"/>
      <c r="AD754" s="4"/>
      <c r="AE754" s="4"/>
    </row>
    <row r="755" spans="1:31" ht="15.75" customHeight="1">
      <c r="A755" s="4"/>
      <c r="B755" s="4"/>
      <c r="C755" s="4"/>
      <c r="D755" s="4"/>
      <c r="E755" s="4"/>
      <c r="F755" s="4"/>
      <c r="G755" s="56"/>
      <c r="H755" s="56"/>
      <c r="I755" s="52"/>
      <c r="J755" s="52"/>
      <c r="K755" s="52"/>
      <c r="L755" s="52"/>
      <c r="M755" s="52"/>
      <c r="N755" s="52"/>
      <c r="O755" s="4"/>
      <c r="P755" s="4"/>
      <c r="Q755" s="4"/>
      <c r="R755" s="4"/>
      <c r="S755" s="4"/>
      <c r="T755" s="4"/>
      <c r="U755" s="4"/>
      <c r="V755" s="4"/>
      <c r="W755" s="4"/>
      <c r="X755" s="4"/>
      <c r="Y755" s="4"/>
      <c r="Z755" s="56"/>
      <c r="AA755" s="56"/>
      <c r="AB755" s="4"/>
      <c r="AC755" s="4"/>
      <c r="AD755" s="4"/>
      <c r="AE755" s="4"/>
    </row>
    <row r="756" spans="1:31" ht="15.75" customHeight="1">
      <c r="A756" s="4"/>
      <c r="B756" s="4"/>
      <c r="C756" s="4"/>
      <c r="D756" s="4"/>
      <c r="E756" s="4"/>
      <c r="F756" s="4"/>
      <c r="G756" s="56"/>
      <c r="H756" s="56"/>
      <c r="I756" s="52"/>
      <c r="J756" s="52"/>
      <c r="K756" s="52"/>
      <c r="L756" s="52"/>
      <c r="M756" s="52"/>
      <c r="N756" s="52"/>
      <c r="O756" s="4"/>
      <c r="P756" s="4"/>
      <c r="Q756" s="4"/>
      <c r="R756" s="4"/>
      <c r="S756" s="4"/>
      <c r="T756" s="4"/>
      <c r="U756" s="4"/>
      <c r="V756" s="4"/>
      <c r="W756" s="4"/>
      <c r="X756" s="4"/>
      <c r="Y756" s="4"/>
      <c r="Z756" s="56"/>
      <c r="AA756" s="56"/>
      <c r="AB756" s="4"/>
      <c r="AC756" s="4"/>
      <c r="AD756" s="4"/>
      <c r="AE756" s="4"/>
    </row>
    <row r="757" spans="1:31" ht="15.75" customHeight="1">
      <c r="A757" s="4"/>
      <c r="B757" s="4"/>
      <c r="C757" s="4"/>
      <c r="D757" s="4"/>
      <c r="E757" s="4"/>
      <c r="F757" s="4"/>
      <c r="G757" s="56"/>
      <c r="H757" s="56"/>
      <c r="I757" s="52"/>
      <c r="J757" s="52"/>
      <c r="K757" s="52"/>
      <c r="L757" s="52"/>
      <c r="M757" s="52"/>
      <c r="N757" s="52"/>
      <c r="O757" s="4"/>
      <c r="P757" s="4"/>
      <c r="Q757" s="4"/>
      <c r="R757" s="4"/>
      <c r="S757" s="4"/>
      <c r="T757" s="4"/>
      <c r="U757" s="4"/>
      <c r="V757" s="4"/>
      <c r="W757" s="4"/>
      <c r="X757" s="4"/>
      <c r="Y757" s="4"/>
      <c r="Z757" s="56"/>
      <c r="AA757" s="56"/>
      <c r="AB757" s="4"/>
      <c r="AC757" s="4"/>
      <c r="AD757" s="4"/>
      <c r="AE757" s="4"/>
    </row>
    <row r="758" spans="1:31" ht="15.75" customHeight="1">
      <c r="A758" s="4"/>
      <c r="B758" s="4"/>
      <c r="C758" s="4"/>
      <c r="D758" s="4"/>
      <c r="E758" s="4"/>
      <c r="F758" s="4"/>
      <c r="G758" s="56"/>
      <c r="H758" s="56"/>
      <c r="I758" s="52"/>
      <c r="J758" s="52"/>
      <c r="K758" s="52"/>
      <c r="L758" s="52"/>
      <c r="M758" s="52"/>
      <c r="N758" s="52"/>
      <c r="O758" s="4"/>
      <c r="P758" s="4"/>
      <c r="Q758" s="4"/>
      <c r="R758" s="4"/>
      <c r="S758" s="4"/>
      <c r="T758" s="4"/>
      <c r="U758" s="4"/>
      <c r="V758" s="4"/>
      <c r="W758" s="4"/>
      <c r="X758" s="4"/>
      <c r="Y758" s="4"/>
      <c r="Z758" s="56"/>
      <c r="AA758" s="56"/>
      <c r="AB758" s="4"/>
      <c r="AC758" s="4"/>
      <c r="AD758" s="4"/>
      <c r="AE758" s="4"/>
    </row>
    <row r="759" spans="1:31" ht="15.75" customHeight="1">
      <c r="A759" s="4"/>
      <c r="B759" s="4"/>
      <c r="C759" s="4"/>
      <c r="D759" s="4"/>
      <c r="E759" s="4"/>
      <c r="F759" s="4"/>
      <c r="G759" s="56"/>
      <c r="H759" s="56"/>
      <c r="I759" s="52"/>
      <c r="J759" s="52"/>
      <c r="K759" s="52"/>
      <c r="L759" s="52"/>
      <c r="M759" s="52"/>
      <c r="N759" s="52"/>
      <c r="O759" s="4"/>
      <c r="P759" s="4"/>
      <c r="Q759" s="4"/>
      <c r="R759" s="4"/>
      <c r="S759" s="4"/>
      <c r="T759" s="4"/>
      <c r="U759" s="4"/>
      <c r="V759" s="4"/>
      <c r="W759" s="4"/>
      <c r="X759" s="4"/>
      <c r="Y759" s="4"/>
      <c r="Z759" s="56"/>
      <c r="AA759" s="56"/>
      <c r="AB759" s="4"/>
      <c r="AC759" s="4"/>
      <c r="AD759" s="4"/>
      <c r="AE759" s="4"/>
    </row>
    <row r="760" spans="1:31" ht="15.75" customHeight="1">
      <c r="A760" s="4"/>
      <c r="B760" s="4"/>
      <c r="C760" s="4"/>
      <c r="D760" s="4"/>
      <c r="E760" s="4"/>
      <c r="F760" s="4"/>
      <c r="G760" s="56"/>
      <c r="H760" s="56"/>
      <c r="I760" s="52"/>
      <c r="J760" s="52"/>
      <c r="K760" s="52"/>
      <c r="L760" s="52"/>
      <c r="M760" s="52"/>
      <c r="N760" s="52"/>
      <c r="O760" s="4"/>
      <c r="P760" s="4"/>
      <c r="Q760" s="4"/>
      <c r="R760" s="4"/>
      <c r="S760" s="4"/>
      <c r="T760" s="4"/>
      <c r="U760" s="4"/>
      <c r="V760" s="4"/>
      <c r="W760" s="4"/>
      <c r="X760" s="4"/>
      <c r="Y760" s="4"/>
      <c r="Z760" s="56"/>
      <c r="AA760" s="56"/>
      <c r="AB760" s="4"/>
      <c r="AC760" s="4"/>
      <c r="AD760" s="4"/>
      <c r="AE760" s="4"/>
    </row>
    <row r="761" spans="1:31" ht="15.75" customHeight="1">
      <c r="A761" s="4"/>
      <c r="B761" s="4"/>
      <c r="C761" s="4"/>
      <c r="D761" s="4"/>
      <c r="E761" s="4"/>
      <c r="F761" s="4"/>
      <c r="G761" s="56"/>
      <c r="H761" s="56"/>
      <c r="I761" s="52"/>
      <c r="J761" s="52"/>
      <c r="K761" s="52"/>
      <c r="L761" s="52"/>
      <c r="M761" s="52"/>
      <c r="N761" s="52"/>
      <c r="O761" s="4"/>
      <c r="P761" s="4"/>
      <c r="Q761" s="4"/>
      <c r="R761" s="4"/>
      <c r="S761" s="4"/>
      <c r="T761" s="4"/>
      <c r="U761" s="4"/>
      <c r="V761" s="4"/>
      <c r="W761" s="4"/>
      <c r="X761" s="4"/>
      <c r="Y761" s="4"/>
      <c r="Z761" s="56"/>
      <c r="AA761" s="56"/>
      <c r="AB761" s="4"/>
      <c r="AC761" s="4"/>
      <c r="AD761" s="4"/>
      <c r="AE761" s="4"/>
    </row>
    <row r="762" spans="1:31" ht="15.75" customHeight="1">
      <c r="A762" s="4"/>
      <c r="B762" s="4"/>
      <c r="C762" s="4"/>
      <c r="D762" s="4"/>
      <c r="E762" s="4"/>
      <c r="F762" s="4"/>
      <c r="G762" s="56"/>
      <c r="H762" s="56"/>
      <c r="I762" s="52"/>
      <c r="J762" s="52"/>
      <c r="K762" s="52"/>
      <c r="L762" s="52"/>
      <c r="M762" s="52"/>
      <c r="N762" s="52"/>
      <c r="O762" s="4"/>
      <c r="P762" s="4"/>
      <c r="Q762" s="4"/>
      <c r="R762" s="4"/>
      <c r="S762" s="4"/>
      <c r="T762" s="4"/>
      <c r="U762" s="4"/>
      <c r="V762" s="4"/>
      <c r="W762" s="4"/>
      <c r="X762" s="4"/>
      <c r="Y762" s="4"/>
      <c r="Z762" s="56"/>
      <c r="AA762" s="56"/>
      <c r="AB762" s="4"/>
      <c r="AC762" s="4"/>
      <c r="AD762" s="4"/>
      <c r="AE762" s="4"/>
    </row>
    <row r="763" spans="1:31" ht="15.75" customHeight="1">
      <c r="A763" s="4"/>
      <c r="B763" s="4"/>
      <c r="C763" s="4"/>
      <c r="D763" s="4"/>
      <c r="E763" s="4"/>
      <c r="F763" s="4"/>
      <c r="G763" s="56"/>
      <c r="H763" s="56"/>
      <c r="I763" s="52"/>
      <c r="J763" s="52"/>
      <c r="K763" s="52"/>
      <c r="L763" s="52"/>
      <c r="M763" s="52"/>
      <c r="N763" s="52"/>
      <c r="O763" s="4"/>
      <c r="P763" s="4"/>
      <c r="Q763" s="4"/>
      <c r="R763" s="4"/>
      <c r="S763" s="4"/>
      <c r="T763" s="4"/>
      <c r="U763" s="4"/>
      <c r="V763" s="4"/>
      <c r="W763" s="4"/>
      <c r="X763" s="4"/>
      <c r="Y763" s="4"/>
      <c r="Z763" s="56"/>
      <c r="AA763" s="56"/>
      <c r="AB763" s="4"/>
      <c r="AC763" s="4"/>
      <c r="AD763" s="4"/>
      <c r="AE763" s="4"/>
    </row>
    <row r="764" spans="1:31" ht="15.75" customHeight="1">
      <c r="A764" s="4"/>
      <c r="B764" s="4"/>
      <c r="C764" s="4"/>
      <c r="D764" s="4"/>
      <c r="E764" s="4"/>
      <c r="F764" s="4"/>
      <c r="G764" s="56"/>
      <c r="H764" s="56"/>
      <c r="I764" s="52"/>
      <c r="J764" s="52"/>
      <c r="K764" s="52"/>
      <c r="L764" s="52"/>
      <c r="M764" s="52"/>
      <c r="N764" s="52"/>
      <c r="O764" s="4"/>
      <c r="P764" s="4"/>
      <c r="Q764" s="4"/>
      <c r="R764" s="4"/>
      <c r="S764" s="4"/>
      <c r="T764" s="4"/>
      <c r="U764" s="4"/>
      <c r="V764" s="4"/>
      <c r="W764" s="4"/>
      <c r="X764" s="4"/>
      <c r="Y764" s="4"/>
      <c r="Z764" s="56"/>
      <c r="AA764" s="56"/>
      <c r="AB764" s="4"/>
      <c r="AC764" s="4"/>
      <c r="AD764" s="4"/>
      <c r="AE764" s="4"/>
    </row>
    <row r="765" spans="1:31" ht="15.75" customHeight="1">
      <c r="A765" s="4"/>
      <c r="B765" s="4"/>
      <c r="C765" s="4"/>
      <c r="D765" s="4"/>
      <c r="E765" s="4"/>
      <c r="F765" s="4"/>
      <c r="G765" s="56"/>
      <c r="H765" s="56"/>
      <c r="I765" s="52"/>
      <c r="J765" s="52"/>
      <c r="K765" s="52"/>
      <c r="L765" s="52"/>
      <c r="M765" s="52"/>
      <c r="N765" s="52"/>
      <c r="O765" s="4"/>
      <c r="P765" s="4"/>
      <c r="Q765" s="4"/>
      <c r="R765" s="4"/>
      <c r="S765" s="4"/>
      <c r="T765" s="4"/>
      <c r="U765" s="4"/>
      <c r="V765" s="4"/>
      <c r="W765" s="4"/>
      <c r="X765" s="4"/>
      <c r="Y765" s="4"/>
      <c r="Z765" s="56"/>
      <c r="AA765" s="56"/>
      <c r="AB765" s="4"/>
      <c r="AC765" s="4"/>
      <c r="AD765" s="4"/>
      <c r="AE765" s="4"/>
    </row>
    <row r="766" spans="1:31" ht="15.75" customHeight="1">
      <c r="A766" s="4"/>
      <c r="B766" s="4"/>
      <c r="C766" s="4"/>
      <c r="D766" s="4"/>
      <c r="E766" s="4"/>
      <c r="F766" s="4"/>
      <c r="G766" s="56"/>
      <c r="H766" s="56"/>
      <c r="I766" s="52"/>
      <c r="J766" s="52"/>
      <c r="K766" s="52"/>
      <c r="L766" s="52"/>
      <c r="M766" s="52"/>
      <c r="N766" s="52"/>
      <c r="O766" s="4"/>
      <c r="P766" s="4"/>
      <c r="Q766" s="4"/>
      <c r="R766" s="4"/>
      <c r="S766" s="4"/>
      <c r="T766" s="4"/>
      <c r="U766" s="4"/>
      <c r="V766" s="4"/>
      <c r="W766" s="4"/>
      <c r="X766" s="4"/>
      <c r="Y766" s="4"/>
      <c r="Z766" s="56"/>
      <c r="AA766" s="56"/>
      <c r="AB766" s="4"/>
      <c r="AC766" s="4"/>
      <c r="AD766" s="4"/>
      <c r="AE766" s="4"/>
    </row>
    <row r="767" spans="1:31" ht="15.75" customHeight="1">
      <c r="A767" s="4"/>
      <c r="B767" s="4"/>
      <c r="C767" s="4"/>
      <c r="D767" s="4"/>
      <c r="E767" s="4"/>
      <c r="F767" s="4"/>
      <c r="G767" s="56"/>
      <c r="H767" s="56"/>
      <c r="I767" s="52"/>
      <c r="J767" s="52"/>
      <c r="K767" s="52"/>
      <c r="L767" s="52"/>
      <c r="M767" s="52"/>
      <c r="N767" s="52"/>
      <c r="O767" s="4"/>
      <c r="P767" s="4"/>
      <c r="Q767" s="4"/>
      <c r="R767" s="4"/>
      <c r="S767" s="4"/>
      <c r="T767" s="4"/>
      <c r="U767" s="4"/>
      <c r="V767" s="4"/>
      <c r="W767" s="4"/>
      <c r="X767" s="4"/>
      <c r="Y767" s="4"/>
      <c r="Z767" s="56"/>
      <c r="AA767" s="56"/>
      <c r="AB767" s="4"/>
      <c r="AC767" s="4"/>
      <c r="AD767" s="4"/>
      <c r="AE767" s="4"/>
    </row>
    <row r="768" spans="1:31" ht="15.75" customHeight="1">
      <c r="A768" s="4"/>
      <c r="B768" s="4"/>
      <c r="C768" s="4"/>
      <c r="D768" s="4"/>
      <c r="E768" s="4"/>
      <c r="F768" s="4"/>
      <c r="G768" s="56"/>
      <c r="H768" s="56"/>
      <c r="I768" s="52"/>
      <c r="J768" s="52"/>
      <c r="K768" s="52"/>
      <c r="L768" s="52"/>
      <c r="M768" s="52"/>
      <c r="N768" s="52"/>
      <c r="O768" s="4"/>
      <c r="P768" s="4"/>
      <c r="Q768" s="4"/>
      <c r="R768" s="4"/>
      <c r="S768" s="4"/>
      <c r="T768" s="4"/>
      <c r="U768" s="4"/>
      <c r="V768" s="4"/>
      <c r="W768" s="4"/>
      <c r="X768" s="4"/>
      <c r="Y768" s="4"/>
      <c r="Z768" s="56"/>
      <c r="AA768" s="56"/>
      <c r="AB768" s="4"/>
      <c r="AC768" s="4"/>
      <c r="AD768" s="4"/>
      <c r="AE768" s="4"/>
    </row>
    <row r="769" spans="1:31" ht="15.75" customHeight="1">
      <c r="A769" s="4"/>
      <c r="B769" s="4"/>
      <c r="C769" s="4"/>
      <c r="D769" s="4"/>
      <c r="E769" s="4"/>
      <c r="F769" s="4"/>
      <c r="G769" s="56"/>
      <c r="H769" s="56"/>
      <c r="I769" s="52"/>
      <c r="J769" s="52"/>
      <c r="K769" s="52"/>
      <c r="L769" s="52"/>
      <c r="M769" s="52"/>
      <c r="N769" s="52"/>
      <c r="O769" s="4"/>
      <c r="P769" s="4"/>
      <c r="Q769" s="4"/>
      <c r="R769" s="4"/>
      <c r="S769" s="4"/>
      <c r="T769" s="4"/>
      <c r="U769" s="4"/>
      <c r="V769" s="4"/>
      <c r="W769" s="4"/>
      <c r="X769" s="4"/>
      <c r="Y769" s="4"/>
      <c r="Z769" s="56"/>
      <c r="AA769" s="56"/>
      <c r="AB769" s="4"/>
      <c r="AC769" s="4"/>
      <c r="AD769" s="4"/>
      <c r="AE769" s="4"/>
    </row>
    <row r="770" spans="1:31" ht="15.75" customHeight="1">
      <c r="A770" s="4"/>
      <c r="B770" s="4"/>
      <c r="C770" s="4"/>
      <c r="D770" s="4"/>
      <c r="E770" s="4"/>
      <c r="F770" s="4"/>
      <c r="G770" s="56"/>
      <c r="H770" s="56"/>
      <c r="I770" s="52"/>
      <c r="J770" s="52"/>
      <c r="K770" s="52"/>
      <c r="L770" s="52"/>
      <c r="M770" s="52"/>
      <c r="N770" s="52"/>
      <c r="O770" s="4"/>
      <c r="P770" s="4"/>
      <c r="Q770" s="4"/>
      <c r="R770" s="4"/>
      <c r="S770" s="4"/>
      <c r="T770" s="4"/>
      <c r="U770" s="4"/>
      <c r="V770" s="4"/>
      <c r="W770" s="4"/>
      <c r="X770" s="4"/>
      <c r="Y770" s="4"/>
      <c r="Z770" s="56"/>
      <c r="AA770" s="56"/>
      <c r="AB770" s="4"/>
      <c r="AC770" s="4"/>
      <c r="AD770" s="4"/>
      <c r="AE770" s="4"/>
    </row>
    <row r="771" spans="1:31" ht="15.75" customHeight="1">
      <c r="A771" s="4"/>
      <c r="B771" s="4"/>
      <c r="C771" s="4"/>
      <c r="D771" s="4"/>
      <c r="E771" s="4"/>
      <c r="F771" s="4"/>
      <c r="G771" s="56"/>
      <c r="H771" s="56"/>
      <c r="I771" s="52"/>
      <c r="J771" s="52"/>
      <c r="K771" s="52"/>
      <c r="L771" s="52"/>
      <c r="M771" s="52"/>
      <c r="N771" s="52"/>
      <c r="O771" s="4"/>
      <c r="P771" s="4"/>
      <c r="Q771" s="4"/>
      <c r="R771" s="4"/>
      <c r="S771" s="4"/>
      <c r="T771" s="4"/>
      <c r="U771" s="4"/>
      <c r="V771" s="4"/>
      <c r="W771" s="4"/>
      <c r="X771" s="4"/>
      <c r="Y771" s="4"/>
      <c r="Z771" s="56"/>
      <c r="AA771" s="56"/>
      <c r="AB771" s="4"/>
      <c r="AC771" s="4"/>
      <c r="AD771" s="4"/>
      <c r="AE771" s="4"/>
    </row>
    <row r="772" spans="1:31" ht="15.75" customHeight="1">
      <c r="A772" s="4"/>
      <c r="B772" s="4"/>
      <c r="C772" s="4"/>
      <c r="D772" s="4"/>
      <c r="E772" s="4"/>
      <c r="F772" s="4"/>
      <c r="G772" s="56"/>
      <c r="H772" s="56"/>
      <c r="I772" s="52"/>
      <c r="J772" s="52"/>
      <c r="K772" s="52"/>
      <c r="L772" s="52"/>
      <c r="M772" s="52"/>
      <c r="N772" s="52"/>
      <c r="O772" s="4"/>
      <c r="P772" s="4"/>
      <c r="Q772" s="4"/>
      <c r="R772" s="4"/>
      <c r="S772" s="4"/>
      <c r="T772" s="4"/>
      <c r="U772" s="4"/>
      <c r="V772" s="4"/>
      <c r="W772" s="4"/>
      <c r="X772" s="4"/>
      <c r="Y772" s="4"/>
      <c r="Z772" s="56"/>
      <c r="AA772" s="56"/>
      <c r="AB772" s="4"/>
      <c r="AC772" s="4"/>
      <c r="AD772" s="4"/>
      <c r="AE772" s="4"/>
    </row>
    <row r="773" spans="1:31" ht="15.75" customHeight="1">
      <c r="A773" s="4"/>
      <c r="B773" s="4"/>
      <c r="C773" s="4"/>
      <c r="D773" s="4"/>
      <c r="E773" s="4"/>
      <c r="F773" s="4"/>
      <c r="G773" s="56"/>
      <c r="H773" s="56"/>
      <c r="I773" s="52"/>
      <c r="J773" s="52"/>
      <c r="K773" s="52"/>
      <c r="L773" s="52"/>
      <c r="M773" s="52"/>
      <c r="N773" s="52"/>
      <c r="O773" s="4"/>
      <c r="P773" s="4"/>
      <c r="Q773" s="4"/>
      <c r="R773" s="4"/>
      <c r="S773" s="4"/>
      <c r="T773" s="4"/>
      <c r="U773" s="4"/>
      <c r="V773" s="4"/>
      <c r="W773" s="4"/>
      <c r="X773" s="4"/>
      <c r="Y773" s="4"/>
      <c r="Z773" s="56"/>
      <c r="AA773" s="56"/>
      <c r="AB773" s="4"/>
      <c r="AC773" s="4"/>
      <c r="AD773" s="4"/>
      <c r="AE773" s="4"/>
    </row>
    <row r="774" spans="1:31" ht="15.75" customHeight="1">
      <c r="A774" s="4"/>
      <c r="B774" s="4"/>
      <c r="C774" s="4"/>
      <c r="D774" s="4"/>
      <c r="E774" s="4"/>
      <c r="F774" s="4"/>
      <c r="G774" s="56"/>
      <c r="H774" s="56"/>
      <c r="I774" s="52"/>
      <c r="J774" s="52"/>
      <c r="K774" s="52"/>
      <c r="L774" s="52"/>
      <c r="M774" s="52"/>
      <c r="N774" s="52"/>
      <c r="O774" s="4"/>
      <c r="P774" s="4"/>
      <c r="Q774" s="4"/>
      <c r="R774" s="4"/>
      <c r="S774" s="4"/>
      <c r="T774" s="4"/>
      <c r="U774" s="4"/>
      <c r="V774" s="4"/>
      <c r="W774" s="4"/>
      <c r="X774" s="4"/>
      <c r="Y774" s="4"/>
      <c r="Z774" s="56"/>
      <c r="AA774" s="56"/>
      <c r="AB774" s="4"/>
      <c r="AC774" s="4"/>
      <c r="AD774" s="4"/>
      <c r="AE774" s="4"/>
    </row>
    <row r="775" spans="1:31" ht="15.75" customHeight="1">
      <c r="A775" s="4"/>
      <c r="B775" s="4"/>
      <c r="C775" s="4"/>
      <c r="D775" s="4"/>
      <c r="E775" s="4"/>
      <c r="F775" s="4"/>
      <c r="G775" s="56"/>
      <c r="H775" s="56"/>
      <c r="I775" s="52"/>
      <c r="J775" s="52"/>
      <c r="K775" s="52"/>
      <c r="L775" s="52"/>
      <c r="M775" s="52"/>
      <c r="N775" s="52"/>
      <c r="O775" s="4"/>
      <c r="P775" s="4"/>
      <c r="Q775" s="4"/>
      <c r="R775" s="4"/>
      <c r="S775" s="4"/>
      <c r="T775" s="4"/>
      <c r="U775" s="4"/>
      <c r="V775" s="4"/>
      <c r="W775" s="4"/>
      <c r="X775" s="4"/>
      <c r="Y775" s="4"/>
      <c r="Z775" s="56"/>
      <c r="AA775" s="56"/>
      <c r="AB775" s="4"/>
      <c r="AC775" s="4"/>
      <c r="AD775" s="4"/>
      <c r="AE775" s="4"/>
    </row>
    <row r="776" spans="1:31" ht="15.75" customHeight="1">
      <c r="A776" s="4"/>
      <c r="B776" s="4"/>
      <c r="C776" s="4"/>
      <c r="D776" s="4"/>
      <c r="E776" s="4"/>
      <c r="F776" s="4"/>
      <c r="G776" s="56"/>
      <c r="H776" s="56"/>
      <c r="I776" s="52"/>
      <c r="J776" s="52"/>
      <c r="K776" s="52"/>
      <c r="L776" s="52"/>
      <c r="M776" s="52"/>
      <c r="N776" s="52"/>
      <c r="O776" s="4"/>
      <c r="P776" s="4"/>
      <c r="Q776" s="4"/>
      <c r="R776" s="4"/>
      <c r="S776" s="4"/>
      <c r="T776" s="4"/>
      <c r="U776" s="4"/>
      <c r="V776" s="4"/>
      <c r="W776" s="4"/>
      <c r="X776" s="4"/>
      <c r="Y776" s="4"/>
      <c r="Z776" s="56"/>
      <c r="AA776" s="56"/>
      <c r="AB776" s="4"/>
      <c r="AC776" s="4"/>
      <c r="AD776" s="4"/>
      <c r="AE776" s="4"/>
    </row>
    <row r="777" spans="1:31" ht="15.75" customHeight="1">
      <c r="A777" s="4"/>
      <c r="B777" s="4"/>
      <c r="C777" s="4"/>
      <c r="D777" s="4"/>
      <c r="E777" s="4"/>
      <c r="F777" s="4"/>
      <c r="G777" s="56"/>
      <c r="H777" s="56"/>
      <c r="I777" s="52"/>
      <c r="J777" s="52"/>
      <c r="K777" s="52"/>
      <c r="L777" s="52"/>
      <c r="M777" s="52"/>
      <c r="N777" s="52"/>
      <c r="O777" s="4"/>
      <c r="P777" s="4"/>
      <c r="Q777" s="4"/>
      <c r="R777" s="4"/>
      <c r="S777" s="4"/>
      <c r="T777" s="4"/>
      <c r="U777" s="4"/>
      <c r="V777" s="4"/>
      <c r="W777" s="4"/>
      <c r="X777" s="4"/>
      <c r="Y777" s="4"/>
      <c r="Z777" s="56"/>
      <c r="AA777" s="56"/>
      <c r="AB777" s="4"/>
      <c r="AC777" s="4"/>
      <c r="AD777" s="4"/>
      <c r="AE777" s="4"/>
    </row>
    <row r="778" spans="1:31" ht="15.75" customHeight="1">
      <c r="A778" s="4"/>
      <c r="B778" s="4"/>
      <c r="C778" s="4"/>
      <c r="D778" s="4"/>
      <c r="E778" s="4"/>
      <c r="F778" s="4"/>
      <c r="G778" s="56"/>
      <c r="H778" s="56"/>
      <c r="I778" s="52"/>
      <c r="J778" s="52"/>
      <c r="K778" s="52"/>
      <c r="L778" s="52"/>
      <c r="M778" s="52"/>
      <c r="N778" s="52"/>
      <c r="O778" s="4"/>
      <c r="P778" s="4"/>
      <c r="Q778" s="4"/>
      <c r="R778" s="4"/>
      <c r="S778" s="4"/>
      <c r="T778" s="4"/>
      <c r="U778" s="4"/>
      <c r="V778" s="4"/>
      <c r="W778" s="4"/>
      <c r="X778" s="4"/>
      <c r="Y778" s="4"/>
      <c r="Z778" s="56"/>
      <c r="AA778" s="56"/>
      <c r="AB778" s="4"/>
      <c r="AC778" s="4"/>
      <c r="AD778" s="4"/>
      <c r="AE778" s="4"/>
    </row>
    <row r="779" spans="1:31" ht="15.75" customHeight="1">
      <c r="A779" s="4"/>
      <c r="B779" s="4"/>
      <c r="C779" s="4"/>
      <c r="D779" s="4"/>
      <c r="E779" s="4"/>
      <c r="F779" s="4"/>
      <c r="G779" s="56"/>
      <c r="H779" s="56"/>
      <c r="I779" s="52"/>
      <c r="J779" s="52"/>
      <c r="K779" s="52"/>
      <c r="L779" s="52"/>
      <c r="M779" s="52"/>
      <c r="N779" s="52"/>
      <c r="O779" s="4"/>
      <c r="P779" s="4"/>
      <c r="Q779" s="4"/>
      <c r="R779" s="4"/>
      <c r="S779" s="4"/>
      <c r="T779" s="4"/>
      <c r="U779" s="4"/>
      <c r="V779" s="4"/>
      <c r="W779" s="4"/>
      <c r="X779" s="4"/>
      <c r="Y779" s="4"/>
      <c r="Z779" s="56"/>
      <c r="AA779" s="56"/>
      <c r="AB779" s="4"/>
      <c r="AC779" s="4"/>
      <c r="AD779" s="4"/>
      <c r="AE779" s="4"/>
    </row>
    <row r="780" spans="1:31" ht="15.75" customHeight="1">
      <c r="A780" s="4"/>
      <c r="B780" s="4"/>
      <c r="C780" s="4"/>
      <c r="D780" s="4"/>
      <c r="E780" s="4"/>
      <c r="F780" s="4"/>
      <c r="G780" s="56"/>
      <c r="H780" s="56"/>
      <c r="I780" s="52"/>
      <c r="J780" s="52"/>
      <c r="K780" s="52"/>
      <c r="L780" s="52"/>
      <c r="M780" s="52"/>
      <c r="N780" s="52"/>
      <c r="O780" s="4"/>
      <c r="P780" s="4"/>
      <c r="Q780" s="4"/>
      <c r="R780" s="4"/>
      <c r="S780" s="4"/>
      <c r="T780" s="4"/>
      <c r="U780" s="4"/>
      <c r="V780" s="4"/>
      <c r="W780" s="4"/>
      <c r="X780" s="4"/>
      <c r="Y780" s="4"/>
      <c r="Z780" s="56"/>
      <c r="AA780" s="56"/>
      <c r="AB780" s="4"/>
      <c r="AC780" s="4"/>
      <c r="AD780" s="4"/>
      <c r="AE780" s="4"/>
    </row>
    <row r="781" spans="1:31" ht="15.75" customHeight="1">
      <c r="A781" s="4"/>
      <c r="B781" s="4"/>
      <c r="C781" s="4"/>
      <c r="D781" s="4"/>
      <c r="E781" s="4"/>
      <c r="F781" s="4"/>
      <c r="G781" s="56"/>
      <c r="H781" s="56"/>
      <c r="I781" s="52"/>
      <c r="J781" s="52"/>
      <c r="K781" s="52"/>
      <c r="L781" s="52"/>
      <c r="M781" s="52"/>
      <c r="N781" s="52"/>
      <c r="O781" s="4"/>
      <c r="P781" s="4"/>
      <c r="Q781" s="4"/>
      <c r="R781" s="4"/>
      <c r="S781" s="4"/>
      <c r="T781" s="4"/>
      <c r="U781" s="4"/>
      <c r="V781" s="4"/>
      <c r="W781" s="4"/>
      <c r="X781" s="4"/>
      <c r="Y781" s="4"/>
      <c r="Z781" s="56"/>
      <c r="AA781" s="56"/>
      <c r="AB781" s="4"/>
      <c r="AC781" s="4"/>
      <c r="AD781" s="4"/>
      <c r="AE781" s="4"/>
    </row>
    <row r="782" spans="1:31" ht="15.75" customHeight="1">
      <c r="A782" s="4"/>
      <c r="B782" s="4"/>
      <c r="C782" s="4"/>
      <c r="D782" s="4"/>
      <c r="E782" s="4"/>
      <c r="F782" s="4"/>
      <c r="G782" s="56"/>
      <c r="H782" s="56"/>
      <c r="I782" s="52"/>
      <c r="J782" s="52"/>
      <c r="K782" s="52"/>
      <c r="L782" s="52"/>
      <c r="M782" s="52"/>
      <c r="N782" s="52"/>
      <c r="O782" s="4"/>
      <c r="P782" s="4"/>
      <c r="Q782" s="4"/>
      <c r="R782" s="4"/>
      <c r="S782" s="4"/>
      <c r="T782" s="4"/>
      <c r="U782" s="4"/>
      <c r="V782" s="4"/>
      <c r="W782" s="4"/>
      <c r="X782" s="4"/>
      <c r="Y782" s="4"/>
      <c r="Z782" s="56"/>
      <c r="AA782" s="56"/>
      <c r="AB782" s="4"/>
      <c r="AC782" s="4"/>
      <c r="AD782" s="4"/>
      <c r="AE782" s="4"/>
    </row>
    <row r="783" spans="1:31" ht="15.75" customHeight="1">
      <c r="A783" s="4"/>
      <c r="B783" s="4"/>
      <c r="C783" s="4"/>
      <c r="D783" s="4"/>
      <c r="E783" s="4"/>
      <c r="F783" s="4"/>
      <c r="G783" s="56"/>
      <c r="H783" s="56"/>
      <c r="I783" s="52"/>
      <c r="J783" s="52"/>
      <c r="K783" s="52"/>
      <c r="L783" s="52"/>
      <c r="M783" s="52"/>
      <c r="N783" s="52"/>
      <c r="O783" s="4"/>
      <c r="P783" s="4"/>
      <c r="Q783" s="4"/>
      <c r="R783" s="4"/>
      <c r="S783" s="4"/>
      <c r="T783" s="4"/>
      <c r="U783" s="4"/>
      <c r="V783" s="4"/>
      <c r="W783" s="4"/>
      <c r="X783" s="4"/>
      <c r="Y783" s="4"/>
      <c r="Z783" s="56"/>
      <c r="AA783" s="56"/>
      <c r="AB783" s="4"/>
      <c r="AC783" s="4"/>
      <c r="AD783" s="4"/>
      <c r="AE783" s="4"/>
    </row>
    <row r="784" spans="1:31" ht="15.75" customHeight="1">
      <c r="A784" s="4"/>
      <c r="B784" s="4"/>
      <c r="C784" s="4"/>
      <c r="D784" s="4"/>
      <c r="E784" s="4"/>
      <c r="F784" s="4"/>
      <c r="G784" s="56"/>
      <c r="H784" s="56"/>
      <c r="I784" s="52"/>
      <c r="J784" s="52"/>
      <c r="K784" s="52"/>
      <c r="L784" s="52"/>
      <c r="M784" s="52"/>
      <c r="N784" s="52"/>
      <c r="O784" s="4"/>
      <c r="P784" s="4"/>
      <c r="Q784" s="4"/>
      <c r="R784" s="4"/>
      <c r="S784" s="4"/>
      <c r="T784" s="4"/>
      <c r="U784" s="4"/>
      <c r="V784" s="4"/>
      <c r="W784" s="4"/>
      <c r="X784" s="4"/>
      <c r="Y784" s="4"/>
      <c r="Z784" s="56"/>
      <c r="AA784" s="56"/>
      <c r="AB784" s="4"/>
      <c r="AC784" s="4"/>
      <c r="AD784" s="4"/>
      <c r="AE784" s="4"/>
    </row>
    <row r="785" spans="1:31" ht="15.75" customHeight="1">
      <c r="A785" s="4"/>
      <c r="B785" s="4"/>
      <c r="C785" s="4"/>
      <c r="D785" s="4"/>
      <c r="E785" s="4"/>
      <c r="F785" s="4"/>
      <c r="G785" s="56"/>
      <c r="H785" s="56"/>
      <c r="I785" s="52"/>
      <c r="J785" s="52"/>
      <c r="K785" s="52"/>
      <c r="L785" s="52"/>
      <c r="M785" s="52"/>
      <c r="N785" s="52"/>
      <c r="O785" s="4"/>
      <c r="P785" s="4"/>
      <c r="Q785" s="4"/>
      <c r="R785" s="4"/>
      <c r="S785" s="4"/>
      <c r="T785" s="4"/>
      <c r="U785" s="4"/>
      <c r="V785" s="4"/>
      <c r="W785" s="4"/>
      <c r="X785" s="4"/>
      <c r="Y785" s="4"/>
      <c r="Z785" s="56"/>
      <c r="AA785" s="56"/>
      <c r="AB785" s="4"/>
      <c r="AC785" s="4"/>
      <c r="AD785" s="4"/>
      <c r="AE785" s="4"/>
    </row>
    <row r="786" spans="1:31" ht="15.75" customHeight="1">
      <c r="A786" s="4"/>
      <c r="B786" s="4"/>
      <c r="C786" s="4"/>
      <c r="D786" s="4"/>
      <c r="E786" s="4"/>
      <c r="F786" s="4"/>
      <c r="G786" s="56"/>
      <c r="H786" s="56"/>
      <c r="I786" s="52"/>
      <c r="J786" s="52"/>
      <c r="K786" s="52"/>
      <c r="L786" s="52"/>
      <c r="M786" s="52"/>
      <c r="N786" s="52"/>
      <c r="O786" s="4"/>
      <c r="P786" s="4"/>
      <c r="Q786" s="4"/>
      <c r="R786" s="4"/>
      <c r="S786" s="4"/>
      <c r="T786" s="4"/>
      <c r="U786" s="4"/>
      <c r="V786" s="4"/>
      <c r="W786" s="4"/>
      <c r="X786" s="4"/>
      <c r="Y786" s="4"/>
      <c r="Z786" s="56"/>
      <c r="AA786" s="56"/>
      <c r="AB786" s="4"/>
      <c r="AC786" s="4"/>
      <c r="AD786" s="4"/>
      <c r="AE786" s="4"/>
    </row>
    <row r="787" spans="1:31" ht="15.75" customHeight="1">
      <c r="A787" s="4"/>
      <c r="B787" s="4"/>
      <c r="C787" s="4"/>
      <c r="D787" s="4"/>
      <c r="E787" s="4"/>
      <c r="F787" s="4"/>
      <c r="G787" s="56"/>
      <c r="H787" s="56"/>
      <c r="I787" s="52"/>
      <c r="J787" s="52"/>
      <c r="K787" s="52"/>
      <c r="L787" s="52"/>
      <c r="M787" s="52"/>
      <c r="N787" s="52"/>
      <c r="O787" s="4"/>
      <c r="P787" s="4"/>
      <c r="Q787" s="4"/>
      <c r="R787" s="4"/>
      <c r="S787" s="4"/>
      <c r="T787" s="4"/>
      <c r="U787" s="4"/>
      <c r="V787" s="4"/>
      <c r="W787" s="4"/>
      <c r="X787" s="4"/>
      <c r="Y787" s="4"/>
      <c r="Z787" s="56"/>
      <c r="AA787" s="56"/>
      <c r="AB787" s="4"/>
      <c r="AC787" s="4"/>
      <c r="AD787" s="4"/>
      <c r="AE787" s="4"/>
    </row>
    <row r="788" spans="1:31" ht="15.75" customHeight="1">
      <c r="A788" s="4"/>
      <c r="B788" s="4"/>
      <c r="C788" s="4"/>
      <c r="D788" s="4"/>
      <c r="E788" s="4"/>
      <c r="F788" s="4"/>
      <c r="G788" s="56"/>
      <c r="H788" s="56"/>
      <c r="I788" s="52"/>
      <c r="J788" s="52"/>
      <c r="K788" s="52"/>
      <c r="L788" s="52"/>
      <c r="M788" s="52"/>
      <c r="N788" s="52"/>
      <c r="O788" s="4"/>
      <c r="P788" s="4"/>
      <c r="Q788" s="4"/>
      <c r="R788" s="4"/>
      <c r="S788" s="4"/>
      <c r="T788" s="4"/>
      <c r="U788" s="4"/>
      <c r="V788" s="4"/>
      <c r="W788" s="4"/>
      <c r="X788" s="4"/>
      <c r="Y788" s="4"/>
      <c r="Z788" s="56"/>
      <c r="AA788" s="56"/>
      <c r="AB788" s="4"/>
      <c r="AC788" s="4"/>
      <c r="AD788" s="4"/>
      <c r="AE788" s="4"/>
    </row>
    <row r="789" spans="1:31" ht="15.75" customHeight="1">
      <c r="A789" s="4"/>
      <c r="B789" s="4"/>
      <c r="C789" s="4"/>
      <c r="D789" s="4"/>
      <c r="E789" s="4"/>
      <c r="F789" s="4"/>
      <c r="G789" s="56"/>
      <c r="H789" s="56"/>
      <c r="I789" s="52"/>
      <c r="J789" s="52"/>
      <c r="K789" s="52"/>
      <c r="L789" s="52"/>
      <c r="M789" s="52"/>
      <c r="N789" s="52"/>
      <c r="O789" s="4"/>
      <c r="P789" s="4"/>
      <c r="Q789" s="4"/>
      <c r="R789" s="4"/>
      <c r="S789" s="4"/>
      <c r="T789" s="4"/>
      <c r="U789" s="4"/>
      <c r="V789" s="4"/>
      <c r="W789" s="4"/>
      <c r="X789" s="4"/>
      <c r="Y789" s="4"/>
      <c r="Z789" s="56"/>
      <c r="AA789" s="56"/>
      <c r="AB789" s="4"/>
      <c r="AC789" s="4"/>
      <c r="AD789" s="4"/>
      <c r="AE789" s="4"/>
    </row>
    <row r="790" spans="1:31" ht="15.75" customHeight="1">
      <c r="A790" s="4"/>
      <c r="B790" s="4"/>
      <c r="C790" s="4"/>
      <c r="D790" s="4"/>
      <c r="E790" s="4"/>
      <c r="F790" s="4"/>
      <c r="G790" s="56"/>
      <c r="H790" s="56"/>
      <c r="I790" s="52"/>
      <c r="J790" s="52"/>
      <c r="K790" s="52"/>
      <c r="L790" s="52"/>
      <c r="M790" s="52"/>
      <c r="N790" s="52"/>
      <c r="O790" s="4"/>
      <c r="P790" s="4"/>
      <c r="Q790" s="4"/>
      <c r="R790" s="4"/>
      <c r="S790" s="4"/>
      <c r="T790" s="4"/>
      <c r="U790" s="4"/>
      <c r="V790" s="4"/>
      <c r="W790" s="4"/>
      <c r="X790" s="4"/>
      <c r="Y790" s="4"/>
      <c r="Z790" s="56"/>
      <c r="AA790" s="56"/>
      <c r="AB790" s="4"/>
      <c r="AC790" s="4"/>
      <c r="AD790" s="4"/>
      <c r="AE790" s="4"/>
    </row>
    <row r="791" spans="1:31" ht="15.75" customHeight="1">
      <c r="A791" s="4"/>
      <c r="B791" s="4"/>
      <c r="C791" s="4"/>
      <c r="D791" s="4"/>
      <c r="E791" s="4"/>
      <c r="F791" s="4"/>
      <c r="G791" s="56"/>
      <c r="H791" s="56"/>
      <c r="I791" s="52"/>
      <c r="J791" s="52"/>
      <c r="K791" s="52"/>
      <c r="L791" s="52"/>
      <c r="M791" s="52"/>
      <c r="N791" s="52"/>
      <c r="O791" s="4"/>
      <c r="P791" s="4"/>
      <c r="Q791" s="4"/>
      <c r="R791" s="4"/>
      <c r="S791" s="4"/>
      <c r="T791" s="4"/>
      <c r="U791" s="4"/>
      <c r="V791" s="4"/>
      <c r="W791" s="4"/>
      <c r="X791" s="4"/>
      <c r="Y791" s="4"/>
      <c r="Z791" s="56"/>
      <c r="AA791" s="56"/>
      <c r="AB791" s="4"/>
      <c r="AC791" s="4"/>
      <c r="AD791" s="4"/>
      <c r="AE791" s="4"/>
    </row>
    <row r="792" spans="1:31" ht="15.75" customHeight="1">
      <c r="A792" s="4"/>
      <c r="B792" s="4"/>
      <c r="C792" s="4"/>
      <c r="D792" s="4"/>
      <c r="E792" s="4"/>
      <c r="F792" s="4"/>
      <c r="G792" s="56"/>
      <c r="H792" s="56"/>
      <c r="I792" s="52"/>
      <c r="J792" s="52"/>
      <c r="K792" s="52"/>
      <c r="L792" s="52"/>
      <c r="M792" s="52"/>
      <c r="N792" s="52"/>
      <c r="O792" s="4"/>
      <c r="P792" s="4"/>
      <c r="Q792" s="4"/>
      <c r="R792" s="4"/>
      <c r="S792" s="4"/>
      <c r="T792" s="4"/>
      <c r="U792" s="4"/>
      <c r="V792" s="4"/>
      <c r="W792" s="4"/>
      <c r="X792" s="4"/>
      <c r="Y792" s="4"/>
      <c r="Z792" s="56"/>
      <c r="AA792" s="56"/>
      <c r="AB792" s="4"/>
      <c r="AC792" s="4"/>
      <c r="AD792" s="4"/>
      <c r="AE792" s="4"/>
    </row>
    <row r="793" spans="1:31" ht="15.75" customHeight="1">
      <c r="A793" s="4"/>
      <c r="B793" s="4"/>
      <c r="C793" s="4"/>
      <c r="D793" s="4"/>
      <c r="E793" s="4"/>
      <c r="F793" s="4"/>
      <c r="G793" s="56"/>
      <c r="H793" s="56"/>
      <c r="I793" s="52"/>
      <c r="J793" s="52"/>
      <c r="K793" s="52"/>
      <c r="L793" s="52"/>
      <c r="M793" s="52"/>
      <c r="N793" s="52"/>
      <c r="O793" s="4"/>
      <c r="P793" s="4"/>
      <c r="Q793" s="4"/>
      <c r="R793" s="4"/>
      <c r="S793" s="4"/>
      <c r="T793" s="4"/>
      <c r="U793" s="4"/>
      <c r="V793" s="4"/>
      <c r="W793" s="4"/>
      <c r="X793" s="4"/>
      <c r="Y793" s="4"/>
      <c r="Z793" s="56"/>
      <c r="AA793" s="56"/>
      <c r="AB793" s="4"/>
      <c r="AC793" s="4"/>
      <c r="AD793" s="4"/>
      <c r="AE793" s="4"/>
    </row>
    <row r="794" spans="1:31" ht="15.75" customHeight="1">
      <c r="A794" s="4"/>
      <c r="B794" s="4"/>
      <c r="C794" s="4"/>
      <c r="D794" s="4"/>
      <c r="E794" s="4"/>
      <c r="F794" s="4"/>
      <c r="G794" s="56"/>
      <c r="H794" s="56"/>
      <c r="I794" s="52"/>
      <c r="J794" s="52"/>
      <c r="K794" s="52"/>
      <c r="L794" s="52"/>
      <c r="M794" s="52"/>
      <c r="N794" s="52"/>
      <c r="O794" s="4"/>
      <c r="P794" s="4"/>
      <c r="Q794" s="4"/>
      <c r="R794" s="4"/>
      <c r="S794" s="4"/>
      <c r="T794" s="4"/>
      <c r="U794" s="4"/>
      <c r="V794" s="4"/>
      <c r="W794" s="4"/>
      <c r="X794" s="4"/>
      <c r="Y794" s="4"/>
      <c r="Z794" s="56"/>
      <c r="AA794" s="56"/>
      <c r="AB794" s="4"/>
      <c r="AC794" s="4"/>
      <c r="AD794" s="4"/>
      <c r="AE794" s="4"/>
    </row>
    <row r="795" spans="1:31" ht="15.75" customHeight="1">
      <c r="A795" s="4"/>
      <c r="B795" s="4"/>
      <c r="C795" s="4"/>
      <c r="D795" s="4"/>
      <c r="E795" s="4"/>
      <c r="F795" s="4"/>
      <c r="G795" s="56"/>
      <c r="H795" s="56"/>
      <c r="I795" s="52"/>
      <c r="J795" s="52"/>
      <c r="K795" s="52"/>
      <c r="L795" s="52"/>
      <c r="M795" s="52"/>
      <c r="N795" s="52"/>
      <c r="O795" s="4"/>
      <c r="P795" s="4"/>
      <c r="Q795" s="4"/>
      <c r="R795" s="4"/>
      <c r="S795" s="4"/>
      <c r="T795" s="4"/>
      <c r="U795" s="4"/>
      <c r="V795" s="4"/>
      <c r="W795" s="4"/>
      <c r="X795" s="4"/>
      <c r="Y795" s="4"/>
      <c r="Z795" s="56"/>
      <c r="AA795" s="56"/>
      <c r="AB795" s="4"/>
      <c r="AC795" s="4"/>
      <c r="AD795" s="4"/>
      <c r="AE795" s="4"/>
    </row>
    <row r="796" spans="1:31" ht="15.75" customHeight="1">
      <c r="A796" s="4"/>
      <c r="B796" s="4"/>
      <c r="C796" s="4"/>
      <c r="D796" s="4"/>
      <c r="E796" s="4"/>
      <c r="F796" s="4"/>
      <c r="G796" s="56"/>
      <c r="H796" s="56"/>
      <c r="I796" s="52"/>
      <c r="J796" s="52"/>
      <c r="K796" s="52"/>
      <c r="L796" s="52"/>
      <c r="M796" s="52"/>
      <c r="N796" s="52"/>
      <c r="O796" s="4"/>
      <c r="P796" s="4"/>
      <c r="Q796" s="4"/>
      <c r="R796" s="4"/>
      <c r="S796" s="4"/>
      <c r="T796" s="4"/>
      <c r="U796" s="4"/>
      <c r="V796" s="4"/>
      <c r="W796" s="4"/>
      <c r="X796" s="4"/>
      <c r="Y796" s="4"/>
      <c r="Z796" s="56"/>
      <c r="AA796" s="56"/>
      <c r="AB796" s="4"/>
      <c r="AC796" s="4"/>
      <c r="AD796" s="4"/>
      <c r="AE796" s="4"/>
    </row>
    <row r="797" spans="1:31" ht="15.75" customHeight="1">
      <c r="A797" s="4"/>
      <c r="B797" s="4"/>
      <c r="C797" s="4"/>
      <c r="D797" s="4"/>
      <c r="E797" s="4"/>
      <c r="F797" s="4"/>
      <c r="G797" s="56"/>
      <c r="H797" s="56"/>
      <c r="I797" s="52"/>
      <c r="J797" s="52"/>
      <c r="K797" s="52"/>
      <c r="L797" s="52"/>
      <c r="M797" s="52"/>
      <c r="N797" s="52"/>
      <c r="O797" s="4"/>
      <c r="P797" s="4"/>
      <c r="Q797" s="4"/>
      <c r="R797" s="4"/>
      <c r="S797" s="4"/>
      <c r="T797" s="4"/>
      <c r="U797" s="4"/>
      <c r="V797" s="4"/>
      <c r="W797" s="4"/>
      <c r="X797" s="4"/>
      <c r="Y797" s="4"/>
      <c r="Z797" s="56"/>
      <c r="AA797" s="56"/>
      <c r="AB797" s="4"/>
      <c r="AC797" s="4"/>
      <c r="AD797" s="4"/>
      <c r="AE797" s="4"/>
    </row>
    <row r="798" spans="1:31" ht="15.75" customHeight="1">
      <c r="A798" s="4"/>
      <c r="B798" s="4"/>
      <c r="C798" s="4"/>
      <c r="D798" s="4"/>
      <c r="E798" s="4"/>
      <c r="F798" s="4"/>
      <c r="G798" s="56"/>
      <c r="H798" s="56"/>
      <c r="I798" s="52"/>
      <c r="J798" s="52"/>
      <c r="K798" s="52"/>
      <c r="L798" s="52"/>
      <c r="M798" s="52"/>
      <c r="N798" s="52"/>
      <c r="O798" s="4"/>
      <c r="P798" s="4"/>
      <c r="Q798" s="4"/>
      <c r="R798" s="4"/>
      <c r="S798" s="4"/>
      <c r="T798" s="4"/>
      <c r="U798" s="4"/>
      <c r="V798" s="4"/>
      <c r="W798" s="4"/>
      <c r="X798" s="4"/>
      <c r="Y798" s="4"/>
      <c r="Z798" s="56"/>
      <c r="AA798" s="56"/>
      <c r="AB798" s="4"/>
      <c r="AC798" s="4"/>
      <c r="AD798" s="4"/>
      <c r="AE798" s="4"/>
    </row>
    <row r="799" spans="1:31" ht="15.75" customHeight="1">
      <c r="A799" s="4"/>
      <c r="B799" s="4"/>
      <c r="C799" s="4"/>
      <c r="D799" s="4"/>
      <c r="E799" s="4"/>
      <c r="F799" s="4"/>
      <c r="G799" s="56"/>
      <c r="H799" s="56"/>
      <c r="I799" s="52"/>
      <c r="J799" s="52"/>
      <c r="K799" s="52"/>
      <c r="L799" s="52"/>
      <c r="M799" s="52"/>
      <c r="N799" s="52"/>
      <c r="O799" s="4"/>
      <c r="P799" s="4"/>
      <c r="Q799" s="4"/>
      <c r="R799" s="4"/>
      <c r="S799" s="4"/>
      <c r="T799" s="4"/>
      <c r="U799" s="4"/>
      <c r="V799" s="4"/>
      <c r="W799" s="4"/>
      <c r="X799" s="4"/>
      <c r="Y799" s="4"/>
      <c r="Z799" s="56"/>
      <c r="AA799" s="56"/>
      <c r="AB799" s="4"/>
      <c r="AC799" s="4"/>
      <c r="AD799" s="4"/>
      <c r="AE799" s="4"/>
    </row>
    <row r="800" spans="1:31" ht="15.75" customHeight="1">
      <c r="A800" s="4"/>
      <c r="B800" s="4"/>
      <c r="C800" s="4"/>
      <c r="D800" s="4"/>
      <c r="E800" s="4"/>
      <c r="F800" s="4"/>
      <c r="G800" s="56"/>
      <c r="H800" s="56"/>
      <c r="I800" s="52"/>
      <c r="J800" s="52"/>
      <c r="K800" s="52"/>
      <c r="L800" s="52"/>
      <c r="M800" s="52"/>
      <c r="N800" s="52"/>
      <c r="O800" s="4"/>
      <c r="P800" s="4"/>
      <c r="Q800" s="4"/>
      <c r="R800" s="4"/>
      <c r="S800" s="4"/>
      <c r="T800" s="4"/>
      <c r="U800" s="4"/>
      <c r="V800" s="4"/>
      <c r="W800" s="4"/>
      <c r="X800" s="4"/>
      <c r="Y800" s="4"/>
      <c r="Z800" s="56"/>
      <c r="AA800" s="56"/>
      <c r="AB800" s="4"/>
      <c r="AC800" s="4"/>
      <c r="AD800" s="4"/>
      <c r="AE800" s="4"/>
    </row>
    <row r="801" spans="1:31" ht="15.75" customHeight="1">
      <c r="A801" s="4"/>
      <c r="B801" s="4"/>
      <c r="C801" s="4"/>
      <c r="D801" s="4"/>
      <c r="E801" s="4"/>
      <c r="F801" s="4"/>
      <c r="G801" s="56"/>
      <c r="H801" s="56"/>
      <c r="I801" s="52"/>
      <c r="J801" s="52"/>
      <c r="K801" s="52"/>
      <c r="L801" s="52"/>
      <c r="M801" s="52"/>
      <c r="N801" s="52"/>
      <c r="O801" s="4"/>
      <c r="P801" s="4"/>
      <c r="Q801" s="4"/>
      <c r="R801" s="4"/>
      <c r="S801" s="4"/>
      <c r="T801" s="4"/>
      <c r="U801" s="4"/>
      <c r="V801" s="4"/>
      <c r="W801" s="4"/>
      <c r="X801" s="4"/>
      <c r="Y801" s="4"/>
      <c r="Z801" s="56"/>
      <c r="AA801" s="56"/>
      <c r="AB801" s="4"/>
      <c r="AC801" s="4"/>
      <c r="AD801" s="4"/>
      <c r="AE801" s="4"/>
    </row>
    <row r="802" spans="1:31" ht="15.75" customHeight="1">
      <c r="A802" s="4"/>
      <c r="B802" s="4"/>
      <c r="C802" s="4"/>
      <c r="D802" s="4"/>
      <c r="E802" s="4"/>
      <c r="F802" s="4"/>
      <c r="G802" s="56"/>
      <c r="H802" s="56"/>
      <c r="I802" s="52"/>
      <c r="J802" s="52"/>
      <c r="K802" s="52"/>
      <c r="L802" s="52"/>
      <c r="M802" s="52"/>
      <c r="N802" s="52"/>
      <c r="O802" s="4"/>
      <c r="P802" s="4"/>
      <c r="Q802" s="4"/>
      <c r="R802" s="4"/>
      <c r="S802" s="4"/>
      <c r="T802" s="4"/>
      <c r="U802" s="4"/>
      <c r="V802" s="4"/>
      <c r="W802" s="4"/>
      <c r="X802" s="4"/>
      <c r="Y802" s="4"/>
      <c r="Z802" s="56"/>
      <c r="AA802" s="56"/>
      <c r="AB802" s="4"/>
      <c r="AC802" s="4"/>
      <c r="AD802" s="4"/>
      <c r="AE802" s="4"/>
    </row>
    <row r="803" spans="1:31" ht="15.75" customHeight="1">
      <c r="A803" s="4"/>
      <c r="B803" s="4"/>
      <c r="C803" s="4"/>
      <c r="D803" s="4"/>
      <c r="E803" s="4"/>
      <c r="F803" s="4"/>
      <c r="G803" s="56"/>
      <c r="H803" s="56"/>
      <c r="I803" s="52"/>
      <c r="J803" s="52"/>
      <c r="K803" s="52"/>
      <c r="L803" s="52"/>
      <c r="M803" s="52"/>
      <c r="N803" s="52"/>
      <c r="O803" s="4"/>
      <c r="P803" s="4"/>
      <c r="Q803" s="4"/>
      <c r="R803" s="4"/>
      <c r="S803" s="4"/>
      <c r="T803" s="4"/>
      <c r="U803" s="4"/>
      <c r="V803" s="4"/>
      <c r="W803" s="4"/>
      <c r="X803" s="4"/>
      <c r="Y803" s="4"/>
      <c r="Z803" s="56"/>
      <c r="AA803" s="56"/>
      <c r="AB803" s="4"/>
      <c r="AC803" s="4"/>
      <c r="AD803" s="4"/>
      <c r="AE803" s="4"/>
    </row>
    <row r="804" spans="1:31" ht="15.75" customHeight="1">
      <c r="A804" s="4"/>
      <c r="B804" s="4"/>
      <c r="C804" s="4"/>
      <c r="D804" s="4"/>
      <c r="E804" s="4"/>
      <c r="F804" s="4"/>
      <c r="G804" s="56"/>
      <c r="H804" s="56"/>
      <c r="I804" s="52"/>
      <c r="J804" s="52"/>
      <c r="K804" s="52"/>
      <c r="L804" s="52"/>
      <c r="M804" s="52"/>
      <c r="N804" s="52"/>
      <c r="O804" s="4"/>
      <c r="P804" s="4"/>
      <c r="Q804" s="4"/>
      <c r="R804" s="4"/>
      <c r="S804" s="4"/>
      <c r="T804" s="4"/>
      <c r="U804" s="4"/>
      <c r="V804" s="4"/>
      <c r="W804" s="4"/>
      <c r="X804" s="4"/>
      <c r="Y804" s="4"/>
      <c r="Z804" s="56"/>
      <c r="AA804" s="56"/>
      <c r="AB804" s="4"/>
      <c r="AC804" s="4"/>
      <c r="AD804" s="4"/>
      <c r="AE804" s="4"/>
    </row>
    <row r="805" spans="1:31" ht="15.75" customHeight="1">
      <c r="A805" s="4"/>
      <c r="B805" s="4"/>
      <c r="C805" s="4"/>
      <c r="D805" s="4"/>
      <c r="E805" s="4"/>
      <c r="F805" s="4"/>
      <c r="G805" s="56"/>
      <c r="H805" s="56"/>
      <c r="I805" s="52"/>
      <c r="J805" s="52"/>
      <c r="K805" s="52"/>
      <c r="L805" s="52"/>
      <c r="M805" s="52"/>
      <c r="N805" s="52"/>
      <c r="O805" s="4"/>
      <c r="P805" s="4"/>
      <c r="Q805" s="4"/>
      <c r="R805" s="4"/>
      <c r="S805" s="4"/>
      <c r="T805" s="4"/>
      <c r="U805" s="4"/>
      <c r="V805" s="4"/>
      <c r="W805" s="4"/>
      <c r="X805" s="4"/>
      <c r="Y805" s="4"/>
      <c r="Z805" s="56"/>
      <c r="AA805" s="56"/>
      <c r="AB805" s="4"/>
      <c r="AC805" s="4"/>
      <c r="AD805" s="4"/>
      <c r="AE805" s="4"/>
    </row>
    <row r="806" spans="1:31" ht="15.75" customHeight="1">
      <c r="A806" s="4"/>
      <c r="B806" s="4"/>
      <c r="C806" s="4"/>
      <c r="D806" s="4"/>
      <c r="E806" s="4"/>
      <c r="F806" s="4"/>
      <c r="G806" s="56"/>
      <c r="H806" s="56"/>
      <c r="I806" s="52"/>
      <c r="J806" s="52"/>
      <c r="K806" s="52"/>
      <c r="L806" s="52"/>
      <c r="M806" s="52"/>
      <c r="N806" s="52"/>
      <c r="O806" s="4"/>
      <c r="P806" s="4"/>
      <c r="Q806" s="4"/>
      <c r="R806" s="4"/>
      <c r="S806" s="4"/>
      <c r="T806" s="4"/>
      <c r="U806" s="4"/>
      <c r="V806" s="4"/>
      <c r="W806" s="4"/>
      <c r="X806" s="4"/>
      <c r="Y806" s="4"/>
      <c r="Z806" s="56"/>
      <c r="AA806" s="56"/>
      <c r="AB806" s="4"/>
      <c r="AC806" s="4"/>
      <c r="AD806" s="4"/>
      <c r="AE806" s="4"/>
    </row>
    <row r="807" spans="1:31" ht="15.75" customHeight="1">
      <c r="A807" s="4"/>
      <c r="B807" s="4"/>
      <c r="C807" s="4"/>
      <c r="D807" s="4"/>
      <c r="E807" s="4"/>
      <c r="F807" s="4"/>
      <c r="G807" s="56"/>
      <c r="H807" s="56"/>
      <c r="I807" s="52"/>
      <c r="J807" s="52"/>
      <c r="K807" s="52"/>
      <c r="L807" s="52"/>
      <c r="M807" s="52"/>
      <c r="N807" s="52"/>
      <c r="O807" s="4"/>
      <c r="P807" s="4"/>
      <c r="Q807" s="4"/>
      <c r="R807" s="4"/>
      <c r="S807" s="4"/>
      <c r="T807" s="4"/>
      <c r="U807" s="4"/>
      <c r="V807" s="4"/>
      <c r="W807" s="4"/>
      <c r="X807" s="4"/>
      <c r="Y807" s="4"/>
      <c r="Z807" s="56"/>
      <c r="AA807" s="56"/>
      <c r="AB807" s="4"/>
      <c r="AC807" s="4"/>
      <c r="AD807" s="4"/>
      <c r="AE807" s="4"/>
    </row>
    <row r="808" spans="1:31" ht="15.75" customHeight="1">
      <c r="A808" s="4"/>
      <c r="B808" s="4"/>
      <c r="C808" s="4"/>
      <c r="D808" s="4"/>
      <c r="E808" s="4"/>
      <c r="F808" s="4"/>
      <c r="G808" s="56"/>
      <c r="H808" s="56"/>
      <c r="I808" s="52"/>
      <c r="J808" s="52"/>
      <c r="K808" s="52"/>
      <c r="L808" s="52"/>
      <c r="M808" s="52"/>
      <c r="N808" s="52"/>
      <c r="O808" s="4"/>
      <c r="P808" s="4"/>
      <c r="Q808" s="4"/>
      <c r="R808" s="4"/>
      <c r="S808" s="4"/>
      <c r="T808" s="4"/>
      <c r="U808" s="4"/>
      <c r="V808" s="4"/>
      <c r="W808" s="4"/>
      <c r="X808" s="4"/>
      <c r="Y808" s="4"/>
      <c r="Z808" s="56"/>
      <c r="AA808" s="56"/>
      <c r="AB808" s="4"/>
      <c r="AC808" s="4"/>
      <c r="AD808" s="4"/>
      <c r="AE808" s="4"/>
    </row>
    <row r="809" spans="1:31" ht="15.75" customHeight="1">
      <c r="A809" s="4"/>
      <c r="B809" s="4"/>
      <c r="C809" s="4"/>
      <c r="D809" s="4"/>
      <c r="E809" s="4"/>
      <c r="F809" s="4"/>
      <c r="G809" s="56"/>
      <c r="H809" s="56"/>
      <c r="I809" s="52"/>
      <c r="J809" s="52"/>
      <c r="K809" s="52"/>
      <c r="L809" s="52"/>
      <c r="M809" s="52"/>
      <c r="N809" s="52"/>
      <c r="O809" s="4"/>
      <c r="P809" s="4"/>
      <c r="Q809" s="4"/>
      <c r="R809" s="4"/>
      <c r="S809" s="4"/>
      <c r="T809" s="4"/>
      <c r="U809" s="4"/>
      <c r="V809" s="4"/>
      <c r="W809" s="4"/>
      <c r="X809" s="4"/>
      <c r="Y809" s="4"/>
      <c r="Z809" s="56"/>
      <c r="AA809" s="56"/>
      <c r="AB809" s="4"/>
      <c r="AC809" s="4"/>
      <c r="AD809" s="4"/>
      <c r="AE809" s="4"/>
    </row>
    <row r="810" spans="1:31" ht="15.75" customHeight="1">
      <c r="A810" s="4"/>
      <c r="B810" s="4"/>
      <c r="C810" s="4"/>
      <c r="D810" s="4"/>
      <c r="E810" s="4"/>
      <c r="F810" s="4"/>
      <c r="G810" s="56"/>
      <c r="H810" s="56"/>
      <c r="I810" s="52"/>
      <c r="J810" s="52"/>
      <c r="K810" s="52"/>
      <c r="L810" s="52"/>
      <c r="M810" s="52"/>
      <c r="N810" s="52"/>
      <c r="O810" s="4"/>
      <c r="P810" s="4"/>
      <c r="Q810" s="4"/>
      <c r="R810" s="4"/>
      <c r="S810" s="4"/>
      <c r="T810" s="4"/>
      <c r="U810" s="4"/>
      <c r="V810" s="4"/>
      <c r="W810" s="4"/>
      <c r="X810" s="4"/>
      <c r="Y810" s="4"/>
      <c r="Z810" s="56"/>
      <c r="AA810" s="56"/>
      <c r="AB810" s="4"/>
      <c r="AC810" s="4"/>
      <c r="AD810" s="4"/>
      <c r="AE810" s="4"/>
    </row>
    <row r="811" spans="1:31" ht="15.75" customHeight="1">
      <c r="A811" s="4"/>
      <c r="B811" s="4"/>
      <c r="C811" s="4"/>
      <c r="D811" s="4"/>
      <c r="E811" s="4"/>
      <c r="F811" s="4"/>
      <c r="G811" s="56"/>
      <c r="H811" s="56"/>
      <c r="I811" s="52"/>
      <c r="J811" s="52"/>
      <c r="K811" s="52"/>
      <c r="L811" s="52"/>
      <c r="M811" s="52"/>
      <c r="N811" s="52"/>
      <c r="O811" s="4"/>
      <c r="P811" s="4"/>
      <c r="Q811" s="4"/>
      <c r="R811" s="4"/>
      <c r="S811" s="4"/>
      <c r="T811" s="4"/>
      <c r="U811" s="4"/>
      <c r="V811" s="4"/>
      <c r="W811" s="4"/>
      <c r="X811" s="4"/>
      <c r="Y811" s="4"/>
      <c r="Z811" s="56"/>
      <c r="AA811" s="56"/>
      <c r="AB811" s="4"/>
      <c r="AC811" s="4"/>
      <c r="AD811" s="4"/>
      <c r="AE811" s="4"/>
    </row>
    <row r="812" spans="1:31" ht="15.75" customHeight="1">
      <c r="A812" s="4"/>
      <c r="B812" s="4"/>
      <c r="C812" s="4"/>
      <c r="D812" s="4"/>
      <c r="E812" s="4"/>
      <c r="F812" s="4"/>
      <c r="G812" s="56"/>
      <c r="H812" s="56"/>
      <c r="I812" s="52"/>
      <c r="J812" s="52"/>
      <c r="K812" s="52"/>
      <c r="L812" s="52"/>
      <c r="M812" s="52"/>
      <c r="N812" s="52"/>
      <c r="O812" s="4"/>
      <c r="P812" s="4"/>
      <c r="Q812" s="4"/>
      <c r="R812" s="4"/>
      <c r="S812" s="4"/>
      <c r="T812" s="4"/>
      <c r="U812" s="4"/>
      <c r="V812" s="4"/>
      <c r="W812" s="4"/>
      <c r="X812" s="4"/>
      <c r="Y812" s="4"/>
      <c r="Z812" s="56"/>
      <c r="AA812" s="56"/>
      <c r="AB812" s="4"/>
      <c r="AC812" s="4"/>
      <c r="AD812" s="4"/>
      <c r="AE812" s="4"/>
    </row>
    <row r="813" spans="1:31" ht="15.75" customHeight="1">
      <c r="A813" s="4"/>
      <c r="B813" s="4"/>
      <c r="C813" s="4"/>
      <c r="D813" s="4"/>
      <c r="E813" s="4"/>
      <c r="F813" s="4"/>
      <c r="G813" s="56"/>
      <c r="H813" s="56"/>
      <c r="I813" s="52"/>
      <c r="J813" s="52"/>
      <c r="K813" s="52"/>
      <c r="L813" s="52"/>
      <c r="M813" s="52"/>
      <c r="N813" s="52"/>
      <c r="O813" s="4"/>
      <c r="P813" s="4"/>
      <c r="Q813" s="4"/>
      <c r="R813" s="4"/>
      <c r="S813" s="4"/>
      <c r="T813" s="4"/>
      <c r="U813" s="4"/>
      <c r="V813" s="4"/>
      <c r="W813" s="4"/>
      <c r="X813" s="4"/>
      <c r="Y813" s="4"/>
      <c r="Z813" s="56"/>
      <c r="AA813" s="56"/>
      <c r="AB813" s="4"/>
      <c r="AC813" s="4"/>
      <c r="AD813" s="4"/>
      <c r="AE813" s="4"/>
    </row>
    <row r="814" spans="1:31" ht="15.75" customHeight="1">
      <c r="A814" s="4"/>
      <c r="B814" s="4"/>
      <c r="C814" s="4"/>
      <c r="D814" s="4"/>
      <c r="E814" s="4"/>
      <c r="F814" s="4"/>
      <c r="G814" s="56"/>
      <c r="H814" s="56"/>
      <c r="I814" s="52"/>
      <c r="J814" s="52"/>
      <c r="K814" s="52"/>
      <c r="L814" s="52"/>
      <c r="M814" s="52"/>
      <c r="N814" s="52"/>
      <c r="O814" s="4"/>
      <c r="P814" s="4"/>
      <c r="Q814" s="4"/>
      <c r="R814" s="4"/>
      <c r="S814" s="4"/>
      <c r="T814" s="4"/>
      <c r="U814" s="4"/>
      <c r="V814" s="4"/>
      <c r="W814" s="4"/>
      <c r="X814" s="4"/>
      <c r="Y814" s="4"/>
      <c r="Z814" s="56"/>
      <c r="AA814" s="56"/>
      <c r="AB814" s="4"/>
      <c r="AC814" s="4"/>
      <c r="AD814" s="4"/>
      <c r="AE814" s="4"/>
    </row>
    <row r="815" spans="1:31" ht="15.75" customHeight="1">
      <c r="A815" s="4"/>
      <c r="B815" s="4"/>
      <c r="C815" s="4"/>
      <c r="D815" s="4"/>
      <c r="E815" s="4"/>
      <c r="F815" s="4"/>
      <c r="G815" s="56"/>
      <c r="H815" s="56"/>
      <c r="I815" s="52"/>
      <c r="J815" s="52"/>
      <c r="K815" s="52"/>
      <c r="L815" s="52"/>
      <c r="M815" s="52"/>
      <c r="N815" s="52"/>
      <c r="O815" s="4"/>
      <c r="P815" s="4"/>
      <c r="Q815" s="4"/>
      <c r="R815" s="4"/>
      <c r="S815" s="4"/>
      <c r="T815" s="4"/>
      <c r="U815" s="4"/>
      <c r="V815" s="4"/>
      <c r="W815" s="4"/>
      <c r="X815" s="4"/>
      <c r="Y815" s="4"/>
      <c r="Z815" s="56"/>
      <c r="AA815" s="56"/>
      <c r="AB815" s="4"/>
      <c r="AC815" s="4"/>
      <c r="AD815" s="4"/>
      <c r="AE815" s="4"/>
    </row>
    <row r="816" spans="1:31" ht="15.75" customHeight="1">
      <c r="A816" s="4"/>
      <c r="B816" s="4"/>
      <c r="C816" s="4"/>
      <c r="D816" s="4"/>
      <c r="E816" s="4"/>
      <c r="F816" s="4"/>
      <c r="G816" s="56"/>
      <c r="H816" s="56"/>
      <c r="I816" s="52"/>
      <c r="J816" s="52"/>
      <c r="K816" s="52"/>
      <c r="L816" s="52"/>
      <c r="M816" s="52"/>
      <c r="N816" s="52"/>
      <c r="O816" s="4"/>
      <c r="P816" s="4"/>
      <c r="Q816" s="4"/>
      <c r="R816" s="4"/>
      <c r="S816" s="4"/>
      <c r="T816" s="4"/>
      <c r="U816" s="4"/>
      <c r="V816" s="4"/>
      <c r="W816" s="4"/>
      <c r="X816" s="4"/>
      <c r="Y816" s="4"/>
      <c r="Z816" s="56"/>
      <c r="AA816" s="56"/>
      <c r="AB816" s="4"/>
      <c r="AC816" s="4"/>
      <c r="AD816" s="4"/>
      <c r="AE816" s="4"/>
    </row>
    <row r="817" spans="1:31" ht="15.75" customHeight="1">
      <c r="A817" s="4"/>
      <c r="B817" s="4"/>
      <c r="C817" s="4"/>
      <c r="D817" s="4"/>
      <c r="E817" s="4"/>
      <c r="F817" s="4"/>
      <c r="G817" s="56"/>
      <c r="H817" s="56"/>
      <c r="I817" s="52"/>
      <c r="J817" s="52"/>
      <c r="K817" s="52"/>
      <c r="L817" s="52"/>
      <c r="M817" s="52"/>
      <c r="N817" s="52"/>
      <c r="O817" s="4"/>
      <c r="P817" s="4"/>
      <c r="Q817" s="4"/>
      <c r="R817" s="4"/>
      <c r="S817" s="4"/>
      <c r="T817" s="4"/>
      <c r="U817" s="4"/>
      <c r="V817" s="4"/>
      <c r="W817" s="4"/>
      <c r="X817" s="4"/>
      <c r="Y817" s="4"/>
      <c r="Z817" s="56"/>
      <c r="AA817" s="56"/>
      <c r="AB817" s="4"/>
      <c r="AC817" s="4"/>
      <c r="AD817" s="4"/>
      <c r="AE817" s="4"/>
    </row>
    <row r="818" spans="1:31" ht="15.75" customHeight="1">
      <c r="A818" s="4"/>
      <c r="B818" s="4"/>
      <c r="C818" s="4"/>
      <c r="D818" s="4"/>
      <c r="E818" s="4"/>
      <c r="F818" s="4"/>
      <c r="G818" s="56"/>
      <c r="H818" s="56"/>
      <c r="I818" s="52"/>
      <c r="J818" s="52"/>
      <c r="K818" s="52"/>
      <c r="L818" s="52"/>
      <c r="M818" s="52"/>
      <c r="N818" s="52"/>
      <c r="O818" s="4"/>
      <c r="P818" s="4"/>
      <c r="Q818" s="4"/>
      <c r="R818" s="4"/>
      <c r="S818" s="4"/>
      <c r="T818" s="4"/>
      <c r="U818" s="4"/>
      <c r="V818" s="4"/>
      <c r="W818" s="4"/>
      <c r="X818" s="4"/>
      <c r="Y818" s="4"/>
      <c r="Z818" s="56"/>
      <c r="AA818" s="56"/>
      <c r="AB818" s="4"/>
      <c r="AC818" s="4"/>
      <c r="AD818" s="4"/>
      <c r="AE818" s="4"/>
    </row>
    <row r="819" spans="1:31" ht="15.75" customHeight="1">
      <c r="A819" s="4"/>
      <c r="B819" s="4"/>
      <c r="C819" s="4"/>
      <c r="D819" s="4"/>
      <c r="E819" s="4"/>
      <c r="F819" s="4"/>
      <c r="G819" s="56"/>
      <c r="H819" s="56"/>
      <c r="I819" s="52"/>
      <c r="J819" s="52"/>
      <c r="K819" s="52"/>
      <c r="L819" s="52"/>
      <c r="M819" s="52"/>
      <c r="N819" s="52"/>
      <c r="O819" s="4"/>
      <c r="P819" s="4"/>
      <c r="Q819" s="4"/>
      <c r="R819" s="4"/>
      <c r="S819" s="4"/>
      <c r="T819" s="4"/>
      <c r="U819" s="4"/>
      <c r="V819" s="4"/>
      <c r="W819" s="4"/>
      <c r="X819" s="4"/>
      <c r="Y819" s="4"/>
      <c r="Z819" s="56"/>
      <c r="AA819" s="56"/>
      <c r="AB819" s="4"/>
      <c r="AC819" s="4"/>
      <c r="AD819" s="4"/>
      <c r="AE819" s="4"/>
    </row>
    <row r="820" spans="1:31" ht="15.75" customHeight="1">
      <c r="A820" s="4"/>
      <c r="B820" s="4"/>
      <c r="C820" s="4"/>
      <c r="D820" s="4"/>
      <c r="E820" s="4"/>
      <c r="F820" s="4"/>
      <c r="G820" s="56"/>
      <c r="H820" s="56"/>
      <c r="I820" s="52"/>
      <c r="J820" s="52"/>
      <c r="K820" s="52"/>
      <c r="L820" s="52"/>
      <c r="M820" s="52"/>
      <c r="N820" s="52"/>
      <c r="O820" s="4"/>
      <c r="P820" s="4"/>
      <c r="Q820" s="4"/>
      <c r="R820" s="4"/>
      <c r="S820" s="4"/>
      <c r="T820" s="4"/>
      <c r="U820" s="4"/>
      <c r="V820" s="4"/>
      <c r="W820" s="4"/>
      <c r="X820" s="4"/>
      <c r="Y820" s="4"/>
      <c r="Z820" s="56"/>
      <c r="AA820" s="56"/>
      <c r="AB820" s="4"/>
      <c r="AC820" s="4"/>
      <c r="AD820" s="4"/>
      <c r="AE820" s="4"/>
    </row>
    <row r="821" spans="1:31" ht="15.75" customHeight="1">
      <c r="A821" s="4"/>
      <c r="B821" s="4"/>
      <c r="C821" s="4"/>
      <c r="D821" s="4"/>
      <c r="E821" s="4"/>
      <c r="F821" s="4"/>
      <c r="G821" s="56"/>
      <c r="H821" s="56"/>
      <c r="I821" s="52"/>
      <c r="J821" s="52"/>
      <c r="K821" s="52"/>
      <c r="L821" s="52"/>
      <c r="M821" s="52"/>
      <c r="N821" s="52"/>
      <c r="O821" s="4"/>
      <c r="P821" s="4"/>
      <c r="Q821" s="4"/>
      <c r="R821" s="4"/>
      <c r="S821" s="4"/>
      <c r="T821" s="4"/>
      <c r="U821" s="4"/>
      <c r="V821" s="4"/>
      <c r="W821" s="4"/>
      <c r="X821" s="4"/>
      <c r="Y821" s="4"/>
      <c r="Z821" s="56"/>
      <c r="AA821" s="56"/>
      <c r="AB821" s="4"/>
      <c r="AC821" s="4"/>
      <c r="AD821" s="4"/>
      <c r="AE821" s="4"/>
    </row>
    <row r="822" spans="1:31" ht="15.75" customHeight="1">
      <c r="A822" s="4"/>
      <c r="B822" s="4"/>
      <c r="C822" s="4"/>
      <c r="D822" s="4"/>
      <c r="E822" s="4"/>
      <c r="F822" s="4"/>
      <c r="G822" s="56"/>
      <c r="H822" s="56"/>
      <c r="I822" s="52"/>
      <c r="J822" s="52"/>
      <c r="K822" s="52"/>
      <c r="L822" s="52"/>
      <c r="M822" s="52"/>
      <c r="N822" s="52"/>
      <c r="O822" s="4"/>
      <c r="P822" s="4"/>
      <c r="Q822" s="4"/>
      <c r="R822" s="4"/>
      <c r="S822" s="4"/>
      <c r="T822" s="4"/>
      <c r="U822" s="4"/>
      <c r="V822" s="4"/>
      <c r="W822" s="4"/>
      <c r="X822" s="4"/>
      <c r="Y822" s="4"/>
      <c r="Z822" s="56"/>
      <c r="AA822" s="56"/>
      <c r="AB822" s="4"/>
      <c r="AC822" s="4"/>
      <c r="AD822" s="4"/>
      <c r="AE822" s="4"/>
    </row>
    <row r="823" spans="1:31" ht="15.75" customHeight="1">
      <c r="A823" s="4"/>
      <c r="B823" s="4"/>
      <c r="C823" s="4"/>
      <c r="D823" s="4"/>
      <c r="E823" s="4"/>
      <c r="F823" s="4"/>
      <c r="G823" s="56"/>
      <c r="H823" s="56"/>
      <c r="I823" s="52"/>
      <c r="J823" s="52"/>
      <c r="K823" s="52"/>
      <c r="L823" s="52"/>
      <c r="M823" s="52"/>
      <c r="N823" s="52"/>
      <c r="O823" s="4"/>
      <c r="P823" s="4"/>
      <c r="Q823" s="4"/>
      <c r="R823" s="4"/>
      <c r="S823" s="4"/>
      <c r="T823" s="4"/>
      <c r="U823" s="4"/>
      <c r="V823" s="4"/>
      <c r="W823" s="4"/>
      <c r="X823" s="4"/>
      <c r="Y823" s="4"/>
      <c r="Z823" s="56"/>
      <c r="AA823" s="56"/>
      <c r="AB823" s="4"/>
      <c r="AC823" s="4"/>
      <c r="AD823" s="4"/>
      <c r="AE823" s="4"/>
    </row>
    <row r="824" spans="1:31" ht="15.75" customHeight="1">
      <c r="A824" s="4"/>
      <c r="B824" s="4"/>
      <c r="C824" s="4"/>
      <c r="D824" s="4"/>
      <c r="E824" s="4"/>
      <c r="F824" s="4"/>
      <c r="G824" s="56"/>
      <c r="H824" s="56"/>
      <c r="I824" s="52"/>
      <c r="J824" s="52"/>
      <c r="K824" s="52"/>
      <c r="L824" s="52"/>
      <c r="M824" s="52"/>
      <c r="N824" s="52"/>
      <c r="O824" s="4"/>
      <c r="P824" s="4"/>
      <c r="Q824" s="4"/>
      <c r="R824" s="4"/>
      <c r="S824" s="4"/>
      <c r="T824" s="4"/>
      <c r="U824" s="4"/>
      <c r="V824" s="4"/>
      <c r="W824" s="4"/>
      <c r="X824" s="4"/>
      <c r="Y824" s="4"/>
      <c r="Z824" s="56"/>
      <c r="AA824" s="56"/>
      <c r="AB824" s="4"/>
      <c r="AC824" s="4"/>
      <c r="AD824" s="4"/>
      <c r="AE824" s="4"/>
    </row>
    <row r="825" spans="1:31" ht="15.75" customHeight="1">
      <c r="A825" s="4"/>
      <c r="B825" s="4"/>
      <c r="C825" s="4"/>
      <c r="D825" s="4"/>
      <c r="E825" s="4"/>
      <c r="F825" s="4"/>
      <c r="G825" s="56"/>
      <c r="H825" s="56"/>
      <c r="I825" s="52"/>
      <c r="J825" s="52"/>
      <c r="K825" s="52"/>
      <c r="L825" s="52"/>
      <c r="M825" s="52"/>
      <c r="N825" s="52"/>
      <c r="O825" s="4"/>
      <c r="P825" s="4"/>
      <c r="Q825" s="4"/>
      <c r="R825" s="4"/>
      <c r="S825" s="4"/>
      <c r="T825" s="4"/>
      <c r="U825" s="4"/>
      <c r="V825" s="4"/>
      <c r="W825" s="4"/>
      <c r="X825" s="4"/>
      <c r="Y825" s="4"/>
      <c r="Z825" s="56"/>
      <c r="AA825" s="56"/>
      <c r="AB825" s="4"/>
      <c r="AC825" s="4"/>
      <c r="AD825" s="4"/>
      <c r="AE825" s="4"/>
    </row>
    <row r="826" spans="1:31" ht="15.75" customHeight="1">
      <c r="A826" s="4"/>
      <c r="B826" s="4"/>
      <c r="C826" s="4"/>
      <c r="D826" s="4"/>
      <c r="E826" s="4"/>
      <c r="F826" s="4"/>
      <c r="G826" s="56"/>
      <c r="H826" s="56"/>
      <c r="I826" s="52"/>
      <c r="J826" s="52"/>
      <c r="K826" s="52"/>
      <c r="L826" s="52"/>
      <c r="M826" s="52"/>
      <c r="N826" s="52"/>
      <c r="O826" s="4"/>
      <c r="P826" s="4"/>
      <c r="Q826" s="4"/>
      <c r="R826" s="4"/>
      <c r="S826" s="4"/>
      <c r="T826" s="4"/>
      <c r="U826" s="4"/>
      <c r="V826" s="4"/>
      <c r="W826" s="4"/>
      <c r="X826" s="4"/>
      <c r="Y826" s="4"/>
      <c r="Z826" s="56"/>
      <c r="AA826" s="56"/>
      <c r="AB826" s="4"/>
      <c r="AC826" s="4"/>
      <c r="AD826" s="4"/>
      <c r="AE826" s="4"/>
    </row>
    <row r="827" spans="1:31" ht="15.75" customHeight="1">
      <c r="A827" s="4"/>
      <c r="B827" s="4"/>
      <c r="C827" s="4"/>
      <c r="D827" s="4"/>
      <c r="E827" s="4"/>
      <c r="F827" s="4"/>
      <c r="G827" s="56"/>
      <c r="H827" s="56"/>
      <c r="I827" s="52"/>
      <c r="J827" s="52"/>
      <c r="K827" s="52"/>
      <c r="L827" s="52"/>
      <c r="M827" s="52"/>
      <c r="N827" s="52"/>
      <c r="O827" s="4"/>
      <c r="P827" s="4"/>
      <c r="Q827" s="4"/>
      <c r="R827" s="4"/>
      <c r="S827" s="4"/>
      <c r="T827" s="4"/>
      <c r="U827" s="4"/>
      <c r="V827" s="4"/>
      <c r="W827" s="4"/>
      <c r="X827" s="4"/>
      <c r="Y827" s="4"/>
      <c r="Z827" s="56"/>
      <c r="AA827" s="56"/>
      <c r="AB827" s="4"/>
      <c r="AC827" s="4"/>
      <c r="AD827" s="4"/>
      <c r="AE827" s="4"/>
    </row>
    <row r="828" spans="1:31" ht="15.75" customHeight="1">
      <c r="A828" s="4"/>
      <c r="B828" s="4"/>
      <c r="C828" s="4"/>
      <c r="D828" s="4"/>
      <c r="E828" s="4"/>
      <c r="F828" s="4"/>
      <c r="G828" s="56"/>
      <c r="H828" s="56"/>
      <c r="I828" s="52"/>
      <c r="J828" s="52"/>
      <c r="K828" s="52"/>
      <c r="L828" s="52"/>
      <c r="M828" s="52"/>
      <c r="N828" s="52"/>
      <c r="O828" s="4"/>
      <c r="P828" s="4"/>
      <c r="Q828" s="4"/>
      <c r="R828" s="4"/>
      <c r="S828" s="4"/>
      <c r="T828" s="4"/>
      <c r="U828" s="4"/>
      <c r="V828" s="4"/>
      <c r="W828" s="4"/>
      <c r="X828" s="4"/>
      <c r="Y828" s="4"/>
      <c r="Z828" s="56"/>
      <c r="AA828" s="56"/>
      <c r="AB828" s="4"/>
      <c r="AC828" s="4"/>
      <c r="AD828" s="4"/>
      <c r="AE828" s="4"/>
    </row>
    <row r="829" spans="1:31" ht="15.75" customHeight="1">
      <c r="A829" s="4"/>
      <c r="B829" s="4"/>
      <c r="C829" s="4"/>
      <c r="D829" s="4"/>
      <c r="E829" s="4"/>
      <c r="F829" s="4"/>
      <c r="G829" s="56"/>
      <c r="H829" s="56"/>
      <c r="I829" s="52"/>
      <c r="J829" s="52"/>
      <c r="K829" s="52"/>
      <c r="L829" s="52"/>
      <c r="M829" s="52"/>
      <c r="N829" s="52"/>
      <c r="O829" s="4"/>
      <c r="P829" s="4"/>
      <c r="Q829" s="4"/>
      <c r="R829" s="4"/>
      <c r="S829" s="4"/>
      <c r="T829" s="4"/>
      <c r="U829" s="4"/>
      <c r="V829" s="4"/>
      <c r="W829" s="4"/>
      <c r="X829" s="4"/>
      <c r="Y829" s="4"/>
      <c r="Z829" s="56"/>
      <c r="AA829" s="56"/>
      <c r="AB829" s="4"/>
      <c r="AC829" s="4"/>
      <c r="AD829" s="4"/>
      <c r="AE829" s="4"/>
    </row>
    <row r="830" spans="1:31" ht="15.75" customHeight="1">
      <c r="A830" s="4"/>
      <c r="B830" s="4"/>
      <c r="C830" s="4"/>
      <c r="D830" s="4"/>
      <c r="E830" s="4"/>
      <c r="F830" s="4"/>
      <c r="G830" s="56"/>
      <c r="H830" s="56"/>
      <c r="I830" s="52"/>
      <c r="J830" s="52"/>
      <c r="K830" s="52"/>
      <c r="L830" s="52"/>
      <c r="M830" s="52"/>
      <c r="N830" s="52"/>
      <c r="O830" s="4"/>
      <c r="P830" s="4"/>
      <c r="Q830" s="4"/>
      <c r="R830" s="4"/>
      <c r="S830" s="4"/>
      <c r="T830" s="4"/>
      <c r="U830" s="4"/>
      <c r="V830" s="4"/>
      <c r="W830" s="4"/>
      <c r="X830" s="4"/>
      <c r="Y830" s="4"/>
      <c r="Z830" s="56"/>
      <c r="AA830" s="56"/>
      <c r="AB830" s="4"/>
      <c r="AC830" s="4"/>
      <c r="AD830" s="4"/>
      <c r="AE830" s="4"/>
    </row>
    <row r="831" spans="1:31" ht="15.75" customHeight="1">
      <c r="A831" s="4"/>
      <c r="B831" s="4"/>
      <c r="C831" s="4"/>
      <c r="D831" s="4"/>
      <c r="E831" s="4"/>
      <c r="F831" s="4"/>
      <c r="G831" s="56"/>
      <c r="H831" s="56"/>
      <c r="I831" s="52"/>
      <c r="J831" s="52"/>
      <c r="K831" s="52"/>
      <c r="L831" s="52"/>
      <c r="M831" s="52"/>
      <c r="N831" s="52"/>
      <c r="O831" s="4"/>
      <c r="P831" s="4"/>
      <c r="Q831" s="4"/>
      <c r="R831" s="4"/>
      <c r="S831" s="4"/>
      <c r="T831" s="4"/>
      <c r="U831" s="4"/>
      <c r="V831" s="4"/>
      <c r="W831" s="4"/>
      <c r="X831" s="4"/>
      <c r="Y831" s="4"/>
      <c r="Z831" s="56"/>
      <c r="AA831" s="56"/>
      <c r="AB831" s="4"/>
      <c r="AC831" s="4"/>
      <c r="AD831" s="4"/>
      <c r="AE831" s="4"/>
    </row>
    <row r="832" spans="1:31" ht="15.75" customHeight="1">
      <c r="A832" s="4"/>
      <c r="B832" s="4"/>
      <c r="C832" s="4"/>
      <c r="D832" s="4"/>
      <c r="E832" s="4"/>
      <c r="F832" s="4"/>
      <c r="G832" s="56"/>
      <c r="H832" s="56"/>
      <c r="I832" s="52"/>
      <c r="J832" s="52"/>
      <c r="K832" s="52"/>
      <c r="L832" s="52"/>
      <c r="M832" s="52"/>
      <c r="N832" s="52"/>
      <c r="O832" s="4"/>
      <c r="P832" s="4"/>
      <c r="Q832" s="4"/>
      <c r="R832" s="4"/>
      <c r="S832" s="4"/>
      <c r="T832" s="4"/>
      <c r="U832" s="4"/>
      <c r="V832" s="4"/>
      <c r="W832" s="4"/>
      <c r="X832" s="4"/>
      <c r="Y832" s="4"/>
      <c r="Z832" s="56"/>
      <c r="AA832" s="56"/>
      <c r="AB832" s="4"/>
      <c r="AC832" s="4"/>
      <c r="AD832" s="4"/>
      <c r="AE832" s="4"/>
    </row>
    <row r="833" spans="1:31" ht="15.75" customHeight="1">
      <c r="A833" s="4"/>
      <c r="B833" s="4"/>
      <c r="C833" s="4"/>
      <c r="D833" s="4"/>
      <c r="E833" s="4"/>
      <c r="F833" s="4"/>
      <c r="G833" s="56"/>
      <c r="H833" s="56"/>
      <c r="I833" s="52"/>
      <c r="J833" s="52"/>
      <c r="K833" s="52"/>
      <c r="L833" s="52"/>
      <c r="M833" s="52"/>
      <c r="N833" s="52"/>
      <c r="O833" s="4"/>
      <c r="P833" s="4"/>
      <c r="Q833" s="4"/>
      <c r="R833" s="4"/>
      <c r="S833" s="4"/>
      <c r="T833" s="4"/>
      <c r="U833" s="4"/>
      <c r="V833" s="4"/>
      <c r="W833" s="4"/>
      <c r="X833" s="4"/>
      <c r="Y833" s="4"/>
      <c r="Z833" s="56"/>
      <c r="AA833" s="56"/>
      <c r="AB833" s="4"/>
      <c r="AC833" s="4"/>
      <c r="AD833" s="4"/>
      <c r="AE833" s="4"/>
    </row>
    <row r="834" spans="1:31" ht="15.75" customHeight="1">
      <c r="A834" s="4"/>
      <c r="B834" s="4"/>
      <c r="C834" s="4"/>
      <c r="D834" s="4"/>
      <c r="E834" s="4"/>
      <c r="F834" s="4"/>
      <c r="G834" s="56"/>
      <c r="H834" s="56"/>
      <c r="I834" s="52"/>
      <c r="J834" s="52"/>
      <c r="K834" s="52"/>
      <c r="L834" s="52"/>
      <c r="M834" s="52"/>
      <c r="N834" s="52"/>
      <c r="O834" s="4"/>
      <c r="P834" s="4"/>
      <c r="Q834" s="4"/>
      <c r="R834" s="4"/>
      <c r="S834" s="4"/>
      <c r="T834" s="4"/>
      <c r="U834" s="4"/>
      <c r="V834" s="4"/>
      <c r="W834" s="4"/>
      <c r="X834" s="4"/>
      <c r="Y834" s="4"/>
      <c r="Z834" s="56"/>
      <c r="AA834" s="56"/>
      <c r="AB834" s="4"/>
      <c r="AC834" s="4"/>
      <c r="AD834" s="4"/>
      <c r="AE834" s="4"/>
    </row>
    <row r="835" spans="1:31" ht="15.75" customHeight="1">
      <c r="A835" s="4"/>
      <c r="B835" s="4"/>
      <c r="C835" s="4"/>
      <c r="D835" s="4"/>
      <c r="E835" s="4"/>
      <c r="F835" s="4"/>
      <c r="G835" s="56"/>
      <c r="H835" s="56"/>
      <c r="I835" s="52"/>
      <c r="J835" s="52"/>
      <c r="K835" s="52"/>
      <c r="L835" s="52"/>
      <c r="M835" s="52"/>
      <c r="N835" s="52"/>
      <c r="O835" s="4"/>
      <c r="P835" s="4"/>
      <c r="Q835" s="4"/>
      <c r="R835" s="4"/>
      <c r="S835" s="4"/>
      <c r="T835" s="4"/>
      <c r="U835" s="4"/>
      <c r="V835" s="4"/>
      <c r="W835" s="4"/>
      <c r="X835" s="4"/>
      <c r="Y835" s="4"/>
      <c r="Z835" s="56"/>
      <c r="AA835" s="56"/>
      <c r="AB835" s="4"/>
      <c r="AC835" s="4"/>
      <c r="AD835" s="4"/>
      <c r="AE835" s="4"/>
    </row>
    <row r="836" spans="1:31" ht="15.75" customHeight="1">
      <c r="A836" s="4"/>
      <c r="B836" s="4"/>
      <c r="C836" s="4"/>
      <c r="D836" s="4"/>
      <c r="E836" s="4"/>
      <c r="F836" s="4"/>
      <c r="G836" s="56"/>
      <c r="H836" s="56"/>
      <c r="I836" s="52"/>
      <c r="J836" s="52"/>
      <c r="K836" s="52"/>
      <c r="L836" s="52"/>
      <c r="M836" s="52"/>
      <c r="N836" s="52"/>
      <c r="O836" s="4"/>
      <c r="P836" s="4"/>
      <c r="Q836" s="4"/>
      <c r="R836" s="4"/>
      <c r="S836" s="4"/>
      <c r="T836" s="4"/>
      <c r="U836" s="4"/>
      <c r="V836" s="4"/>
      <c r="W836" s="4"/>
      <c r="X836" s="4"/>
      <c r="Y836" s="4"/>
      <c r="Z836" s="56"/>
      <c r="AA836" s="56"/>
      <c r="AB836" s="4"/>
      <c r="AC836" s="4"/>
      <c r="AD836" s="4"/>
      <c r="AE836" s="4"/>
    </row>
    <row r="837" spans="1:31" ht="15.75" customHeight="1">
      <c r="A837" s="4"/>
      <c r="B837" s="4"/>
      <c r="C837" s="4"/>
      <c r="D837" s="4"/>
      <c r="E837" s="4"/>
      <c r="F837" s="4"/>
      <c r="G837" s="56"/>
      <c r="H837" s="56"/>
      <c r="I837" s="52"/>
      <c r="J837" s="52"/>
      <c r="K837" s="52"/>
      <c r="L837" s="52"/>
      <c r="M837" s="52"/>
      <c r="N837" s="52"/>
      <c r="O837" s="4"/>
      <c r="P837" s="4"/>
      <c r="Q837" s="4"/>
      <c r="R837" s="4"/>
      <c r="S837" s="4"/>
      <c r="T837" s="4"/>
      <c r="U837" s="4"/>
      <c r="V837" s="4"/>
      <c r="W837" s="4"/>
      <c r="X837" s="4"/>
      <c r="Y837" s="4"/>
      <c r="Z837" s="56"/>
      <c r="AA837" s="56"/>
      <c r="AB837" s="4"/>
      <c r="AC837" s="4"/>
      <c r="AD837" s="4"/>
      <c r="AE837" s="4"/>
    </row>
    <row r="838" spans="1:31" ht="15.75" customHeight="1">
      <c r="A838" s="4"/>
      <c r="B838" s="4"/>
      <c r="C838" s="4"/>
      <c r="D838" s="4"/>
      <c r="E838" s="4"/>
      <c r="F838" s="4"/>
      <c r="G838" s="56"/>
      <c r="H838" s="56"/>
      <c r="I838" s="52"/>
      <c r="J838" s="52"/>
      <c r="K838" s="52"/>
      <c r="L838" s="52"/>
      <c r="M838" s="52"/>
      <c r="N838" s="52"/>
      <c r="O838" s="4"/>
      <c r="P838" s="4"/>
      <c r="Q838" s="4"/>
      <c r="R838" s="4"/>
      <c r="S838" s="4"/>
      <c r="T838" s="4"/>
      <c r="U838" s="4"/>
      <c r="V838" s="4"/>
      <c r="W838" s="4"/>
      <c r="X838" s="4"/>
      <c r="Y838" s="4"/>
      <c r="Z838" s="56"/>
      <c r="AA838" s="56"/>
      <c r="AB838" s="4"/>
      <c r="AC838" s="4"/>
      <c r="AD838" s="4"/>
      <c r="AE838" s="4"/>
    </row>
    <row r="839" spans="1:31" ht="15.75" customHeight="1">
      <c r="A839" s="4"/>
      <c r="B839" s="4"/>
      <c r="C839" s="4"/>
      <c r="D839" s="4"/>
      <c r="E839" s="4"/>
      <c r="F839" s="4"/>
      <c r="G839" s="56"/>
      <c r="H839" s="56"/>
      <c r="I839" s="52"/>
      <c r="J839" s="52"/>
      <c r="K839" s="52"/>
      <c r="L839" s="52"/>
      <c r="M839" s="52"/>
      <c r="N839" s="52"/>
      <c r="O839" s="4"/>
      <c r="P839" s="4"/>
      <c r="Q839" s="4"/>
      <c r="R839" s="4"/>
      <c r="S839" s="4"/>
      <c r="T839" s="4"/>
      <c r="U839" s="4"/>
      <c r="V839" s="4"/>
      <c r="W839" s="4"/>
      <c r="X839" s="4"/>
      <c r="Y839" s="4"/>
      <c r="Z839" s="56"/>
      <c r="AA839" s="56"/>
      <c r="AB839" s="4"/>
      <c r="AC839" s="4"/>
      <c r="AD839" s="4"/>
      <c r="AE839" s="4"/>
    </row>
    <row r="840" spans="1:31" ht="15.75" customHeight="1">
      <c r="A840" s="4"/>
      <c r="B840" s="4"/>
      <c r="C840" s="4"/>
      <c r="D840" s="4"/>
      <c r="E840" s="4"/>
      <c r="F840" s="4"/>
      <c r="G840" s="56"/>
      <c r="H840" s="56"/>
      <c r="I840" s="52"/>
      <c r="J840" s="52"/>
      <c r="K840" s="52"/>
      <c r="L840" s="52"/>
      <c r="M840" s="52"/>
      <c r="N840" s="52"/>
      <c r="O840" s="4"/>
      <c r="P840" s="4"/>
      <c r="Q840" s="4"/>
      <c r="R840" s="4"/>
      <c r="S840" s="4"/>
      <c r="T840" s="4"/>
      <c r="U840" s="4"/>
      <c r="V840" s="4"/>
      <c r="W840" s="4"/>
      <c r="X840" s="4"/>
      <c r="Y840" s="4"/>
      <c r="Z840" s="56"/>
      <c r="AA840" s="56"/>
      <c r="AB840" s="4"/>
      <c r="AC840" s="4"/>
      <c r="AD840" s="4"/>
      <c r="AE840" s="4"/>
    </row>
    <row r="841" spans="1:31" ht="15.75" customHeight="1">
      <c r="A841" s="4"/>
      <c r="B841" s="4"/>
      <c r="C841" s="4"/>
      <c r="D841" s="4"/>
      <c r="E841" s="4"/>
      <c r="F841" s="4"/>
      <c r="G841" s="56"/>
      <c r="H841" s="56"/>
      <c r="I841" s="52"/>
      <c r="J841" s="52"/>
      <c r="K841" s="52"/>
      <c r="L841" s="52"/>
      <c r="M841" s="52"/>
      <c r="N841" s="52"/>
      <c r="O841" s="4"/>
      <c r="P841" s="4"/>
      <c r="Q841" s="4"/>
      <c r="R841" s="4"/>
      <c r="S841" s="4"/>
      <c r="T841" s="4"/>
      <c r="U841" s="4"/>
      <c r="V841" s="4"/>
      <c r="W841" s="4"/>
      <c r="X841" s="4"/>
      <c r="Y841" s="4"/>
      <c r="Z841" s="56"/>
      <c r="AA841" s="56"/>
      <c r="AB841" s="4"/>
      <c r="AC841" s="4"/>
      <c r="AD841" s="4"/>
      <c r="AE841" s="4"/>
    </row>
    <row r="842" spans="1:31" ht="15.75" customHeight="1">
      <c r="A842" s="4"/>
      <c r="B842" s="4"/>
      <c r="C842" s="4"/>
      <c r="D842" s="4"/>
      <c r="E842" s="4"/>
      <c r="F842" s="4"/>
      <c r="G842" s="56"/>
      <c r="H842" s="56"/>
      <c r="I842" s="52"/>
      <c r="J842" s="52"/>
      <c r="K842" s="52"/>
      <c r="L842" s="52"/>
      <c r="M842" s="52"/>
      <c r="N842" s="52"/>
      <c r="O842" s="4"/>
      <c r="P842" s="4"/>
      <c r="Q842" s="4"/>
      <c r="R842" s="4"/>
      <c r="S842" s="4"/>
      <c r="T842" s="4"/>
      <c r="U842" s="4"/>
      <c r="V842" s="4"/>
      <c r="W842" s="4"/>
      <c r="X842" s="4"/>
      <c r="Y842" s="4"/>
      <c r="Z842" s="56"/>
      <c r="AA842" s="56"/>
      <c r="AB842" s="4"/>
      <c r="AC842" s="4"/>
      <c r="AD842" s="4"/>
      <c r="AE842" s="4"/>
    </row>
    <row r="843" spans="1:31" ht="15.75" customHeight="1">
      <c r="A843" s="4"/>
      <c r="B843" s="4"/>
      <c r="C843" s="4"/>
      <c r="D843" s="4"/>
      <c r="E843" s="4"/>
      <c r="F843" s="4"/>
      <c r="G843" s="56"/>
      <c r="H843" s="56"/>
      <c r="I843" s="52"/>
      <c r="J843" s="52"/>
      <c r="K843" s="52"/>
      <c r="L843" s="52"/>
      <c r="M843" s="52"/>
      <c r="N843" s="52"/>
      <c r="O843" s="4"/>
      <c r="P843" s="4"/>
      <c r="Q843" s="4"/>
      <c r="R843" s="4"/>
      <c r="S843" s="4"/>
      <c r="T843" s="4"/>
      <c r="U843" s="4"/>
      <c r="V843" s="4"/>
      <c r="W843" s="4"/>
      <c r="X843" s="4"/>
      <c r="Y843" s="4"/>
      <c r="Z843" s="56"/>
      <c r="AA843" s="56"/>
      <c r="AB843" s="4"/>
      <c r="AC843" s="4"/>
      <c r="AD843" s="4"/>
      <c r="AE843" s="4"/>
    </row>
    <row r="844" spans="1:31" ht="15.75" customHeight="1">
      <c r="A844" s="4"/>
      <c r="B844" s="4"/>
      <c r="C844" s="4"/>
      <c r="D844" s="4"/>
      <c r="E844" s="4"/>
      <c r="F844" s="4"/>
      <c r="G844" s="56"/>
      <c r="H844" s="56"/>
      <c r="I844" s="52"/>
      <c r="J844" s="52"/>
      <c r="K844" s="52"/>
      <c r="L844" s="52"/>
      <c r="M844" s="52"/>
      <c r="N844" s="52"/>
      <c r="O844" s="4"/>
      <c r="P844" s="4"/>
      <c r="Q844" s="4"/>
      <c r="R844" s="4"/>
      <c r="S844" s="4"/>
      <c r="T844" s="4"/>
      <c r="U844" s="4"/>
      <c r="V844" s="4"/>
      <c r="W844" s="4"/>
      <c r="X844" s="4"/>
      <c r="Y844" s="4"/>
      <c r="Z844" s="56"/>
      <c r="AA844" s="56"/>
      <c r="AB844" s="4"/>
      <c r="AC844" s="4"/>
      <c r="AD844" s="4"/>
      <c r="AE844" s="4"/>
    </row>
    <row r="845" spans="1:31" ht="15.75" customHeight="1">
      <c r="A845" s="4"/>
      <c r="B845" s="4"/>
      <c r="C845" s="4"/>
      <c r="D845" s="4"/>
      <c r="E845" s="4"/>
      <c r="F845" s="4"/>
      <c r="G845" s="56"/>
      <c r="H845" s="56"/>
      <c r="I845" s="52"/>
      <c r="J845" s="52"/>
      <c r="K845" s="52"/>
      <c r="L845" s="52"/>
      <c r="M845" s="52"/>
      <c r="N845" s="52"/>
      <c r="O845" s="4"/>
      <c r="P845" s="4"/>
      <c r="Q845" s="4"/>
      <c r="R845" s="4"/>
      <c r="S845" s="4"/>
      <c r="T845" s="4"/>
      <c r="U845" s="4"/>
      <c r="V845" s="4"/>
      <c r="W845" s="4"/>
      <c r="X845" s="4"/>
      <c r="Y845" s="4"/>
      <c r="Z845" s="56"/>
      <c r="AA845" s="56"/>
      <c r="AB845" s="4"/>
      <c r="AC845" s="4"/>
      <c r="AD845" s="4"/>
      <c r="AE845" s="4"/>
    </row>
    <row r="846" spans="1:31" ht="15.75" customHeight="1">
      <c r="A846" s="4"/>
      <c r="B846" s="4"/>
      <c r="C846" s="4"/>
      <c r="D846" s="4"/>
      <c r="E846" s="4"/>
      <c r="F846" s="4"/>
      <c r="G846" s="56"/>
      <c r="H846" s="56"/>
      <c r="I846" s="52"/>
      <c r="J846" s="52"/>
      <c r="K846" s="52"/>
      <c r="L846" s="52"/>
      <c r="M846" s="52"/>
      <c r="N846" s="52"/>
      <c r="O846" s="4"/>
      <c r="P846" s="4"/>
      <c r="Q846" s="4"/>
      <c r="R846" s="4"/>
      <c r="S846" s="4"/>
      <c r="T846" s="4"/>
      <c r="U846" s="4"/>
      <c r="V846" s="4"/>
      <c r="W846" s="4"/>
      <c r="X846" s="4"/>
      <c r="Y846" s="4"/>
      <c r="Z846" s="56"/>
      <c r="AA846" s="56"/>
      <c r="AB846" s="4"/>
      <c r="AC846" s="4"/>
      <c r="AD846" s="4"/>
      <c r="AE846" s="4"/>
    </row>
    <row r="847" spans="1:31" ht="15.75" customHeight="1">
      <c r="A847" s="4"/>
      <c r="B847" s="4"/>
      <c r="C847" s="4"/>
      <c r="D847" s="4"/>
      <c r="E847" s="4"/>
      <c r="F847" s="4"/>
      <c r="G847" s="56"/>
      <c r="H847" s="56"/>
      <c r="I847" s="52"/>
      <c r="J847" s="52"/>
      <c r="K847" s="52"/>
      <c r="L847" s="52"/>
      <c r="M847" s="52"/>
      <c r="N847" s="52"/>
      <c r="O847" s="4"/>
      <c r="P847" s="4"/>
      <c r="Q847" s="4"/>
      <c r="R847" s="4"/>
      <c r="S847" s="4"/>
      <c r="T847" s="4"/>
      <c r="U847" s="4"/>
      <c r="V847" s="4"/>
      <c r="W847" s="4"/>
      <c r="X847" s="4"/>
      <c r="Y847" s="4"/>
      <c r="Z847" s="56"/>
      <c r="AA847" s="56"/>
      <c r="AB847" s="4"/>
      <c r="AC847" s="4"/>
      <c r="AD847" s="4"/>
      <c r="AE847" s="4"/>
    </row>
    <row r="848" spans="1:31" ht="15.75" customHeight="1">
      <c r="A848" s="4"/>
      <c r="B848" s="4"/>
      <c r="C848" s="4"/>
      <c r="D848" s="4"/>
      <c r="E848" s="4"/>
      <c r="F848" s="4"/>
      <c r="G848" s="56"/>
      <c r="H848" s="56"/>
      <c r="I848" s="52"/>
      <c r="J848" s="52"/>
      <c r="K848" s="52"/>
      <c r="L848" s="52"/>
      <c r="M848" s="52"/>
      <c r="N848" s="52"/>
      <c r="O848" s="4"/>
      <c r="P848" s="4"/>
      <c r="Q848" s="4"/>
      <c r="R848" s="4"/>
      <c r="S848" s="4"/>
      <c r="T848" s="4"/>
      <c r="U848" s="4"/>
      <c r="V848" s="4"/>
      <c r="W848" s="4"/>
      <c r="X848" s="4"/>
      <c r="Y848" s="4"/>
      <c r="Z848" s="56"/>
      <c r="AA848" s="56"/>
      <c r="AB848" s="4"/>
      <c r="AC848" s="4"/>
      <c r="AD848" s="4"/>
      <c r="AE848" s="4"/>
    </row>
    <row r="849" spans="1:31" ht="15.75" customHeight="1">
      <c r="A849" s="4"/>
      <c r="B849" s="4"/>
      <c r="C849" s="4"/>
      <c r="D849" s="4"/>
      <c r="E849" s="4"/>
      <c r="F849" s="4"/>
      <c r="G849" s="56"/>
      <c r="H849" s="56"/>
      <c r="I849" s="52"/>
      <c r="J849" s="52"/>
      <c r="K849" s="52"/>
      <c r="L849" s="52"/>
      <c r="M849" s="52"/>
      <c r="N849" s="52"/>
      <c r="O849" s="4"/>
      <c r="P849" s="4"/>
      <c r="Q849" s="4"/>
      <c r="R849" s="4"/>
      <c r="S849" s="4"/>
      <c r="T849" s="4"/>
      <c r="U849" s="4"/>
      <c r="V849" s="4"/>
      <c r="W849" s="4"/>
      <c r="X849" s="4"/>
      <c r="Y849" s="4"/>
      <c r="Z849" s="56"/>
      <c r="AA849" s="56"/>
      <c r="AB849" s="4"/>
      <c r="AC849" s="4"/>
      <c r="AD849" s="4"/>
      <c r="AE849" s="4"/>
    </row>
    <row r="850" spans="1:31" ht="15.75" customHeight="1">
      <c r="A850" s="4"/>
      <c r="B850" s="4"/>
      <c r="C850" s="4"/>
      <c r="D850" s="4"/>
      <c r="E850" s="4"/>
      <c r="F850" s="4"/>
      <c r="G850" s="56"/>
      <c r="H850" s="56"/>
      <c r="I850" s="52"/>
      <c r="J850" s="52"/>
      <c r="K850" s="52"/>
      <c r="L850" s="52"/>
      <c r="M850" s="52"/>
      <c r="N850" s="52"/>
      <c r="O850" s="4"/>
      <c r="P850" s="4"/>
      <c r="Q850" s="4"/>
      <c r="R850" s="4"/>
      <c r="S850" s="4"/>
      <c r="T850" s="4"/>
      <c r="U850" s="4"/>
      <c r="V850" s="4"/>
      <c r="W850" s="4"/>
      <c r="X850" s="4"/>
      <c r="Y850" s="4"/>
      <c r="Z850" s="56"/>
      <c r="AA850" s="56"/>
      <c r="AB850" s="4"/>
      <c r="AC850" s="4"/>
      <c r="AD850" s="4"/>
      <c r="AE850" s="4"/>
    </row>
    <row r="851" spans="1:31" ht="15.75" customHeight="1">
      <c r="A851" s="4"/>
      <c r="B851" s="4"/>
      <c r="C851" s="4"/>
      <c r="D851" s="4"/>
      <c r="E851" s="4"/>
      <c r="F851" s="4"/>
      <c r="G851" s="56"/>
      <c r="H851" s="56"/>
      <c r="I851" s="52"/>
      <c r="J851" s="52"/>
      <c r="K851" s="52"/>
      <c r="L851" s="52"/>
      <c r="M851" s="52"/>
      <c r="N851" s="52"/>
      <c r="O851" s="4"/>
      <c r="P851" s="4"/>
      <c r="Q851" s="4"/>
      <c r="R851" s="4"/>
      <c r="S851" s="4"/>
      <c r="T851" s="4"/>
      <c r="U851" s="4"/>
      <c r="V851" s="4"/>
      <c r="W851" s="4"/>
      <c r="X851" s="4"/>
      <c r="Y851" s="4"/>
      <c r="Z851" s="56"/>
      <c r="AA851" s="56"/>
      <c r="AB851" s="4"/>
      <c r="AC851" s="4"/>
      <c r="AD851" s="4"/>
      <c r="AE851" s="4"/>
    </row>
    <row r="852" spans="1:31" ht="15.75" customHeight="1">
      <c r="A852" s="4"/>
      <c r="B852" s="4"/>
      <c r="C852" s="4"/>
      <c r="D852" s="4"/>
      <c r="E852" s="4"/>
      <c r="F852" s="4"/>
      <c r="G852" s="56"/>
      <c r="H852" s="56"/>
      <c r="I852" s="52"/>
      <c r="J852" s="52"/>
      <c r="K852" s="52"/>
      <c r="L852" s="52"/>
      <c r="M852" s="52"/>
      <c r="N852" s="52"/>
      <c r="O852" s="4"/>
      <c r="P852" s="4"/>
      <c r="Q852" s="4"/>
      <c r="R852" s="4"/>
      <c r="S852" s="4"/>
      <c r="T852" s="4"/>
      <c r="U852" s="4"/>
      <c r="V852" s="4"/>
      <c r="W852" s="4"/>
      <c r="X852" s="4"/>
      <c r="Y852" s="4"/>
      <c r="Z852" s="56"/>
      <c r="AA852" s="56"/>
      <c r="AB852" s="4"/>
      <c r="AC852" s="4"/>
      <c r="AD852" s="4"/>
      <c r="AE852" s="4"/>
    </row>
    <row r="853" spans="1:31" ht="15.75" customHeight="1">
      <c r="A853" s="4"/>
      <c r="B853" s="4"/>
      <c r="C853" s="4"/>
      <c r="D853" s="4"/>
      <c r="E853" s="4"/>
      <c r="F853" s="4"/>
      <c r="G853" s="56"/>
      <c r="H853" s="56"/>
      <c r="I853" s="52"/>
      <c r="J853" s="52"/>
      <c r="K853" s="52"/>
      <c r="L853" s="52"/>
      <c r="M853" s="52"/>
      <c r="N853" s="52"/>
      <c r="O853" s="4"/>
      <c r="P853" s="4"/>
      <c r="Q853" s="4"/>
      <c r="R853" s="4"/>
      <c r="S853" s="4"/>
      <c r="T853" s="4"/>
      <c r="U853" s="4"/>
      <c r="V853" s="4"/>
      <c r="W853" s="4"/>
      <c r="X853" s="4"/>
      <c r="Y853" s="4"/>
      <c r="Z853" s="56"/>
      <c r="AA853" s="56"/>
      <c r="AB853" s="4"/>
      <c r="AC853" s="4"/>
      <c r="AD853" s="4"/>
      <c r="AE853" s="4"/>
    </row>
    <row r="854" spans="1:31" ht="15.75" customHeight="1">
      <c r="A854" s="4"/>
      <c r="B854" s="4"/>
      <c r="C854" s="4"/>
      <c r="D854" s="4"/>
      <c r="E854" s="4"/>
      <c r="F854" s="4"/>
      <c r="G854" s="56"/>
      <c r="H854" s="56"/>
      <c r="I854" s="52"/>
      <c r="J854" s="52"/>
      <c r="K854" s="52"/>
      <c r="L854" s="52"/>
      <c r="M854" s="52"/>
      <c r="N854" s="52"/>
      <c r="O854" s="4"/>
      <c r="P854" s="4"/>
      <c r="Q854" s="4"/>
      <c r="R854" s="4"/>
      <c r="S854" s="4"/>
      <c r="T854" s="4"/>
      <c r="U854" s="4"/>
      <c r="V854" s="4"/>
      <c r="W854" s="4"/>
      <c r="X854" s="4"/>
      <c r="Y854" s="4"/>
      <c r="Z854" s="56"/>
      <c r="AA854" s="56"/>
      <c r="AB854" s="4"/>
      <c r="AC854" s="4"/>
      <c r="AD854" s="4"/>
      <c r="AE854" s="4"/>
    </row>
    <row r="855" spans="1:31" ht="15.75" customHeight="1">
      <c r="A855" s="4"/>
      <c r="B855" s="4"/>
      <c r="C855" s="4"/>
      <c r="D855" s="4"/>
      <c r="E855" s="4"/>
      <c r="F855" s="4"/>
      <c r="G855" s="56"/>
      <c r="H855" s="56"/>
      <c r="I855" s="52"/>
      <c r="J855" s="52"/>
      <c r="K855" s="52"/>
      <c r="L855" s="52"/>
      <c r="M855" s="52"/>
      <c r="N855" s="52"/>
      <c r="O855" s="4"/>
      <c r="P855" s="4"/>
      <c r="Q855" s="4"/>
      <c r="R855" s="4"/>
      <c r="S855" s="4"/>
      <c r="T855" s="4"/>
      <c r="U855" s="4"/>
      <c r="V855" s="4"/>
      <c r="W855" s="4"/>
      <c r="X855" s="4"/>
      <c r="Y855" s="4"/>
      <c r="Z855" s="56"/>
      <c r="AA855" s="56"/>
      <c r="AB855" s="4"/>
      <c r="AC855" s="4"/>
      <c r="AD855" s="4"/>
      <c r="AE855" s="4"/>
    </row>
    <row r="856" spans="1:31" ht="15.75" customHeight="1">
      <c r="A856" s="4"/>
      <c r="B856" s="4"/>
      <c r="C856" s="4"/>
      <c r="D856" s="4"/>
      <c r="E856" s="4"/>
      <c r="F856" s="4"/>
      <c r="G856" s="56"/>
      <c r="H856" s="56"/>
      <c r="I856" s="52"/>
      <c r="J856" s="52"/>
      <c r="K856" s="52"/>
      <c r="L856" s="52"/>
      <c r="M856" s="52"/>
      <c r="N856" s="52"/>
      <c r="O856" s="4"/>
      <c r="P856" s="4"/>
      <c r="Q856" s="4"/>
      <c r="R856" s="4"/>
      <c r="S856" s="4"/>
      <c r="T856" s="4"/>
      <c r="U856" s="4"/>
      <c r="V856" s="4"/>
      <c r="W856" s="4"/>
      <c r="X856" s="4"/>
      <c r="Y856" s="4"/>
      <c r="Z856" s="56"/>
      <c r="AA856" s="56"/>
      <c r="AB856" s="4"/>
      <c r="AC856" s="4"/>
      <c r="AD856" s="4"/>
      <c r="AE856" s="4"/>
    </row>
    <row r="857" spans="1:31" ht="15.75" customHeight="1">
      <c r="A857" s="4"/>
      <c r="B857" s="4"/>
      <c r="C857" s="4"/>
      <c r="D857" s="4"/>
      <c r="E857" s="4"/>
      <c r="F857" s="4"/>
      <c r="G857" s="56"/>
      <c r="H857" s="56"/>
      <c r="I857" s="52"/>
      <c r="J857" s="52"/>
      <c r="K857" s="52"/>
      <c r="L857" s="52"/>
      <c r="M857" s="52"/>
      <c r="N857" s="52"/>
      <c r="O857" s="4"/>
      <c r="P857" s="4"/>
      <c r="Q857" s="4"/>
      <c r="R857" s="4"/>
      <c r="S857" s="4"/>
      <c r="T857" s="4"/>
      <c r="U857" s="4"/>
      <c r="V857" s="4"/>
      <c r="W857" s="4"/>
      <c r="X857" s="4"/>
      <c r="Y857" s="4"/>
      <c r="Z857" s="56"/>
      <c r="AA857" s="56"/>
      <c r="AB857" s="4"/>
      <c r="AC857" s="4"/>
      <c r="AD857" s="4"/>
      <c r="AE857" s="4"/>
    </row>
    <row r="858" spans="1:31" ht="15.75" customHeight="1">
      <c r="A858" s="4"/>
      <c r="B858" s="4"/>
      <c r="C858" s="4"/>
      <c r="D858" s="4"/>
      <c r="E858" s="4"/>
      <c r="F858" s="4"/>
      <c r="G858" s="56"/>
      <c r="H858" s="56"/>
      <c r="I858" s="52"/>
      <c r="J858" s="52"/>
      <c r="K858" s="52"/>
      <c r="L858" s="52"/>
      <c r="M858" s="52"/>
      <c r="N858" s="52"/>
      <c r="O858" s="4"/>
      <c r="P858" s="4"/>
      <c r="Q858" s="4"/>
      <c r="R858" s="4"/>
      <c r="S858" s="4"/>
      <c r="T858" s="4"/>
      <c r="U858" s="4"/>
      <c r="V858" s="4"/>
      <c r="W858" s="4"/>
      <c r="X858" s="4"/>
      <c r="Y858" s="4"/>
      <c r="Z858" s="56"/>
      <c r="AA858" s="56"/>
      <c r="AB858" s="4"/>
      <c r="AC858" s="4"/>
      <c r="AD858" s="4"/>
      <c r="AE858" s="4"/>
    </row>
    <row r="859" spans="1:31" ht="15.75" customHeight="1">
      <c r="A859" s="4"/>
      <c r="B859" s="4"/>
      <c r="C859" s="4"/>
      <c r="D859" s="4"/>
      <c r="E859" s="4"/>
      <c r="F859" s="4"/>
      <c r="G859" s="56"/>
      <c r="H859" s="56"/>
      <c r="I859" s="52"/>
      <c r="J859" s="52"/>
      <c r="K859" s="52"/>
      <c r="L859" s="52"/>
      <c r="M859" s="52"/>
      <c r="N859" s="52"/>
      <c r="O859" s="4"/>
      <c r="P859" s="4"/>
      <c r="Q859" s="4"/>
      <c r="R859" s="4"/>
      <c r="S859" s="4"/>
      <c r="T859" s="4"/>
      <c r="U859" s="4"/>
      <c r="V859" s="4"/>
      <c r="W859" s="4"/>
      <c r="X859" s="4"/>
      <c r="Y859" s="4"/>
      <c r="Z859" s="56"/>
      <c r="AA859" s="56"/>
      <c r="AB859" s="4"/>
      <c r="AC859" s="4"/>
      <c r="AD859" s="4"/>
      <c r="AE859" s="4"/>
    </row>
    <row r="860" spans="1:31" ht="15.75" customHeight="1">
      <c r="A860" s="4"/>
      <c r="B860" s="4"/>
      <c r="C860" s="4"/>
      <c r="D860" s="4"/>
      <c r="E860" s="4"/>
      <c r="F860" s="4"/>
      <c r="G860" s="56"/>
      <c r="H860" s="56"/>
      <c r="I860" s="52"/>
      <c r="J860" s="52"/>
      <c r="K860" s="52"/>
      <c r="L860" s="52"/>
      <c r="M860" s="52"/>
      <c r="N860" s="52"/>
      <c r="O860" s="4"/>
      <c r="P860" s="4"/>
      <c r="Q860" s="4"/>
      <c r="R860" s="4"/>
      <c r="S860" s="4"/>
      <c r="T860" s="4"/>
      <c r="U860" s="4"/>
      <c r="V860" s="4"/>
      <c r="W860" s="4"/>
      <c r="X860" s="4"/>
      <c r="Y860" s="4"/>
      <c r="Z860" s="56"/>
      <c r="AA860" s="56"/>
      <c r="AB860" s="4"/>
      <c r="AC860" s="4"/>
      <c r="AD860" s="4"/>
      <c r="AE860" s="4"/>
    </row>
    <row r="861" spans="1:31" ht="15.75" customHeight="1">
      <c r="A861" s="4"/>
      <c r="B861" s="4"/>
      <c r="C861" s="4"/>
      <c r="D861" s="4"/>
      <c r="E861" s="4"/>
      <c r="F861" s="4"/>
      <c r="G861" s="56"/>
      <c r="H861" s="56"/>
      <c r="I861" s="52"/>
      <c r="J861" s="52"/>
      <c r="K861" s="52"/>
      <c r="L861" s="52"/>
      <c r="M861" s="52"/>
      <c r="N861" s="52"/>
      <c r="O861" s="4"/>
      <c r="P861" s="4"/>
      <c r="Q861" s="4"/>
      <c r="R861" s="4"/>
      <c r="S861" s="4"/>
      <c r="T861" s="4"/>
      <c r="U861" s="4"/>
      <c r="V861" s="4"/>
      <c r="W861" s="4"/>
      <c r="X861" s="4"/>
      <c r="Y861" s="4"/>
      <c r="Z861" s="56"/>
      <c r="AA861" s="56"/>
      <c r="AB861" s="4"/>
      <c r="AC861" s="4"/>
      <c r="AD861" s="4"/>
      <c r="AE861" s="4"/>
    </row>
    <row r="862" spans="1:31" ht="15.75" customHeight="1">
      <c r="A862" s="4"/>
      <c r="B862" s="4"/>
      <c r="C862" s="4"/>
      <c r="D862" s="4"/>
      <c r="E862" s="4"/>
      <c r="F862" s="4"/>
      <c r="G862" s="56"/>
      <c r="H862" s="56"/>
      <c r="I862" s="52"/>
      <c r="J862" s="52"/>
      <c r="K862" s="52"/>
      <c r="L862" s="52"/>
      <c r="M862" s="52"/>
      <c r="N862" s="52"/>
      <c r="O862" s="4"/>
      <c r="P862" s="4"/>
      <c r="Q862" s="4"/>
      <c r="R862" s="4"/>
      <c r="S862" s="4"/>
      <c r="T862" s="4"/>
      <c r="U862" s="4"/>
      <c r="V862" s="4"/>
      <c r="W862" s="4"/>
      <c r="X862" s="4"/>
      <c r="Y862" s="4"/>
      <c r="Z862" s="56"/>
      <c r="AA862" s="56"/>
      <c r="AB862" s="4"/>
      <c r="AC862" s="4"/>
      <c r="AD862" s="4"/>
      <c r="AE862" s="4"/>
    </row>
    <row r="863" spans="1:31" ht="15.75" customHeight="1">
      <c r="A863" s="4"/>
      <c r="B863" s="4"/>
      <c r="C863" s="4"/>
      <c r="D863" s="4"/>
      <c r="E863" s="4"/>
      <c r="F863" s="4"/>
      <c r="G863" s="56"/>
      <c r="H863" s="56"/>
      <c r="I863" s="52"/>
      <c r="J863" s="52"/>
      <c r="K863" s="52"/>
      <c r="L863" s="52"/>
      <c r="M863" s="52"/>
      <c r="N863" s="52"/>
      <c r="O863" s="4"/>
      <c r="P863" s="4"/>
      <c r="Q863" s="4"/>
      <c r="R863" s="4"/>
      <c r="S863" s="4"/>
      <c r="T863" s="4"/>
      <c r="U863" s="4"/>
      <c r="V863" s="4"/>
      <c r="W863" s="4"/>
      <c r="X863" s="4"/>
      <c r="Y863" s="4"/>
      <c r="Z863" s="56"/>
      <c r="AA863" s="56"/>
      <c r="AB863" s="4"/>
      <c r="AC863" s="4"/>
      <c r="AD863" s="4"/>
      <c r="AE863" s="4"/>
    </row>
    <row r="864" spans="1:31" ht="15.75" customHeight="1">
      <c r="A864" s="4"/>
      <c r="B864" s="4"/>
      <c r="C864" s="4"/>
      <c r="D864" s="4"/>
      <c r="E864" s="4"/>
      <c r="F864" s="4"/>
      <c r="G864" s="56"/>
      <c r="H864" s="56"/>
      <c r="I864" s="52"/>
      <c r="J864" s="52"/>
      <c r="K864" s="52"/>
      <c r="L864" s="52"/>
      <c r="M864" s="52"/>
      <c r="N864" s="52"/>
      <c r="O864" s="4"/>
      <c r="P864" s="4"/>
      <c r="Q864" s="4"/>
      <c r="R864" s="4"/>
      <c r="S864" s="4"/>
      <c r="T864" s="4"/>
      <c r="U864" s="4"/>
      <c r="V864" s="4"/>
      <c r="W864" s="4"/>
      <c r="X864" s="4"/>
      <c r="Y864" s="4"/>
      <c r="Z864" s="56"/>
      <c r="AA864" s="56"/>
      <c r="AB864" s="4"/>
      <c r="AC864" s="4"/>
      <c r="AD864" s="4"/>
      <c r="AE864" s="4"/>
    </row>
    <row r="865" spans="1:31" ht="15.75" customHeight="1">
      <c r="A865" s="4"/>
      <c r="B865" s="4"/>
      <c r="C865" s="4"/>
      <c r="D865" s="4"/>
      <c r="E865" s="4"/>
      <c r="F865" s="4"/>
      <c r="G865" s="56"/>
      <c r="H865" s="56"/>
      <c r="I865" s="52"/>
      <c r="J865" s="52"/>
      <c r="K865" s="52"/>
      <c r="L865" s="52"/>
      <c r="M865" s="52"/>
      <c r="N865" s="52"/>
      <c r="O865" s="4"/>
      <c r="P865" s="4"/>
      <c r="Q865" s="4"/>
      <c r="R865" s="4"/>
      <c r="S865" s="4"/>
      <c r="T865" s="4"/>
      <c r="U865" s="4"/>
      <c r="V865" s="4"/>
      <c r="W865" s="4"/>
      <c r="X865" s="4"/>
      <c r="Y865" s="4"/>
      <c r="Z865" s="56"/>
      <c r="AA865" s="56"/>
      <c r="AB865" s="4"/>
      <c r="AC865" s="4"/>
      <c r="AD865" s="4"/>
      <c r="AE865" s="4"/>
    </row>
    <row r="866" spans="1:31" ht="15.75" customHeight="1">
      <c r="A866" s="4"/>
      <c r="B866" s="4"/>
      <c r="C866" s="4"/>
      <c r="D866" s="4"/>
      <c r="E866" s="4"/>
      <c r="F866" s="4"/>
      <c r="G866" s="56"/>
      <c r="H866" s="56"/>
      <c r="I866" s="52"/>
      <c r="J866" s="52"/>
      <c r="K866" s="52"/>
      <c r="L866" s="52"/>
      <c r="M866" s="52"/>
      <c r="N866" s="52"/>
      <c r="O866" s="4"/>
      <c r="P866" s="4"/>
      <c r="Q866" s="4"/>
      <c r="R866" s="4"/>
      <c r="S866" s="4"/>
      <c r="T866" s="4"/>
      <c r="U866" s="4"/>
      <c r="V866" s="4"/>
      <c r="W866" s="4"/>
      <c r="X866" s="4"/>
      <c r="Y866" s="4"/>
      <c r="Z866" s="56"/>
      <c r="AA866" s="56"/>
      <c r="AB866" s="4"/>
      <c r="AC866" s="4"/>
      <c r="AD866" s="4"/>
      <c r="AE866" s="4"/>
    </row>
    <row r="867" spans="1:31" ht="15.75" customHeight="1">
      <c r="A867" s="4"/>
      <c r="B867" s="4"/>
      <c r="C867" s="4"/>
      <c r="D867" s="4"/>
      <c r="E867" s="4"/>
      <c r="F867" s="4"/>
      <c r="G867" s="56"/>
      <c r="H867" s="56"/>
      <c r="I867" s="52"/>
      <c r="J867" s="52"/>
      <c r="K867" s="52"/>
      <c r="L867" s="52"/>
      <c r="M867" s="52"/>
      <c r="N867" s="52"/>
      <c r="O867" s="4"/>
      <c r="P867" s="4"/>
      <c r="Q867" s="4"/>
      <c r="R867" s="4"/>
      <c r="S867" s="4"/>
      <c r="T867" s="4"/>
      <c r="U867" s="4"/>
      <c r="V867" s="4"/>
      <c r="W867" s="4"/>
      <c r="X867" s="4"/>
      <c r="Y867" s="4"/>
      <c r="Z867" s="56"/>
      <c r="AA867" s="56"/>
      <c r="AB867" s="4"/>
      <c r="AC867" s="4"/>
      <c r="AD867" s="4"/>
      <c r="AE867" s="4"/>
    </row>
    <row r="868" spans="1:31" ht="15.75" customHeight="1">
      <c r="A868" s="4"/>
      <c r="B868" s="4"/>
      <c r="C868" s="4"/>
      <c r="D868" s="4"/>
      <c r="E868" s="4"/>
      <c r="F868" s="4"/>
      <c r="G868" s="56"/>
      <c r="H868" s="56"/>
      <c r="I868" s="52"/>
      <c r="J868" s="52"/>
      <c r="K868" s="52"/>
      <c r="L868" s="52"/>
      <c r="M868" s="52"/>
      <c r="N868" s="52"/>
      <c r="O868" s="4"/>
      <c r="P868" s="4"/>
      <c r="Q868" s="4"/>
      <c r="R868" s="4"/>
      <c r="S868" s="4"/>
      <c r="T868" s="4"/>
      <c r="U868" s="4"/>
      <c r="V868" s="4"/>
      <c r="W868" s="4"/>
      <c r="X868" s="4"/>
      <c r="Y868" s="4"/>
      <c r="Z868" s="56"/>
      <c r="AA868" s="56"/>
      <c r="AB868" s="4"/>
      <c r="AC868" s="4"/>
      <c r="AD868" s="4"/>
      <c r="AE868" s="4"/>
    </row>
    <row r="869" spans="1:31" ht="15.75" customHeight="1">
      <c r="A869" s="4"/>
      <c r="B869" s="4"/>
      <c r="C869" s="4"/>
      <c r="D869" s="4"/>
      <c r="E869" s="4"/>
      <c r="F869" s="4"/>
      <c r="G869" s="56"/>
      <c r="H869" s="56"/>
      <c r="I869" s="52"/>
      <c r="J869" s="52"/>
      <c r="K869" s="52"/>
      <c r="L869" s="52"/>
      <c r="M869" s="52"/>
      <c r="N869" s="52"/>
      <c r="O869" s="4"/>
      <c r="P869" s="4"/>
      <c r="Q869" s="4"/>
      <c r="R869" s="4"/>
      <c r="S869" s="4"/>
      <c r="T869" s="4"/>
      <c r="U869" s="4"/>
      <c r="V869" s="4"/>
      <c r="W869" s="4"/>
      <c r="X869" s="4"/>
      <c r="Y869" s="4"/>
      <c r="Z869" s="56"/>
      <c r="AA869" s="56"/>
      <c r="AB869" s="4"/>
      <c r="AC869" s="4"/>
      <c r="AD869" s="4"/>
      <c r="AE869" s="4"/>
    </row>
    <row r="870" spans="1:31" ht="15.75" customHeight="1">
      <c r="A870" s="4"/>
      <c r="B870" s="4"/>
      <c r="C870" s="4"/>
      <c r="D870" s="4"/>
      <c r="E870" s="4"/>
      <c r="F870" s="4"/>
      <c r="G870" s="56"/>
      <c r="H870" s="56"/>
      <c r="I870" s="52"/>
      <c r="J870" s="52"/>
      <c r="K870" s="52"/>
      <c r="L870" s="52"/>
      <c r="M870" s="52"/>
      <c r="N870" s="52"/>
      <c r="O870" s="4"/>
      <c r="P870" s="4"/>
      <c r="Q870" s="4"/>
      <c r="R870" s="4"/>
      <c r="S870" s="4"/>
      <c r="T870" s="4"/>
      <c r="U870" s="4"/>
      <c r="V870" s="4"/>
      <c r="W870" s="4"/>
      <c r="X870" s="4"/>
      <c r="Y870" s="4"/>
      <c r="Z870" s="56"/>
      <c r="AA870" s="56"/>
      <c r="AB870" s="4"/>
      <c r="AC870" s="4"/>
      <c r="AD870" s="4"/>
      <c r="AE870" s="4"/>
    </row>
    <row r="871" spans="1:31" ht="15.75" customHeight="1">
      <c r="A871" s="4"/>
      <c r="B871" s="4"/>
      <c r="C871" s="4"/>
      <c r="D871" s="4"/>
      <c r="E871" s="4"/>
      <c r="F871" s="4"/>
      <c r="G871" s="56"/>
      <c r="H871" s="56"/>
      <c r="I871" s="52"/>
      <c r="J871" s="52"/>
      <c r="K871" s="52"/>
      <c r="L871" s="52"/>
      <c r="M871" s="52"/>
      <c r="N871" s="52"/>
      <c r="O871" s="4"/>
      <c r="P871" s="4"/>
      <c r="Q871" s="4"/>
      <c r="R871" s="4"/>
      <c r="S871" s="4"/>
      <c r="T871" s="4"/>
      <c r="U871" s="4"/>
      <c r="V871" s="4"/>
      <c r="W871" s="4"/>
      <c r="X871" s="4"/>
      <c r="Y871" s="4"/>
      <c r="Z871" s="56"/>
      <c r="AA871" s="56"/>
      <c r="AB871" s="4"/>
      <c r="AC871" s="4"/>
      <c r="AD871" s="4"/>
      <c r="AE871" s="4"/>
    </row>
    <row r="872" spans="1:31" ht="15.75" customHeight="1">
      <c r="A872" s="4"/>
      <c r="B872" s="4"/>
      <c r="C872" s="4"/>
      <c r="D872" s="4"/>
      <c r="E872" s="4"/>
      <c r="F872" s="4"/>
      <c r="G872" s="56"/>
      <c r="H872" s="56"/>
      <c r="I872" s="52"/>
      <c r="J872" s="52"/>
      <c r="K872" s="52"/>
      <c r="L872" s="52"/>
      <c r="M872" s="52"/>
      <c r="N872" s="52"/>
      <c r="O872" s="4"/>
      <c r="P872" s="4"/>
      <c r="Q872" s="4"/>
      <c r="R872" s="4"/>
      <c r="S872" s="4"/>
      <c r="T872" s="4"/>
      <c r="U872" s="4"/>
      <c r="V872" s="4"/>
      <c r="W872" s="4"/>
      <c r="X872" s="4"/>
      <c r="Y872" s="4"/>
      <c r="Z872" s="56"/>
      <c r="AA872" s="56"/>
      <c r="AB872" s="4"/>
      <c r="AC872" s="4"/>
      <c r="AD872" s="4"/>
      <c r="AE872" s="4"/>
    </row>
    <row r="873" spans="1:31" ht="15.75" customHeight="1">
      <c r="A873" s="4"/>
      <c r="B873" s="4"/>
      <c r="C873" s="4"/>
      <c r="D873" s="4"/>
      <c r="E873" s="4"/>
      <c r="F873" s="4"/>
      <c r="G873" s="56"/>
      <c r="H873" s="56"/>
      <c r="I873" s="52"/>
      <c r="J873" s="52"/>
      <c r="K873" s="52"/>
      <c r="L873" s="52"/>
      <c r="M873" s="52"/>
      <c r="N873" s="52"/>
      <c r="O873" s="4"/>
      <c r="P873" s="4"/>
      <c r="Q873" s="4"/>
      <c r="R873" s="4"/>
      <c r="S873" s="4"/>
      <c r="T873" s="4"/>
      <c r="U873" s="4"/>
      <c r="V873" s="4"/>
      <c r="W873" s="4"/>
      <c r="X873" s="4"/>
      <c r="Y873" s="4"/>
      <c r="Z873" s="56"/>
      <c r="AA873" s="56"/>
      <c r="AB873" s="4"/>
      <c r="AC873" s="4"/>
      <c r="AD873" s="4"/>
      <c r="AE873" s="4"/>
    </row>
    <row r="874" spans="1:31" ht="15.75" customHeight="1">
      <c r="A874" s="4"/>
      <c r="B874" s="4"/>
      <c r="C874" s="4"/>
      <c r="D874" s="4"/>
      <c r="E874" s="4"/>
      <c r="F874" s="4"/>
      <c r="G874" s="56"/>
      <c r="H874" s="56"/>
      <c r="I874" s="52"/>
      <c r="J874" s="52"/>
      <c r="K874" s="52"/>
      <c r="L874" s="52"/>
      <c r="M874" s="52"/>
      <c r="N874" s="52"/>
      <c r="O874" s="4"/>
      <c r="P874" s="4"/>
      <c r="Q874" s="4"/>
      <c r="R874" s="4"/>
      <c r="S874" s="4"/>
      <c r="T874" s="4"/>
      <c r="U874" s="4"/>
      <c r="V874" s="4"/>
      <c r="W874" s="4"/>
      <c r="X874" s="4"/>
      <c r="Y874" s="4"/>
      <c r="Z874" s="56"/>
      <c r="AA874" s="56"/>
      <c r="AB874" s="4"/>
      <c r="AC874" s="4"/>
      <c r="AD874" s="4"/>
      <c r="AE874" s="4"/>
    </row>
    <row r="875" spans="1:31" ht="15.75" customHeight="1">
      <c r="A875" s="4"/>
      <c r="B875" s="4"/>
      <c r="C875" s="4"/>
      <c r="D875" s="4"/>
      <c r="E875" s="4"/>
      <c r="F875" s="4"/>
      <c r="G875" s="56"/>
      <c r="H875" s="56"/>
      <c r="I875" s="52"/>
      <c r="J875" s="52"/>
      <c r="K875" s="52"/>
      <c r="L875" s="52"/>
      <c r="M875" s="52"/>
      <c r="N875" s="52"/>
      <c r="O875" s="4"/>
      <c r="P875" s="4"/>
      <c r="Q875" s="4"/>
      <c r="R875" s="4"/>
      <c r="S875" s="4"/>
      <c r="T875" s="4"/>
      <c r="U875" s="4"/>
      <c r="V875" s="4"/>
      <c r="W875" s="4"/>
      <c r="X875" s="4"/>
      <c r="Y875" s="4"/>
      <c r="Z875" s="56"/>
      <c r="AA875" s="56"/>
      <c r="AB875" s="4"/>
      <c r="AC875" s="4"/>
      <c r="AD875" s="4"/>
      <c r="AE875" s="4"/>
    </row>
    <row r="876" spans="1:31" ht="15.75" customHeight="1">
      <c r="A876" s="4"/>
      <c r="B876" s="4"/>
      <c r="C876" s="4"/>
      <c r="D876" s="4"/>
      <c r="E876" s="4"/>
      <c r="F876" s="4"/>
      <c r="G876" s="56"/>
      <c r="H876" s="56"/>
      <c r="I876" s="52"/>
      <c r="J876" s="52"/>
      <c r="K876" s="52"/>
      <c r="L876" s="52"/>
      <c r="M876" s="52"/>
      <c r="N876" s="52"/>
      <c r="O876" s="4"/>
      <c r="P876" s="4"/>
      <c r="Q876" s="4"/>
      <c r="R876" s="4"/>
      <c r="S876" s="4"/>
      <c r="T876" s="4"/>
      <c r="U876" s="4"/>
      <c r="V876" s="4"/>
      <c r="W876" s="4"/>
      <c r="X876" s="4"/>
      <c r="Y876" s="4"/>
      <c r="Z876" s="56"/>
      <c r="AA876" s="56"/>
      <c r="AB876" s="4"/>
      <c r="AC876" s="4"/>
      <c r="AD876" s="4"/>
      <c r="AE876" s="4"/>
    </row>
    <row r="877" spans="1:31" ht="15.75" customHeight="1">
      <c r="A877" s="4"/>
      <c r="B877" s="4"/>
      <c r="C877" s="4"/>
      <c r="D877" s="4"/>
      <c r="E877" s="4"/>
      <c r="F877" s="4"/>
      <c r="G877" s="56"/>
      <c r="H877" s="56"/>
      <c r="I877" s="52"/>
      <c r="J877" s="52"/>
      <c r="K877" s="52"/>
      <c r="L877" s="52"/>
      <c r="M877" s="52"/>
      <c r="N877" s="52"/>
      <c r="O877" s="4"/>
      <c r="P877" s="4"/>
      <c r="Q877" s="4"/>
      <c r="R877" s="4"/>
      <c r="S877" s="4"/>
      <c r="T877" s="4"/>
      <c r="U877" s="4"/>
      <c r="V877" s="4"/>
      <c r="W877" s="4"/>
      <c r="X877" s="4"/>
      <c r="Y877" s="4"/>
      <c r="Z877" s="56"/>
      <c r="AA877" s="56"/>
      <c r="AB877" s="4"/>
      <c r="AC877" s="4"/>
      <c r="AD877" s="4"/>
      <c r="AE877" s="4"/>
    </row>
    <row r="878" spans="1:31" ht="15.75" customHeight="1">
      <c r="A878" s="4"/>
      <c r="B878" s="4"/>
      <c r="C878" s="4"/>
      <c r="D878" s="4"/>
      <c r="E878" s="4"/>
      <c r="F878" s="4"/>
      <c r="G878" s="56"/>
      <c r="H878" s="56"/>
      <c r="I878" s="52"/>
      <c r="J878" s="52"/>
      <c r="K878" s="52"/>
      <c r="L878" s="52"/>
      <c r="M878" s="52"/>
      <c r="N878" s="52"/>
      <c r="O878" s="4"/>
      <c r="P878" s="4"/>
      <c r="Q878" s="4"/>
      <c r="R878" s="4"/>
      <c r="S878" s="4"/>
      <c r="T878" s="4"/>
      <c r="U878" s="4"/>
      <c r="V878" s="4"/>
      <c r="W878" s="4"/>
      <c r="X878" s="4"/>
      <c r="Y878" s="4"/>
      <c r="Z878" s="56"/>
      <c r="AA878" s="56"/>
      <c r="AB878" s="4"/>
      <c r="AC878" s="4"/>
      <c r="AD878" s="4"/>
      <c r="AE878" s="4"/>
    </row>
    <row r="879" spans="1:31" ht="15.75" customHeight="1">
      <c r="A879" s="4"/>
      <c r="B879" s="4"/>
      <c r="C879" s="4"/>
      <c r="D879" s="4"/>
      <c r="E879" s="4"/>
      <c r="F879" s="4"/>
      <c r="G879" s="56"/>
      <c r="H879" s="56"/>
      <c r="I879" s="52"/>
      <c r="J879" s="52"/>
      <c r="K879" s="52"/>
      <c r="L879" s="52"/>
      <c r="M879" s="52"/>
      <c r="N879" s="52"/>
      <c r="O879" s="4"/>
      <c r="P879" s="4"/>
      <c r="Q879" s="4"/>
      <c r="R879" s="4"/>
      <c r="S879" s="4"/>
      <c r="T879" s="4"/>
      <c r="U879" s="4"/>
      <c r="V879" s="4"/>
      <c r="W879" s="4"/>
      <c r="X879" s="4"/>
      <c r="Y879" s="4"/>
      <c r="Z879" s="56"/>
      <c r="AA879" s="56"/>
      <c r="AB879" s="4"/>
      <c r="AC879" s="4"/>
      <c r="AD879" s="4"/>
      <c r="AE879" s="4"/>
    </row>
    <row r="880" spans="1:31" ht="15.75" customHeight="1">
      <c r="A880" s="4"/>
      <c r="B880" s="4"/>
      <c r="C880" s="4"/>
      <c r="D880" s="4"/>
      <c r="E880" s="4"/>
      <c r="F880" s="4"/>
      <c r="G880" s="56"/>
      <c r="H880" s="56"/>
      <c r="I880" s="52"/>
      <c r="J880" s="52"/>
      <c r="K880" s="52"/>
      <c r="L880" s="52"/>
      <c r="M880" s="52"/>
      <c r="N880" s="52"/>
      <c r="O880" s="4"/>
      <c r="P880" s="4"/>
      <c r="Q880" s="4"/>
      <c r="R880" s="4"/>
      <c r="S880" s="4"/>
      <c r="T880" s="4"/>
      <c r="U880" s="4"/>
      <c r="V880" s="4"/>
      <c r="W880" s="4"/>
      <c r="X880" s="4"/>
      <c r="Y880" s="4"/>
      <c r="Z880" s="56"/>
      <c r="AA880" s="56"/>
      <c r="AB880" s="4"/>
      <c r="AC880" s="4"/>
      <c r="AD880" s="4"/>
      <c r="AE880" s="4"/>
    </row>
    <row r="881" spans="1:31" ht="15.75" customHeight="1">
      <c r="A881" s="4"/>
      <c r="B881" s="4"/>
      <c r="C881" s="4"/>
      <c r="D881" s="4"/>
      <c r="E881" s="4"/>
      <c r="F881" s="4"/>
      <c r="G881" s="56"/>
      <c r="H881" s="56"/>
      <c r="I881" s="52"/>
      <c r="J881" s="52"/>
      <c r="K881" s="52"/>
      <c r="L881" s="52"/>
      <c r="M881" s="52"/>
      <c r="N881" s="52"/>
      <c r="O881" s="4"/>
      <c r="P881" s="4"/>
      <c r="Q881" s="4"/>
      <c r="R881" s="4"/>
      <c r="S881" s="4"/>
      <c r="T881" s="4"/>
      <c r="U881" s="4"/>
      <c r="V881" s="4"/>
      <c r="W881" s="4"/>
      <c r="X881" s="4"/>
      <c r="Y881" s="4"/>
      <c r="Z881" s="56"/>
      <c r="AA881" s="56"/>
      <c r="AB881" s="4"/>
      <c r="AC881" s="4"/>
      <c r="AD881" s="4"/>
      <c r="AE881" s="4"/>
    </row>
    <row r="882" spans="1:31" ht="15.75" customHeight="1">
      <c r="A882" s="4"/>
      <c r="B882" s="4"/>
      <c r="C882" s="4"/>
      <c r="D882" s="4"/>
      <c r="E882" s="4"/>
      <c r="F882" s="4"/>
      <c r="G882" s="56"/>
      <c r="H882" s="56"/>
      <c r="I882" s="52"/>
      <c r="J882" s="52"/>
      <c r="K882" s="52"/>
      <c r="L882" s="52"/>
      <c r="M882" s="52"/>
      <c r="N882" s="52"/>
      <c r="O882" s="4"/>
      <c r="P882" s="4"/>
      <c r="Q882" s="4"/>
      <c r="R882" s="4"/>
      <c r="S882" s="4"/>
      <c r="T882" s="4"/>
      <c r="U882" s="4"/>
      <c r="V882" s="4"/>
      <c r="W882" s="4"/>
      <c r="X882" s="4"/>
      <c r="Y882" s="4"/>
      <c r="Z882" s="56"/>
      <c r="AA882" s="56"/>
      <c r="AB882" s="4"/>
      <c r="AC882" s="4"/>
      <c r="AD882" s="4"/>
      <c r="AE882" s="4"/>
    </row>
    <row r="883" spans="1:31" ht="15.75" customHeight="1">
      <c r="A883" s="4"/>
      <c r="B883" s="4"/>
      <c r="C883" s="4"/>
      <c r="D883" s="4"/>
      <c r="E883" s="4"/>
      <c r="F883" s="4"/>
      <c r="G883" s="56"/>
      <c r="H883" s="56"/>
      <c r="I883" s="52"/>
      <c r="J883" s="52"/>
      <c r="K883" s="52"/>
      <c r="L883" s="52"/>
      <c r="M883" s="52"/>
      <c r="N883" s="52"/>
      <c r="O883" s="4"/>
      <c r="P883" s="4"/>
      <c r="Q883" s="4"/>
      <c r="R883" s="4"/>
      <c r="S883" s="4"/>
      <c r="T883" s="4"/>
      <c r="U883" s="4"/>
      <c r="V883" s="4"/>
      <c r="W883" s="4"/>
      <c r="X883" s="4"/>
      <c r="Y883" s="4"/>
      <c r="Z883" s="56"/>
      <c r="AA883" s="56"/>
      <c r="AB883" s="4"/>
      <c r="AC883" s="4"/>
      <c r="AD883" s="4"/>
      <c r="AE883" s="4"/>
    </row>
    <row r="884" spans="1:31" ht="15.75" customHeight="1">
      <c r="A884" s="4"/>
      <c r="B884" s="4"/>
      <c r="C884" s="4"/>
      <c r="D884" s="4"/>
      <c r="E884" s="4"/>
      <c r="F884" s="4"/>
      <c r="G884" s="56"/>
      <c r="H884" s="56"/>
      <c r="I884" s="52"/>
      <c r="J884" s="52"/>
      <c r="K884" s="52"/>
      <c r="L884" s="52"/>
      <c r="M884" s="52"/>
      <c r="N884" s="52"/>
      <c r="O884" s="4"/>
      <c r="P884" s="4"/>
      <c r="Q884" s="4"/>
      <c r="R884" s="4"/>
      <c r="S884" s="4"/>
      <c r="T884" s="4"/>
      <c r="U884" s="4"/>
      <c r="V884" s="4"/>
      <c r="W884" s="4"/>
      <c r="X884" s="4"/>
      <c r="Y884" s="4"/>
      <c r="Z884" s="56"/>
      <c r="AA884" s="56"/>
      <c r="AB884" s="4"/>
      <c r="AC884" s="4"/>
      <c r="AD884" s="4"/>
      <c r="AE884" s="4"/>
    </row>
    <row r="885" spans="1:31" ht="15.75" customHeight="1">
      <c r="A885" s="4"/>
      <c r="B885" s="4"/>
      <c r="C885" s="4"/>
      <c r="D885" s="4"/>
      <c r="E885" s="4"/>
      <c r="F885" s="4"/>
      <c r="G885" s="56"/>
      <c r="H885" s="56"/>
      <c r="I885" s="52"/>
      <c r="J885" s="52"/>
      <c r="K885" s="52"/>
      <c r="L885" s="52"/>
      <c r="M885" s="52"/>
      <c r="N885" s="52"/>
      <c r="O885" s="4"/>
      <c r="P885" s="4"/>
      <c r="Q885" s="4"/>
      <c r="R885" s="4"/>
      <c r="S885" s="4"/>
      <c r="T885" s="4"/>
      <c r="U885" s="4"/>
      <c r="V885" s="4"/>
      <c r="W885" s="4"/>
      <c r="X885" s="4"/>
      <c r="Y885" s="4"/>
      <c r="Z885" s="56"/>
      <c r="AA885" s="56"/>
      <c r="AB885" s="4"/>
      <c r="AC885" s="4"/>
      <c r="AD885" s="4"/>
      <c r="AE885" s="4"/>
    </row>
    <row r="886" spans="1:31" ht="15.75" customHeight="1">
      <c r="A886" s="4"/>
      <c r="B886" s="4"/>
      <c r="C886" s="4"/>
      <c r="D886" s="4"/>
      <c r="E886" s="4"/>
      <c r="F886" s="4"/>
      <c r="G886" s="56"/>
      <c r="H886" s="56"/>
      <c r="I886" s="52"/>
      <c r="J886" s="52"/>
      <c r="K886" s="52"/>
      <c r="L886" s="52"/>
      <c r="M886" s="52"/>
      <c r="N886" s="52"/>
      <c r="O886" s="4"/>
      <c r="P886" s="4"/>
      <c r="Q886" s="4"/>
      <c r="R886" s="4"/>
      <c r="S886" s="4"/>
      <c r="T886" s="4"/>
      <c r="U886" s="4"/>
      <c r="V886" s="4"/>
      <c r="W886" s="4"/>
      <c r="X886" s="4"/>
      <c r="Y886" s="4"/>
      <c r="Z886" s="56"/>
      <c r="AA886" s="56"/>
      <c r="AB886" s="4"/>
      <c r="AC886" s="4"/>
      <c r="AD886" s="4"/>
      <c r="AE886" s="4"/>
    </row>
    <row r="887" spans="1:31" ht="15.75" customHeight="1">
      <c r="A887" s="4"/>
      <c r="B887" s="4"/>
      <c r="C887" s="4"/>
      <c r="D887" s="4"/>
      <c r="E887" s="4"/>
      <c r="F887" s="4"/>
      <c r="G887" s="56"/>
      <c r="H887" s="56"/>
      <c r="I887" s="52"/>
      <c r="J887" s="52"/>
      <c r="K887" s="52"/>
      <c r="L887" s="52"/>
      <c r="M887" s="52"/>
      <c r="N887" s="52"/>
      <c r="O887" s="4"/>
      <c r="P887" s="4"/>
      <c r="Q887" s="4"/>
      <c r="R887" s="4"/>
      <c r="S887" s="4"/>
      <c r="T887" s="4"/>
      <c r="U887" s="4"/>
      <c r="V887" s="4"/>
      <c r="W887" s="4"/>
      <c r="X887" s="4"/>
      <c r="Y887" s="4"/>
      <c r="Z887" s="56"/>
      <c r="AA887" s="56"/>
      <c r="AB887" s="4"/>
      <c r="AC887" s="4"/>
      <c r="AD887" s="4"/>
      <c r="AE887" s="4"/>
    </row>
    <row r="888" spans="1:31" ht="15.75" customHeight="1">
      <c r="A888" s="4"/>
      <c r="B888" s="4"/>
      <c r="C888" s="4"/>
      <c r="D888" s="4"/>
      <c r="E888" s="4"/>
      <c r="F888" s="4"/>
      <c r="G888" s="56"/>
      <c r="H888" s="56"/>
      <c r="I888" s="52"/>
      <c r="J888" s="52"/>
      <c r="K888" s="52"/>
      <c r="L888" s="52"/>
      <c r="M888" s="52"/>
      <c r="N888" s="52"/>
      <c r="O888" s="4"/>
      <c r="P888" s="4"/>
      <c r="Q888" s="4"/>
      <c r="R888" s="4"/>
      <c r="S888" s="4"/>
      <c r="T888" s="4"/>
      <c r="U888" s="4"/>
      <c r="V888" s="4"/>
      <c r="W888" s="4"/>
      <c r="X888" s="4"/>
      <c r="Y888" s="4"/>
      <c r="Z888" s="56"/>
      <c r="AA888" s="56"/>
      <c r="AB888" s="4"/>
      <c r="AC888" s="4"/>
      <c r="AD888" s="4"/>
      <c r="AE888" s="4"/>
    </row>
    <row r="889" spans="1:31" ht="15.75" customHeight="1">
      <c r="A889" s="4"/>
      <c r="B889" s="4"/>
      <c r="C889" s="4"/>
      <c r="D889" s="4"/>
      <c r="E889" s="4"/>
      <c r="F889" s="4"/>
      <c r="G889" s="56"/>
      <c r="H889" s="56"/>
      <c r="I889" s="52"/>
      <c r="J889" s="52"/>
      <c r="K889" s="52"/>
      <c r="L889" s="52"/>
      <c r="M889" s="52"/>
      <c r="N889" s="52"/>
      <c r="O889" s="4"/>
      <c r="P889" s="4"/>
      <c r="Q889" s="4"/>
      <c r="R889" s="4"/>
      <c r="S889" s="4"/>
      <c r="T889" s="4"/>
      <c r="U889" s="4"/>
      <c r="V889" s="4"/>
      <c r="W889" s="4"/>
      <c r="X889" s="4"/>
      <c r="Y889" s="4"/>
      <c r="Z889" s="56"/>
      <c r="AA889" s="56"/>
      <c r="AB889" s="4"/>
      <c r="AC889" s="4"/>
      <c r="AD889" s="4"/>
      <c r="AE889" s="4"/>
    </row>
    <row r="890" spans="1:31" ht="15.75" customHeight="1">
      <c r="A890" s="4"/>
      <c r="B890" s="4"/>
      <c r="C890" s="4"/>
      <c r="D890" s="4"/>
      <c r="E890" s="4"/>
      <c r="F890" s="4"/>
      <c r="G890" s="56"/>
      <c r="H890" s="56"/>
      <c r="I890" s="52"/>
      <c r="J890" s="52"/>
      <c r="K890" s="52"/>
      <c r="L890" s="52"/>
      <c r="M890" s="52"/>
      <c r="N890" s="52"/>
      <c r="O890" s="4"/>
      <c r="P890" s="4"/>
      <c r="Q890" s="4"/>
      <c r="R890" s="4"/>
      <c r="S890" s="4"/>
      <c r="T890" s="4"/>
      <c r="U890" s="4"/>
      <c r="V890" s="4"/>
      <c r="W890" s="4"/>
      <c r="X890" s="4"/>
      <c r="Y890" s="4"/>
      <c r="Z890" s="56"/>
      <c r="AA890" s="56"/>
      <c r="AB890" s="4"/>
      <c r="AC890" s="4"/>
      <c r="AD890" s="4"/>
      <c r="AE890" s="4"/>
    </row>
    <row r="891" spans="1:31" ht="15.75" customHeight="1">
      <c r="A891" s="4"/>
      <c r="B891" s="4"/>
      <c r="C891" s="4"/>
      <c r="D891" s="4"/>
      <c r="E891" s="4"/>
      <c r="F891" s="4"/>
      <c r="G891" s="56"/>
      <c r="H891" s="56"/>
      <c r="I891" s="52"/>
      <c r="J891" s="52"/>
      <c r="K891" s="52"/>
      <c r="L891" s="52"/>
      <c r="M891" s="52"/>
      <c r="N891" s="52"/>
      <c r="O891" s="4"/>
      <c r="P891" s="4"/>
      <c r="Q891" s="4"/>
      <c r="R891" s="4"/>
      <c r="S891" s="4"/>
      <c r="T891" s="4"/>
      <c r="U891" s="4"/>
      <c r="V891" s="4"/>
      <c r="W891" s="4"/>
      <c r="X891" s="4"/>
      <c r="Y891" s="4"/>
      <c r="Z891" s="56"/>
      <c r="AA891" s="56"/>
      <c r="AB891" s="4"/>
      <c r="AC891" s="4"/>
      <c r="AD891" s="4"/>
      <c r="AE891" s="4"/>
    </row>
    <row r="892" spans="1:31" ht="15.75" customHeight="1">
      <c r="A892" s="4"/>
      <c r="B892" s="4"/>
      <c r="C892" s="4"/>
      <c r="D892" s="4"/>
      <c r="E892" s="4"/>
      <c r="F892" s="4"/>
      <c r="G892" s="56"/>
      <c r="H892" s="56"/>
      <c r="I892" s="52"/>
      <c r="J892" s="52"/>
      <c r="K892" s="52"/>
      <c r="L892" s="52"/>
      <c r="M892" s="52"/>
      <c r="N892" s="52"/>
      <c r="O892" s="4"/>
      <c r="P892" s="4"/>
      <c r="Q892" s="4"/>
      <c r="R892" s="4"/>
      <c r="S892" s="4"/>
      <c r="T892" s="4"/>
      <c r="U892" s="4"/>
      <c r="V892" s="4"/>
      <c r="W892" s="4"/>
      <c r="X892" s="4"/>
      <c r="Y892" s="4"/>
      <c r="Z892" s="56"/>
      <c r="AA892" s="56"/>
      <c r="AB892" s="4"/>
      <c r="AC892" s="4"/>
      <c r="AD892" s="4"/>
      <c r="AE892" s="4"/>
    </row>
    <row r="893" spans="1:31" ht="15.75" customHeight="1">
      <c r="A893" s="4"/>
      <c r="B893" s="4"/>
      <c r="C893" s="4"/>
      <c r="D893" s="4"/>
      <c r="E893" s="4"/>
      <c r="F893" s="4"/>
      <c r="G893" s="56"/>
      <c r="H893" s="56"/>
      <c r="I893" s="52"/>
      <c r="J893" s="52"/>
      <c r="K893" s="52"/>
      <c r="L893" s="52"/>
      <c r="M893" s="52"/>
      <c r="N893" s="52"/>
      <c r="O893" s="4"/>
      <c r="P893" s="4"/>
      <c r="Q893" s="4"/>
      <c r="R893" s="4"/>
      <c r="S893" s="4"/>
      <c r="T893" s="4"/>
      <c r="U893" s="4"/>
      <c r="V893" s="4"/>
      <c r="W893" s="4"/>
      <c r="X893" s="4"/>
      <c r="Y893" s="4"/>
      <c r="Z893" s="56"/>
      <c r="AA893" s="56"/>
      <c r="AB893" s="4"/>
      <c r="AC893" s="4"/>
      <c r="AD893" s="4"/>
      <c r="AE893" s="4"/>
    </row>
    <row r="894" spans="1:31" ht="15.75" customHeight="1">
      <c r="A894" s="4"/>
      <c r="B894" s="4"/>
      <c r="C894" s="4"/>
      <c r="D894" s="4"/>
      <c r="E894" s="4"/>
      <c r="F894" s="4"/>
      <c r="G894" s="56"/>
      <c r="H894" s="56"/>
      <c r="I894" s="52"/>
      <c r="J894" s="52"/>
      <c r="K894" s="52"/>
      <c r="L894" s="52"/>
      <c r="M894" s="52"/>
      <c r="N894" s="52"/>
      <c r="O894" s="4"/>
      <c r="P894" s="4"/>
      <c r="Q894" s="4"/>
      <c r="R894" s="4"/>
      <c r="S894" s="4"/>
      <c r="T894" s="4"/>
      <c r="U894" s="4"/>
      <c r="V894" s="4"/>
      <c r="W894" s="4"/>
      <c r="X894" s="4"/>
      <c r="Y894" s="4"/>
      <c r="Z894" s="56"/>
      <c r="AA894" s="56"/>
      <c r="AB894" s="4"/>
      <c r="AC894" s="4"/>
      <c r="AD894" s="4"/>
      <c r="AE894" s="4"/>
    </row>
    <row r="895" spans="1:31" ht="15.75" customHeight="1">
      <c r="A895" s="4"/>
      <c r="B895" s="4"/>
      <c r="C895" s="4"/>
      <c r="D895" s="4"/>
      <c r="E895" s="4"/>
      <c r="F895" s="4"/>
      <c r="G895" s="56"/>
      <c r="H895" s="56"/>
      <c r="I895" s="52"/>
      <c r="J895" s="52"/>
      <c r="K895" s="52"/>
      <c r="L895" s="52"/>
      <c r="M895" s="52"/>
      <c r="N895" s="52"/>
      <c r="O895" s="4"/>
      <c r="P895" s="4"/>
      <c r="Q895" s="4"/>
      <c r="R895" s="4"/>
      <c r="S895" s="4"/>
      <c r="T895" s="4"/>
      <c r="U895" s="4"/>
      <c r="V895" s="4"/>
      <c r="W895" s="4"/>
      <c r="X895" s="4"/>
      <c r="Y895" s="4"/>
      <c r="Z895" s="56"/>
      <c r="AA895" s="56"/>
      <c r="AB895" s="4"/>
      <c r="AC895" s="4"/>
      <c r="AD895" s="4"/>
      <c r="AE895" s="4"/>
    </row>
    <row r="896" spans="1:31" ht="15.75" customHeight="1">
      <c r="A896" s="4"/>
      <c r="B896" s="4"/>
      <c r="C896" s="4"/>
      <c r="D896" s="4"/>
      <c r="E896" s="4"/>
      <c r="F896" s="4"/>
      <c r="G896" s="56"/>
      <c r="H896" s="56"/>
      <c r="I896" s="52"/>
      <c r="J896" s="52"/>
      <c r="K896" s="52"/>
      <c r="L896" s="52"/>
      <c r="M896" s="52"/>
      <c r="N896" s="52"/>
      <c r="O896" s="4"/>
      <c r="P896" s="4"/>
      <c r="Q896" s="4"/>
      <c r="R896" s="4"/>
      <c r="S896" s="4"/>
      <c r="T896" s="4"/>
      <c r="U896" s="4"/>
      <c r="V896" s="4"/>
      <c r="W896" s="4"/>
      <c r="X896" s="4"/>
      <c r="Y896" s="4"/>
      <c r="Z896" s="56"/>
      <c r="AA896" s="56"/>
      <c r="AB896" s="4"/>
      <c r="AC896" s="4"/>
      <c r="AD896" s="4"/>
      <c r="AE896" s="4"/>
    </row>
    <row r="897" spans="1:31" ht="15.75" customHeight="1">
      <c r="A897" s="4"/>
      <c r="B897" s="4"/>
      <c r="C897" s="4"/>
      <c r="D897" s="4"/>
      <c r="E897" s="4"/>
      <c r="F897" s="4"/>
      <c r="G897" s="56"/>
      <c r="H897" s="56"/>
      <c r="I897" s="52"/>
      <c r="J897" s="52"/>
      <c r="K897" s="52"/>
      <c r="L897" s="52"/>
      <c r="M897" s="52"/>
      <c r="N897" s="52"/>
      <c r="O897" s="4"/>
      <c r="P897" s="4"/>
      <c r="Q897" s="4"/>
      <c r="R897" s="4"/>
      <c r="S897" s="4"/>
      <c r="T897" s="4"/>
      <c r="U897" s="4"/>
      <c r="V897" s="4"/>
      <c r="W897" s="4"/>
      <c r="X897" s="4"/>
      <c r="Y897" s="4"/>
      <c r="Z897" s="56"/>
      <c r="AA897" s="56"/>
      <c r="AB897" s="4"/>
      <c r="AC897" s="4"/>
      <c r="AD897" s="4"/>
      <c r="AE897" s="4"/>
    </row>
    <row r="898" spans="1:31" ht="15.75" customHeight="1">
      <c r="A898" s="4"/>
      <c r="B898" s="4"/>
      <c r="C898" s="4"/>
      <c r="D898" s="4"/>
      <c r="E898" s="4"/>
      <c r="F898" s="4"/>
      <c r="G898" s="56"/>
      <c r="H898" s="56"/>
      <c r="I898" s="52"/>
      <c r="J898" s="52"/>
      <c r="K898" s="52"/>
      <c r="L898" s="52"/>
      <c r="M898" s="52"/>
      <c r="N898" s="52"/>
      <c r="O898" s="4"/>
      <c r="P898" s="4"/>
      <c r="Q898" s="4"/>
      <c r="R898" s="4"/>
      <c r="S898" s="4"/>
      <c r="T898" s="4"/>
      <c r="U898" s="4"/>
      <c r="V898" s="4"/>
      <c r="W898" s="4"/>
      <c r="X898" s="4"/>
      <c r="Y898" s="4"/>
      <c r="Z898" s="56"/>
      <c r="AA898" s="56"/>
      <c r="AB898" s="4"/>
      <c r="AC898" s="4"/>
      <c r="AD898" s="4"/>
      <c r="AE898" s="4"/>
    </row>
    <row r="899" spans="1:31" ht="15.75" customHeight="1">
      <c r="A899" s="4"/>
      <c r="B899" s="4"/>
      <c r="C899" s="4"/>
      <c r="D899" s="4"/>
      <c r="E899" s="4"/>
      <c r="F899" s="4"/>
      <c r="G899" s="56"/>
      <c r="H899" s="56"/>
      <c r="I899" s="52"/>
      <c r="J899" s="52"/>
      <c r="K899" s="52"/>
      <c r="L899" s="52"/>
      <c r="M899" s="52"/>
      <c r="N899" s="52"/>
      <c r="O899" s="4"/>
      <c r="P899" s="4"/>
      <c r="Q899" s="4"/>
      <c r="R899" s="4"/>
      <c r="S899" s="4"/>
      <c r="T899" s="4"/>
      <c r="U899" s="4"/>
      <c r="V899" s="4"/>
      <c r="W899" s="4"/>
      <c r="X899" s="4"/>
      <c r="Y899" s="4"/>
      <c r="Z899" s="56"/>
      <c r="AA899" s="56"/>
      <c r="AB899" s="4"/>
      <c r="AC899" s="4"/>
      <c r="AD899" s="4"/>
      <c r="AE899" s="4"/>
    </row>
    <row r="900" spans="1:31" ht="15.75" customHeight="1">
      <c r="A900" s="4"/>
      <c r="B900" s="4"/>
      <c r="C900" s="4"/>
      <c r="D900" s="4"/>
      <c r="E900" s="4"/>
      <c r="F900" s="4"/>
      <c r="G900" s="56"/>
      <c r="H900" s="56"/>
      <c r="I900" s="52"/>
      <c r="J900" s="52"/>
      <c r="K900" s="52"/>
      <c r="L900" s="52"/>
      <c r="M900" s="52"/>
      <c r="N900" s="52"/>
      <c r="O900" s="4"/>
      <c r="P900" s="4"/>
      <c r="Q900" s="4"/>
      <c r="R900" s="4"/>
      <c r="S900" s="4"/>
      <c r="T900" s="4"/>
      <c r="U900" s="4"/>
      <c r="V900" s="4"/>
      <c r="W900" s="4"/>
      <c r="X900" s="4"/>
      <c r="Y900" s="4"/>
      <c r="Z900" s="56"/>
      <c r="AA900" s="56"/>
      <c r="AB900" s="4"/>
      <c r="AC900" s="4"/>
      <c r="AD900" s="4"/>
      <c r="AE900" s="4"/>
    </row>
    <row r="901" spans="1:31" ht="15.75" customHeight="1">
      <c r="A901" s="4"/>
      <c r="B901" s="4"/>
      <c r="C901" s="4"/>
      <c r="D901" s="4"/>
      <c r="E901" s="4"/>
      <c r="F901" s="4"/>
      <c r="G901" s="56"/>
      <c r="H901" s="56"/>
      <c r="I901" s="52"/>
      <c r="J901" s="52"/>
      <c r="K901" s="52"/>
      <c r="L901" s="52"/>
      <c r="M901" s="52"/>
      <c r="N901" s="52"/>
      <c r="O901" s="4"/>
      <c r="P901" s="4"/>
      <c r="Q901" s="4"/>
      <c r="R901" s="4"/>
      <c r="S901" s="4"/>
      <c r="T901" s="4"/>
      <c r="U901" s="4"/>
      <c r="V901" s="4"/>
      <c r="W901" s="4"/>
      <c r="X901" s="4"/>
      <c r="Y901" s="4"/>
      <c r="Z901" s="56"/>
      <c r="AA901" s="56"/>
      <c r="AB901" s="4"/>
      <c r="AC901" s="4"/>
      <c r="AD901" s="4"/>
      <c r="AE901" s="4"/>
    </row>
    <row r="902" spans="1:31" ht="15.75" customHeight="1">
      <c r="A902" s="4"/>
      <c r="B902" s="4"/>
      <c r="C902" s="4"/>
      <c r="D902" s="4"/>
      <c r="E902" s="4"/>
      <c r="F902" s="4"/>
      <c r="G902" s="56"/>
      <c r="H902" s="56"/>
      <c r="I902" s="52"/>
      <c r="J902" s="52"/>
      <c r="K902" s="52"/>
      <c r="L902" s="52"/>
      <c r="M902" s="52"/>
      <c r="N902" s="52"/>
      <c r="O902" s="4"/>
      <c r="P902" s="4"/>
      <c r="Q902" s="4"/>
      <c r="R902" s="4"/>
      <c r="S902" s="4"/>
      <c r="T902" s="4"/>
      <c r="U902" s="4"/>
      <c r="V902" s="4"/>
      <c r="W902" s="4"/>
      <c r="X902" s="4"/>
      <c r="Y902" s="4"/>
      <c r="Z902" s="56"/>
      <c r="AA902" s="56"/>
      <c r="AB902" s="4"/>
      <c r="AC902" s="4"/>
      <c r="AD902" s="4"/>
      <c r="AE902" s="4"/>
    </row>
    <row r="903" spans="1:31" ht="15.75" customHeight="1">
      <c r="A903" s="4"/>
      <c r="B903" s="4"/>
      <c r="C903" s="4"/>
      <c r="D903" s="4"/>
      <c r="E903" s="4"/>
      <c r="F903" s="4"/>
      <c r="G903" s="56"/>
      <c r="H903" s="56"/>
      <c r="I903" s="52"/>
      <c r="J903" s="52"/>
      <c r="K903" s="52"/>
      <c r="L903" s="52"/>
      <c r="M903" s="52"/>
      <c r="N903" s="52"/>
      <c r="O903" s="4"/>
      <c r="P903" s="4"/>
      <c r="Q903" s="4"/>
      <c r="R903" s="4"/>
      <c r="S903" s="4"/>
      <c r="T903" s="4"/>
      <c r="U903" s="4"/>
      <c r="V903" s="4"/>
      <c r="W903" s="4"/>
      <c r="X903" s="4"/>
      <c r="Y903" s="4"/>
      <c r="Z903" s="56"/>
      <c r="AA903" s="56"/>
      <c r="AB903" s="4"/>
      <c r="AC903" s="4"/>
      <c r="AD903" s="4"/>
      <c r="AE903" s="4"/>
    </row>
    <row r="904" spans="1:31" ht="15.75" customHeight="1">
      <c r="A904" s="4"/>
      <c r="B904" s="4"/>
      <c r="C904" s="4"/>
      <c r="D904" s="4"/>
      <c r="E904" s="4"/>
      <c r="F904" s="4"/>
      <c r="G904" s="56"/>
      <c r="H904" s="56"/>
      <c r="I904" s="52"/>
      <c r="J904" s="52"/>
      <c r="K904" s="52"/>
      <c r="L904" s="52"/>
      <c r="M904" s="52"/>
      <c r="N904" s="52"/>
      <c r="O904" s="4"/>
      <c r="P904" s="4"/>
      <c r="Q904" s="4"/>
      <c r="R904" s="4"/>
      <c r="S904" s="4"/>
      <c r="T904" s="4"/>
      <c r="U904" s="4"/>
      <c r="V904" s="4"/>
      <c r="W904" s="4"/>
      <c r="X904" s="4"/>
      <c r="Y904" s="4"/>
      <c r="Z904" s="56"/>
      <c r="AA904" s="56"/>
      <c r="AB904" s="4"/>
      <c r="AC904" s="4"/>
      <c r="AD904" s="4"/>
      <c r="AE904" s="4"/>
    </row>
    <row r="905" spans="1:31" ht="15.75" customHeight="1">
      <c r="A905" s="4"/>
      <c r="B905" s="4"/>
      <c r="C905" s="4"/>
      <c r="D905" s="4"/>
      <c r="E905" s="4"/>
      <c r="F905" s="4"/>
      <c r="G905" s="56"/>
      <c r="H905" s="56"/>
      <c r="I905" s="52"/>
      <c r="J905" s="52"/>
      <c r="K905" s="52"/>
      <c r="L905" s="52"/>
      <c r="M905" s="52"/>
      <c r="N905" s="52"/>
      <c r="O905" s="4"/>
      <c r="P905" s="4"/>
      <c r="Q905" s="4"/>
      <c r="R905" s="4"/>
      <c r="S905" s="4"/>
      <c r="T905" s="4"/>
      <c r="U905" s="4"/>
      <c r="V905" s="4"/>
      <c r="W905" s="4"/>
      <c r="X905" s="4"/>
      <c r="Y905" s="4"/>
      <c r="Z905" s="56"/>
      <c r="AA905" s="56"/>
      <c r="AB905" s="4"/>
      <c r="AC905" s="4"/>
      <c r="AD905" s="4"/>
      <c r="AE905" s="4"/>
    </row>
    <row r="906" spans="1:31" ht="15.75" customHeight="1">
      <c r="A906" s="4"/>
      <c r="B906" s="4"/>
      <c r="C906" s="4"/>
      <c r="D906" s="4"/>
      <c r="E906" s="4"/>
      <c r="F906" s="4"/>
      <c r="G906" s="56"/>
      <c r="H906" s="56"/>
      <c r="I906" s="52"/>
      <c r="J906" s="52"/>
      <c r="K906" s="52"/>
      <c r="L906" s="52"/>
      <c r="M906" s="52"/>
      <c r="N906" s="52"/>
      <c r="O906" s="4"/>
      <c r="P906" s="4"/>
      <c r="Q906" s="4"/>
      <c r="R906" s="4"/>
      <c r="S906" s="4"/>
      <c r="T906" s="4"/>
      <c r="U906" s="4"/>
      <c r="V906" s="4"/>
      <c r="W906" s="4"/>
      <c r="X906" s="4"/>
      <c r="Y906" s="4"/>
      <c r="Z906" s="56"/>
      <c r="AA906" s="56"/>
      <c r="AB906" s="4"/>
      <c r="AC906" s="4"/>
      <c r="AD906" s="4"/>
      <c r="AE906" s="4"/>
    </row>
    <row r="907" spans="1:31" ht="15.75" customHeight="1">
      <c r="A907" s="4"/>
      <c r="B907" s="4"/>
      <c r="C907" s="4"/>
      <c r="D907" s="4"/>
      <c r="E907" s="4"/>
      <c r="F907" s="4"/>
      <c r="G907" s="56"/>
      <c r="H907" s="56"/>
      <c r="I907" s="52"/>
      <c r="J907" s="52"/>
      <c r="K907" s="52"/>
      <c r="L907" s="52"/>
      <c r="M907" s="52"/>
      <c r="N907" s="52"/>
      <c r="O907" s="4"/>
      <c r="P907" s="4"/>
      <c r="Q907" s="4"/>
      <c r="R907" s="4"/>
      <c r="S907" s="4"/>
      <c r="T907" s="4"/>
      <c r="U907" s="4"/>
      <c r="V907" s="4"/>
      <c r="W907" s="4"/>
      <c r="X907" s="4"/>
      <c r="Y907" s="4"/>
      <c r="Z907" s="56"/>
      <c r="AA907" s="56"/>
      <c r="AB907" s="4"/>
      <c r="AC907" s="4"/>
      <c r="AD907" s="4"/>
      <c r="AE907" s="4"/>
    </row>
    <row r="908" spans="1:31" ht="15.75" customHeight="1">
      <c r="A908" s="4"/>
      <c r="B908" s="4"/>
      <c r="C908" s="4"/>
      <c r="D908" s="4"/>
      <c r="E908" s="4"/>
      <c r="F908" s="4"/>
      <c r="G908" s="56"/>
      <c r="H908" s="56"/>
      <c r="I908" s="52"/>
      <c r="J908" s="52"/>
      <c r="K908" s="52"/>
      <c r="L908" s="52"/>
      <c r="M908" s="52"/>
      <c r="N908" s="52"/>
      <c r="O908" s="4"/>
      <c r="P908" s="4"/>
      <c r="Q908" s="4"/>
      <c r="R908" s="4"/>
      <c r="S908" s="4"/>
      <c r="T908" s="4"/>
      <c r="U908" s="4"/>
      <c r="V908" s="4"/>
      <c r="W908" s="4"/>
      <c r="X908" s="4"/>
      <c r="Y908" s="4"/>
      <c r="Z908" s="56"/>
      <c r="AA908" s="56"/>
      <c r="AB908" s="4"/>
      <c r="AC908" s="4"/>
      <c r="AD908" s="4"/>
      <c r="AE908" s="4"/>
    </row>
    <row r="909" spans="1:31" ht="15.75" customHeight="1">
      <c r="A909" s="4"/>
      <c r="B909" s="4"/>
      <c r="C909" s="4"/>
      <c r="D909" s="4"/>
      <c r="E909" s="4"/>
      <c r="F909" s="4"/>
      <c r="G909" s="56"/>
      <c r="H909" s="56"/>
      <c r="I909" s="52"/>
      <c r="J909" s="52"/>
      <c r="K909" s="52"/>
      <c r="L909" s="52"/>
      <c r="M909" s="52"/>
      <c r="N909" s="52"/>
      <c r="O909" s="4"/>
      <c r="P909" s="4"/>
      <c r="Q909" s="4"/>
      <c r="R909" s="4"/>
      <c r="S909" s="4"/>
      <c r="T909" s="4"/>
      <c r="U909" s="4"/>
      <c r="V909" s="4"/>
      <c r="W909" s="4"/>
      <c r="X909" s="4"/>
      <c r="Y909" s="4"/>
      <c r="Z909" s="56"/>
      <c r="AA909" s="56"/>
      <c r="AB909" s="4"/>
      <c r="AC909" s="4"/>
      <c r="AD909" s="4"/>
      <c r="AE909" s="4"/>
    </row>
    <row r="910" spans="1:31" ht="15.75" customHeight="1">
      <c r="A910" s="4"/>
      <c r="B910" s="4"/>
      <c r="C910" s="4"/>
      <c r="D910" s="4"/>
      <c r="E910" s="4"/>
      <c r="F910" s="4"/>
      <c r="G910" s="56"/>
      <c r="H910" s="56"/>
      <c r="I910" s="52"/>
      <c r="J910" s="52"/>
      <c r="K910" s="52"/>
      <c r="L910" s="52"/>
      <c r="M910" s="52"/>
      <c r="N910" s="52"/>
      <c r="O910" s="4"/>
      <c r="P910" s="4"/>
      <c r="Q910" s="4"/>
      <c r="R910" s="4"/>
      <c r="S910" s="4"/>
      <c r="T910" s="4"/>
      <c r="U910" s="4"/>
      <c r="V910" s="4"/>
      <c r="W910" s="4"/>
      <c r="X910" s="4"/>
      <c r="Y910" s="4"/>
      <c r="Z910" s="56"/>
      <c r="AA910" s="56"/>
      <c r="AB910" s="4"/>
      <c r="AC910" s="4"/>
      <c r="AD910" s="4"/>
      <c r="AE910" s="4"/>
    </row>
    <row r="911" spans="1:31" ht="15.75" customHeight="1">
      <c r="A911" s="4"/>
      <c r="B911" s="4"/>
      <c r="C911" s="4"/>
      <c r="D911" s="4"/>
      <c r="E911" s="4"/>
      <c r="F911" s="4"/>
      <c r="G911" s="56"/>
      <c r="H911" s="56"/>
      <c r="I911" s="52"/>
      <c r="J911" s="52"/>
      <c r="K911" s="52"/>
      <c r="L911" s="52"/>
      <c r="M911" s="52"/>
      <c r="N911" s="52"/>
      <c r="O911" s="4"/>
      <c r="P911" s="4"/>
      <c r="Q911" s="4"/>
      <c r="R911" s="4"/>
      <c r="S911" s="4"/>
      <c r="T911" s="4"/>
      <c r="U911" s="4"/>
      <c r="V911" s="4"/>
      <c r="W911" s="4"/>
      <c r="X911" s="4"/>
      <c r="Y911" s="4"/>
      <c r="Z911" s="56"/>
      <c r="AA911" s="56"/>
      <c r="AB911" s="4"/>
      <c r="AC911" s="4"/>
      <c r="AD911" s="4"/>
      <c r="AE911" s="4"/>
    </row>
    <row r="912" spans="1:31" ht="15.75" customHeight="1">
      <c r="A912" s="4"/>
      <c r="B912" s="4"/>
      <c r="C912" s="4"/>
      <c r="D912" s="4"/>
      <c r="E912" s="4"/>
      <c r="F912" s="4"/>
      <c r="G912" s="56"/>
      <c r="H912" s="56"/>
      <c r="I912" s="52"/>
      <c r="J912" s="52"/>
      <c r="K912" s="52"/>
      <c r="L912" s="52"/>
      <c r="M912" s="52"/>
      <c r="N912" s="52"/>
      <c r="O912" s="4"/>
      <c r="P912" s="4"/>
      <c r="Q912" s="4"/>
      <c r="R912" s="4"/>
      <c r="S912" s="4"/>
      <c r="T912" s="4"/>
      <c r="U912" s="4"/>
      <c r="V912" s="4"/>
      <c r="W912" s="4"/>
      <c r="X912" s="4"/>
      <c r="Y912" s="4"/>
      <c r="Z912" s="56"/>
      <c r="AA912" s="56"/>
      <c r="AB912" s="4"/>
      <c r="AC912" s="4"/>
      <c r="AD912" s="4"/>
      <c r="AE912" s="4"/>
    </row>
    <row r="913" spans="1:31" ht="15.75" customHeight="1">
      <c r="A913" s="4"/>
      <c r="B913" s="4"/>
      <c r="C913" s="4"/>
      <c r="D913" s="4"/>
      <c r="E913" s="4"/>
      <c r="F913" s="4"/>
      <c r="G913" s="56"/>
      <c r="H913" s="56"/>
      <c r="I913" s="52"/>
      <c r="J913" s="52"/>
      <c r="K913" s="52"/>
      <c r="L913" s="52"/>
      <c r="M913" s="52"/>
      <c r="N913" s="52"/>
      <c r="O913" s="4"/>
      <c r="P913" s="4"/>
      <c r="Q913" s="4"/>
      <c r="R913" s="4"/>
      <c r="S913" s="4"/>
      <c r="T913" s="4"/>
      <c r="U913" s="4"/>
      <c r="V913" s="4"/>
      <c r="W913" s="4"/>
      <c r="X913" s="4"/>
      <c r="Y913" s="4"/>
      <c r="Z913" s="56"/>
      <c r="AA913" s="56"/>
      <c r="AB913" s="4"/>
      <c r="AC913" s="4"/>
      <c r="AD913" s="4"/>
      <c r="AE913" s="4"/>
    </row>
    <row r="914" spans="1:31" ht="15.75" customHeight="1">
      <c r="A914" s="4"/>
      <c r="B914" s="4"/>
      <c r="C914" s="4"/>
      <c r="D914" s="4"/>
      <c r="E914" s="4"/>
      <c r="F914" s="4"/>
      <c r="G914" s="56"/>
      <c r="H914" s="56"/>
      <c r="I914" s="52"/>
      <c r="J914" s="52"/>
      <c r="K914" s="52"/>
      <c r="L914" s="52"/>
      <c r="M914" s="52"/>
      <c r="N914" s="52"/>
      <c r="O914" s="4"/>
      <c r="P914" s="4"/>
      <c r="Q914" s="4"/>
      <c r="R914" s="4"/>
      <c r="S914" s="4"/>
      <c r="T914" s="4"/>
      <c r="U914" s="4"/>
      <c r="V914" s="4"/>
      <c r="W914" s="4"/>
      <c r="X914" s="4"/>
      <c r="Y914" s="4"/>
      <c r="Z914" s="56"/>
      <c r="AA914" s="56"/>
      <c r="AB914" s="4"/>
      <c r="AC914" s="4"/>
      <c r="AD914" s="4"/>
      <c r="AE914" s="4"/>
    </row>
    <row r="915" spans="1:31" ht="15.75" customHeight="1">
      <c r="A915" s="4"/>
      <c r="B915" s="4"/>
      <c r="C915" s="4"/>
      <c r="D915" s="4"/>
      <c r="E915" s="4"/>
      <c r="F915" s="4"/>
      <c r="G915" s="56"/>
      <c r="H915" s="56"/>
      <c r="I915" s="52"/>
      <c r="J915" s="52"/>
      <c r="K915" s="52"/>
      <c r="L915" s="52"/>
      <c r="M915" s="52"/>
      <c r="N915" s="52"/>
      <c r="O915" s="4"/>
      <c r="P915" s="4"/>
      <c r="Q915" s="4"/>
      <c r="R915" s="4"/>
      <c r="S915" s="4"/>
      <c r="T915" s="4"/>
      <c r="U915" s="4"/>
      <c r="V915" s="4"/>
      <c r="W915" s="4"/>
      <c r="X915" s="4"/>
      <c r="Y915" s="4"/>
      <c r="Z915" s="56"/>
      <c r="AA915" s="56"/>
      <c r="AB915" s="4"/>
      <c r="AC915" s="4"/>
      <c r="AD915" s="4"/>
      <c r="AE915" s="4"/>
    </row>
    <row r="916" spans="1:31" ht="15.75" customHeight="1">
      <c r="A916" s="4"/>
      <c r="B916" s="4"/>
      <c r="C916" s="4"/>
      <c r="D916" s="4"/>
      <c r="E916" s="4"/>
      <c r="F916" s="4"/>
      <c r="G916" s="56"/>
      <c r="H916" s="56"/>
      <c r="I916" s="52"/>
      <c r="J916" s="52"/>
      <c r="K916" s="52"/>
      <c r="L916" s="52"/>
      <c r="M916" s="52"/>
      <c r="N916" s="52"/>
      <c r="O916" s="4"/>
      <c r="P916" s="4"/>
      <c r="Q916" s="4"/>
      <c r="R916" s="4"/>
      <c r="S916" s="4"/>
      <c r="T916" s="4"/>
      <c r="U916" s="4"/>
      <c r="V916" s="4"/>
      <c r="W916" s="4"/>
      <c r="X916" s="4"/>
      <c r="Y916" s="4"/>
      <c r="Z916" s="56"/>
      <c r="AA916" s="56"/>
      <c r="AB916" s="4"/>
      <c r="AC916" s="4"/>
      <c r="AD916" s="4"/>
      <c r="AE916" s="4"/>
    </row>
    <row r="917" spans="1:31" ht="15.75" customHeight="1">
      <c r="A917" s="4"/>
      <c r="B917" s="4"/>
      <c r="C917" s="4"/>
      <c r="D917" s="4"/>
      <c r="E917" s="4"/>
      <c r="F917" s="4"/>
      <c r="G917" s="56"/>
      <c r="H917" s="56"/>
      <c r="I917" s="52"/>
      <c r="J917" s="52"/>
      <c r="K917" s="52"/>
      <c r="L917" s="52"/>
      <c r="M917" s="52"/>
      <c r="N917" s="52"/>
      <c r="O917" s="4"/>
      <c r="P917" s="4"/>
      <c r="Q917" s="4"/>
      <c r="R917" s="4"/>
      <c r="S917" s="4"/>
      <c r="T917" s="4"/>
      <c r="U917" s="4"/>
      <c r="V917" s="4"/>
      <c r="W917" s="4"/>
      <c r="X917" s="4"/>
      <c r="Y917" s="4"/>
      <c r="Z917" s="56"/>
      <c r="AA917" s="56"/>
      <c r="AB917" s="4"/>
      <c r="AC917" s="4"/>
      <c r="AD917" s="4"/>
      <c r="AE917" s="4"/>
    </row>
    <row r="918" spans="1:31" ht="15.75" customHeight="1">
      <c r="A918" s="4"/>
      <c r="B918" s="4"/>
      <c r="C918" s="4"/>
      <c r="D918" s="4"/>
      <c r="E918" s="4"/>
      <c r="F918" s="4"/>
      <c r="G918" s="56"/>
      <c r="H918" s="56"/>
      <c r="I918" s="52"/>
      <c r="J918" s="52"/>
      <c r="K918" s="52"/>
      <c r="L918" s="52"/>
      <c r="M918" s="52"/>
      <c r="N918" s="52"/>
      <c r="O918" s="4"/>
      <c r="P918" s="4"/>
      <c r="Q918" s="4"/>
      <c r="R918" s="4"/>
      <c r="S918" s="4"/>
      <c r="T918" s="4"/>
      <c r="U918" s="4"/>
      <c r="V918" s="4"/>
      <c r="W918" s="4"/>
      <c r="X918" s="4"/>
      <c r="Y918" s="4"/>
      <c r="Z918" s="56"/>
      <c r="AA918" s="56"/>
      <c r="AB918" s="4"/>
      <c r="AC918" s="4"/>
      <c r="AD918" s="4"/>
      <c r="AE918" s="4"/>
    </row>
    <row r="919" spans="1:31" ht="15.75" customHeight="1">
      <c r="A919" s="4"/>
      <c r="B919" s="4"/>
      <c r="C919" s="4"/>
      <c r="D919" s="4"/>
      <c r="E919" s="4"/>
      <c r="F919" s="4"/>
      <c r="G919" s="56"/>
      <c r="H919" s="56"/>
      <c r="I919" s="52"/>
      <c r="J919" s="52"/>
      <c r="K919" s="52"/>
      <c r="L919" s="52"/>
      <c r="M919" s="52"/>
      <c r="N919" s="52"/>
      <c r="O919" s="4"/>
      <c r="P919" s="4"/>
      <c r="Q919" s="4"/>
      <c r="R919" s="4"/>
      <c r="S919" s="4"/>
      <c r="T919" s="4"/>
      <c r="U919" s="4"/>
      <c r="V919" s="4"/>
      <c r="W919" s="4"/>
      <c r="X919" s="4"/>
      <c r="Y919" s="4"/>
      <c r="Z919" s="56"/>
      <c r="AA919" s="56"/>
      <c r="AB919" s="4"/>
      <c r="AC919" s="4"/>
      <c r="AD919" s="4"/>
      <c r="AE919" s="4"/>
    </row>
    <row r="920" spans="1:31" ht="15.75" customHeight="1">
      <c r="A920" s="4"/>
      <c r="B920" s="4"/>
      <c r="C920" s="4"/>
      <c r="D920" s="4"/>
      <c r="E920" s="4"/>
      <c r="F920" s="4"/>
      <c r="G920" s="56"/>
      <c r="H920" s="56"/>
      <c r="I920" s="52"/>
      <c r="J920" s="52"/>
      <c r="K920" s="52"/>
      <c r="L920" s="52"/>
      <c r="M920" s="52"/>
      <c r="N920" s="52"/>
      <c r="O920" s="4"/>
      <c r="P920" s="4"/>
      <c r="Q920" s="4"/>
      <c r="R920" s="4"/>
      <c r="S920" s="4"/>
      <c r="T920" s="4"/>
      <c r="U920" s="4"/>
      <c r="V920" s="4"/>
      <c r="W920" s="4"/>
      <c r="X920" s="4"/>
      <c r="Y920" s="4"/>
      <c r="Z920" s="56"/>
      <c r="AA920" s="56"/>
      <c r="AB920" s="4"/>
      <c r="AC920" s="4"/>
      <c r="AD920" s="4"/>
      <c r="AE920" s="4"/>
    </row>
    <row r="921" spans="1:31" ht="15.75" customHeight="1">
      <c r="A921" s="4"/>
      <c r="B921" s="4"/>
      <c r="C921" s="4"/>
      <c r="D921" s="4"/>
      <c r="E921" s="4"/>
      <c r="F921" s="4"/>
      <c r="G921" s="56"/>
      <c r="H921" s="56"/>
      <c r="I921" s="52"/>
      <c r="J921" s="52"/>
      <c r="K921" s="52"/>
      <c r="L921" s="52"/>
      <c r="M921" s="52"/>
      <c r="N921" s="52"/>
      <c r="O921" s="4"/>
      <c r="P921" s="4"/>
      <c r="Q921" s="4"/>
      <c r="R921" s="4"/>
      <c r="S921" s="4"/>
      <c r="T921" s="4"/>
      <c r="U921" s="4"/>
      <c r="V921" s="4"/>
      <c r="W921" s="4"/>
      <c r="X921" s="4"/>
      <c r="Y921" s="4"/>
      <c r="Z921" s="56"/>
      <c r="AA921" s="56"/>
      <c r="AB921" s="4"/>
      <c r="AC921" s="4"/>
      <c r="AD921" s="4"/>
      <c r="AE921" s="4"/>
    </row>
    <row r="922" spans="1:31" ht="15.75" customHeight="1">
      <c r="A922" s="4"/>
      <c r="B922" s="4"/>
      <c r="C922" s="4"/>
      <c r="D922" s="4"/>
      <c r="E922" s="4"/>
      <c r="F922" s="4"/>
      <c r="G922" s="56"/>
      <c r="H922" s="56"/>
      <c r="I922" s="52"/>
      <c r="J922" s="52"/>
      <c r="K922" s="52"/>
      <c r="L922" s="52"/>
      <c r="M922" s="52"/>
      <c r="N922" s="52"/>
      <c r="O922" s="4"/>
      <c r="P922" s="4"/>
      <c r="Q922" s="4"/>
      <c r="R922" s="4"/>
      <c r="S922" s="4"/>
      <c r="T922" s="4"/>
      <c r="U922" s="4"/>
      <c r="V922" s="4"/>
      <c r="W922" s="4"/>
      <c r="X922" s="4"/>
      <c r="Y922" s="4"/>
      <c r="Z922" s="56"/>
      <c r="AA922" s="56"/>
      <c r="AB922" s="4"/>
      <c r="AC922" s="4"/>
      <c r="AD922" s="4"/>
      <c r="AE922" s="4"/>
    </row>
    <row r="923" spans="1:31" ht="15.75" customHeight="1">
      <c r="A923" s="4"/>
      <c r="B923" s="4"/>
      <c r="C923" s="4"/>
      <c r="D923" s="4"/>
      <c r="E923" s="4"/>
      <c r="F923" s="4"/>
      <c r="G923" s="56"/>
      <c r="H923" s="56"/>
      <c r="I923" s="52"/>
      <c r="J923" s="52"/>
      <c r="K923" s="52"/>
      <c r="L923" s="52"/>
      <c r="M923" s="52"/>
      <c r="N923" s="52"/>
      <c r="O923" s="4"/>
      <c r="P923" s="4"/>
      <c r="Q923" s="4"/>
      <c r="R923" s="4"/>
      <c r="S923" s="4"/>
      <c r="T923" s="4"/>
      <c r="U923" s="4"/>
      <c r="V923" s="4"/>
      <c r="W923" s="4"/>
      <c r="X923" s="4"/>
      <c r="Y923" s="4"/>
      <c r="Z923" s="56"/>
      <c r="AA923" s="56"/>
      <c r="AB923" s="4"/>
      <c r="AC923" s="4"/>
      <c r="AD923" s="4"/>
      <c r="AE923" s="4"/>
    </row>
    <row r="924" spans="1:31" ht="15.75" customHeight="1">
      <c r="A924" s="4"/>
      <c r="B924" s="4"/>
      <c r="C924" s="4"/>
      <c r="D924" s="4"/>
      <c r="E924" s="4"/>
      <c r="F924" s="4"/>
      <c r="G924" s="56"/>
      <c r="H924" s="56"/>
      <c r="I924" s="52"/>
      <c r="J924" s="52"/>
      <c r="K924" s="52"/>
      <c r="L924" s="52"/>
      <c r="M924" s="52"/>
      <c r="N924" s="52"/>
      <c r="O924" s="4"/>
      <c r="P924" s="4"/>
      <c r="Q924" s="4"/>
      <c r="R924" s="4"/>
      <c r="S924" s="4"/>
      <c r="T924" s="4"/>
      <c r="U924" s="4"/>
      <c r="V924" s="4"/>
      <c r="W924" s="4"/>
      <c r="X924" s="4"/>
      <c r="Y924" s="4"/>
      <c r="Z924" s="56"/>
      <c r="AA924" s="56"/>
      <c r="AB924" s="4"/>
      <c r="AC924" s="4"/>
      <c r="AD924" s="4"/>
      <c r="AE924" s="4"/>
    </row>
    <row r="925" spans="1:31" ht="15.75" customHeight="1">
      <c r="A925" s="4"/>
      <c r="B925" s="4"/>
      <c r="C925" s="4"/>
      <c r="D925" s="4"/>
      <c r="E925" s="4"/>
      <c r="F925" s="4"/>
      <c r="G925" s="56"/>
      <c r="H925" s="56"/>
      <c r="I925" s="52"/>
      <c r="J925" s="52"/>
      <c r="K925" s="52"/>
      <c r="L925" s="52"/>
      <c r="M925" s="52"/>
      <c r="N925" s="52"/>
      <c r="O925" s="4"/>
      <c r="P925" s="4"/>
      <c r="Q925" s="4"/>
      <c r="R925" s="4"/>
      <c r="S925" s="4"/>
      <c r="T925" s="4"/>
      <c r="U925" s="4"/>
      <c r="V925" s="4"/>
      <c r="W925" s="4"/>
      <c r="X925" s="4"/>
      <c r="Y925" s="4"/>
      <c r="Z925" s="56"/>
      <c r="AA925" s="56"/>
      <c r="AB925" s="4"/>
      <c r="AC925" s="4"/>
      <c r="AD925" s="4"/>
      <c r="AE925" s="4"/>
    </row>
    <row r="926" spans="1:31" ht="15.75" customHeight="1">
      <c r="A926" s="4"/>
      <c r="B926" s="4"/>
      <c r="C926" s="4"/>
      <c r="D926" s="4"/>
      <c r="E926" s="4"/>
      <c r="F926" s="4"/>
      <c r="G926" s="56"/>
      <c r="H926" s="56"/>
      <c r="I926" s="52"/>
      <c r="J926" s="52"/>
      <c r="K926" s="52"/>
      <c r="L926" s="52"/>
      <c r="M926" s="52"/>
      <c r="N926" s="52"/>
      <c r="O926" s="4"/>
      <c r="P926" s="4"/>
      <c r="Q926" s="4"/>
      <c r="R926" s="4"/>
      <c r="S926" s="4"/>
      <c r="T926" s="4"/>
      <c r="U926" s="4"/>
      <c r="V926" s="4"/>
      <c r="W926" s="4"/>
      <c r="X926" s="4"/>
      <c r="Y926" s="4"/>
      <c r="Z926" s="56"/>
      <c r="AA926" s="56"/>
      <c r="AB926" s="4"/>
      <c r="AC926" s="4"/>
      <c r="AD926" s="4"/>
      <c r="AE926" s="4"/>
    </row>
    <row r="927" spans="1:31" ht="15.75" customHeight="1">
      <c r="A927" s="4"/>
      <c r="B927" s="4"/>
      <c r="C927" s="4"/>
      <c r="D927" s="4"/>
      <c r="E927" s="4"/>
      <c r="F927" s="4"/>
      <c r="G927" s="56"/>
      <c r="H927" s="56"/>
      <c r="I927" s="52"/>
      <c r="J927" s="52"/>
      <c r="K927" s="52"/>
      <c r="L927" s="52"/>
      <c r="M927" s="52"/>
      <c r="N927" s="52"/>
      <c r="O927" s="4"/>
      <c r="P927" s="4"/>
      <c r="Q927" s="4"/>
      <c r="R927" s="4"/>
      <c r="S927" s="4"/>
      <c r="T927" s="4"/>
      <c r="U927" s="4"/>
      <c r="V927" s="4"/>
      <c r="W927" s="4"/>
      <c r="X927" s="4"/>
      <c r="Y927" s="4"/>
      <c r="Z927" s="56"/>
      <c r="AA927" s="56"/>
      <c r="AB927" s="4"/>
      <c r="AC927" s="4"/>
      <c r="AD927" s="4"/>
      <c r="AE927" s="4"/>
    </row>
    <row r="928" spans="1:31" ht="15.75" customHeight="1">
      <c r="A928" s="4"/>
      <c r="B928" s="4"/>
      <c r="C928" s="4"/>
      <c r="D928" s="4"/>
      <c r="E928" s="4"/>
      <c r="F928" s="4"/>
      <c r="G928" s="56"/>
      <c r="H928" s="56"/>
      <c r="I928" s="52"/>
      <c r="J928" s="52"/>
      <c r="K928" s="52"/>
      <c r="L928" s="52"/>
      <c r="M928" s="52"/>
      <c r="N928" s="52"/>
      <c r="O928" s="4"/>
      <c r="P928" s="4"/>
      <c r="Q928" s="4"/>
      <c r="R928" s="4"/>
      <c r="S928" s="4"/>
      <c r="T928" s="4"/>
      <c r="U928" s="4"/>
      <c r="V928" s="4"/>
      <c r="W928" s="4"/>
      <c r="X928" s="4"/>
      <c r="Y928" s="4"/>
      <c r="Z928" s="56"/>
      <c r="AA928" s="56"/>
      <c r="AB928" s="4"/>
      <c r="AC928" s="4"/>
      <c r="AD928" s="4"/>
      <c r="AE928" s="4"/>
    </row>
    <row r="929" spans="1:31" ht="15.75" customHeight="1">
      <c r="A929" s="4"/>
      <c r="B929" s="4"/>
      <c r="C929" s="4"/>
      <c r="D929" s="4"/>
      <c r="E929" s="4"/>
      <c r="F929" s="4"/>
      <c r="G929" s="56"/>
      <c r="H929" s="56"/>
      <c r="I929" s="52"/>
      <c r="J929" s="52"/>
      <c r="K929" s="52"/>
      <c r="L929" s="52"/>
      <c r="M929" s="52"/>
      <c r="N929" s="52"/>
      <c r="O929" s="4"/>
      <c r="P929" s="4"/>
      <c r="Q929" s="4"/>
      <c r="R929" s="4"/>
      <c r="S929" s="4"/>
      <c r="T929" s="4"/>
      <c r="U929" s="4"/>
      <c r="V929" s="4"/>
      <c r="W929" s="4"/>
      <c r="X929" s="4"/>
      <c r="Y929" s="4"/>
      <c r="Z929" s="56"/>
      <c r="AA929" s="56"/>
      <c r="AB929" s="4"/>
      <c r="AC929" s="4"/>
      <c r="AD929" s="4"/>
      <c r="AE929" s="4"/>
    </row>
    <row r="930" spans="1:31" ht="15.75" customHeight="1">
      <c r="A930" s="4"/>
      <c r="B930" s="4"/>
      <c r="C930" s="4"/>
      <c r="D930" s="4"/>
      <c r="E930" s="4"/>
      <c r="F930" s="4"/>
      <c r="G930" s="56"/>
      <c r="H930" s="56"/>
      <c r="I930" s="52"/>
      <c r="J930" s="52"/>
      <c r="K930" s="52"/>
      <c r="L930" s="52"/>
      <c r="M930" s="52"/>
      <c r="N930" s="52"/>
      <c r="O930" s="4"/>
      <c r="P930" s="4"/>
      <c r="Q930" s="4"/>
      <c r="R930" s="4"/>
      <c r="S930" s="4"/>
      <c r="T930" s="4"/>
      <c r="U930" s="4"/>
      <c r="V930" s="4"/>
      <c r="W930" s="4"/>
      <c r="X930" s="4"/>
      <c r="Y930" s="4"/>
      <c r="Z930" s="56"/>
      <c r="AA930" s="56"/>
      <c r="AB930" s="4"/>
      <c r="AC930" s="4"/>
      <c r="AD930" s="4"/>
      <c r="AE930" s="4"/>
    </row>
    <row r="931" spans="1:31" ht="15.75" customHeight="1">
      <c r="A931" s="4"/>
      <c r="B931" s="4"/>
      <c r="C931" s="4"/>
      <c r="D931" s="4"/>
      <c r="E931" s="4"/>
      <c r="F931" s="4"/>
      <c r="G931" s="56"/>
      <c r="H931" s="56"/>
      <c r="I931" s="52"/>
      <c r="J931" s="52"/>
      <c r="K931" s="52"/>
      <c r="L931" s="52"/>
      <c r="M931" s="52"/>
      <c r="N931" s="52"/>
      <c r="O931" s="4"/>
      <c r="P931" s="4"/>
      <c r="Q931" s="4"/>
      <c r="R931" s="4"/>
      <c r="S931" s="4"/>
      <c r="T931" s="4"/>
      <c r="U931" s="4"/>
      <c r="V931" s="4"/>
      <c r="W931" s="4"/>
      <c r="X931" s="4"/>
      <c r="Y931" s="4"/>
      <c r="Z931" s="56"/>
      <c r="AA931" s="56"/>
      <c r="AB931" s="4"/>
      <c r="AC931" s="4"/>
      <c r="AD931" s="4"/>
      <c r="AE931" s="4"/>
    </row>
    <row r="932" spans="1:31" ht="15.75" customHeight="1">
      <c r="A932" s="4"/>
      <c r="B932" s="4"/>
      <c r="C932" s="4"/>
      <c r="D932" s="4"/>
      <c r="E932" s="4"/>
      <c r="F932" s="4"/>
      <c r="G932" s="56"/>
      <c r="H932" s="56"/>
      <c r="I932" s="52"/>
      <c r="J932" s="52"/>
      <c r="K932" s="52"/>
      <c r="L932" s="52"/>
      <c r="M932" s="52"/>
      <c r="N932" s="52"/>
      <c r="O932" s="4"/>
      <c r="P932" s="4"/>
      <c r="Q932" s="4"/>
      <c r="R932" s="4"/>
      <c r="S932" s="4"/>
      <c r="T932" s="4"/>
      <c r="U932" s="4"/>
      <c r="V932" s="4"/>
      <c r="W932" s="4"/>
      <c r="X932" s="4"/>
      <c r="Y932" s="4"/>
      <c r="Z932" s="56"/>
      <c r="AA932" s="56"/>
      <c r="AB932" s="4"/>
      <c r="AC932" s="4"/>
      <c r="AD932" s="4"/>
      <c r="AE932" s="4"/>
    </row>
    <row r="933" spans="1:31" ht="15.75" customHeight="1">
      <c r="A933" s="4"/>
      <c r="B933" s="4"/>
      <c r="C933" s="4"/>
      <c r="D933" s="4"/>
      <c r="E933" s="4"/>
      <c r="F933" s="4"/>
      <c r="G933" s="56"/>
      <c r="H933" s="56"/>
      <c r="I933" s="52"/>
      <c r="J933" s="52"/>
      <c r="K933" s="52"/>
      <c r="L933" s="52"/>
      <c r="M933" s="52"/>
      <c r="N933" s="52"/>
      <c r="O933" s="4"/>
      <c r="P933" s="4"/>
      <c r="Q933" s="4"/>
      <c r="R933" s="4"/>
      <c r="S933" s="4"/>
      <c r="T933" s="4"/>
      <c r="U933" s="4"/>
      <c r="V933" s="4"/>
      <c r="W933" s="4"/>
      <c r="X933" s="4"/>
      <c r="Y933" s="4"/>
      <c r="Z933" s="56"/>
      <c r="AA933" s="56"/>
      <c r="AB933" s="4"/>
      <c r="AC933" s="4"/>
      <c r="AD933" s="4"/>
      <c r="AE933" s="4"/>
    </row>
    <row r="934" spans="1:31" ht="15.75" customHeight="1">
      <c r="A934" s="4"/>
      <c r="B934" s="4"/>
      <c r="C934" s="4"/>
      <c r="D934" s="4"/>
      <c r="E934" s="4"/>
      <c r="F934" s="4"/>
      <c r="G934" s="56"/>
      <c r="H934" s="56"/>
      <c r="I934" s="52"/>
      <c r="J934" s="52"/>
      <c r="K934" s="52"/>
      <c r="L934" s="52"/>
      <c r="M934" s="52"/>
      <c r="N934" s="52"/>
      <c r="O934" s="4"/>
      <c r="P934" s="4"/>
      <c r="Q934" s="4"/>
      <c r="R934" s="4"/>
      <c r="S934" s="4"/>
      <c r="T934" s="4"/>
      <c r="U934" s="4"/>
      <c r="V934" s="4"/>
      <c r="W934" s="4"/>
      <c r="X934" s="4"/>
      <c r="Y934" s="4"/>
      <c r="Z934" s="56"/>
      <c r="AA934" s="56"/>
      <c r="AB934" s="4"/>
      <c r="AC934" s="4"/>
      <c r="AD934" s="4"/>
      <c r="AE934" s="4"/>
    </row>
    <row r="935" spans="1:31" ht="15.75" customHeight="1">
      <c r="A935" s="4"/>
      <c r="B935" s="4"/>
      <c r="C935" s="4"/>
      <c r="D935" s="4"/>
      <c r="E935" s="4"/>
      <c r="F935" s="4"/>
      <c r="G935" s="56"/>
      <c r="H935" s="56"/>
      <c r="I935" s="52"/>
      <c r="J935" s="52"/>
      <c r="K935" s="52"/>
      <c r="L935" s="52"/>
      <c r="M935" s="52"/>
      <c r="N935" s="52"/>
      <c r="O935" s="4"/>
      <c r="P935" s="4"/>
      <c r="Q935" s="4"/>
      <c r="R935" s="4"/>
      <c r="S935" s="4"/>
      <c r="T935" s="4"/>
      <c r="U935" s="4"/>
      <c r="V935" s="4"/>
      <c r="W935" s="4"/>
      <c r="X935" s="4"/>
      <c r="Y935" s="4"/>
      <c r="Z935" s="56"/>
      <c r="AA935" s="56"/>
      <c r="AB935" s="4"/>
      <c r="AC935" s="4"/>
      <c r="AD935" s="4"/>
      <c r="AE935" s="4"/>
    </row>
    <row r="936" spans="1:31" ht="15.75" customHeight="1">
      <c r="A936" s="4"/>
      <c r="B936" s="4"/>
      <c r="C936" s="4"/>
      <c r="D936" s="4"/>
      <c r="E936" s="4"/>
      <c r="F936" s="4"/>
      <c r="G936" s="56"/>
      <c r="H936" s="56"/>
      <c r="I936" s="52"/>
      <c r="J936" s="52"/>
      <c r="K936" s="52"/>
      <c r="L936" s="52"/>
      <c r="M936" s="52"/>
      <c r="N936" s="52"/>
      <c r="O936" s="4"/>
      <c r="P936" s="4"/>
      <c r="Q936" s="4"/>
      <c r="R936" s="4"/>
      <c r="S936" s="4"/>
      <c r="T936" s="4"/>
      <c r="U936" s="4"/>
      <c r="V936" s="4"/>
      <c r="W936" s="4"/>
      <c r="X936" s="4"/>
      <c r="Y936" s="4"/>
      <c r="Z936" s="56"/>
      <c r="AA936" s="56"/>
      <c r="AB936" s="4"/>
      <c r="AC936" s="4"/>
      <c r="AD936" s="4"/>
      <c r="AE936" s="4"/>
    </row>
    <row r="937" spans="1:31" ht="15.75" customHeight="1">
      <c r="A937" s="4"/>
      <c r="B937" s="4"/>
      <c r="C937" s="4"/>
      <c r="D937" s="4"/>
      <c r="E937" s="4"/>
      <c r="F937" s="4"/>
      <c r="G937" s="56"/>
      <c r="H937" s="56"/>
      <c r="I937" s="52"/>
      <c r="J937" s="52"/>
      <c r="K937" s="52"/>
      <c r="L937" s="52"/>
      <c r="M937" s="52"/>
      <c r="N937" s="52"/>
      <c r="O937" s="4"/>
      <c r="P937" s="4"/>
      <c r="Q937" s="4"/>
      <c r="R937" s="4"/>
      <c r="S937" s="4"/>
      <c r="T937" s="4"/>
      <c r="U937" s="4"/>
      <c r="V937" s="4"/>
      <c r="W937" s="4"/>
      <c r="X937" s="4"/>
      <c r="Y937" s="4"/>
      <c r="Z937" s="56"/>
      <c r="AA937" s="56"/>
      <c r="AB937" s="4"/>
      <c r="AC937" s="4"/>
      <c r="AD937" s="4"/>
      <c r="AE937" s="4"/>
    </row>
    <row r="938" spans="1:31" ht="15.75" customHeight="1">
      <c r="A938" s="4"/>
      <c r="B938" s="4"/>
      <c r="C938" s="4"/>
      <c r="D938" s="4"/>
      <c r="E938" s="4"/>
      <c r="F938" s="4"/>
      <c r="G938" s="56"/>
      <c r="H938" s="56"/>
      <c r="I938" s="52"/>
      <c r="J938" s="52"/>
      <c r="K938" s="52"/>
      <c r="L938" s="52"/>
      <c r="M938" s="52"/>
      <c r="N938" s="52"/>
      <c r="O938" s="4"/>
      <c r="P938" s="4"/>
      <c r="Q938" s="4"/>
      <c r="R938" s="4"/>
      <c r="S938" s="4"/>
      <c r="T938" s="4"/>
      <c r="U938" s="4"/>
      <c r="V938" s="4"/>
      <c r="W938" s="4"/>
      <c r="X938" s="4"/>
      <c r="Y938" s="4"/>
      <c r="Z938" s="56"/>
      <c r="AA938" s="56"/>
      <c r="AB938" s="4"/>
      <c r="AC938" s="4"/>
      <c r="AD938" s="4"/>
      <c r="AE938" s="4"/>
    </row>
    <row r="939" spans="1:31" ht="15.75" customHeight="1">
      <c r="A939" s="4"/>
      <c r="B939" s="4"/>
      <c r="C939" s="4"/>
      <c r="D939" s="4"/>
      <c r="E939" s="4"/>
      <c r="F939" s="4"/>
      <c r="G939" s="56"/>
      <c r="H939" s="56"/>
      <c r="I939" s="52"/>
      <c r="J939" s="52"/>
      <c r="K939" s="52"/>
      <c r="L939" s="52"/>
      <c r="M939" s="52"/>
      <c r="N939" s="52"/>
      <c r="O939" s="4"/>
      <c r="P939" s="4"/>
      <c r="Q939" s="4"/>
      <c r="R939" s="4"/>
      <c r="S939" s="4"/>
      <c r="T939" s="4"/>
      <c r="U939" s="4"/>
      <c r="V939" s="4"/>
      <c r="W939" s="4"/>
      <c r="X939" s="4"/>
      <c r="Y939" s="4"/>
      <c r="Z939" s="56"/>
      <c r="AA939" s="56"/>
      <c r="AB939" s="4"/>
      <c r="AC939" s="4"/>
      <c r="AD939" s="4"/>
      <c r="AE939" s="4"/>
    </row>
    <row r="940" spans="1:31" ht="15.75" customHeight="1">
      <c r="A940" s="4"/>
      <c r="B940" s="4"/>
      <c r="C940" s="4"/>
      <c r="D940" s="4"/>
      <c r="E940" s="4"/>
      <c r="F940" s="4"/>
      <c r="G940" s="56"/>
      <c r="H940" s="56"/>
      <c r="I940" s="52"/>
      <c r="J940" s="52"/>
      <c r="K940" s="52"/>
      <c r="L940" s="52"/>
      <c r="M940" s="52"/>
      <c r="N940" s="52"/>
      <c r="O940" s="4"/>
      <c r="P940" s="4"/>
      <c r="Q940" s="4"/>
      <c r="R940" s="4"/>
      <c r="S940" s="4"/>
      <c r="T940" s="4"/>
      <c r="U940" s="4"/>
      <c r="V940" s="4"/>
      <c r="W940" s="4"/>
      <c r="X940" s="4"/>
      <c r="Y940" s="4"/>
      <c r="Z940" s="56"/>
      <c r="AA940" s="56"/>
      <c r="AB940" s="4"/>
      <c r="AC940" s="4"/>
      <c r="AD940" s="4"/>
      <c r="AE940" s="4"/>
    </row>
    <row r="941" spans="1:31" ht="15.75" customHeight="1">
      <c r="A941" s="4"/>
      <c r="B941" s="4"/>
      <c r="C941" s="4"/>
      <c r="D941" s="4"/>
      <c r="E941" s="4"/>
      <c r="F941" s="4"/>
      <c r="G941" s="56"/>
      <c r="H941" s="56"/>
      <c r="I941" s="52"/>
      <c r="J941" s="52"/>
      <c r="K941" s="52"/>
      <c r="L941" s="52"/>
      <c r="M941" s="52"/>
      <c r="N941" s="52"/>
      <c r="O941" s="4"/>
      <c r="P941" s="4"/>
      <c r="Q941" s="4"/>
      <c r="R941" s="4"/>
      <c r="S941" s="4"/>
      <c r="T941" s="4"/>
      <c r="U941" s="4"/>
      <c r="V941" s="4"/>
      <c r="W941" s="4"/>
      <c r="X941" s="4"/>
      <c r="Y941" s="4"/>
      <c r="Z941" s="56"/>
      <c r="AA941" s="56"/>
      <c r="AB941" s="4"/>
      <c r="AC941" s="4"/>
      <c r="AD941" s="4"/>
      <c r="AE941" s="4"/>
    </row>
    <row r="942" spans="1:31" ht="15.75" customHeight="1">
      <c r="A942" s="4"/>
      <c r="B942" s="4"/>
      <c r="C942" s="4"/>
      <c r="D942" s="4"/>
      <c r="E942" s="4"/>
      <c r="F942" s="4"/>
      <c r="G942" s="56"/>
      <c r="H942" s="56"/>
      <c r="I942" s="52"/>
      <c r="J942" s="52"/>
      <c r="K942" s="52"/>
      <c r="L942" s="52"/>
      <c r="M942" s="52"/>
      <c r="N942" s="52"/>
      <c r="O942" s="4"/>
      <c r="P942" s="4"/>
      <c r="Q942" s="4"/>
      <c r="R942" s="4"/>
      <c r="S942" s="4"/>
      <c r="T942" s="4"/>
      <c r="U942" s="4"/>
      <c r="V942" s="4"/>
      <c r="W942" s="4"/>
      <c r="X942" s="4"/>
      <c r="Y942" s="4"/>
      <c r="Z942" s="56"/>
      <c r="AA942" s="56"/>
      <c r="AB942" s="4"/>
      <c r="AC942" s="4"/>
      <c r="AD942" s="4"/>
      <c r="AE942" s="4"/>
    </row>
    <row r="943" spans="1:31" ht="15.75" customHeight="1">
      <c r="A943" s="4"/>
      <c r="B943" s="4"/>
      <c r="C943" s="4"/>
      <c r="D943" s="4"/>
      <c r="E943" s="4"/>
      <c r="F943" s="4"/>
      <c r="G943" s="56"/>
      <c r="H943" s="56"/>
      <c r="I943" s="52"/>
      <c r="J943" s="52"/>
      <c r="K943" s="52"/>
      <c r="L943" s="52"/>
      <c r="M943" s="52"/>
      <c r="N943" s="52"/>
      <c r="O943" s="4"/>
      <c r="P943" s="4"/>
      <c r="Q943" s="4"/>
      <c r="R943" s="4"/>
      <c r="S943" s="4"/>
      <c r="T943" s="4"/>
      <c r="U943" s="4"/>
      <c r="V943" s="4"/>
      <c r="W943" s="4"/>
      <c r="X943" s="4"/>
      <c r="Y943" s="4"/>
      <c r="Z943" s="56"/>
      <c r="AA943" s="56"/>
      <c r="AB943" s="4"/>
      <c r="AC943" s="4"/>
      <c r="AD943" s="4"/>
      <c r="AE943" s="4"/>
    </row>
    <row r="944" spans="1:31" ht="15.75" customHeight="1">
      <c r="A944" s="4"/>
      <c r="B944" s="4"/>
      <c r="C944" s="4"/>
      <c r="D944" s="4"/>
      <c r="E944" s="4"/>
      <c r="F944" s="4"/>
      <c r="G944" s="56"/>
      <c r="H944" s="56"/>
      <c r="I944" s="52"/>
      <c r="J944" s="52"/>
      <c r="K944" s="52"/>
      <c r="L944" s="52"/>
      <c r="M944" s="52"/>
      <c r="N944" s="52"/>
      <c r="O944" s="4"/>
      <c r="P944" s="4"/>
      <c r="Q944" s="4"/>
      <c r="R944" s="4"/>
      <c r="S944" s="4"/>
      <c r="T944" s="4"/>
      <c r="U944" s="4"/>
      <c r="V944" s="4"/>
      <c r="W944" s="4"/>
      <c r="X944" s="4"/>
      <c r="Y944" s="4"/>
      <c r="Z944" s="56"/>
      <c r="AA944" s="56"/>
      <c r="AB944" s="4"/>
      <c r="AC944" s="4"/>
      <c r="AD944" s="4"/>
      <c r="AE944" s="4"/>
    </row>
    <row r="945" spans="1:31" ht="15.75" customHeight="1">
      <c r="A945" s="4"/>
      <c r="B945" s="4"/>
      <c r="C945" s="4"/>
      <c r="D945" s="4"/>
      <c r="E945" s="4"/>
      <c r="F945" s="4"/>
      <c r="G945" s="56"/>
      <c r="H945" s="56"/>
      <c r="I945" s="52"/>
      <c r="J945" s="52"/>
      <c r="K945" s="52"/>
      <c r="L945" s="52"/>
      <c r="M945" s="52"/>
      <c r="N945" s="52"/>
      <c r="O945" s="4"/>
      <c r="P945" s="4"/>
      <c r="Q945" s="4"/>
      <c r="R945" s="4"/>
      <c r="S945" s="4"/>
      <c r="T945" s="4"/>
      <c r="U945" s="4"/>
      <c r="V945" s="4"/>
      <c r="W945" s="4"/>
      <c r="X945" s="4"/>
      <c r="Y945" s="4"/>
      <c r="Z945" s="56"/>
      <c r="AA945" s="56"/>
      <c r="AB945" s="4"/>
      <c r="AC945" s="4"/>
      <c r="AD945" s="4"/>
      <c r="AE945" s="4"/>
    </row>
    <row r="946" spans="1:31" ht="15.75" customHeight="1">
      <c r="A946" s="4"/>
      <c r="B946" s="4"/>
      <c r="C946" s="4"/>
      <c r="D946" s="4"/>
      <c r="E946" s="4"/>
      <c r="F946" s="4"/>
      <c r="G946" s="56"/>
      <c r="H946" s="56"/>
      <c r="I946" s="52"/>
      <c r="J946" s="52"/>
      <c r="K946" s="52"/>
      <c r="L946" s="52"/>
      <c r="M946" s="52"/>
      <c r="N946" s="52"/>
      <c r="O946" s="4"/>
      <c r="P946" s="4"/>
      <c r="Q946" s="4"/>
      <c r="R946" s="4"/>
      <c r="S946" s="4"/>
      <c r="T946" s="4"/>
      <c r="U946" s="4"/>
      <c r="V946" s="4"/>
      <c r="W946" s="4"/>
      <c r="X946" s="4"/>
      <c r="Y946" s="4"/>
      <c r="Z946" s="56"/>
      <c r="AA946" s="56"/>
      <c r="AB946" s="4"/>
      <c r="AC946" s="4"/>
      <c r="AD946" s="4"/>
      <c r="AE946" s="4"/>
    </row>
    <row r="947" spans="1:31" ht="15.75" customHeight="1">
      <c r="A947" s="4"/>
      <c r="B947" s="4"/>
      <c r="C947" s="4"/>
      <c r="D947" s="4"/>
      <c r="E947" s="4"/>
      <c r="F947" s="4"/>
      <c r="G947" s="56"/>
      <c r="H947" s="56"/>
      <c r="I947" s="52"/>
      <c r="J947" s="52"/>
      <c r="K947" s="52"/>
      <c r="L947" s="52"/>
      <c r="M947" s="52"/>
      <c r="N947" s="52"/>
      <c r="O947" s="4"/>
      <c r="P947" s="4"/>
      <c r="Q947" s="4"/>
      <c r="R947" s="4"/>
      <c r="S947" s="4"/>
      <c r="T947" s="4"/>
      <c r="U947" s="4"/>
      <c r="V947" s="4"/>
      <c r="W947" s="4"/>
      <c r="X947" s="4"/>
      <c r="Y947" s="4"/>
      <c r="Z947" s="56"/>
      <c r="AA947" s="56"/>
      <c r="AB947" s="4"/>
      <c r="AC947" s="4"/>
      <c r="AD947" s="4"/>
      <c r="AE947" s="4"/>
    </row>
    <row r="948" spans="1:31" ht="15.75" customHeight="1">
      <c r="A948" s="4"/>
      <c r="B948" s="4"/>
      <c r="C948" s="4"/>
      <c r="D948" s="4"/>
      <c r="E948" s="4"/>
      <c r="F948" s="4"/>
      <c r="G948" s="56"/>
      <c r="H948" s="56"/>
      <c r="I948" s="52"/>
      <c r="J948" s="52"/>
      <c r="K948" s="52"/>
      <c r="L948" s="52"/>
      <c r="M948" s="52"/>
      <c r="N948" s="52"/>
      <c r="O948" s="4"/>
      <c r="P948" s="4"/>
      <c r="Q948" s="4"/>
      <c r="R948" s="4"/>
      <c r="S948" s="4"/>
      <c r="T948" s="4"/>
      <c r="U948" s="4"/>
      <c r="V948" s="4"/>
      <c r="W948" s="4"/>
      <c r="X948" s="4"/>
      <c r="Y948" s="4"/>
      <c r="Z948" s="56"/>
      <c r="AA948" s="56"/>
      <c r="AB948" s="4"/>
      <c r="AC948" s="4"/>
      <c r="AD948" s="4"/>
      <c r="AE948" s="4"/>
    </row>
    <row r="949" spans="1:31" ht="15.75" customHeight="1">
      <c r="A949" s="4"/>
      <c r="B949" s="4"/>
      <c r="C949" s="4"/>
      <c r="D949" s="4"/>
      <c r="E949" s="4"/>
      <c r="F949" s="4"/>
      <c r="G949" s="56"/>
      <c r="H949" s="56"/>
      <c r="I949" s="52"/>
      <c r="J949" s="52"/>
      <c r="K949" s="52"/>
      <c r="L949" s="52"/>
      <c r="M949" s="52"/>
      <c r="N949" s="52"/>
      <c r="O949" s="4"/>
      <c r="P949" s="4"/>
      <c r="Q949" s="4"/>
      <c r="R949" s="4"/>
      <c r="S949" s="4"/>
      <c r="T949" s="4"/>
      <c r="U949" s="4"/>
      <c r="V949" s="4"/>
      <c r="W949" s="4"/>
      <c r="X949" s="4"/>
      <c r="Y949" s="4"/>
      <c r="Z949" s="56"/>
      <c r="AA949" s="56"/>
      <c r="AB949" s="4"/>
      <c r="AC949" s="4"/>
      <c r="AD949" s="4"/>
      <c r="AE949" s="4"/>
    </row>
    <row r="950" spans="1:31" ht="15.75" customHeight="1">
      <c r="A950" s="4"/>
      <c r="B950" s="4"/>
      <c r="C950" s="4"/>
      <c r="D950" s="4"/>
      <c r="E950" s="4"/>
      <c r="F950" s="4"/>
      <c r="G950" s="56"/>
      <c r="H950" s="56"/>
      <c r="I950" s="52"/>
      <c r="J950" s="52"/>
      <c r="K950" s="52"/>
      <c r="L950" s="52"/>
      <c r="M950" s="52"/>
      <c r="N950" s="52"/>
      <c r="O950" s="4"/>
      <c r="P950" s="4"/>
      <c r="Q950" s="4"/>
      <c r="R950" s="4"/>
      <c r="S950" s="4"/>
      <c r="T950" s="4"/>
      <c r="U950" s="4"/>
      <c r="V950" s="4"/>
      <c r="W950" s="4"/>
      <c r="X950" s="4"/>
      <c r="Y950" s="4"/>
      <c r="Z950" s="56"/>
      <c r="AA950" s="56"/>
      <c r="AB950" s="4"/>
      <c r="AC950" s="4"/>
      <c r="AD950" s="4"/>
      <c r="AE950" s="4"/>
    </row>
    <row r="951" spans="1:31" ht="15.75" customHeight="1">
      <c r="A951" s="4"/>
      <c r="B951" s="4"/>
      <c r="C951" s="4"/>
      <c r="D951" s="4"/>
      <c r="E951" s="4"/>
      <c r="F951" s="4"/>
      <c r="G951" s="56"/>
      <c r="H951" s="56"/>
      <c r="I951" s="52"/>
      <c r="J951" s="52"/>
      <c r="K951" s="52"/>
      <c r="L951" s="52"/>
      <c r="M951" s="52"/>
      <c r="N951" s="52"/>
      <c r="O951" s="4"/>
      <c r="P951" s="4"/>
      <c r="Q951" s="4"/>
      <c r="R951" s="4"/>
      <c r="S951" s="4"/>
      <c r="T951" s="4"/>
      <c r="U951" s="4"/>
      <c r="V951" s="4"/>
      <c r="W951" s="4"/>
      <c r="X951" s="4"/>
      <c r="Y951" s="4"/>
      <c r="Z951" s="56"/>
      <c r="AA951" s="56"/>
      <c r="AB951" s="4"/>
      <c r="AC951" s="4"/>
      <c r="AD951" s="4"/>
      <c r="AE951" s="4"/>
    </row>
    <row r="952" spans="1:31" ht="15.75" customHeight="1">
      <c r="A952" s="4"/>
      <c r="B952" s="4"/>
      <c r="C952" s="4"/>
      <c r="D952" s="4"/>
      <c r="E952" s="4"/>
      <c r="F952" s="4"/>
      <c r="G952" s="56"/>
      <c r="H952" s="56"/>
      <c r="I952" s="52"/>
      <c r="J952" s="52"/>
      <c r="K952" s="52"/>
      <c r="L952" s="52"/>
      <c r="M952" s="52"/>
      <c r="N952" s="52"/>
      <c r="O952" s="4"/>
      <c r="P952" s="4"/>
      <c r="Q952" s="4"/>
      <c r="R952" s="4"/>
      <c r="S952" s="4"/>
      <c r="T952" s="4"/>
      <c r="U952" s="4"/>
      <c r="V952" s="4"/>
      <c r="W952" s="4"/>
      <c r="X952" s="4"/>
      <c r="Y952" s="4"/>
      <c r="Z952" s="56"/>
      <c r="AA952" s="56"/>
      <c r="AB952" s="4"/>
      <c r="AC952" s="4"/>
      <c r="AD952" s="4"/>
      <c r="AE952" s="4"/>
    </row>
    <row r="953" spans="1:31" ht="15.75" customHeight="1">
      <c r="A953" s="4"/>
      <c r="B953" s="4"/>
      <c r="C953" s="4"/>
      <c r="D953" s="4"/>
      <c r="E953" s="4"/>
      <c r="F953" s="4"/>
      <c r="G953" s="56"/>
      <c r="H953" s="56"/>
      <c r="I953" s="52"/>
      <c r="J953" s="52"/>
      <c r="K953" s="52"/>
      <c r="L953" s="52"/>
      <c r="M953" s="52"/>
      <c r="N953" s="52"/>
      <c r="O953" s="4"/>
      <c r="P953" s="4"/>
      <c r="Q953" s="4"/>
      <c r="R953" s="4"/>
      <c r="S953" s="4"/>
      <c r="T953" s="4"/>
      <c r="U953" s="4"/>
      <c r="V953" s="4"/>
      <c r="W953" s="4"/>
      <c r="X953" s="4"/>
      <c r="Y953" s="4"/>
      <c r="Z953" s="56"/>
      <c r="AA953" s="56"/>
      <c r="AB953" s="4"/>
      <c r="AC953" s="4"/>
      <c r="AD953" s="4"/>
      <c r="AE953" s="4"/>
    </row>
    <row r="954" spans="1:31" ht="15.75" customHeight="1">
      <c r="A954" s="4"/>
      <c r="B954" s="4"/>
      <c r="C954" s="4"/>
      <c r="D954" s="4"/>
      <c r="E954" s="4"/>
      <c r="F954" s="4"/>
      <c r="G954" s="56"/>
      <c r="H954" s="56"/>
      <c r="I954" s="52"/>
      <c r="J954" s="52"/>
      <c r="K954" s="52"/>
      <c r="L954" s="52"/>
      <c r="M954" s="52"/>
      <c r="N954" s="52"/>
      <c r="O954" s="4"/>
      <c r="P954" s="4"/>
      <c r="Q954" s="4"/>
      <c r="R954" s="4"/>
      <c r="S954" s="4"/>
      <c r="T954" s="4"/>
      <c r="U954" s="4"/>
      <c r="V954" s="4"/>
      <c r="W954" s="4"/>
      <c r="X954" s="4"/>
      <c r="Y954" s="4"/>
      <c r="Z954" s="56"/>
      <c r="AA954" s="56"/>
      <c r="AB954" s="4"/>
      <c r="AC954" s="4"/>
      <c r="AD954" s="4"/>
      <c r="AE954" s="4"/>
    </row>
    <row r="955" spans="1:31" ht="15.75" customHeight="1">
      <c r="A955" s="4"/>
      <c r="B955" s="4"/>
      <c r="C955" s="4"/>
      <c r="D955" s="4"/>
      <c r="E955" s="4"/>
      <c r="F955" s="4"/>
      <c r="G955" s="56"/>
      <c r="H955" s="56"/>
      <c r="I955" s="52"/>
      <c r="J955" s="52"/>
      <c r="K955" s="52"/>
      <c r="L955" s="52"/>
      <c r="M955" s="52"/>
      <c r="N955" s="52"/>
      <c r="O955" s="4"/>
      <c r="P955" s="4"/>
      <c r="Q955" s="4"/>
      <c r="R955" s="4"/>
      <c r="S955" s="4"/>
      <c r="T955" s="4"/>
      <c r="U955" s="4"/>
      <c r="V955" s="4"/>
      <c r="W955" s="4"/>
      <c r="X955" s="4"/>
      <c r="Y955" s="4"/>
      <c r="Z955" s="56"/>
      <c r="AA955" s="56"/>
      <c r="AB955" s="4"/>
      <c r="AC955" s="4"/>
      <c r="AD955" s="4"/>
      <c r="AE955" s="4"/>
    </row>
    <row r="956" spans="1:31" ht="15.75" customHeight="1">
      <c r="A956" s="4"/>
      <c r="B956" s="4"/>
      <c r="C956" s="4"/>
      <c r="D956" s="4"/>
      <c r="E956" s="4"/>
      <c r="F956" s="4"/>
      <c r="G956" s="56"/>
      <c r="H956" s="56"/>
      <c r="I956" s="52"/>
      <c r="J956" s="52"/>
      <c r="K956" s="52"/>
      <c r="L956" s="52"/>
      <c r="M956" s="52"/>
      <c r="N956" s="52"/>
      <c r="O956" s="4"/>
      <c r="P956" s="4"/>
      <c r="Q956" s="4"/>
      <c r="R956" s="4"/>
      <c r="S956" s="4"/>
      <c r="T956" s="4"/>
      <c r="U956" s="4"/>
      <c r="V956" s="4"/>
      <c r="W956" s="4"/>
      <c r="X956" s="4"/>
      <c r="Y956" s="4"/>
      <c r="Z956" s="56"/>
      <c r="AA956" s="56"/>
      <c r="AB956" s="4"/>
      <c r="AC956" s="4"/>
      <c r="AD956" s="4"/>
      <c r="AE956" s="4"/>
    </row>
    <row r="957" spans="1:31" ht="15.75" customHeight="1">
      <c r="A957" s="4"/>
      <c r="B957" s="4"/>
      <c r="C957" s="4"/>
      <c r="D957" s="4"/>
      <c r="E957" s="4"/>
      <c r="F957" s="4"/>
      <c r="G957" s="56"/>
      <c r="H957" s="56"/>
      <c r="I957" s="52"/>
      <c r="J957" s="52"/>
      <c r="K957" s="52"/>
      <c r="L957" s="52"/>
      <c r="M957" s="52"/>
      <c r="N957" s="52"/>
      <c r="O957" s="4"/>
      <c r="P957" s="4"/>
      <c r="Q957" s="4"/>
      <c r="R957" s="4"/>
      <c r="S957" s="4"/>
      <c r="T957" s="4"/>
      <c r="U957" s="4"/>
      <c r="V957" s="4"/>
      <c r="W957" s="4"/>
      <c r="X957" s="4"/>
      <c r="Y957" s="4"/>
      <c r="Z957" s="56"/>
      <c r="AA957" s="56"/>
      <c r="AB957" s="4"/>
      <c r="AC957" s="4"/>
      <c r="AD957" s="4"/>
      <c r="AE957" s="4"/>
    </row>
    <row r="958" spans="1:31" ht="15.75" customHeight="1">
      <c r="A958" s="4"/>
      <c r="B958" s="4"/>
      <c r="C958" s="4"/>
      <c r="D958" s="4"/>
      <c r="E958" s="4"/>
      <c r="F958" s="4"/>
      <c r="G958" s="56"/>
      <c r="H958" s="56"/>
      <c r="I958" s="52"/>
      <c r="J958" s="52"/>
      <c r="K958" s="52"/>
      <c r="L958" s="52"/>
      <c r="M958" s="52"/>
      <c r="N958" s="52"/>
      <c r="O958" s="4"/>
      <c r="P958" s="4"/>
      <c r="Q958" s="4"/>
      <c r="R958" s="4"/>
      <c r="S958" s="4"/>
      <c r="T958" s="4"/>
      <c r="U958" s="4"/>
      <c r="V958" s="4"/>
      <c r="W958" s="4"/>
      <c r="X958" s="4"/>
      <c r="Y958" s="4"/>
      <c r="Z958" s="56"/>
      <c r="AA958" s="56"/>
      <c r="AB958" s="4"/>
      <c r="AC958" s="4"/>
      <c r="AD958" s="4"/>
      <c r="AE958" s="4"/>
    </row>
    <row r="959" spans="1:31" ht="15.75" customHeight="1">
      <c r="A959" s="4"/>
      <c r="B959" s="4"/>
      <c r="C959" s="4"/>
      <c r="D959" s="4"/>
      <c r="E959" s="4"/>
      <c r="F959" s="4"/>
      <c r="G959" s="56"/>
      <c r="H959" s="56"/>
      <c r="I959" s="52"/>
      <c r="J959" s="52"/>
      <c r="K959" s="52"/>
      <c r="L959" s="52"/>
      <c r="M959" s="52"/>
      <c r="N959" s="52"/>
      <c r="O959" s="4"/>
      <c r="P959" s="4"/>
      <c r="Q959" s="4"/>
      <c r="R959" s="4"/>
      <c r="S959" s="4"/>
      <c r="T959" s="4"/>
      <c r="U959" s="4"/>
      <c r="V959" s="4"/>
      <c r="W959" s="4"/>
      <c r="X959" s="4"/>
      <c r="Y959" s="4"/>
      <c r="Z959" s="56"/>
      <c r="AA959" s="56"/>
      <c r="AB959" s="4"/>
      <c r="AC959" s="4"/>
      <c r="AD959" s="4"/>
      <c r="AE959" s="4"/>
    </row>
    <row r="960" spans="1:31" ht="15.75" customHeight="1">
      <c r="A960" s="4"/>
      <c r="B960" s="4"/>
      <c r="C960" s="4"/>
      <c r="D960" s="4"/>
      <c r="E960" s="4"/>
      <c r="F960" s="4"/>
      <c r="G960" s="56"/>
      <c r="H960" s="56"/>
      <c r="I960" s="52"/>
      <c r="J960" s="52"/>
      <c r="K960" s="52"/>
      <c r="L960" s="52"/>
      <c r="M960" s="52"/>
      <c r="N960" s="52"/>
      <c r="O960" s="4"/>
      <c r="P960" s="4"/>
      <c r="Q960" s="4"/>
      <c r="R960" s="4"/>
      <c r="S960" s="4"/>
      <c r="T960" s="4"/>
      <c r="U960" s="4"/>
      <c r="V960" s="4"/>
      <c r="W960" s="4"/>
      <c r="X960" s="4"/>
      <c r="Y960" s="4"/>
      <c r="Z960" s="56"/>
      <c r="AA960" s="56"/>
      <c r="AB960" s="4"/>
      <c r="AC960" s="4"/>
      <c r="AD960" s="4"/>
      <c r="AE960" s="4"/>
    </row>
    <row r="961" spans="1:31" ht="15.75" customHeight="1">
      <c r="A961" s="4"/>
      <c r="B961" s="4"/>
      <c r="C961" s="4"/>
      <c r="D961" s="4"/>
      <c r="E961" s="4"/>
      <c r="F961" s="4"/>
      <c r="G961" s="56"/>
      <c r="H961" s="56"/>
      <c r="I961" s="52"/>
      <c r="J961" s="52"/>
      <c r="K961" s="52"/>
      <c r="L961" s="52"/>
      <c r="M961" s="52"/>
      <c r="N961" s="52"/>
      <c r="O961" s="4"/>
      <c r="P961" s="4"/>
      <c r="Q961" s="4"/>
      <c r="R961" s="4"/>
      <c r="S961" s="4"/>
      <c r="T961" s="4"/>
      <c r="U961" s="4"/>
      <c r="V961" s="4"/>
      <c r="W961" s="4"/>
      <c r="X961" s="4"/>
      <c r="Y961" s="4"/>
      <c r="Z961" s="56"/>
      <c r="AA961" s="56"/>
      <c r="AB961" s="4"/>
      <c r="AC961" s="4"/>
      <c r="AD961" s="4"/>
      <c r="AE961" s="4"/>
    </row>
    <row r="962" spans="1:31" ht="15.75" customHeight="1">
      <c r="A962" s="4"/>
      <c r="B962" s="4"/>
      <c r="C962" s="4"/>
      <c r="D962" s="4"/>
      <c r="E962" s="4"/>
      <c r="F962" s="4"/>
      <c r="G962" s="56"/>
      <c r="H962" s="56"/>
      <c r="I962" s="52"/>
      <c r="J962" s="52"/>
      <c r="K962" s="52"/>
      <c r="L962" s="52"/>
      <c r="M962" s="52"/>
      <c r="N962" s="52"/>
      <c r="O962" s="4"/>
      <c r="P962" s="4"/>
      <c r="Q962" s="4"/>
      <c r="R962" s="4"/>
      <c r="S962" s="4"/>
      <c r="T962" s="4"/>
      <c r="U962" s="4"/>
      <c r="V962" s="4"/>
      <c r="W962" s="4"/>
      <c r="X962" s="4"/>
      <c r="Y962" s="4"/>
      <c r="Z962" s="56"/>
      <c r="AA962" s="56"/>
      <c r="AB962" s="4"/>
      <c r="AC962" s="4"/>
      <c r="AD962" s="4"/>
      <c r="AE962" s="4"/>
    </row>
    <row r="963" spans="1:31" ht="15.75" customHeight="1">
      <c r="A963" s="4"/>
      <c r="B963" s="4"/>
      <c r="C963" s="4"/>
      <c r="D963" s="4"/>
      <c r="E963" s="4"/>
      <c r="F963" s="4"/>
      <c r="G963" s="56"/>
      <c r="H963" s="56"/>
      <c r="I963" s="52"/>
      <c r="J963" s="52"/>
      <c r="K963" s="52"/>
      <c r="L963" s="52"/>
      <c r="M963" s="52"/>
      <c r="N963" s="52"/>
      <c r="O963" s="4"/>
      <c r="P963" s="4"/>
      <c r="Q963" s="4"/>
      <c r="R963" s="4"/>
      <c r="S963" s="4"/>
      <c r="T963" s="4"/>
      <c r="U963" s="4"/>
      <c r="V963" s="4"/>
      <c r="W963" s="4"/>
      <c r="X963" s="4"/>
      <c r="Y963" s="4"/>
      <c r="Z963" s="56"/>
      <c r="AA963" s="56"/>
      <c r="AB963" s="4"/>
      <c r="AC963" s="4"/>
      <c r="AD963" s="4"/>
      <c r="AE963" s="4"/>
    </row>
    <row r="964" spans="1:31" ht="15.75" customHeight="1">
      <c r="A964" s="4"/>
      <c r="B964" s="4"/>
      <c r="C964" s="4"/>
      <c r="D964" s="4"/>
      <c r="E964" s="4"/>
      <c r="F964" s="4"/>
      <c r="G964" s="56"/>
      <c r="H964" s="56"/>
      <c r="I964" s="52"/>
      <c r="J964" s="52"/>
      <c r="K964" s="52"/>
      <c r="L964" s="52"/>
      <c r="M964" s="52"/>
      <c r="N964" s="52"/>
      <c r="O964" s="4"/>
      <c r="P964" s="4"/>
      <c r="Q964" s="4"/>
      <c r="R964" s="4"/>
      <c r="S964" s="4"/>
      <c r="T964" s="4"/>
      <c r="U964" s="4"/>
      <c r="V964" s="4"/>
      <c r="W964" s="4"/>
      <c r="X964" s="4"/>
      <c r="Y964" s="4"/>
      <c r="Z964" s="56"/>
      <c r="AA964" s="56"/>
      <c r="AB964" s="4"/>
      <c r="AC964" s="4"/>
      <c r="AD964" s="4"/>
      <c r="AE964" s="4"/>
    </row>
    <row r="965" spans="1:31" ht="15.75" customHeight="1">
      <c r="A965" s="4"/>
      <c r="B965" s="4"/>
      <c r="C965" s="4"/>
      <c r="D965" s="4"/>
      <c r="E965" s="4"/>
      <c r="F965" s="4"/>
      <c r="G965" s="56"/>
      <c r="H965" s="56"/>
      <c r="I965" s="52"/>
      <c r="J965" s="52"/>
      <c r="K965" s="52"/>
      <c r="L965" s="52"/>
      <c r="M965" s="52"/>
      <c r="N965" s="52"/>
      <c r="O965" s="4"/>
      <c r="P965" s="4"/>
      <c r="Q965" s="4"/>
      <c r="R965" s="4"/>
      <c r="S965" s="4"/>
      <c r="T965" s="4"/>
      <c r="U965" s="4"/>
      <c r="V965" s="4"/>
      <c r="W965" s="4"/>
      <c r="X965" s="4"/>
      <c r="Y965" s="4"/>
      <c r="Z965" s="56"/>
      <c r="AA965" s="56"/>
      <c r="AB965" s="4"/>
      <c r="AC965" s="4"/>
      <c r="AD965" s="4"/>
      <c r="AE965" s="4"/>
    </row>
    <row r="966" spans="1:31" ht="15.75" customHeight="1">
      <c r="A966" s="4"/>
      <c r="B966" s="4"/>
      <c r="C966" s="4"/>
      <c r="D966" s="4"/>
      <c r="E966" s="4"/>
      <c r="F966" s="4"/>
      <c r="G966" s="56"/>
      <c r="H966" s="56"/>
      <c r="I966" s="52"/>
      <c r="J966" s="52"/>
      <c r="K966" s="52"/>
      <c r="L966" s="52"/>
      <c r="M966" s="52"/>
      <c r="N966" s="52"/>
      <c r="O966" s="4"/>
      <c r="P966" s="4"/>
      <c r="Q966" s="4"/>
      <c r="R966" s="4"/>
      <c r="S966" s="4"/>
      <c r="T966" s="4"/>
      <c r="U966" s="4"/>
      <c r="V966" s="4"/>
      <c r="W966" s="4"/>
      <c r="X966" s="4"/>
      <c r="Y966" s="4"/>
      <c r="Z966" s="56"/>
      <c r="AA966" s="56"/>
      <c r="AB966" s="4"/>
      <c r="AC966" s="4"/>
      <c r="AD966" s="4"/>
      <c r="AE966" s="4"/>
    </row>
    <row r="967" spans="1:31" ht="15.75" customHeight="1">
      <c r="A967" s="4"/>
      <c r="B967" s="4"/>
      <c r="C967" s="4"/>
      <c r="D967" s="4"/>
      <c r="E967" s="4"/>
      <c r="F967" s="4"/>
      <c r="G967" s="56"/>
      <c r="H967" s="56"/>
      <c r="I967" s="52"/>
      <c r="J967" s="52"/>
      <c r="K967" s="52"/>
      <c r="L967" s="52"/>
      <c r="M967" s="52"/>
      <c r="N967" s="52"/>
      <c r="O967" s="4"/>
      <c r="P967" s="4"/>
      <c r="Q967" s="4"/>
      <c r="R967" s="4"/>
      <c r="S967" s="4"/>
      <c r="T967" s="4"/>
      <c r="U967" s="4"/>
      <c r="V967" s="4"/>
      <c r="W967" s="4"/>
      <c r="X967" s="4"/>
      <c r="Y967" s="4"/>
      <c r="Z967" s="56"/>
      <c r="AA967" s="56"/>
      <c r="AB967" s="4"/>
      <c r="AC967" s="4"/>
      <c r="AD967" s="4"/>
      <c r="AE967" s="4"/>
    </row>
    <row r="968" spans="1:31" ht="15.75" customHeight="1">
      <c r="A968" s="4"/>
      <c r="B968" s="4"/>
      <c r="C968" s="4"/>
      <c r="D968" s="4"/>
      <c r="E968" s="4"/>
      <c r="F968" s="4"/>
      <c r="G968" s="56"/>
      <c r="H968" s="56"/>
      <c r="I968" s="52"/>
      <c r="J968" s="52"/>
      <c r="K968" s="52"/>
      <c r="L968" s="52"/>
      <c r="M968" s="52"/>
      <c r="N968" s="52"/>
      <c r="O968" s="4"/>
      <c r="P968" s="4"/>
      <c r="Q968" s="4"/>
      <c r="R968" s="4"/>
      <c r="S968" s="4"/>
      <c r="T968" s="4"/>
      <c r="U968" s="4"/>
      <c r="V968" s="4"/>
      <c r="W968" s="4"/>
      <c r="X968" s="4"/>
      <c r="Y968" s="4"/>
      <c r="Z968" s="56"/>
      <c r="AA968" s="56"/>
      <c r="AB968" s="4"/>
      <c r="AC968" s="4"/>
      <c r="AD968" s="4"/>
      <c r="AE968" s="4"/>
    </row>
    <row r="969" spans="1:31" ht="15.75" customHeight="1">
      <c r="A969" s="4"/>
      <c r="B969" s="4"/>
      <c r="C969" s="4"/>
      <c r="D969" s="4"/>
      <c r="E969" s="4"/>
      <c r="F969" s="4"/>
      <c r="G969" s="56"/>
      <c r="H969" s="56"/>
      <c r="I969" s="52"/>
      <c r="J969" s="52"/>
      <c r="K969" s="52"/>
      <c r="L969" s="52"/>
      <c r="M969" s="52"/>
      <c r="N969" s="52"/>
      <c r="O969" s="4"/>
      <c r="P969" s="4"/>
      <c r="Q969" s="4"/>
      <c r="R969" s="4"/>
      <c r="S969" s="4"/>
      <c r="T969" s="4"/>
      <c r="U969" s="4"/>
      <c r="V969" s="4"/>
      <c r="W969" s="4"/>
      <c r="X969" s="4"/>
      <c r="Y969" s="4"/>
      <c r="Z969" s="56"/>
      <c r="AA969" s="56"/>
      <c r="AB969" s="4"/>
      <c r="AC969" s="4"/>
      <c r="AD969" s="4"/>
      <c r="AE969" s="4"/>
    </row>
    <row r="970" spans="1:31" ht="15.75" customHeight="1">
      <c r="A970" s="4"/>
      <c r="B970" s="4"/>
      <c r="C970" s="4"/>
      <c r="D970" s="4"/>
      <c r="E970" s="4"/>
      <c r="F970" s="4"/>
      <c r="G970" s="56"/>
      <c r="H970" s="56"/>
      <c r="I970" s="52"/>
      <c r="J970" s="52"/>
      <c r="K970" s="52"/>
      <c r="L970" s="52"/>
      <c r="M970" s="52"/>
      <c r="N970" s="52"/>
      <c r="O970" s="4"/>
      <c r="P970" s="4"/>
      <c r="Q970" s="4"/>
      <c r="R970" s="4"/>
      <c r="S970" s="4"/>
      <c r="T970" s="4"/>
      <c r="U970" s="4"/>
      <c r="V970" s="4"/>
      <c r="W970" s="4"/>
      <c r="X970" s="4"/>
      <c r="Y970" s="4"/>
      <c r="Z970" s="56"/>
      <c r="AA970" s="56"/>
      <c r="AB970" s="4"/>
      <c r="AC970" s="4"/>
      <c r="AD970" s="4"/>
      <c r="AE970" s="4"/>
    </row>
    <row r="971" spans="1:31" ht="15.75" customHeight="1">
      <c r="A971" s="4"/>
      <c r="B971" s="4"/>
      <c r="C971" s="4"/>
      <c r="D971" s="4"/>
      <c r="E971" s="4"/>
      <c r="F971" s="4"/>
      <c r="G971" s="56"/>
      <c r="H971" s="56"/>
      <c r="I971" s="52"/>
      <c r="J971" s="52"/>
      <c r="K971" s="52"/>
      <c r="L971" s="52"/>
      <c r="M971" s="52"/>
      <c r="N971" s="52"/>
      <c r="O971" s="4"/>
      <c r="P971" s="4"/>
      <c r="Q971" s="4"/>
      <c r="R971" s="4"/>
      <c r="S971" s="4"/>
      <c r="T971" s="4"/>
      <c r="U971" s="4"/>
      <c r="V971" s="4"/>
      <c r="W971" s="4"/>
      <c r="X971" s="4"/>
      <c r="Y971" s="4"/>
      <c r="Z971" s="56"/>
      <c r="AA971" s="56"/>
      <c r="AB971" s="4"/>
      <c r="AC971" s="4"/>
      <c r="AD971" s="4"/>
      <c r="AE971" s="4"/>
    </row>
    <row r="972" spans="1:31" ht="15.75" customHeight="1">
      <c r="A972" s="4"/>
      <c r="B972" s="4"/>
      <c r="C972" s="4"/>
      <c r="D972" s="4"/>
      <c r="E972" s="4"/>
      <c r="F972" s="4"/>
      <c r="G972" s="56"/>
      <c r="H972" s="56"/>
      <c r="I972" s="52"/>
      <c r="J972" s="52"/>
      <c r="K972" s="52"/>
      <c r="L972" s="52"/>
      <c r="M972" s="52"/>
      <c r="N972" s="52"/>
      <c r="O972" s="4"/>
      <c r="P972" s="4"/>
      <c r="Q972" s="4"/>
      <c r="R972" s="4"/>
      <c r="S972" s="4"/>
      <c r="T972" s="4"/>
      <c r="U972" s="4"/>
      <c r="V972" s="4"/>
      <c r="W972" s="4"/>
      <c r="X972" s="4"/>
      <c r="Y972" s="4"/>
      <c r="Z972" s="56"/>
      <c r="AA972" s="56"/>
      <c r="AB972" s="4"/>
      <c r="AC972" s="4"/>
      <c r="AD972" s="4"/>
      <c r="AE972" s="4"/>
    </row>
    <row r="973" spans="1:31" ht="15.75" customHeight="1">
      <c r="A973" s="4"/>
      <c r="B973" s="4"/>
      <c r="C973" s="4"/>
      <c r="D973" s="4"/>
      <c r="E973" s="4"/>
      <c r="F973" s="4"/>
      <c r="G973" s="56"/>
      <c r="H973" s="56"/>
      <c r="I973" s="52"/>
      <c r="J973" s="52"/>
      <c r="K973" s="52"/>
      <c r="L973" s="52"/>
      <c r="M973" s="52"/>
      <c r="N973" s="52"/>
      <c r="O973" s="4"/>
      <c r="P973" s="4"/>
      <c r="Q973" s="4"/>
      <c r="R973" s="4"/>
      <c r="S973" s="4"/>
      <c r="T973" s="4"/>
      <c r="U973" s="4"/>
      <c r="V973" s="4"/>
      <c r="W973" s="4"/>
      <c r="X973" s="4"/>
      <c r="Y973" s="4"/>
      <c r="Z973" s="56"/>
      <c r="AA973" s="56"/>
      <c r="AB973" s="4"/>
      <c r="AC973" s="4"/>
      <c r="AD973" s="4"/>
      <c r="AE973" s="4"/>
    </row>
    <row r="974" spans="1:31" ht="15.75" customHeight="1">
      <c r="A974" s="4"/>
      <c r="B974" s="4"/>
      <c r="C974" s="4"/>
      <c r="D974" s="4"/>
      <c r="E974" s="4"/>
      <c r="F974" s="4"/>
      <c r="G974" s="56"/>
      <c r="H974" s="56"/>
      <c r="I974" s="52"/>
      <c r="J974" s="52"/>
      <c r="K974" s="52"/>
      <c r="L974" s="52"/>
      <c r="M974" s="52"/>
      <c r="N974" s="52"/>
      <c r="O974" s="4"/>
      <c r="P974" s="4"/>
      <c r="Q974" s="4"/>
      <c r="R974" s="4"/>
      <c r="S974" s="4"/>
      <c r="T974" s="4"/>
      <c r="U974" s="4"/>
      <c r="V974" s="4"/>
      <c r="W974" s="4"/>
      <c r="X974" s="4"/>
      <c r="Y974" s="4"/>
      <c r="Z974" s="56"/>
      <c r="AA974" s="56"/>
      <c r="AB974" s="4"/>
      <c r="AC974" s="4"/>
      <c r="AD974" s="4"/>
      <c r="AE974" s="4"/>
    </row>
    <row r="975" spans="1:31" ht="15.75" customHeight="1">
      <c r="A975" s="4"/>
      <c r="B975" s="4"/>
      <c r="C975" s="4"/>
      <c r="D975" s="4"/>
      <c r="E975" s="4"/>
      <c r="F975" s="4"/>
      <c r="G975" s="56"/>
      <c r="H975" s="56"/>
      <c r="I975" s="52"/>
      <c r="J975" s="52"/>
      <c r="K975" s="52"/>
      <c r="L975" s="52"/>
      <c r="M975" s="52"/>
      <c r="N975" s="52"/>
      <c r="O975" s="4"/>
      <c r="P975" s="4"/>
      <c r="Q975" s="4"/>
      <c r="R975" s="4"/>
      <c r="S975" s="4"/>
      <c r="T975" s="4"/>
      <c r="U975" s="4"/>
      <c r="V975" s="4"/>
      <c r="W975" s="4"/>
      <c r="X975" s="4"/>
      <c r="Y975" s="4"/>
      <c r="Z975" s="56"/>
      <c r="AA975" s="56"/>
      <c r="AB975" s="4"/>
      <c r="AC975" s="4"/>
      <c r="AD975" s="4"/>
      <c r="AE975" s="4"/>
    </row>
    <row r="976" spans="1:31" ht="15.75" customHeight="1">
      <c r="A976" s="4"/>
      <c r="B976" s="4"/>
      <c r="C976" s="4"/>
      <c r="D976" s="4"/>
      <c r="E976" s="4"/>
      <c r="F976" s="4"/>
      <c r="G976" s="56"/>
      <c r="H976" s="56"/>
      <c r="I976" s="52"/>
      <c r="J976" s="52"/>
      <c r="K976" s="52"/>
      <c r="L976" s="52"/>
      <c r="M976" s="52"/>
      <c r="N976" s="52"/>
      <c r="O976" s="4"/>
      <c r="P976" s="4"/>
      <c r="Q976" s="4"/>
      <c r="R976" s="4"/>
      <c r="S976" s="4"/>
      <c r="T976" s="4"/>
      <c r="U976" s="4"/>
      <c r="V976" s="4"/>
      <c r="W976" s="4"/>
      <c r="X976" s="4"/>
      <c r="Y976" s="4"/>
      <c r="Z976" s="56"/>
      <c r="AA976" s="56"/>
      <c r="AB976" s="4"/>
      <c r="AC976" s="4"/>
      <c r="AD976" s="4"/>
      <c r="AE976" s="4"/>
    </row>
    <row r="977" spans="1:31" ht="15.75" customHeight="1">
      <c r="A977" s="4"/>
      <c r="B977" s="4"/>
      <c r="C977" s="4"/>
      <c r="D977" s="4"/>
      <c r="E977" s="4"/>
      <c r="F977" s="4"/>
      <c r="G977" s="56"/>
      <c r="H977" s="56"/>
      <c r="I977" s="52"/>
      <c r="J977" s="52"/>
      <c r="K977" s="52"/>
      <c r="L977" s="52"/>
      <c r="M977" s="52"/>
      <c r="N977" s="52"/>
      <c r="O977" s="4"/>
      <c r="P977" s="4"/>
      <c r="Q977" s="4"/>
      <c r="R977" s="4"/>
      <c r="S977" s="4"/>
      <c r="T977" s="4"/>
      <c r="U977" s="4"/>
      <c r="V977" s="4"/>
      <c r="W977" s="4"/>
      <c r="X977" s="4"/>
      <c r="Y977" s="4"/>
      <c r="Z977" s="56"/>
      <c r="AA977" s="56"/>
      <c r="AB977" s="4"/>
      <c r="AC977" s="4"/>
      <c r="AD977" s="4"/>
      <c r="AE977" s="4"/>
    </row>
    <row r="978" spans="1:31" ht="15.75" customHeight="1">
      <c r="A978" s="4"/>
      <c r="B978" s="4"/>
      <c r="C978" s="4"/>
      <c r="D978" s="4"/>
      <c r="E978" s="4"/>
      <c r="F978" s="4"/>
      <c r="G978" s="56"/>
      <c r="H978" s="56"/>
      <c r="I978" s="52"/>
      <c r="J978" s="52"/>
      <c r="K978" s="52"/>
      <c r="L978" s="52"/>
      <c r="M978" s="52"/>
      <c r="N978" s="52"/>
      <c r="O978" s="4"/>
      <c r="P978" s="4"/>
      <c r="Q978" s="4"/>
      <c r="R978" s="4"/>
      <c r="S978" s="4"/>
      <c r="T978" s="4"/>
      <c r="U978" s="4"/>
      <c r="V978" s="4"/>
      <c r="W978" s="4"/>
      <c r="X978" s="4"/>
      <c r="Y978" s="4"/>
      <c r="Z978" s="56"/>
      <c r="AA978" s="56"/>
      <c r="AB978" s="4"/>
      <c r="AC978" s="4"/>
      <c r="AD978" s="4"/>
      <c r="AE978" s="4"/>
    </row>
    <row r="979" spans="1:31" ht="15.75" customHeight="1">
      <c r="A979" s="4"/>
      <c r="B979" s="4"/>
      <c r="C979" s="4"/>
      <c r="D979" s="4"/>
      <c r="E979" s="4"/>
      <c r="F979" s="4"/>
      <c r="G979" s="56"/>
      <c r="H979" s="56"/>
      <c r="I979" s="52"/>
      <c r="J979" s="52"/>
      <c r="K979" s="52"/>
      <c r="L979" s="52"/>
      <c r="M979" s="52"/>
      <c r="N979" s="52"/>
      <c r="O979" s="4"/>
      <c r="P979" s="4"/>
      <c r="Q979" s="4"/>
      <c r="R979" s="4"/>
      <c r="S979" s="4"/>
      <c r="T979" s="4"/>
      <c r="U979" s="4"/>
      <c r="V979" s="4"/>
      <c r="W979" s="4"/>
      <c r="X979" s="4"/>
      <c r="Y979" s="4"/>
      <c r="Z979" s="56"/>
      <c r="AA979" s="56"/>
      <c r="AB979" s="4"/>
      <c r="AC979" s="4"/>
      <c r="AD979" s="4"/>
      <c r="AE979" s="4"/>
    </row>
    <row r="980" spans="1:31" ht="15.75" customHeight="1">
      <c r="A980" s="4"/>
      <c r="B980" s="4"/>
      <c r="C980" s="4"/>
      <c r="D980" s="4"/>
      <c r="E980" s="4"/>
      <c r="F980" s="4"/>
      <c r="G980" s="56"/>
      <c r="H980" s="56"/>
      <c r="I980" s="52"/>
      <c r="J980" s="52"/>
      <c r="K980" s="52"/>
      <c r="L980" s="52"/>
      <c r="M980" s="52"/>
      <c r="N980" s="52"/>
      <c r="O980" s="4"/>
      <c r="P980" s="4"/>
      <c r="Q980" s="4"/>
      <c r="R980" s="4"/>
      <c r="S980" s="4"/>
      <c r="T980" s="4"/>
      <c r="U980" s="4"/>
      <c r="V980" s="4"/>
      <c r="W980" s="4"/>
      <c r="X980" s="4"/>
      <c r="Y980" s="4"/>
      <c r="Z980" s="56"/>
      <c r="AA980" s="56"/>
      <c r="AB980" s="4"/>
      <c r="AC980" s="4"/>
      <c r="AD980" s="4"/>
      <c r="AE980" s="4"/>
    </row>
    <row r="981" spans="1:31" ht="15.75" customHeight="1">
      <c r="A981" s="4"/>
      <c r="B981" s="4"/>
      <c r="C981" s="4"/>
      <c r="D981" s="4"/>
      <c r="E981" s="4"/>
      <c r="F981" s="4"/>
      <c r="G981" s="56"/>
      <c r="H981" s="56"/>
      <c r="I981" s="52"/>
      <c r="J981" s="52"/>
      <c r="K981" s="52"/>
      <c r="L981" s="52"/>
      <c r="M981" s="52"/>
      <c r="N981" s="52"/>
      <c r="O981" s="4"/>
      <c r="P981" s="4"/>
      <c r="Q981" s="4"/>
      <c r="R981" s="4"/>
      <c r="S981" s="4"/>
      <c r="T981" s="4"/>
      <c r="U981" s="4"/>
      <c r="V981" s="4"/>
      <c r="W981" s="4"/>
      <c r="X981" s="4"/>
      <c r="Y981" s="4"/>
      <c r="Z981" s="56"/>
      <c r="AA981" s="56"/>
      <c r="AB981" s="4"/>
      <c r="AC981" s="4"/>
      <c r="AD981" s="4"/>
      <c r="AE981" s="4"/>
    </row>
    <row r="982" spans="1:31" ht="15.75" customHeight="1">
      <c r="A982" s="4"/>
      <c r="B982" s="4"/>
      <c r="C982" s="4"/>
      <c r="D982" s="4"/>
      <c r="E982" s="4"/>
      <c r="F982" s="4"/>
      <c r="G982" s="56"/>
      <c r="H982" s="56"/>
      <c r="I982" s="52"/>
      <c r="J982" s="52"/>
      <c r="K982" s="52"/>
      <c r="L982" s="52"/>
      <c r="M982" s="52"/>
      <c r="N982" s="52"/>
      <c r="O982" s="4"/>
      <c r="P982" s="4"/>
      <c r="Q982" s="4"/>
      <c r="R982" s="4"/>
      <c r="S982" s="4"/>
      <c r="T982" s="4"/>
      <c r="U982" s="4"/>
      <c r="V982" s="4"/>
      <c r="W982" s="4"/>
      <c r="X982" s="4"/>
      <c r="Y982" s="4"/>
      <c r="Z982" s="56"/>
      <c r="AA982" s="56"/>
      <c r="AB982" s="4"/>
      <c r="AC982" s="4"/>
      <c r="AD982" s="4"/>
      <c r="AE982" s="4"/>
    </row>
    <row r="983" spans="1:31" ht="15.75" customHeight="1">
      <c r="A983" s="4"/>
      <c r="B983" s="4"/>
      <c r="C983" s="4"/>
      <c r="D983" s="4"/>
      <c r="E983" s="4"/>
      <c r="F983" s="4"/>
      <c r="G983" s="56"/>
      <c r="H983" s="56"/>
      <c r="I983" s="52"/>
      <c r="J983" s="52"/>
      <c r="K983" s="52"/>
      <c r="L983" s="52"/>
      <c r="M983" s="52"/>
      <c r="N983" s="52"/>
      <c r="O983" s="4"/>
      <c r="P983" s="4"/>
      <c r="Q983" s="4"/>
      <c r="R983" s="4"/>
      <c r="S983" s="4"/>
      <c r="T983" s="4"/>
      <c r="U983" s="4"/>
      <c r="V983" s="4"/>
      <c r="W983" s="4"/>
      <c r="X983" s="4"/>
      <c r="Y983" s="4"/>
      <c r="Z983" s="56"/>
      <c r="AA983" s="56"/>
      <c r="AB983" s="4"/>
      <c r="AC983" s="4"/>
      <c r="AD983" s="4"/>
      <c r="AE983" s="4"/>
    </row>
    <row r="984" spans="1:31" ht="15.75" customHeight="1">
      <c r="A984" s="4"/>
      <c r="B984" s="4"/>
      <c r="C984" s="4"/>
      <c r="D984" s="4"/>
      <c r="E984" s="4"/>
      <c r="F984" s="4"/>
      <c r="G984" s="56"/>
      <c r="H984" s="56"/>
      <c r="I984" s="52"/>
      <c r="J984" s="52"/>
      <c r="K984" s="52"/>
      <c r="L984" s="52"/>
      <c r="M984" s="52"/>
      <c r="N984" s="52"/>
      <c r="O984" s="4"/>
      <c r="P984" s="4"/>
      <c r="Q984" s="4"/>
      <c r="R984" s="4"/>
      <c r="S984" s="4"/>
      <c r="T984" s="4"/>
      <c r="U984" s="4"/>
      <c r="V984" s="4"/>
      <c r="W984" s="4"/>
      <c r="X984" s="4"/>
      <c r="Y984" s="4"/>
      <c r="Z984" s="56"/>
      <c r="AA984" s="56"/>
      <c r="AB984" s="4"/>
      <c r="AC984" s="4"/>
      <c r="AD984" s="4"/>
      <c r="AE984" s="4"/>
    </row>
    <row r="985" spans="1:31" ht="15.75" customHeight="1">
      <c r="A985" s="4"/>
      <c r="B985" s="4"/>
      <c r="C985" s="4"/>
      <c r="D985" s="4"/>
      <c r="E985" s="4"/>
      <c r="F985" s="4"/>
      <c r="G985" s="56"/>
      <c r="H985" s="56"/>
      <c r="I985" s="52"/>
      <c r="J985" s="52"/>
      <c r="K985" s="52"/>
      <c r="L985" s="52"/>
      <c r="M985" s="52"/>
      <c r="N985" s="52"/>
      <c r="O985" s="4"/>
      <c r="P985" s="4"/>
      <c r="Q985" s="4"/>
      <c r="R985" s="4"/>
      <c r="S985" s="4"/>
      <c r="T985" s="4"/>
      <c r="U985" s="4"/>
      <c r="V985" s="4"/>
      <c r="W985" s="4"/>
      <c r="X985" s="4"/>
      <c r="Y985" s="4"/>
      <c r="Z985" s="56"/>
      <c r="AA985" s="56"/>
      <c r="AB985" s="4"/>
      <c r="AC985" s="4"/>
      <c r="AD985" s="4"/>
      <c r="AE985" s="4"/>
    </row>
    <row r="986" spans="1:31" ht="15.75" customHeight="1">
      <c r="A986" s="4"/>
      <c r="B986" s="4"/>
      <c r="C986" s="4"/>
      <c r="D986" s="4"/>
      <c r="E986" s="4"/>
      <c r="F986" s="4"/>
      <c r="G986" s="56"/>
      <c r="H986" s="56"/>
      <c r="I986" s="52"/>
      <c r="J986" s="52"/>
      <c r="K986" s="52"/>
      <c r="L986" s="52"/>
      <c r="M986" s="52"/>
      <c r="N986" s="52"/>
      <c r="O986" s="4"/>
      <c r="P986" s="4"/>
      <c r="Q986" s="4"/>
      <c r="R986" s="4"/>
      <c r="S986" s="4"/>
      <c r="T986" s="4"/>
      <c r="U986" s="4"/>
      <c r="V986" s="4"/>
      <c r="W986" s="4"/>
      <c r="X986" s="4"/>
      <c r="Y986" s="4"/>
      <c r="Z986" s="56"/>
      <c r="AA986" s="56"/>
      <c r="AB986" s="4"/>
      <c r="AC986" s="4"/>
      <c r="AD986" s="4"/>
      <c r="AE986" s="4"/>
    </row>
    <row r="987" spans="1:31" ht="15.75" customHeight="1">
      <c r="A987" s="4"/>
      <c r="B987" s="4"/>
      <c r="C987" s="4"/>
      <c r="D987" s="4"/>
      <c r="E987" s="4"/>
      <c r="F987" s="4"/>
      <c r="G987" s="56"/>
      <c r="H987" s="56"/>
      <c r="I987" s="52"/>
      <c r="J987" s="52"/>
      <c r="K987" s="52"/>
      <c r="L987" s="52"/>
      <c r="M987" s="52"/>
      <c r="N987" s="52"/>
      <c r="O987" s="4"/>
      <c r="P987" s="4"/>
      <c r="Q987" s="4"/>
      <c r="R987" s="4"/>
      <c r="S987" s="4"/>
      <c r="T987" s="4"/>
      <c r="U987" s="4"/>
      <c r="V987" s="4"/>
      <c r="W987" s="4"/>
      <c r="X987" s="4"/>
      <c r="Y987" s="4"/>
      <c r="Z987" s="56"/>
      <c r="AA987" s="56"/>
      <c r="AB987" s="4"/>
      <c r="AC987" s="4"/>
      <c r="AD987" s="4"/>
      <c r="AE987" s="4"/>
    </row>
    <row r="988" spans="1:31" ht="15.75" customHeight="1">
      <c r="A988" s="4"/>
      <c r="B988" s="4"/>
      <c r="C988" s="4"/>
      <c r="D988" s="4"/>
      <c r="E988" s="4"/>
      <c r="F988" s="4"/>
      <c r="G988" s="56"/>
      <c r="H988" s="56"/>
      <c r="I988" s="52"/>
      <c r="J988" s="52"/>
      <c r="K988" s="52"/>
      <c r="L988" s="52"/>
      <c r="M988" s="52"/>
      <c r="N988" s="52"/>
      <c r="O988" s="4"/>
      <c r="P988" s="4"/>
      <c r="Q988" s="4"/>
      <c r="R988" s="4"/>
      <c r="S988" s="4"/>
      <c r="T988" s="4"/>
      <c r="U988" s="4"/>
      <c r="V988" s="4"/>
      <c r="W988" s="4"/>
      <c r="X988" s="4"/>
      <c r="Y988" s="4"/>
      <c r="Z988" s="56"/>
      <c r="AA988" s="56"/>
      <c r="AB988" s="4"/>
      <c r="AC988" s="4"/>
      <c r="AD988" s="4"/>
      <c r="AE988" s="4"/>
    </row>
    <row r="989" spans="1:31" ht="15.75" customHeight="1">
      <c r="A989" s="4"/>
      <c r="B989" s="4"/>
      <c r="C989" s="4"/>
      <c r="D989" s="4"/>
      <c r="E989" s="4"/>
      <c r="F989" s="4"/>
      <c r="G989" s="56"/>
      <c r="H989" s="56"/>
      <c r="I989" s="52"/>
      <c r="J989" s="52"/>
      <c r="K989" s="52"/>
      <c r="L989" s="52"/>
      <c r="M989" s="52"/>
      <c r="N989" s="52"/>
      <c r="O989" s="4"/>
      <c r="P989" s="4"/>
      <c r="Q989" s="4"/>
      <c r="R989" s="4"/>
      <c r="S989" s="4"/>
      <c r="T989" s="4"/>
      <c r="U989" s="4"/>
      <c r="V989" s="4"/>
      <c r="W989" s="4"/>
      <c r="X989" s="4"/>
      <c r="Y989" s="4"/>
      <c r="Z989" s="56"/>
      <c r="AA989" s="56"/>
      <c r="AB989" s="4"/>
      <c r="AC989" s="4"/>
      <c r="AD989" s="4"/>
      <c r="AE989" s="4"/>
    </row>
    <row r="990" spans="1:31" ht="15.75" customHeight="1">
      <c r="A990" s="4"/>
      <c r="B990" s="4"/>
      <c r="C990" s="4"/>
      <c r="D990" s="4"/>
      <c r="E990" s="4"/>
      <c r="F990" s="4"/>
      <c r="G990" s="56"/>
      <c r="H990" s="56"/>
      <c r="I990" s="52"/>
      <c r="J990" s="52"/>
      <c r="K990" s="52"/>
      <c r="L990" s="52"/>
      <c r="M990" s="52"/>
      <c r="N990" s="52"/>
      <c r="O990" s="4"/>
      <c r="P990" s="4"/>
      <c r="Q990" s="4"/>
      <c r="R990" s="4"/>
      <c r="S990" s="4"/>
      <c r="T990" s="4"/>
      <c r="U990" s="4"/>
      <c r="V990" s="4"/>
      <c r="W990" s="4"/>
      <c r="X990" s="4"/>
      <c r="Y990" s="4"/>
      <c r="Z990" s="56"/>
      <c r="AA990" s="56"/>
      <c r="AB990" s="4"/>
      <c r="AC990" s="4"/>
      <c r="AD990" s="4"/>
      <c r="AE990" s="4"/>
    </row>
    <row r="991" spans="1:31" ht="15.75" customHeight="1">
      <c r="A991" s="4"/>
      <c r="B991" s="4"/>
      <c r="C991" s="4"/>
      <c r="D991" s="4"/>
      <c r="E991" s="4"/>
      <c r="F991" s="4"/>
      <c r="G991" s="56"/>
      <c r="H991" s="56"/>
      <c r="I991" s="52"/>
      <c r="J991" s="52"/>
      <c r="K991" s="52"/>
      <c r="L991" s="52"/>
      <c r="M991" s="52"/>
      <c r="N991" s="52"/>
      <c r="O991" s="4"/>
      <c r="P991" s="4"/>
      <c r="Q991" s="4"/>
      <c r="R991" s="4"/>
      <c r="S991" s="4"/>
      <c r="T991" s="4"/>
      <c r="U991" s="4"/>
      <c r="V991" s="4"/>
      <c r="W991" s="4"/>
      <c r="X991" s="4"/>
      <c r="Y991" s="4"/>
      <c r="Z991" s="56"/>
      <c r="AA991" s="56"/>
      <c r="AB991" s="4"/>
      <c r="AC991" s="4"/>
      <c r="AD991" s="4"/>
      <c r="AE991" s="4"/>
    </row>
    <row r="992" spans="1:31" ht="15.75" customHeight="1">
      <c r="A992" s="4"/>
      <c r="B992" s="4"/>
      <c r="C992" s="4"/>
      <c r="D992" s="4"/>
      <c r="E992" s="4"/>
      <c r="F992" s="4"/>
      <c r="G992" s="56"/>
      <c r="H992" s="56"/>
      <c r="I992" s="52"/>
      <c r="J992" s="52"/>
      <c r="K992" s="52"/>
      <c r="L992" s="52"/>
      <c r="M992" s="52"/>
      <c r="N992" s="52"/>
      <c r="O992" s="4"/>
      <c r="P992" s="4"/>
      <c r="Q992" s="4"/>
      <c r="R992" s="4"/>
      <c r="S992" s="4"/>
      <c r="T992" s="4"/>
      <c r="U992" s="4"/>
      <c r="V992" s="4"/>
      <c r="W992" s="4"/>
      <c r="X992" s="4"/>
      <c r="Y992" s="4"/>
      <c r="Z992" s="56"/>
      <c r="AA992" s="56"/>
      <c r="AB992" s="4"/>
      <c r="AC992" s="4"/>
      <c r="AD992" s="4"/>
      <c r="AE992" s="4"/>
    </row>
    <row r="993" spans="1:31" ht="15.75" customHeight="1">
      <c r="A993" s="4"/>
      <c r="B993" s="4"/>
      <c r="C993" s="4"/>
      <c r="D993" s="4"/>
      <c r="E993" s="4"/>
      <c r="F993" s="4"/>
      <c r="G993" s="56"/>
      <c r="H993" s="56"/>
      <c r="I993" s="52"/>
      <c r="J993" s="52"/>
      <c r="K993" s="52"/>
      <c r="L993" s="52"/>
      <c r="M993" s="52"/>
      <c r="N993" s="52"/>
      <c r="O993" s="4"/>
      <c r="P993" s="4"/>
      <c r="Q993" s="4"/>
      <c r="R993" s="4"/>
      <c r="S993" s="4"/>
      <c r="T993" s="4"/>
      <c r="U993" s="4"/>
      <c r="V993" s="4"/>
      <c r="W993" s="4"/>
      <c r="X993" s="4"/>
      <c r="Y993" s="4"/>
      <c r="Z993" s="56"/>
      <c r="AA993" s="56"/>
      <c r="AB993" s="4"/>
      <c r="AC993" s="4"/>
      <c r="AD993" s="4"/>
      <c r="AE993" s="4"/>
    </row>
    <row r="994" spans="1:31" ht="15.75" customHeight="1">
      <c r="A994" s="4"/>
      <c r="B994" s="4"/>
      <c r="C994" s="4"/>
      <c r="D994" s="4"/>
      <c r="E994" s="4"/>
      <c r="F994" s="4"/>
      <c r="G994" s="56"/>
      <c r="H994" s="56"/>
      <c r="I994" s="52"/>
      <c r="J994" s="52"/>
      <c r="K994" s="52"/>
      <c r="L994" s="52"/>
      <c r="M994" s="52"/>
      <c r="N994" s="52"/>
      <c r="O994" s="4"/>
      <c r="P994" s="4"/>
      <c r="Q994" s="4"/>
      <c r="R994" s="4"/>
      <c r="S994" s="4"/>
      <c r="T994" s="4"/>
      <c r="U994" s="4"/>
      <c r="V994" s="4"/>
      <c r="W994" s="4"/>
      <c r="X994" s="4"/>
      <c r="Y994" s="4"/>
      <c r="Z994" s="56"/>
      <c r="AA994" s="56"/>
      <c r="AB994" s="4"/>
      <c r="AC994" s="4"/>
      <c r="AD994" s="4"/>
      <c r="AE994" s="4"/>
    </row>
    <row r="995" spans="1:31" ht="15.75" customHeight="1">
      <c r="A995" s="4"/>
      <c r="B995" s="4"/>
      <c r="C995" s="4"/>
      <c r="D995" s="4"/>
      <c r="E995" s="4"/>
      <c r="F995" s="4"/>
      <c r="G995" s="56"/>
      <c r="H995" s="56"/>
      <c r="I995" s="52"/>
      <c r="J995" s="52"/>
      <c r="K995" s="52"/>
      <c r="L995" s="52"/>
      <c r="M995" s="52"/>
      <c r="N995" s="52"/>
      <c r="O995" s="4"/>
      <c r="P995" s="4"/>
      <c r="Q995" s="4"/>
      <c r="R995" s="4"/>
      <c r="S995" s="4"/>
      <c r="T995" s="4"/>
      <c r="U995" s="4"/>
      <c r="V995" s="4"/>
      <c r="W995" s="4"/>
      <c r="X995" s="4"/>
      <c r="Y995" s="4"/>
      <c r="Z995" s="56"/>
      <c r="AA995" s="56"/>
      <c r="AB995" s="4"/>
      <c r="AC995" s="4"/>
      <c r="AD995" s="4"/>
      <c r="AE995" s="4"/>
    </row>
    <row r="996" spans="1:31" ht="15.75" customHeight="1">
      <c r="A996" s="4"/>
      <c r="B996" s="4"/>
      <c r="C996" s="4"/>
      <c r="D996" s="4"/>
      <c r="E996" s="4"/>
      <c r="F996" s="4"/>
      <c r="G996" s="56"/>
      <c r="H996" s="56"/>
      <c r="I996" s="52"/>
      <c r="J996" s="52"/>
      <c r="K996" s="52"/>
      <c r="L996" s="52"/>
      <c r="M996" s="52"/>
      <c r="N996" s="52"/>
      <c r="O996" s="4"/>
      <c r="P996" s="4"/>
      <c r="Q996" s="4"/>
      <c r="R996" s="4"/>
      <c r="S996" s="4"/>
      <c r="T996" s="4"/>
      <c r="U996" s="4"/>
      <c r="V996" s="4"/>
      <c r="W996" s="4"/>
      <c r="X996" s="4"/>
      <c r="Y996" s="4"/>
      <c r="Z996" s="56"/>
      <c r="AA996" s="56"/>
      <c r="AB996" s="4"/>
      <c r="AC996" s="4"/>
      <c r="AD996" s="4"/>
      <c r="AE996" s="4"/>
    </row>
    <row r="997" spans="1:31" ht="15.75" customHeight="1">
      <c r="A997" s="4"/>
      <c r="B997" s="4"/>
      <c r="C997" s="4"/>
      <c r="D997" s="4"/>
      <c r="E997" s="4"/>
      <c r="F997" s="4"/>
      <c r="G997" s="56"/>
      <c r="H997" s="56"/>
      <c r="I997" s="52"/>
      <c r="J997" s="52"/>
      <c r="K997" s="52"/>
      <c r="L997" s="52"/>
      <c r="M997" s="52"/>
      <c r="N997" s="52"/>
      <c r="O997" s="4"/>
      <c r="P997" s="4"/>
      <c r="Q997" s="4"/>
      <c r="R997" s="4"/>
      <c r="S997" s="4"/>
      <c r="T997" s="4"/>
      <c r="U997" s="4"/>
      <c r="V997" s="4"/>
      <c r="W997" s="4"/>
      <c r="X997" s="4"/>
      <c r="Y997" s="4"/>
      <c r="Z997" s="56"/>
      <c r="AA997" s="56"/>
      <c r="AB997" s="4"/>
      <c r="AC997" s="4"/>
      <c r="AD997" s="4"/>
      <c r="AE997" s="4"/>
    </row>
    <row r="998" spans="1:31" ht="15.75" customHeight="1">
      <c r="A998" s="4"/>
      <c r="B998" s="4"/>
      <c r="C998" s="4"/>
      <c r="D998" s="4"/>
      <c r="E998" s="4"/>
      <c r="F998" s="4"/>
      <c r="G998" s="56"/>
      <c r="H998" s="56"/>
      <c r="I998" s="52"/>
      <c r="J998" s="52"/>
      <c r="K998" s="52"/>
      <c r="L998" s="52"/>
      <c r="M998" s="52"/>
      <c r="N998" s="52"/>
      <c r="O998" s="4"/>
      <c r="P998" s="4"/>
      <c r="Q998" s="4"/>
      <c r="R998" s="4"/>
      <c r="S998" s="4"/>
      <c r="T998" s="4"/>
      <c r="U998" s="4"/>
      <c r="V998" s="4"/>
      <c r="W998" s="4"/>
      <c r="X998" s="4"/>
      <c r="Y998" s="4"/>
      <c r="Z998" s="56"/>
      <c r="AA998" s="56"/>
      <c r="AB998" s="4"/>
      <c r="AC998" s="4"/>
      <c r="AD998" s="4"/>
      <c r="AE998" s="4"/>
    </row>
    <row r="999" spans="1:31" ht="15.75" customHeight="1">
      <c r="A999" s="4"/>
      <c r="B999" s="4"/>
      <c r="C999" s="4"/>
      <c r="D999" s="4"/>
      <c r="E999" s="4"/>
      <c r="F999" s="4"/>
      <c r="G999" s="56"/>
      <c r="H999" s="56"/>
      <c r="I999" s="52"/>
      <c r="J999" s="52"/>
      <c r="K999" s="52"/>
      <c r="L999" s="52"/>
      <c r="M999" s="52"/>
      <c r="N999" s="52"/>
      <c r="O999" s="4"/>
      <c r="P999" s="4"/>
      <c r="Q999" s="4"/>
      <c r="R999" s="4"/>
      <c r="S999" s="4"/>
      <c r="T999" s="4"/>
      <c r="U999" s="4"/>
      <c r="V999" s="4"/>
      <c r="W999" s="4"/>
      <c r="X999" s="4"/>
      <c r="Y999" s="4"/>
      <c r="Z999" s="56"/>
      <c r="AA999" s="56"/>
      <c r="AB999" s="4"/>
      <c r="AC999" s="4"/>
      <c r="AD999" s="4"/>
      <c r="AE999" s="4"/>
    </row>
    <row r="1000" spans="1:31" ht="15.75" customHeight="1">
      <c r="A1000" s="4"/>
      <c r="B1000" s="4"/>
      <c r="C1000" s="4"/>
      <c r="D1000" s="4"/>
      <c r="E1000" s="4"/>
      <c r="F1000" s="4"/>
      <c r="G1000" s="56"/>
      <c r="H1000" s="56"/>
      <c r="I1000" s="52"/>
      <c r="J1000" s="52"/>
      <c r="K1000" s="52"/>
      <c r="L1000" s="52"/>
      <c r="M1000" s="52"/>
      <c r="N1000" s="52"/>
      <c r="O1000" s="4"/>
      <c r="P1000" s="4"/>
      <c r="Q1000" s="4"/>
      <c r="R1000" s="4"/>
      <c r="S1000" s="4"/>
      <c r="T1000" s="4"/>
      <c r="U1000" s="4"/>
      <c r="V1000" s="4"/>
      <c r="W1000" s="4"/>
      <c r="X1000" s="4"/>
      <c r="Y1000" s="4"/>
      <c r="Z1000" s="56"/>
      <c r="AA1000" s="56"/>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7" t="s">
        <v>628</v>
      </c>
      <c r="B1" s="58" t="s">
        <v>535</v>
      </c>
      <c r="C1" s="58" t="s">
        <v>629</v>
      </c>
      <c r="D1" s="58" t="s">
        <v>630</v>
      </c>
      <c r="E1" s="59"/>
      <c r="F1" s="59"/>
      <c r="G1" s="59"/>
      <c r="H1" s="59"/>
      <c r="I1" s="59"/>
      <c r="J1" s="59"/>
      <c r="K1" s="59"/>
      <c r="L1" s="59"/>
      <c r="M1" s="59"/>
      <c r="N1" s="59"/>
      <c r="O1" s="59"/>
      <c r="P1" s="59"/>
      <c r="Q1" s="59"/>
      <c r="R1" s="59"/>
      <c r="S1" s="59"/>
      <c r="T1" s="59"/>
      <c r="U1" s="59"/>
      <c r="V1" s="59"/>
      <c r="W1" s="59"/>
      <c r="X1" s="59"/>
      <c r="Y1" s="59"/>
      <c r="Z1" s="59"/>
    </row>
    <row r="2" spans="1:26" ht="99">
      <c r="A2" s="60" t="s">
        <v>559</v>
      </c>
      <c r="B2" s="61" t="s">
        <v>631</v>
      </c>
      <c r="C2" s="61" t="s">
        <v>632</v>
      </c>
      <c r="D2" s="61" t="s">
        <v>633</v>
      </c>
      <c r="E2" s="62"/>
      <c r="F2" s="62"/>
      <c r="G2" s="62"/>
      <c r="H2" s="62"/>
      <c r="I2" s="62"/>
      <c r="J2" s="62"/>
      <c r="K2" s="62"/>
      <c r="L2" s="62"/>
      <c r="M2" s="62"/>
      <c r="N2" s="62"/>
      <c r="O2" s="62"/>
      <c r="P2" s="62"/>
      <c r="Q2" s="62"/>
      <c r="R2" s="62"/>
      <c r="S2" s="62"/>
      <c r="T2" s="62"/>
      <c r="U2" s="62"/>
      <c r="V2" s="62"/>
      <c r="W2" s="62"/>
      <c r="X2" s="62"/>
      <c r="Y2" s="62"/>
      <c r="Z2" s="62"/>
    </row>
    <row r="3" spans="1:26" ht="117">
      <c r="A3" s="60" t="s">
        <v>6</v>
      </c>
      <c r="B3" s="61" t="s">
        <v>634</v>
      </c>
      <c r="C3" s="61" t="s">
        <v>635</v>
      </c>
      <c r="D3" s="61" t="s">
        <v>636</v>
      </c>
      <c r="E3" s="62"/>
      <c r="F3" s="62"/>
      <c r="G3" s="62"/>
      <c r="H3" s="62"/>
      <c r="I3" s="62"/>
      <c r="J3" s="62"/>
      <c r="K3" s="62"/>
      <c r="L3" s="62"/>
      <c r="M3" s="62"/>
      <c r="N3" s="62"/>
      <c r="O3" s="62"/>
      <c r="P3" s="62"/>
      <c r="Q3" s="62"/>
      <c r="R3" s="62"/>
      <c r="S3" s="62"/>
      <c r="T3" s="62"/>
      <c r="U3" s="62"/>
      <c r="V3" s="62"/>
      <c r="W3" s="62"/>
      <c r="X3" s="62"/>
      <c r="Y3" s="62"/>
      <c r="Z3" s="62"/>
    </row>
    <row r="4" spans="1:26" ht="63">
      <c r="A4" s="60" t="s">
        <v>606</v>
      </c>
      <c r="B4" s="61" t="s">
        <v>637</v>
      </c>
      <c r="C4" s="61" t="s">
        <v>638</v>
      </c>
      <c r="D4" s="61" t="s">
        <v>639</v>
      </c>
      <c r="E4" s="62"/>
      <c r="F4" s="62"/>
      <c r="G4" s="62"/>
      <c r="H4" s="62"/>
      <c r="I4" s="62"/>
      <c r="J4" s="62"/>
      <c r="K4" s="62"/>
      <c r="L4" s="62"/>
      <c r="M4" s="62"/>
      <c r="N4" s="62"/>
      <c r="O4" s="62"/>
      <c r="P4" s="62"/>
      <c r="Q4" s="62"/>
      <c r="R4" s="62"/>
      <c r="S4" s="62"/>
      <c r="T4" s="62"/>
      <c r="U4" s="62"/>
      <c r="V4" s="62"/>
      <c r="W4" s="62"/>
      <c r="X4" s="62"/>
      <c r="Y4" s="62"/>
      <c r="Z4" s="62"/>
    </row>
    <row r="5" spans="1:26" ht="45">
      <c r="A5" s="60" t="s">
        <v>610</v>
      </c>
      <c r="B5" s="61" t="s">
        <v>640</v>
      </c>
      <c r="C5" s="61" t="s">
        <v>641</v>
      </c>
      <c r="D5" s="61" t="s">
        <v>642</v>
      </c>
      <c r="E5" s="62"/>
      <c r="F5" s="62"/>
      <c r="G5" s="62"/>
      <c r="H5" s="62"/>
      <c r="I5" s="62"/>
      <c r="J5" s="62"/>
      <c r="K5" s="62"/>
      <c r="L5" s="62"/>
      <c r="M5" s="62"/>
      <c r="N5" s="62"/>
      <c r="O5" s="62"/>
      <c r="P5" s="62"/>
      <c r="Q5" s="62"/>
      <c r="R5" s="62"/>
      <c r="S5" s="62"/>
      <c r="T5" s="62"/>
      <c r="U5" s="62"/>
      <c r="V5" s="62"/>
      <c r="W5" s="62"/>
      <c r="X5" s="62"/>
      <c r="Y5" s="62"/>
      <c r="Z5" s="62"/>
    </row>
    <row r="6" spans="1:26" ht="63">
      <c r="A6" s="60" t="s">
        <v>614</v>
      </c>
      <c r="B6" s="61" t="s">
        <v>643</v>
      </c>
      <c r="C6" s="61" t="s">
        <v>644</v>
      </c>
      <c r="D6" s="61" t="s">
        <v>639</v>
      </c>
      <c r="E6" s="62"/>
      <c r="F6" s="62"/>
      <c r="G6" s="62"/>
      <c r="H6" s="62"/>
      <c r="I6" s="62"/>
      <c r="J6" s="62"/>
      <c r="K6" s="62"/>
      <c r="L6" s="62"/>
      <c r="M6" s="62"/>
      <c r="N6" s="62"/>
      <c r="O6" s="62"/>
      <c r="P6" s="62"/>
      <c r="Q6" s="62"/>
      <c r="R6" s="62"/>
      <c r="S6" s="62"/>
      <c r="T6" s="62"/>
      <c r="U6" s="62"/>
      <c r="V6" s="62"/>
      <c r="W6" s="62"/>
      <c r="X6" s="62"/>
      <c r="Y6" s="62"/>
      <c r="Z6" s="62"/>
    </row>
    <row r="7" spans="1:26" ht="120" customHeight="1">
      <c r="A7" s="60" t="s">
        <v>594</v>
      </c>
      <c r="B7" s="61" t="s">
        <v>645</v>
      </c>
      <c r="C7" s="61" t="s">
        <v>646</v>
      </c>
      <c r="D7" s="61" t="s">
        <v>647</v>
      </c>
      <c r="E7" s="62"/>
      <c r="F7" s="62"/>
      <c r="G7" s="62"/>
      <c r="H7" s="62"/>
      <c r="I7" s="62"/>
      <c r="J7" s="62"/>
      <c r="K7" s="62"/>
      <c r="L7" s="62"/>
      <c r="M7" s="62"/>
      <c r="N7" s="62"/>
      <c r="O7" s="62"/>
      <c r="P7" s="62"/>
      <c r="Q7" s="62"/>
      <c r="R7" s="62"/>
      <c r="S7" s="62"/>
      <c r="T7" s="62"/>
      <c r="U7" s="62"/>
      <c r="V7" s="62"/>
      <c r="W7" s="62"/>
      <c r="X7" s="62"/>
      <c r="Y7" s="62"/>
      <c r="Z7" s="62"/>
    </row>
    <row r="8" spans="1:26" ht="54">
      <c r="A8" s="60" t="s">
        <v>581</v>
      </c>
      <c r="B8" s="61" t="s">
        <v>648</v>
      </c>
      <c r="C8" s="61" t="s">
        <v>649</v>
      </c>
      <c r="D8" s="61" t="s">
        <v>636</v>
      </c>
      <c r="E8" s="62"/>
      <c r="F8" s="62"/>
      <c r="G8" s="62"/>
      <c r="H8" s="62"/>
      <c r="I8" s="62"/>
      <c r="J8" s="62"/>
      <c r="K8" s="62"/>
      <c r="L8" s="62"/>
      <c r="M8" s="62"/>
      <c r="N8" s="62"/>
      <c r="O8" s="62"/>
      <c r="P8" s="62"/>
      <c r="Q8" s="62"/>
      <c r="R8" s="62"/>
      <c r="S8" s="62"/>
      <c r="T8" s="62"/>
      <c r="U8" s="62"/>
      <c r="V8" s="62"/>
      <c r="W8" s="62"/>
      <c r="X8" s="62"/>
      <c r="Y8" s="62"/>
      <c r="Z8" s="62"/>
    </row>
    <row r="9" spans="1:26" ht="63">
      <c r="A9" s="60" t="s">
        <v>600</v>
      </c>
      <c r="B9" s="61" t="s">
        <v>650</v>
      </c>
      <c r="C9" s="61" t="s">
        <v>651</v>
      </c>
      <c r="D9" s="61" t="s">
        <v>652</v>
      </c>
      <c r="E9" s="62"/>
      <c r="F9" s="62"/>
      <c r="G9" s="62"/>
      <c r="H9" s="62"/>
      <c r="I9" s="62"/>
      <c r="J9" s="62"/>
      <c r="K9" s="62"/>
      <c r="L9" s="62"/>
      <c r="M9" s="62"/>
      <c r="N9" s="62"/>
      <c r="O9" s="62"/>
      <c r="P9" s="62"/>
      <c r="Q9" s="62"/>
      <c r="R9" s="62"/>
      <c r="S9" s="62"/>
      <c r="T9" s="62"/>
      <c r="U9" s="62"/>
      <c r="V9" s="62"/>
      <c r="W9" s="62"/>
      <c r="X9" s="62"/>
      <c r="Y9" s="62"/>
      <c r="Z9" s="62"/>
    </row>
    <row r="10" spans="1:26" ht="63">
      <c r="A10" s="60" t="s">
        <v>618</v>
      </c>
      <c r="B10" s="61" t="s">
        <v>653</v>
      </c>
      <c r="C10" s="61" t="s">
        <v>654</v>
      </c>
      <c r="D10" s="61" t="s">
        <v>639</v>
      </c>
      <c r="E10" s="62"/>
      <c r="F10" s="62"/>
      <c r="G10" s="62"/>
      <c r="H10" s="62"/>
      <c r="I10" s="62"/>
      <c r="J10" s="62"/>
      <c r="K10" s="62"/>
      <c r="L10" s="62"/>
      <c r="M10" s="62"/>
      <c r="N10" s="62"/>
      <c r="O10" s="62"/>
      <c r="P10" s="62"/>
      <c r="Q10" s="62"/>
      <c r="R10" s="62"/>
      <c r="S10" s="62"/>
      <c r="T10" s="62"/>
      <c r="U10" s="62"/>
      <c r="V10" s="62"/>
      <c r="W10" s="62"/>
      <c r="X10" s="62"/>
      <c r="Y10" s="62"/>
      <c r="Z10" s="62"/>
    </row>
    <row r="11" spans="1:26" ht="63">
      <c r="A11" s="60" t="s">
        <v>621</v>
      </c>
      <c r="B11" s="61" t="s">
        <v>655</v>
      </c>
      <c r="C11" s="61" t="s">
        <v>656</v>
      </c>
      <c r="D11" s="61" t="s">
        <v>639</v>
      </c>
      <c r="E11" s="62"/>
      <c r="F11" s="62"/>
      <c r="G11" s="62"/>
      <c r="H11" s="62"/>
      <c r="I11" s="62"/>
      <c r="J11" s="62"/>
      <c r="K11" s="62"/>
      <c r="L11" s="62"/>
      <c r="M11" s="62"/>
      <c r="N11" s="62"/>
      <c r="O11" s="62"/>
      <c r="P11" s="62"/>
      <c r="Q11" s="62"/>
      <c r="R11" s="62"/>
      <c r="S11" s="62"/>
      <c r="T11" s="62"/>
      <c r="U11" s="62"/>
      <c r="V11" s="62"/>
      <c r="W11" s="62"/>
      <c r="X11" s="62"/>
      <c r="Y11" s="62"/>
      <c r="Z11" s="62"/>
    </row>
    <row r="12" spans="1:26" ht="63">
      <c r="A12" s="60" t="s">
        <v>622</v>
      </c>
      <c r="B12" s="61" t="s">
        <v>657</v>
      </c>
      <c r="C12" s="61" t="s">
        <v>658</v>
      </c>
      <c r="D12" s="61" t="s">
        <v>639</v>
      </c>
      <c r="E12" s="62"/>
      <c r="F12" s="62"/>
      <c r="G12" s="62"/>
      <c r="H12" s="62"/>
      <c r="I12" s="62"/>
      <c r="J12" s="62"/>
      <c r="K12" s="62"/>
      <c r="L12" s="62"/>
      <c r="M12" s="62"/>
      <c r="N12" s="62"/>
      <c r="O12" s="62"/>
      <c r="P12" s="62"/>
      <c r="Q12" s="62"/>
      <c r="R12" s="62"/>
      <c r="S12" s="62"/>
      <c r="T12" s="62"/>
      <c r="U12" s="62"/>
      <c r="V12" s="62"/>
      <c r="W12" s="62"/>
      <c r="X12" s="62"/>
      <c r="Y12" s="62"/>
      <c r="Z12" s="62"/>
    </row>
    <row r="13" spans="1:26" ht="63">
      <c r="A13" s="60" t="s">
        <v>623</v>
      </c>
      <c r="B13" s="61" t="s">
        <v>659</v>
      </c>
      <c r="C13" s="61" t="s">
        <v>660</v>
      </c>
      <c r="D13" s="61" t="s">
        <v>639</v>
      </c>
      <c r="E13" s="62"/>
      <c r="F13" s="62"/>
      <c r="G13" s="62"/>
      <c r="H13" s="62"/>
      <c r="I13" s="62"/>
      <c r="J13" s="62"/>
      <c r="K13" s="62"/>
      <c r="L13" s="62"/>
      <c r="M13" s="62"/>
      <c r="N13" s="62"/>
      <c r="O13" s="62"/>
      <c r="P13" s="62"/>
      <c r="Q13" s="62"/>
      <c r="R13" s="62"/>
      <c r="S13" s="62"/>
      <c r="T13" s="62"/>
      <c r="U13" s="62"/>
      <c r="V13" s="62"/>
      <c r="W13" s="62"/>
      <c r="X13" s="62"/>
      <c r="Y13" s="62"/>
      <c r="Z13" s="62"/>
    </row>
    <row r="14" spans="1:26" ht="63">
      <c r="A14" s="60" t="s">
        <v>624</v>
      </c>
      <c r="B14" s="61" t="s">
        <v>661</v>
      </c>
      <c r="C14" s="61" t="s">
        <v>662</v>
      </c>
      <c r="D14" s="61" t="s">
        <v>639</v>
      </c>
      <c r="E14" s="62"/>
      <c r="F14" s="62"/>
      <c r="G14" s="62"/>
      <c r="H14" s="62"/>
      <c r="I14" s="62"/>
      <c r="J14" s="62"/>
      <c r="K14" s="62"/>
      <c r="L14" s="62"/>
      <c r="M14" s="62"/>
      <c r="N14" s="62"/>
      <c r="O14" s="62"/>
      <c r="P14" s="62"/>
      <c r="Q14" s="62"/>
      <c r="R14" s="62"/>
      <c r="S14" s="62"/>
      <c r="T14" s="62"/>
      <c r="U14" s="62"/>
      <c r="V14" s="62"/>
      <c r="W14" s="62"/>
      <c r="X14" s="62"/>
      <c r="Y14" s="62"/>
      <c r="Z14" s="62"/>
    </row>
    <row r="15" spans="1:26" ht="72">
      <c r="A15" s="60" t="s">
        <v>625</v>
      </c>
      <c r="B15" s="61" t="s">
        <v>663</v>
      </c>
      <c r="C15" s="61" t="s">
        <v>664</v>
      </c>
      <c r="D15" s="61" t="s">
        <v>665</v>
      </c>
      <c r="E15" s="62"/>
      <c r="F15" s="62"/>
      <c r="G15" s="62"/>
      <c r="H15" s="62"/>
      <c r="I15" s="62"/>
      <c r="J15" s="62"/>
      <c r="K15" s="62"/>
      <c r="L15" s="62"/>
      <c r="M15" s="62"/>
      <c r="N15" s="62"/>
      <c r="O15" s="62"/>
      <c r="P15" s="62"/>
      <c r="Q15" s="62"/>
      <c r="R15" s="62"/>
      <c r="S15" s="62"/>
      <c r="T15" s="62"/>
      <c r="U15" s="62"/>
      <c r="V15" s="62"/>
      <c r="W15" s="62"/>
      <c r="X15" s="62"/>
      <c r="Y15" s="62"/>
      <c r="Z15" s="62"/>
    </row>
    <row r="16" spans="1:26" ht="36">
      <c r="A16" s="60" t="s">
        <v>627</v>
      </c>
      <c r="B16" s="63"/>
      <c r="C16" s="63"/>
      <c r="D16" s="61" t="s">
        <v>647</v>
      </c>
      <c r="E16" s="62"/>
      <c r="F16" s="62"/>
      <c r="G16" s="62"/>
      <c r="H16" s="62"/>
      <c r="I16" s="62"/>
      <c r="J16" s="62"/>
      <c r="K16" s="62"/>
      <c r="L16" s="62"/>
      <c r="M16" s="62"/>
      <c r="N16" s="62"/>
      <c r="O16" s="62"/>
      <c r="P16" s="62"/>
      <c r="Q16" s="62"/>
      <c r="R16" s="62"/>
      <c r="S16" s="62"/>
      <c r="T16" s="62"/>
      <c r="U16" s="62"/>
      <c r="V16" s="62"/>
      <c r="W16" s="62"/>
      <c r="X16" s="62"/>
      <c r="Y16" s="62"/>
      <c r="Z16" s="62"/>
    </row>
    <row r="17" spans="1:26" ht="90">
      <c r="A17" s="60" t="s">
        <v>626</v>
      </c>
      <c r="B17" s="61" t="s">
        <v>666</v>
      </c>
      <c r="C17" s="61" t="s">
        <v>667</v>
      </c>
      <c r="D17" s="61" t="s">
        <v>639</v>
      </c>
      <c r="E17" s="62"/>
      <c r="F17" s="62"/>
      <c r="G17" s="62"/>
      <c r="H17" s="62"/>
      <c r="I17" s="62"/>
      <c r="J17" s="62"/>
      <c r="K17" s="62"/>
      <c r="L17" s="62"/>
      <c r="M17" s="62"/>
      <c r="N17" s="62"/>
      <c r="O17" s="62"/>
      <c r="P17" s="62"/>
      <c r="Q17" s="62"/>
      <c r="R17" s="62"/>
      <c r="S17" s="62"/>
      <c r="T17" s="62"/>
      <c r="U17" s="62"/>
      <c r="V17" s="62"/>
      <c r="W17" s="62"/>
      <c r="X17" s="62"/>
      <c r="Y17" s="62"/>
      <c r="Z17" s="62"/>
    </row>
    <row r="18" spans="1:26">
      <c r="A18" s="64"/>
      <c r="B18" s="59"/>
      <c r="C18" s="59"/>
      <c r="D18" s="59"/>
      <c r="E18" s="59"/>
      <c r="F18" s="59"/>
      <c r="G18" s="59"/>
      <c r="H18" s="59"/>
      <c r="I18" s="59"/>
      <c r="J18" s="59"/>
      <c r="K18" s="59"/>
      <c r="L18" s="59"/>
      <c r="M18" s="59"/>
      <c r="N18" s="59"/>
      <c r="O18" s="59"/>
      <c r="P18" s="59"/>
      <c r="Q18" s="59"/>
      <c r="R18" s="59"/>
      <c r="S18" s="59"/>
      <c r="T18" s="59"/>
      <c r="U18" s="59"/>
      <c r="V18" s="59"/>
      <c r="W18" s="59"/>
      <c r="X18" s="59"/>
      <c r="Y18" s="59"/>
      <c r="Z18" s="59"/>
    </row>
    <row r="19" spans="1:26">
      <c r="A19" s="64"/>
      <c r="B19" s="59"/>
      <c r="C19" s="59"/>
      <c r="D19" s="59"/>
      <c r="E19" s="59"/>
      <c r="F19" s="59"/>
      <c r="G19" s="59"/>
      <c r="H19" s="59"/>
      <c r="I19" s="59"/>
      <c r="J19" s="59"/>
      <c r="K19" s="59"/>
      <c r="L19" s="59"/>
      <c r="M19" s="59"/>
      <c r="N19" s="59"/>
      <c r="O19" s="59"/>
      <c r="P19" s="59"/>
      <c r="Q19" s="59"/>
      <c r="R19" s="59"/>
      <c r="S19" s="59"/>
      <c r="T19" s="59"/>
      <c r="U19" s="59"/>
      <c r="V19" s="59"/>
      <c r="W19" s="59"/>
      <c r="X19" s="59"/>
      <c r="Y19" s="59"/>
      <c r="Z19" s="59"/>
    </row>
    <row r="20" spans="1:26">
      <c r="A20" s="64"/>
      <c r="B20" s="59"/>
      <c r="C20" s="59"/>
      <c r="D20" s="59"/>
      <c r="E20" s="59"/>
      <c r="F20" s="59"/>
      <c r="G20" s="59"/>
      <c r="H20" s="59"/>
      <c r="I20" s="59"/>
      <c r="J20" s="59"/>
      <c r="K20" s="59"/>
      <c r="L20" s="59"/>
      <c r="M20" s="59"/>
      <c r="N20" s="59"/>
      <c r="O20" s="59"/>
      <c r="P20" s="59"/>
      <c r="Q20" s="59"/>
      <c r="R20" s="59"/>
      <c r="S20" s="59"/>
      <c r="T20" s="59"/>
      <c r="U20" s="59"/>
      <c r="V20" s="59"/>
      <c r="W20" s="59"/>
      <c r="X20" s="59"/>
      <c r="Y20" s="59"/>
      <c r="Z20" s="59"/>
    </row>
    <row r="21" spans="1:26" ht="15.75" customHeight="1">
      <c r="A21" s="64"/>
      <c r="B21" s="59"/>
      <c r="C21" s="59"/>
      <c r="D21" s="59"/>
      <c r="E21" s="59"/>
      <c r="F21" s="59"/>
      <c r="G21" s="59"/>
      <c r="H21" s="59"/>
      <c r="I21" s="59"/>
      <c r="J21" s="59"/>
      <c r="K21" s="59"/>
      <c r="L21" s="59"/>
      <c r="M21" s="59"/>
      <c r="N21" s="59"/>
      <c r="O21" s="59"/>
      <c r="P21" s="59"/>
      <c r="Q21" s="59"/>
      <c r="R21" s="59"/>
      <c r="S21" s="59"/>
      <c r="T21" s="59"/>
      <c r="U21" s="59"/>
      <c r="V21" s="59"/>
      <c r="W21" s="59"/>
      <c r="X21" s="59"/>
      <c r="Y21" s="59"/>
      <c r="Z21" s="59"/>
    </row>
    <row r="22" spans="1:26" ht="15.75" customHeight="1">
      <c r="A22" s="64"/>
      <c r="B22" s="59"/>
      <c r="C22" s="59"/>
      <c r="D22" s="59"/>
      <c r="E22" s="59"/>
      <c r="F22" s="59"/>
      <c r="G22" s="59"/>
      <c r="H22" s="59"/>
      <c r="I22" s="59"/>
      <c r="J22" s="59"/>
      <c r="K22" s="59"/>
      <c r="L22" s="59"/>
      <c r="M22" s="59"/>
      <c r="N22" s="59"/>
      <c r="O22" s="59"/>
      <c r="P22" s="59"/>
      <c r="Q22" s="59"/>
      <c r="R22" s="59"/>
      <c r="S22" s="59"/>
      <c r="T22" s="59"/>
      <c r="U22" s="59"/>
      <c r="V22" s="59"/>
      <c r="W22" s="59"/>
      <c r="X22" s="59"/>
      <c r="Y22" s="59"/>
      <c r="Z22" s="59"/>
    </row>
    <row r="23" spans="1:26" ht="15.75" customHeight="1">
      <c r="A23" s="64"/>
      <c r="B23" s="59"/>
      <c r="C23" s="59"/>
      <c r="D23" s="59"/>
      <c r="E23" s="59"/>
      <c r="F23" s="59"/>
      <c r="G23" s="59"/>
      <c r="H23" s="59"/>
      <c r="I23" s="59"/>
      <c r="J23" s="59"/>
      <c r="K23" s="59"/>
      <c r="L23" s="59"/>
      <c r="M23" s="59"/>
      <c r="N23" s="59"/>
      <c r="O23" s="59"/>
      <c r="P23" s="59"/>
      <c r="Q23" s="59"/>
      <c r="R23" s="59"/>
      <c r="S23" s="59"/>
      <c r="T23" s="59"/>
      <c r="U23" s="59"/>
      <c r="V23" s="59"/>
      <c r="W23" s="59"/>
      <c r="X23" s="59"/>
      <c r="Y23" s="59"/>
      <c r="Z23" s="59"/>
    </row>
    <row r="24" spans="1:26" ht="15.75" customHeight="1">
      <c r="A24" s="64"/>
      <c r="B24" s="59"/>
      <c r="C24" s="59"/>
      <c r="D24" s="59"/>
      <c r="E24" s="59"/>
      <c r="F24" s="59"/>
      <c r="G24" s="59"/>
      <c r="H24" s="59"/>
      <c r="I24" s="59"/>
      <c r="J24" s="59"/>
      <c r="K24" s="59"/>
      <c r="L24" s="59"/>
      <c r="M24" s="59"/>
      <c r="N24" s="59"/>
      <c r="O24" s="59"/>
      <c r="P24" s="59"/>
      <c r="Q24" s="59"/>
      <c r="R24" s="59"/>
      <c r="S24" s="59"/>
      <c r="T24" s="59"/>
      <c r="U24" s="59"/>
      <c r="V24" s="59"/>
      <c r="W24" s="59"/>
      <c r="X24" s="59"/>
      <c r="Y24" s="59"/>
      <c r="Z24" s="59"/>
    </row>
    <row r="25" spans="1:26" ht="15.75" customHeight="1">
      <c r="A25" s="64"/>
      <c r="B25" s="59"/>
      <c r="C25" s="59"/>
      <c r="D25" s="59"/>
      <c r="E25" s="59"/>
      <c r="F25" s="59"/>
      <c r="G25" s="59"/>
      <c r="H25" s="59"/>
      <c r="I25" s="59"/>
      <c r="J25" s="59"/>
      <c r="K25" s="59"/>
      <c r="L25" s="59"/>
      <c r="M25" s="59"/>
      <c r="N25" s="59"/>
      <c r="O25" s="59"/>
      <c r="P25" s="59"/>
      <c r="Q25" s="59"/>
      <c r="R25" s="59"/>
      <c r="S25" s="59"/>
      <c r="T25" s="59"/>
      <c r="U25" s="59"/>
      <c r="V25" s="59"/>
      <c r="W25" s="59"/>
      <c r="X25" s="59"/>
      <c r="Y25" s="59"/>
      <c r="Z25" s="59"/>
    </row>
    <row r="26" spans="1:26" ht="15.75" customHeight="1">
      <c r="A26" s="64"/>
      <c r="B26" s="59"/>
      <c r="C26" s="59"/>
      <c r="D26" s="59"/>
      <c r="E26" s="59"/>
      <c r="F26" s="59"/>
      <c r="G26" s="59"/>
      <c r="H26" s="59"/>
      <c r="I26" s="59"/>
      <c r="J26" s="59"/>
      <c r="K26" s="59"/>
      <c r="L26" s="59"/>
      <c r="M26" s="59"/>
      <c r="N26" s="59"/>
      <c r="O26" s="59"/>
      <c r="P26" s="59"/>
      <c r="Q26" s="59"/>
      <c r="R26" s="59"/>
      <c r="S26" s="59"/>
      <c r="T26" s="59"/>
      <c r="U26" s="59"/>
      <c r="V26" s="59"/>
      <c r="W26" s="59"/>
      <c r="X26" s="59"/>
      <c r="Y26" s="59"/>
      <c r="Z26" s="59"/>
    </row>
    <row r="27" spans="1:26" ht="15.75" customHeight="1">
      <c r="A27" s="64"/>
      <c r="B27" s="59"/>
      <c r="C27" s="59"/>
      <c r="D27" s="59"/>
      <c r="E27" s="59"/>
      <c r="F27" s="59"/>
      <c r="G27" s="59"/>
      <c r="H27" s="59"/>
      <c r="I27" s="59"/>
      <c r="J27" s="59"/>
      <c r="K27" s="59"/>
      <c r="L27" s="59"/>
      <c r="M27" s="59"/>
      <c r="N27" s="59"/>
      <c r="O27" s="59"/>
      <c r="P27" s="59"/>
      <c r="Q27" s="59"/>
      <c r="R27" s="59"/>
      <c r="S27" s="59"/>
      <c r="T27" s="59"/>
      <c r="U27" s="59"/>
      <c r="V27" s="59"/>
      <c r="W27" s="59"/>
      <c r="X27" s="59"/>
      <c r="Y27" s="59"/>
      <c r="Z27" s="59"/>
    </row>
    <row r="28" spans="1:26" ht="15.75" customHeight="1">
      <c r="A28" s="64"/>
      <c r="B28" s="59"/>
      <c r="C28" s="59"/>
      <c r="D28" s="59"/>
      <c r="E28" s="59"/>
      <c r="F28" s="59"/>
      <c r="G28" s="59"/>
      <c r="H28" s="59"/>
      <c r="I28" s="59"/>
      <c r="J28" s="59"/>
      <c r="K28" s="59"/>
      <c r="L28" s="59"/>
      <c r="M28" s="59"/>
      <c r="N28" s="59"/>
      <c r="O28" s="59"/>
      <c r="P28" s="59"/>
      <c r="Q28" s="59"/>
      <c r="R28" s="59"/>
      <c r="S28" s="59"/>
      <c r="T28" s="59"/>
      <c r="U28" s="59"/>
      <c r="V28" s="59"/>
      <c r="W28" s="59"/>
      <c r="X28" s="59"/>
      <c r="Y28" s="59"/>
      <c r="Z28" s="59"/>
    </row>
    <row r="29" spans="1:26" ht="15.75" customHeight="1">
      <c r="A29" s="64"/>
      <c r="B29" s="59"/>
      <c r="C29" s="59"/>
      <c r="D29" s="59"/>
      <c r="E29" s="59"/>
      <c r="F29" s="59"/>
      <c r="G29" s="59"/>
      <c r="H29" s="59"/>
      <c r="I29" s="59"/>
      <c r="J29" s="59"/>
      <c r="K29" s="59"/>
      <c r="L29" s="59"/>
      <c r="M29" s="59"/>
      <c r="N29" s="59"/>
      <c r="O29" s="59"/>
      <c r="P29" s="59"/>
      <c r="Q29" s="59"/>
      <c r="R29" s="59"/>
      <c r="S29" s="59"/>
      <c r="T29" s="59"/>
      <c r="U29" s="59"/>
      <c r="V29" s="59"/>
      <c r="W29" s="59"/>
      <c r="X29" s="59"/>
      <c r="Y29" s="59"/>
      <c r="Z29" s="59"/>
    </row>
    <row r="30" spans="1:26" ht="15.75" customHeight="1">
      <c r="A30" s="64"/>
      <c r="B30" s="59"/>
      <c r="C30" s="59"/>
      <c r="D30" s="59"/>
      <c r="E30" s="59"/>
      <c r="F30" s="59"/>
      <c r="G30" s="59"/>
      <c r="H30" s="59"/>
      <c r="I30" s="59"/>
      <c r="J30" s="59"/>
      <c r="K30" s="59"/>
      <c r="L30" s="59"/>
      <c r="M30" s="59"/>
      <c r="N30" s="59"/>
      <c r="O30" s="59"/>
      <c r="P30" s="59"/>
      <c r="Q30" s="59"/>
      <c r="R30" s="59"/>
      <c r="S30" s="59"/>
      <c r="T30" s="59"/>
      <c r="U30" s="59"/>
      <c r="V30" s="59"/>
      <c r="W30" s="59"/>
      <c r="X30" s="59"/>
      <c r="Y30" s="59"/>
      <c r="Z30" s="59"/>
    </row>
    <row r="31" spans="1:26" ht="15.75" customHeight="1">
      <c r="A31" s="64"/>
      <c r="B31" s="59"/>
      <c r="C31" s="59"/>
      <c r="D31" s="59"/>
      <c r="E31" s="59"/>
      <c r="F31" s="59"/>
      <c r="G31" s="59"/>
      <c r="H31" s="59"/>
      <c r="I31" s="59"/>
      <c r="J31" s="59"/>
      <c r="K31" s="59"/>
      <c r="L31" s="59"/>
      <c r="M31" s="59"/>
      <c r="N31" s="59"/>
      <c r="O31" s="59"/>
      <c r="P31" s="59"/>
      <c r="Q31" s="59"/>
      <c r="R31" s="59"/>
      <c r="S31" s="59"/>
      <c r="T31" s="59"/>
      <c r="U31" s="59"/>
      <c r="V31" s="59"/>
      <c r="W31" s="59"/>
      <c r="X31" s="59"/>
      <c r="Y31" s="59"/>
      <c r="Z31" s="59"/>
    </row>
    <row r="32" spans="1:26" ht="15.75" customHeight="1">
      <c r="A32" s="64"/>
      <c r="B32" s="59"/>
      <c r="C32" s="59"/>
      <c r="D32" s="59"/>
      <c r="E32" s="59"/>
      <c r="F32" s="59"/>
      <c r="G32" s="59"/>
      <c r="H32" s="59"/>
      <c r="I32" s="59"/>
      <c r="J32" s="59"/>
      <c r="K32" s="59"/>
      <c r="L32" s="59"/>
      <c r="M32" s="59"/>
      <c r="N32" s="59"/>
      <c r="O32" s="59"/>
      <c r="P32" s="59"/>
      <c r="Q32" s="59"/>
      <c r="R32" s="59"/>
      <c r="S32" s="59"/>
      <c r="T32" s="59"/>
      <c r="U32" s="59"/>
      <c r="V32" s="59"/>
      <c r="W32" s="59"/>
      <c r="X32" s="59"/>
      <c r="Y32" s="59"/>
      <c r="Z32" s="59"/>
    </row>
    <row r="33" spans="1:26" ht="15.75" customHeight="1">
      <c r="A33" s="64"/>
      <c r="B33" s="59"/>
      <c r="C33" s="59"/>
      <c r="D33" s="59"/>
      <c r="E33" s="59"/>
      <c r="F33" s="59"/>
      <c r="G33" s="59"/>
      <c r="H33" s="59"/>
      <c r="I33" s="59"/>
      <c r="J33" s="59"/>
      <c r="K33" s="59"/>
      <c r="L33" s="59"/>
      <c r="M33" s="59"/>
      <c r="N33" s="59"/>
      <c r="O33" s="59"/>
      <c r="P33" s="59"/>
      <c r="Q33" s="59"/>
      <c r="R33" s="59"/>
      <c r="S33" s="59"/>
      <c r="T33" s="59"/>
      <c r="U33" s="59"/>
      <c r="V33" s="59"/>
      <c r="W33" s="59"/>
      <c r="X33" s="59"/>
      <c r="Y33" s="59"/>
      <c r="Z33" s="59"/>
    </row>
    <row r="34" spans="1:26" ht="15.75" customHeight="1">
      <c r="A34" s="64"/>
      <c r="B34" s="59"/>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ht="15.75" customHeight="1">
      <c r="A35" s="64"/>
      <c r="B35" s="59"/>
      <c r="C35" s="59"/>
      <c r="D35" s="59"/>
      <c r="E35" s="59"/>
      <c r="F35" s="59"/>
      <c r="G35" s="59"/>
      <c r="H35" s="59"/>
      <c r="I35" s="59"/>
      <c r="J35" s="59"/>
      <c r="K35" s="59"/>
      <c r="L35" s="59"/>
      <c r="M35" s="59"/>
      <c r="N35" s="59"/>
      <c r="O35" s="59"/>
      <c r="P35" s="59"/>
      <c r="Q35" s="59"/>
      <c r="R35" s="59"/>
      <c r="S35" s="59"/>
      <c r="T35" s="59"/>
      <c r="U35" s="59"/>
      <c r="V35" s="59"/>
      <c r="W35" s="59"/>
      <c r="X35" s="59"/>
      <c r="Y35" s="59"/>
      <c r="Z35" s="59"/>
    </row>
    <row r="36" spans="1:26" ht="15.75" customHeight="1">
      <c r="A36" s="64"/>
      <c r="B36" s="59"/>
      <c r="C36" s="59"/>
      <c r="D36" s="59"/>
      <c r="E36" s="59"/>
      <c r="F36" s="59"/>
      <c r="G36" s="59"/>
      <c r="H36" s="59"/>
      <c r="I36" s="59"/>
      <c r="J36" s="59"/>
      <c r="K36" s="59"/>
      <c r="L36" s="59"/>
      <c r="M36" s="59"/>
      <c r="N36" s="59"/>
      <c r="O36" s="59"/>
      <c r="P36" s="59"/>
      <c r="Q36" s="59"/>
      <c r="R36" s="59"/>
      <c r="S36" s="59"/>
      <c r="T36" s="59"/>
      <c r="U36" s="59"/>
      <c r="V36" s="59"/>
      <c r="W36" s="59"/>
      <c r="X36" s="59"/>
      <c r="Y36" s="59"/>
      <c r="Z36" s="59"/>
    </row>
    <row r="37" spans="1:26" ht="15.75" customHeight="1">
      <c r="A37" s="64"/>
      <c r="B37" s="59"/>
      <c r="C37" s="59"/>
      <c r="D37" s="59"/>
      <c r="E37" s="59"/>
      <c r="F37" s="59"/>
      <c r="G37" s="59"/>
      <c r="H37" s="59"/>
      <c r="I37" s="59"/>
      <c r="J37" s="59"/>
      <c r="K37" s="59"/>
      <c r="L37" s="59"/>
      <c r="M37" s="59"/>
      <c r="N37" s="59"/>
      <c r="O37" s="59"/>
      <c r="P37" s="59"/>
      <c r="Q37" s="59"/>
      <c r="R37" s="59"/>
      <c r="S37" s="59"/>
      <c r="T37" s="59"/>
      <c r="U37" s="59"/>
      <c r="V37" s="59"/>
      <c r="W37" s="59"/>
      <c r="X37" s="59"/>
      <c r="Y37" s="59"/>
      <c r="Z37" s="59"/>
    </row>
    <row r="38" spans="1:26" ht="15.75" customHeight="1">
      <c r="A38" s="64"/>
      <c r="B38" s="59"/>
      <c r="C38" s="59"/>
      <c r="D38" s="59"/>
      <c r="E38" s="59"/>
      <c r="F38" s="59"/>
      <c r="G38" s="59"/>
      <c r="H38" s="59"/>
      <c r="I38" s="59"/>
      <c r="J38" s="59"/>
      <c r="K38" s="59"/>
      <c r="L38" s="59"/>
      <c r="M38" s="59"/>
      <c r="N38" s="59"/>
      <c r="O38" s="59"/>
      <c r="P38" s="59"/>
      <c r="Q38" s="59"/>
      <c r="R38" s="59"/>
      <c r="S38" s="59"/>
      <c r="T38" s="59"/>
      <c r="U38" s="59"/>
      <c r="V38" s="59"/>
      <c r="W38" s="59"/>
      <c r="X38" s="59"/>
      <c r="Y38" s="59"/>
      <c r="Z38" s="59"/>
    </row>
    <row r="39" spans="1:26" ht="15.75" customHeight="1">
      <c r="A39" s="64"/>
      <c r="B39" s="59"/>
      <c r="C39" s="59"/>
      <c r="D39" s="59"/>
      <c r="E39" s="59"/>
      <c r="F39" s="59"/>
      <c r="G39" s="59"/>
      <c r="H39" s="59"/>
      <c r="I39" s="59"/>
      <c r="J39" s="59"/>
      <c r="K39" s="59"/>
      <c r="L39" s="59"/>
      <c r="M39" s="59"/>
      <c r="N39" s="59"/>
      <c r="O39" s="59"/>
      <c r="P39" s="59"/>
      <c r="Q39" s="59"/>
      <c r="R39" s="59"/>
      <c r="S39" s="59"/>
      <c r="T39" s="59"/>
      <c r="U39" s="59"/>
      <c r="V39" s="59"/>
      <c r="W39" s="59"/>
      <c r="X39" s="59"/>
      <c r="Y39" s="59"/>
      <c r="Z39" s="59"/>
    </row>
    <row r="40" spans="1:26" ht="15.75" customHeight="1">
      <c r="A40" s="64"/>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5.75" customHeight="1">
      <c r="A41" s="64"/>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5.75" customHeight="1">
      <c r="A42" s="64"/>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5.75" customHeight="1">
      <c r="A43" s="64"/>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5.75" customHeight="1">
      <c r="A44" s="64"/>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5.75" customHeight="1">
      <c r="A45" s="64"/>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5.75" customHeight="1">
      <c r="A46" s="64"/>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5.75" customHeight="1">
      <c r="A47" s="64"/>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5.75" customHeight="1">
      <c r="A48" s="64"/>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5.75" customHeight="1">
      <c r="A49" s="64"/>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5.75" customHeight="1">
      <c r="A50" s="64"/>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5.75" customHeight="1">
      <c r="A51" s="64"/>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5.75" customHeight="1">
      <c r="A52" s="64"/>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5.75" customHeight="1">
      <c r="A53" s="64"/>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5.75" customHeight="1">
      <c r="A54" s="64"/>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5.75" customHeight="1">
      <c r="A55" s="64"/>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5.75" customHeight="1">
      <c r="A56" s="64"/>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5.75" customHeight="1">
      <c r="A57" s="64"/>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5.75" customHeight="1">
      <c r="A58" s="64"/>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5.75" customHeight="1">
      <c r="A59" s="64"/>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5.75" customHeight="1">
      <c r="A60" s="64"/>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5.75" customHeight="1">
      <c r="A61" s="64"/>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5.75" customHeight="1">
      <c r="A62" s="64"/>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5.75" customHeight="1">
      <c r="A63" s="64"/>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5.75" customHeight="1">
      <c r="A64" s="64"/>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5.75" customHeight="1">
      <c r="A65" s="64"/>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5.75" customHeight="1">
      <c r="A66" s="64"/>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5.75" customHeight="1">
      <c r="A67" s="64"/>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5.75" customHeight="1">
      <c r="A68" s="64"/>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5.75" customHeight="1">
      <c r="A69" s="64"/>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5.75" customHeight="1">
      <c r="A70" s="64"/>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5.75" customHeight="1">
      <c r="A71" s="64"/>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5.75" customHeight="1">
      <c r="A72" s="64"/>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5.75" customHeight="1">
      <c r="A73" s="64"/>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5.75" customHeight="1">
      <c r="A74" s="64"/>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5.75" customHeight="1">
      <c r="A75" s="64"/>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5.75" customHeight="1">
      <c r="A76" s="64"/>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5.75" customHeight="1">
      <c r="A77" s="64"/>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5.75" customHeight="1">
      <c r="A78" s="64"/>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5.75" customHeight="1">
      <c r="A79" s="64"/>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5.75" customHeight="1">
      <c r="A80" s="64"/>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5.75" customHeight="1">
      <c r="A81" s="64"/>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5.75" customHeight="1">
      <c r="A82" s="64"/>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5.75" customHeight="1">
      <c r="A83" s="64"/>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5.75" customHeight="1">
      <c r="A84" s="64"/>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5.75" customHeight="1">
      <c r="A85" s="64"/>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5.75" customHeight="1">
      <c r="A86" s="64"/>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5.75" customHeight="1">
      <c r="A87" s="64"/>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5.75" customHeight="1">
      <c r="A88" s="64"/>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5.75" customHeight="1">
      <c r="A89" s="64"/>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5.75" customHeight="1">
      <c r="A90" s="64"/>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5.75" customHeight="1">
      <c r="A91" s="64"/>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5.75" customHeight="1">
      <c r="A92" s="64"/>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5.75" customHeight="1">
      <c r="A93" s="64"/>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5.75" customHeight="1">
      <c r="A94" s="64"/>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5.75" customHeight="1">
      <c r="A95" s="64"/>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5.75" customHeight="1">
      <c r="A96" s="64"/>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5.75" customHeight="1">
      <c r="A97" s="64"/>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5.75" customHeight="1">
      <c r="A98" s="64"/>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5.75" customHeight="1">
      <c r="A99" s="64"/>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5.75" customHeight="1">
      <c r="A100" s="64"/>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5.75" customHeight="1">
      <c r="A101" s="64"/>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5.75" customHeight="1">
      <c r="A102" s="64"/>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5.75" customHeight="1">
      <c r="A103" s="64"/>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5.75" customHeight="1">
      <c r="A104" s="64"/>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5.75" customHeight="1">
      <c r="A105" s="64"/>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5.75" customHeight="1">
      <c r="A106" s="64"/>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5.75" customHeight="1">
      <c r="A107" s="64"/>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5.75" customHeight="1">
      <c r="A108" s="64"/>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5.75" customHeight="1">
      <c r="A109" s="64"/>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5.75" customHeight="1">
      <c r="A110" s="64"/>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5.75" customHeight="1">
      <c r="A111" s="64"/>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5.75" customHeight="1">
      <c r="A112" s="64"/>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5.75" customHeight="1">
      <c r="A113" s="64"/>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5.75" customHeight="1">
      <c r="A114" s="64"/>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5.75" customHeight="1">
      <c r="A115" s="64"/>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5.75" customHeight="1">
      <c r="A116" s="64"/>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5.75" customHeight="1">
      <c r="A117" s="64"/>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5.75" customHeight="1">
      <c r="A118" s="64"/>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5.75" customHeight="1">
      <c r="A119" s="64"/>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5.75" customHeight="1">
      <c r="A120" s="64"/>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5.75" customHeight="1">
      <c r="A121" s="64"/>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5.75" customHeight="1">
      <c r="A122" s="64"/>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5.75" customHeight="1">
      <c r="A123" s="64"/>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5.75" customHeight="1">
      <c r="A124" s="64"/>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5.75" customHeight="1">
      <c r="A125" s="64"/>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5.75" customHeight="1">
      <c r="A126" s="64"/>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5.75" customHeight="1">
      <c r="A127" s="64"/>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5.75" customHeight="1">
      <c r="A128" s="64"/>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5.75" customHeight="1">
      <c r="A129" s="64"/>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5.75" customHeight="1">
      <c r="A130" s="64"/>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5.75" customHeight="1">
      <c r="A131" s="64"/>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5.75" customHeight="1">
      <c r="A132" s="64"/>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5.75" customHeight="1">
      <c r="A133" s="64"/>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5.75" customHeight="1">
      <c r="A134" s="64"/>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5.75" customHeight="1">
      <c r="A135" s="64"/>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5.75" customHeight="1">
      <c r="A136" s="64"/>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5.75" customHeight="1">
      <c r="A137" s="64"/>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5.75" customHeight="1">
      <c r="A138" s="64"/>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5.75" customHeight="1">
      <c r="A139" s="64"/>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5.75" customHeight="1">
      <c r="A140" s="64"/>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5.75" customHeight="1">
      <c r="A141" s="64"/>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5.75" customHeight="1">
      <c r="A142" s="64"/>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5.75" customHeight="1">
      <c r="A143" s="64"/>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5.75" customHeight="1">
      <c r="A144" s="64"/>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5.75" customHeight="1">
      <c r="A145" s="64"/>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5.75" customHeight="1">
      <c r="A146" s="64"/>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5.75" customHeight="1">
      <c r="A147" s="64"/>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5.75" customHeight="1">
      <c r="A148" s="64"/>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5.75" customHeight="1">
      <c r="A149" s="64"/>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5.75" customHeight="1">
      <c r="A150" s="64"/>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5.75" customHeight="1">
      <c r="A151" s="64"/>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5.75" customHeight="1">
      <c r="A152" s="64"/>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5.75" customHeight="1">
      <c r="A153" s="64"/>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5.75" customHeight="1">
      <c r="A154" s="64"/>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5.75" customHeight="1">
      <c r="A155" s="64"/>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5.75" customHeight="1">
      <c r="A156" s="64"/>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5.75" customHeight="1">
      <c r="A157" s="64"/>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5.75" customHeight="1">
      <c r="A158" s="64"/>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5.75" customHeight="1">
      <c r="A159" s="64"/>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5.75" customHeight="1">
      <c r="A160" s="64"/>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5.75" customHeight="1">
      <c r="A161" s="64"/>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5.75" customHeight="1">
      <c r="A162" s="64"/>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5.75" customHeight="1">
      <c r="A163" s="64"/>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5.75" customHeight="1">
      <c r="A164" s="64"/>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5.75" customHeight="1">
      <c r="A165" s="64"/>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5.75" customHeight="1">
      <c r="A166" s="64"/>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5.75" customHeight="1">
      <c r="A167" s="64"/>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5.75" customHeight="1">
      <c r="A168" s="64"/>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5.75" customHeight="1">
      <c r="A169" s="64"/>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5.75" customHeight="1">
      <c r="A170" s="64"/>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5.75" customHeight="1">
      <c r="A171" s="64"/>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5.75" customHeight="1">
      <c r="A172" s="64"/>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5.75" customHeight="1">
      <c r="A173" s="64"/>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5.75" customHeight="1">
      <c r="A174" s="64"/>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5.75" customHeight="1">
      <c r="A175" s="64"/>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5.75" customHeight="1">
      <c r="A176" s="64"/>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5.75" customHeight="1">
      <c r="A177" s="64"/>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5.75" customHeight="1">
      <c r="A178" s="64"/>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5.75" customHeight="1">
      <c r="A179" s="64"/>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5.75" customHeight="1">
      <c r="A180" s="64"/>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5.75" customHeight="1">
      <c r="A181" s="64"/>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5.75" customHeight="1">
      <c r="A182" s="64"/>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5.75" customHeight="1">
      <c r="A183" s="64"/>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5.75" customHeight="1">
      <c r="A184" s="64"/>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5.75" customHeight="1">
      <c r="A185" s="64"/>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5.75" customHeight="1">
      <c r="A186" s="64"/>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5.75" customHeight="1">
      <c r="A187" s="64"/>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5.75" customHeight="1">
      <c r="A188" s="64"/>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5.75" customHeight="1">
      <c r="A189" s="64"/>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5.75" customHeight="1">
      <c r="A190" s="64"/>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5.75" customHeight="1">
      <c r="A191" s="64"/>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5.75" customHeight="1">
      <c r="A192" s="64"/>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5.75" customHeight="1">
      <c r="A193" s="64"/>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5.75" customHeight="1">
      <c r="A194" s="64"/>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5.75" customHeight="1">
      <c r="A195" s="64"/>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5.75" customHeight="1">
      <c r="A196" s="64"/>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5.75" customHeight="1">
      <c r="A197" s="64"/>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5.75" customHeight="1">
      <c r="A198" s="64"/>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5.75" customHeight="1">
      <c r="A199" s="64"/>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5.75" customHeight="1">
      <c r="A200" s="64"/>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5.75" customHeight="1">
      <c r="A201" s="64"/>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5.75" customHeight="1">
      <c r="A202" s="64"/>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5.75" customHeight="1">
      <c r="A203" s="64"/>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5.75" customHeight="1">
      <c r="A204" s="64"/>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5.75" customHeight="1">
      <c r="A205" s="64"/>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5.75" customHeight="1">
      <c r="A206" s="64"/>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5.75" customHeight="1">
      <c r="A207" s="64"/>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5.75" customHeight="1">
      <c r="A208" s="64"/>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5.75" customHeight="1">
      <c r="A209" s="64"/>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5.75" customHeight="1">
      <c r="A210" s="64"/>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5.75" customHeight="1">
      <c r="A211" s="64"/>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5.75" customHeight="1">
      <c r="A212" s="64"/>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5.75" customHeight="1">
      <c r="A213" s="64"/>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5.75" customHeight="1">
      <c r="A214" s="64"/>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5.75" customHeight="1">
      <c r="A215" s="64"/>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5.75" customHeight="1">
      <c r="A216" s="64"/>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5.75" customHeight="1">
      <c r="A217" s="64"/>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5.75" customHeight="1">
      <c r="A218" s="64"/>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5.75" customHeight="1">
      <c r="A219" s="64"/>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5.75" customHeight="1">
      <c r="A220" s="64"/>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5.75" customHeight="1">
      <c r="A221" s="64"/>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c r="A222" s="64"/>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c r="A223" s="64"/>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c r="A224" s="64"/>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c r="A225" s="64"/>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c r="A226" s="64"/>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c r="A227" s="64"/>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c r="A228" s="64"/>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c r="A229" s="64"/>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c r="A230" s="64"/>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c r="A231" s="64"/>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c r="A232" s="64"/>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c r="A233" s="64"/>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c r="A234" s="64"/>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c r="A235" s="64"/>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c r="A236" s="64"/>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c r="A237" s="64"/>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c r="A238" s="64"/>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c r="A239" s="64"/>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c r="A240" s="64"/>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c r="A241" s="64"/>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c r="A242" s="64"/>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c r="A243" s="64"/>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c r="A244" s="64"/>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c r="A245" s="64"/>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c r="A246" s="64"/>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c r="A247" s="64"/>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c r="A248" s="64"/>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c r="A249" s="64"/>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c r="A250" s="64"/>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c r="A251" s="64"/>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c r="A252" s="64"/>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c r="A253" s="64"/>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c r="A254" s="64"/>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c r="A255" s="64"/>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c r="A256" s="64"/>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c r="A257" s="64"/>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c r="A258" s="64"/>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c r="A259" s="64"/>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c r="A260" s="64"/>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c r="A261" s="64"/>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c r="A262" s="64"/>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c r="A263" s="64"/>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c r="A264" s="64"/>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c r="A265" s="64"/>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c r="A266" s="64"/>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c r="A267" s="64"/>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c r="A268" s="64"/>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c r="A269" s="64"/>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c r="A270" s="64"/>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c r="A271" s="64"/>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c r="A272" s="64"/>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c r="A273" s="64"/>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c r="A274" s="64"/>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c r="A275" s="64"/>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c r="A276" s="64"/>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c r="A277" s="64"/>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c r="A278" s="64"/>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c r="A279" s="64"/>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c r="A280" s="64"/>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c r="A281" s="64"/>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c r="A282" s="64"/>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c r="A283" s="64"/>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c r="A284" s="64"/>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c r="A285" s="64"/>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c r="A286" s="64"/>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c r="A287" s="64"/>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c r="A288" s="64"/>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c r="A289" s="64"/>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c r="A290" s="64"/>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c r="A291" s="64"/>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c r="A292" s="64"/>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c r="A293" s="64"/>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c r="A294" s="64"/>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c r="A295" s="64"/>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c r="A296" s="64"/>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c r="A297" s="64"/>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c r="A298" s="64"/>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c r="A299" s="64"/>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c r="A300" s="64"/>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c r="A301" s="64"/>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c r="A302" s="64"/>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c r="A303" s="64"/>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c r="A304" s="64"/>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c r="A305" s="64"/>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c r="A306" s="64"/>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c r="A307" s="64"/>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c r="A308" s="64"/>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c r="A309" s="64"/>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c r="A310" s="64"/>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c r="A311" s="64"/>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c r="A312" s="64"/>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c r="A313" s="64"/>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c r="A314" s="64"/>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c r="A315" s="64"/>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c r="A316" s="64"/>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c r="A317" s="64"/>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c r="A318" s="64"/>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c r="A319" s="64"/>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c r="A320" s="64"/>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c r="A321" s="64"/>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c r="A322" s="64"/>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c r="A323" s="64"/>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c r="A324" s="64"/>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c r="A325" s="64"/>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c r="A326" s="64"/>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c r="A327" s="64"/>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c r="A328" s="64"/>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c r="A329" s="64"/>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c r="A330" s="64"/>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c r="A331" s="64"/>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c r="A332" s="64"/>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c r="A333" s="64"/>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c r="A334" s="64"/>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c r="A335" s="64"/>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c r="A336" s="64"/>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c r="A337" s="64"/>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c r="A338" s="64"/>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c r="A339" s="64"/>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c r="A340" s="64"/>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c r="A341" s="64"/>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c r="A342" s="64"/>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c r="A343" s="64"/>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c r="A344" s="64"/>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c r="A345" s="64"/>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c r="A346" s="64"/>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c r="A347" s="64"/>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c r="A348" s="64"/>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c r="A349" s="64"/>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c r="A350" s="64"/>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c r="A351" s="64"/>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c r="A352" s="64"/>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c r="A353" s="64"/>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c r="A354" s="64"/>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c r="A355" s="64"/>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c r="A356" s="64"/>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c r="A357" s="64"/>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c r="A358" s="64"/>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c r="A359" s="64"/>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c r="A360" s="64"/>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c r="A361" s="64"/>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c r="A362" s="64"/>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c r="A363" s="64"/>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c r="A364" s="64"/>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c r="A365" s="64"/>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c r="A366" s="64"/>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c r="A367" s="64"/>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c r="A368" s="64"/>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c r="A369" s="64"/>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c r="A370" s="64"/>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c r="A371" s="64"/>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c r="A372" s="64"/>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c r="A373" s="64"/>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c r="A374" s="64"/>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c r="A375" s="64"/>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c r="A376" s="64"/>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c r="A377" s="64"/>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c r="A378" s="64"/>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c r="A379" s="64"/>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c r="A380" s="64"/>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c r="A381" s="64"/>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c r="A382" s="64"/>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c r="A383" s="64"/>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c r="A384" s="64"/>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c r="A385" s="64"/>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c r="A386" s="64"/>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c r="A387" s="64"/>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c r="A388" s="64"/>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c r="A389" s="64"/>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c r="A390" s="64"/>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c r="A391" s="64"/>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c r="A392" s="64"/>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c r="A393" s="64"/>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c r="A394" s="64"/>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c r="A395" s="64"/>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c r="A396" s="64"/>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c r="A397" s="64"/>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c r="A398" s="64"/>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c r="A399" s="64"/>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c r="A400" s="64"/>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c r="A401" s="64"/>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c r="A402" s="64"/>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c r="A403" s="64"/>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c r="A404" s="64"/>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c r="A405" s="64"/>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c r="A406" s="64"/>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c r="A407" s="64"/>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c r="A408" s="64"/>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c r="A409" s="64"/>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c r="A410" s="64"/>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c r="A411" s="64"/>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c r="A412" s="64"/>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c r="A413" s="64"/>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c r="A414" s="64"/>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c r="A415" s="64"/>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c r="A416" s="64"/>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c r="A417" s="64"/>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c r="A418" s="64"/>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c r="A419" s="64"/>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c r="A420" s="64"/>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c r="A421" s="64"/>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c r="A422" s="64"/>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c r="A423" s="64"/>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c r="A424" s="64"/>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c r="A425" s="64"/>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c r="A426" s="64"/>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c r="A427" s="64"/>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c r="A428" s="64"/>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c r="A429" s="64"/>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c r="A430" s="64"/>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c r="A431" s="64"/>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c r="A432" s="64"/>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c r="A433" s="64"/>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c r="A434" s="64"/>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c r="A435" s="64"/>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c r="A436" s="64"/>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c r="A437" s="64"/>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c r="A438" s="64"/>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c r="A439" s="64"/>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c r="A440" s="64"/>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c r="A441" s="64"/>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c r="A442" s="64"/>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c r="A443" s="64"/>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c r="A444" s="64"/>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c r="A445" s="64"/>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c r="A446" s="64"/>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c r="A447" s="64"/>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c r="A448" s="64"/>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c r="A449" s="64"/>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c r="A450" s="64"/>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c r="A451" s="64"/>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c r="A452" s="64"/>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c r="A453" s="64"/>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c r="A454" s="64"/>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c r="A455" s="64"/>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c r="A456" s="64"/>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c r="A457" s="64"/>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c r="A458" s="64"/>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c r="A459" s="64"/>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c r="A460" s="64"/>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c r="A461" s="64"/>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c r="A462" s="64"/>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c r="A463" s="64"/>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c r="A464" s="64"/>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c r="A465" s="64"/>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c r="A466" s="64"/>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c r="A467" s="64"/>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c r="A468" s="64"/>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c r="A469" s="64"/>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c r="A470" s="64"/>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c r="A471" s="64"/>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c r="A472" s="64"/>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c r="A473" s="64"/>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c r="A474" s="64"/>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c r="A475" s="64"/>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c r="A476" s="64"/>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c r="A477" s="64"/>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c r="A478" s="64"/>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c r="A479" s="64"/>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c r="A480" s="64"/>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c r="A481" s="64"/>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c r="A482" s="64"/>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c r="A483" s="64"/>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c r="A484" s="64"/>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c r="A485" s="64"/>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c r="A486" s="64"/>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c r="A487" s="64"/>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c r="A488" s="64"/>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c r="A489" s="64"/>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c r="A490" s="64"/>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c r="A491" s="64"/>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c r="A492" s="64"/>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c r="A493" s="64"/>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c r="A494" s="64"/>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c r="A495" s="64"/>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c r="A496" s="64"/>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c r="A497" s="64"/>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c r="A498" s="64"/>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c r="A499" s="64"/>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c r="A500" s="64"/>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c r="A501" s="64"/>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c r="A502" s="64"/>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c r="A503" s="64"/>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c r="A504" s="64"/>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c r="A505" s="64"/>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c r="A506" s="64"/>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c r="A507" s="64"/>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c r="A508" s="64"/>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c r="A509" s="64"/>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c r="A510" s="64"/>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c r="A511" s="64"/>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c r="A512" s="64"/>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c r="A513" s="64"/>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c r="A514" s="64"/>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c r="A515" s="64"/>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c r="A516" s="64"/>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c r="A517" s="64"/>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c r="A518" s="64"/>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c r="A519" s="64"/>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c r="A520" s="64"/>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c r="A521" s="64"/>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c r="A522" s="64"/>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c r="A523" s="64"/>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c r="A524" s="64"/>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c r="A525" s="64"/>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c r="A526" s="64"/>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c r="A527" s="64"/>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c r="A528" s="64"/>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c r="A529" s="64"/>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c r="A530" s="64"/>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c r="A531" s="64"/>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c r="A532" s="64"/>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c r="A533" s="64"/>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c r="A534" s="64"/>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c r="A535" s="64"/>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c r="A536" s="64"/>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c r="A537" s="64"/>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c r="A538" s="64"/>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c r="A539" s="64"/>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c r="A540" s="64"/>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c r="A541" s="64"/>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c r="A542" s="64"/>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c r="A543" s="64"/>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c r="A544" s="64"/>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c r="A545" s="64"/>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c r="A546" s="64"/>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c r="A547" s="64"/>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c r="A548" s="64"/>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c r="A549" s="64"/>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c r="A550" s="64"/>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c r="A551" s="64"/>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c r="A552" s="64"/>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c r="A553" s="64"/>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c r="A554" s="64"/>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c r="A555" s="64"/>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c r="A556" s="64"/>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c r="A557" s="64"/>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c r="A558" s="64"/>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c r="A559" s="64"/>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c r="A560" s="64"/>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c r="A561" s="64"/>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c r="A562" s="64"/>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c r="A563" s="64"/>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c r="A564" s="64"/>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c r="A565" s="64"/>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c r="A566" s="64"/>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c r="A567" s="64"/>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c r="A568" s="64"/>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c r="A569" s="64"/>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c r="A570" s="64"/>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c r="A571" s="64"/>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c r="A572" s="64"/>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c r="A573" s="64"/>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c r="A574" s="64"/>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c r="A575" s="64"/>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c r="A576" s="64"/>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c r="A577" s="64"/>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c r="A578" s="64"/>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c r="A579" s="64"/>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c r="A580" s="64"/>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c r="A581" s="64"/>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c r="A582" s="64"/>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c r="A583" s="64"/>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c r="A584" s="64"/>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c r="A585" s="64"/>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c r="A586" s="64"/>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c r="A587" s="64"/>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c r="A588" s="64"/>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c r="A589" s="64"/>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c r="A590" s="64"/>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c r="A591" s="64"/>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c r="A592" s="64"/>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c r="A593" s="64"/>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c r="A594" s="64"/>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c r="A595" s="64"/>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c r="A596" s="64"/>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c r="A597" s="64"/>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c r="A598" s="64"/>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c r="A599" s="64"/>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c r="A600" s="64"/>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c r="A601" s="64"/>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c r="A602" s="64"/>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c r="A603" s="64"/>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c r="A604" s="64"/>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c r="A605" s="64"/>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c r="A606" s="64"/>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c r="A607" s="64"/>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c r="A608" s="64"/>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c r="A609" s="64"/>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c r="A610" s="64"/>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c r="A611" s="64"/>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c r="A612" s="64"/>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c r="A613" s="64"/>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c r="A614" s="64"/>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c r="A615" s="64"/>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c r="A616" s="64"/>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c r="A617" s="64"/>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c r="A618" s="64"/>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c r="A619" s="64"/>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c r="A620" s="64"/>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c r="A621" s="64"/>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c r="A622" s="64"/>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c r="A623" s="64"/>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c r="A624" s="64"/>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c r="A625" s="64"/>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c r="A626" s="64"/>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c r="A627" s="64"/>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c r="A628" s="64"/>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c r="A629" s="64"/>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c r="A630" s="64"/>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c r="A631" s="64"/>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c r="A632" s="64"/>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c r="A633" s="64"/>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c r="A634" s="64"/>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c r="A635" s="64"/>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c r="A636" s="64"/>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c r="A637" s="64"/>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c r="A638" s="64"/>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c r="A639" s="64"/>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c r="A640" s="64"/>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c r="A641" s="64"/>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c r="A642" s="64"/>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c r="A643" s="64"/>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c r="A644" s="64"/>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c r="A645" s="64"/>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c r="A646" s="64"/>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c r="A647" s="64"/>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c r="A648" s="64"/>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c r="A649" s="64"/>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c r="A650" s="64"/>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c r="A651" s="64"/>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c r="A652" s="64"/>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c r="A653" s="64"/>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c r="A654" s="64"/>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c r="A655" s="64"/>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c r="A656" s="64"/>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c r="A657" s="64"/>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c r="A658" s="64"/>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c r="A659" s="64"/>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c r="A660" s="64"/>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c r="A661" s="64"/>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c r="A662" s="64"/>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c r="A663" s="64"/>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c r="A664" s="64"/>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c r="A665" s="64"/>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c r="A666" s="64"/>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c r="A667" s="64"/>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c r="A668" s="64"/>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c r="A669" s="64"/>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c r="A670" s="64"/>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c r="A671" s="64"/>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c r="A672" s="64"/>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c r="A673" s="64"/>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c r="A674" s="64"/>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c r="A675" s="64"/>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c r="A676" s="64"/>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c r="A677" s="64"/>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c r="A678" s="64"/>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c r="A679" s="64"/>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c r="A680" s="64"/>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c r="A681" s="64"/>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c r="A682" s="64"/>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c r="A683" s="64"/>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c r="A684" s="64"/>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c r="A685" s="64"/>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c r="A686" s="64"/>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c r="A687" s="64"/>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c r="A688" s="64"/>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c r="A689" s="64"/>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c r="A690" s="64"/>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c r="A691" s="64"/>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c r="A692" s="64"/>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c r="A693" s="64"/>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c r="A694" s="64"/>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c r="A695" s="64"/>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c r="A696" s="64"/>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c r="A697" s="64"/>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c r="A698" s="64"/>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c r="A699" s="64"/>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c r="A700" s="64"/>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c r="A701" s="64"/>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c r="A702" s="64"/>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c r="A703" s="64"/>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c r="A704" s="64"/>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c r="A705" s="64"/>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c r="A706" s="64"/>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c r="A707" s="64"/>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c r="A708" s="64"/>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c r="A709" s="64"/>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c r="A710" s="64"/>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c r="A711" s="64"/>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c r="A712" s="64"/>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c r="A713" s="64"/>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c r="A714" s="64"/>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c r="A715" s="64"/>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c r="A716" s="64"/>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c r="A717" s="64"/>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c r="A718" s="64"/>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c r="A719" s="64"/>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c r="A720" s="64"/>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c r="A721" s="64"/>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c r="A722" s="64"/>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c r="A723" s="64"/>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c r="A724" s="64"/>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c r="A725" s="64"/>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c r="A726" s="64"/>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c r="A727" s="64"/>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c r="A728" s="64"/>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c r="A729" s="64"/>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c r="A730" s="64"/>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c r="A731" s="64"/>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c r="A732" s="64"/>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c r="A733" s="64"/>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c r="A734" s="64"/>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c r="A735" s="64"/>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c r="A736" s="64"/>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c r="A737" s="64"/>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c r="A738" s="64"/>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c r="A739" s="64"/>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c r="A740" s="64"/>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c r="A741" s="64"/>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c r="A742" s="64"/>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c r="A743" s="64"/>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c r="A744" s="64"/>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c r="A745" s="64"/>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c r="A746" s="64"/>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c r="A747" s="64"/>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c r="A748" s="64"/>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c r="A749" s="64"/>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c r="A750" s="64"/>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c r="A751" s="64"/>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c r="A752" s="64"/>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c r="A753" s="64"/>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c r="A754" s="64"/>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c r="A755" s="64"/>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c r="A756" s="64"/>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c r="A757" s="64"/>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c r="A758" s="64"/>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c r="A759" s="64"/>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c r="A760" s="64"/>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c r="A761" s="64"/>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c r="A762" s="64"/>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c r="A763" s="64"/>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c r="A764" s="64"/>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c r="A765" s="64"/>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c r="A766" s="64"/>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c r="A767" s="64"/>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c r="A768" s="64"/>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c r="A769" s="64"/>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c r="A770" s="64"/>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c r="A771" s="64"/>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c r="A772" s="64"/>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c r="A773" s="64"/>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c r="A774" s="64"/>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c r="A775" s="64"/>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c r="A776" s="64"/>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c r="A777" s="64"/>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c r="A778" s="64"/>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c r="A779" s="64"/>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c r="A780" s="64"/>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c r="A781" s="64"/>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c r="A782" s="64"/>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c r="A783" s="64"/>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c r="A784" s="64"/>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c r="A785" s="64"/>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c r="A786" s="64"/>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c r="A787" s="64"/>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c r="A788" s="64"/>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c r="A789" s="64"/>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c r="A790" s="64"/>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c r="A791" s="64"/>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c r="A792" s="64"/>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c r="A793" s="64"/>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c r="A794" s="64"/>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c r="A795" s="64"/>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c r="A796" s="64"/>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c r="A797" s="64"/>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c r="A798" s="64"/>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c r="A799" s="64"/>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c r="A800" s="64"/>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c r="A801" s="64"/>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c r="A802" s="64"/>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c r="A803" s="64"/>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c r="A804" s="64"/>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c r="A805" s="64"/>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c r="A806" s="64"/>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c r="A807" s="64"/>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c r="A808" s="64"/>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c r="A809" s="64"/>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c r="A810" s="64"/>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c r="A811" s="64"/>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c r="A812" s="64"/>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c r="A813" s="64"/>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c r="A814" s="64"/>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c r="A815" s="64"/>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c r="A816" s="64"/>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c r="A817" s="64"/>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c r="A818" s="64"/>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c r="A819" s="64"/>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c r="A820" s="64"/>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c r="A821" s="64"/>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c r="A822" s="64"/>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c r="A823" s="64"/>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c r="A824" s="64"/>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c r="A825" s="64"/>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c r="A826" s="64"/>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c r="A827" s="64"/>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c r="A828" s="64"/>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c r="A829" s="64"/>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c r="A830" s="64"/>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c r="A831" s="64"/>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c r="A832" s="64"/>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c r="A833" s="64"/>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c r="A834" s="64"/>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c r="A835" s="64"/>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c r="A836" s="64"/>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c r="A837" s="64"/>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c r="A838" s="64"/>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c r="A839" s="64"/>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c r="A840" s="64"/>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c r="A841" s="64"/>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c r="A842" s="64"/>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c r="A843" s="64"/>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c r="A844" s="64"/>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c r="A845" s="64"/>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c r="A846" s="64"/>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c r="A847" s="64"/>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c r="A848" s="64"/>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c r="A849" s="64"/>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c r="A850" s="64"/>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c r="A851" s="64"/>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c r="A852" s="64"/>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c r="A853" s="64"/>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c r="A854" s="64"/>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c r="A855" s="64"/>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c r="A856" s="64"/>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c r="A857" s="64"/>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c r="A858" s="64"/>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c r="A859" s="64"/>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c r="A860" s="64"/>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c r="A861" s="64"/>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c r="A862" s="64"/>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c r="A863" s="64"/>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c r="A864" s="64"/>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c r="A865" s="64"/>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c r="A866" s="64"/>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c r="A867" s="64"/>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c r="A868" s="64"/>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c r="A869" s="64"/>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c r="A870" s="64"/>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c r="A871" s="64"/>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c r="A872" s="64"/>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c r="A873" s="64"/>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c r="A874" s="64"/>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c r="A875" s="64"/>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c r="A876" s="64"/>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c r="A877" s="64"/>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c r="A878" s="64"/>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c r="A879" s="64"/>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c r="A880" s="64"/>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c r="A881" s="64"/>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c r="A882" s="64"/>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c r="A883" s="64"/>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c r="A884" s="64"/>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c r="A885" s="64"/>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c r="A886" s="64"/>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c r="A887" s="64"/>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c r="A888" s="64"/>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c r="A889" s="64"/>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c r="A890" s="64"/>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c r="A891" s="64"/>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c r="A892" s="64"/>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c r="A893" s="64"/>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c r="A894" s="64"/>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c r="A895" s="64"/>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c r="A896" s="64"/>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c r="A897" s="64"/>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c r="A898" s="64"/>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c r="A899" s="64"/>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c r="A900" s="64"/>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c r="A901" s="64"/>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c r="A902" s="64"/>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c r="A903" s="64"/>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c r="A904" s="64"/>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c r="A905" s="64"/>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c r="A906" s="64"/>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c r="A907" s="64"/>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c r="A908" s="64"/>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c r="A909" s="64"/>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c r="A910" s="64"/>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c r="A911" s="64"/>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c r="A912" s="64"/>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c r="A913" s="64"/>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c r="A914" s="64"/>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c r="A915" s="64"/>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c r="A916" s="64"/>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c r="A917" s="64"/>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c r="A918" s="64"/>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c r="A919" s="64"/>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c r="A920" s="64"/>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c r="A921" s="64"/>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c r="A922" s="64"/>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c r="A923" s="64"/>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c r="A924" s="64"/>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c r="A925" s="64"/>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c r="A926" s="64"/>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c r="A927" s="64"/>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c r="A928" s="64"/>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c r="A929" s="64"/>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c r="A930" s="64"/>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c r="A931" s="64"/>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c r="A932" s="64"/>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c r="A933" s="64"/>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c r="A934" s="64"/>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c r="A935" s="64"/>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c r="A936" s="64"/>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c r="A937" s="64"/>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c r="A938" s="64"/>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c r="A939" s="64"/>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c r="A940" s="64"/>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c r="A941" s="64"/>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c r="A942" s="64"/>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c r="A943" s="64"/>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c r="A944" s="64"/>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c r="A945" s="64"/>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c r="A946" s="64"/>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c r="A947" s="64"/>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c r="A948" s="64"/>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c r="A949" s="64"/>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c r="A950" s="64"/>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c r="A951" s="64"/>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c r="A952" s="64"/>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c r="A953" s="64"/>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c r="A954" s="64"/>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c r="A955" s="64"/>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c r="A956" s="64"/>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c r="A957" s="64"/>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c r="A958" s="64"/>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c r="A959" s="64"/>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c r="A960" s="64"/>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c r="A961" s="64"/>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c r="A962" s="64"/>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c r="A963" s="64"/>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c r="A964" s="64"/>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c r="A965" s="64"/>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c r="A966" s="64"/>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c r="A967" s="64"/>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c r="A968" s="64"/>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c r="A969" s="64"/>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c r="A970" s="64"/>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c r="A971" s="64"/>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c r="A972" s="64"/>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c r="A973" s="64"/>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c r="A974" s="64"/>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c r="A975" s="64"/>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c r="A976" s="64"/>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c r="A977" s="64"/>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c r="A978" s="64"/>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c r="A979" s="64"/>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c r="A980" s="64"/>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c r="A981" s="64"/>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c r="A982" s="64"/>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c r="A983" s="64"/>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c r="A984" s="64"/>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c r="A985" s="64"/>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c r="A986" s="64"/>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c r="A987" s="64"/>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c r="A988" s="64"/>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c r="A989" s="64"/>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c r="A990" s="64"/>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c r="A991" s="64"/>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c r="A992" s="64"/>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c r="A993" s="64"/>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c r="A994" s="64"/>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c r="A995" s="64"/>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c r="A996" s="64"/>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c r="A997" s="64"/>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c r="A998" s="64"/>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c r="A999" s="64"/>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c r="A1000" s="64"/>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103"/>
      <c r="B1" s="75"/>
      <c r="C1" s="104" t="s">
        <v>0</v>
      </c>
      <c r="D1" s="81"/>
      <c r="E1" s="81"/>
      <c r="F1" s="81"/>
      <c r="G1" s="81"/>
      <c r="H1" s="81"/>
      <c r="I1" s="81"/>
      <c r="J1" s="81"/>
      <c r="K1" s="81"/>
      <c r="L1" s="81"/>
      <c r="M1" s="81"/>
      <c r="N1" s="81"/>
      <c r="O1" s="81"/>
      <c r="P1" s="81"/>
      <c r="Q1" s="81"/>
      <c r="R1" s="81"/>
      <c r="S1" s="81"/>
      <c r="T1" s="81"/>
      <c r="U1" s="75"/>
      <c r="V1" s="12" t="s">
        <v>90</v>
      </c>
      <c r="W1" s="4"/>
      <c r="X1" s="4"/>
      <c r="Y1" s="4"/>
      <c r="Z1" s="4"/>
    </row>
    <row r="2" spans="1:26" ht="16.5" customHeight="1">
      <c r="A2" s="76"/>
      <c r="B2" s="77"/>
      <c r="C2" s="76"/>
      <c r="D2" s="82"/>
      <c r="E2" s="82"/>
      <c r="F2" s="82"/>
      <c r="G2" s="82"/>
      <c r="H2" s="82"/>
      <c r="I2" s="82"/>
      <c r="J2" s="82"/>
      <c r="K2" s="82"/>
      <c r="L2" s="82"/>
      <c r="M2" s="82"/>
      <c r="N2" s="82"/>
      <c r="O2" s="82"/>
      <c r="P2" s="82"/>
      <c r="Q2" s="82"/>
      <c r="R2" s="82"/>
      <c r="S2" s="82"/>
      <c r="T2" s="82"/>
      <c r="U2" s="77"/>
      <c r="V2" s="12" t="s">
        <v>91</v>
      </c>
      <c r="W2" s="4"/>
      <c r="X2" s="4"/>
      <c r="Y2" s="4"/>
      <c r="Z2" s="4"/>
    </row>
    <row r="3" spans="1:26" ht="16.5" customHeight="1">
      <c r="A3" s="76"/>
      <c r="B3" s="77"/>
      <c r="C3" s="76"/>
      <c r="D3" s="82"/>
      <c r="E3" s="82"/>
      <c r="F3" s="82"/>
      <c r="G3" s="82"/>
      <c r="H3" s="82"/>
      <c r="I3" s="82"/>
      <c r="J3" s="82"/>
      <c r="K3" s="82"/>
      <c r="L3" s="82"/>
      <c r="M3" s="82"/>
      <c r="N3" s="82"/>
      <c r="O3" s="82"/>
      <c r="P3" s="82"/>
      <c r="Q3" s="82"/>
      <c r="R3" s="82"/>
      <c r="S3" s="82"/>
      <c r="T3" s="82"/>
      <c r="U3" s="77"/>
      <c r="V3" s="12" t="s">
        <v>92</v>
      </c>
      <c r="W3" s="4"/>
      <c r="X3" s="4"/>
      <c r="Y3" s="4"/>
      <c r="Z3" s="4"/>
    </row>
    <row r="4" spans="1:26" ht="15.75" customHeight="1">
      <c r="A4" s="78"/>
      <c r="B4" s="79"/>
      <c r="C4" s="78"/>
      <c r="D4" s="83"/>
      <c r="E4" s="83"/>
      <c r="F4" s="83"/>
      <c r="G4" s="83"/>
      <c r="H4" s="83"/>
      <c r="I4" s="83"/>
      <c r="J4" s="83"/>
      <c r="K4" s="83"/>
      <c r="L4" s="83"/>
      <c r="M4" s="83"/>
      <c r="N4" s="83"/>
      <c r="O4" s="83"/>
      <c r="P4" s="83"/>
      <c r="Q4" s="83"/>
      <c r="R4" s="83"/>
      <c r="S4" s="83"/>
      <c r="T4" s="83"/>
      <c r="U4" s="79"/>
      <c r="V4" s="12" t="s">
        <v>93</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105" t="s">
        <v>94</v>
      </c>
      <c r="B6" s="101" t="s">
        <v>95</v>
      </c>
      <c r="C6" s="106" t="s">
        <v>96</v>
      </c>
      <c r="D6" s="66"/>
      <c r="E6" s="66"/>
      <c r="F6" s="66"/>
      <c r="G6" s="66"/>
      <c r="H6" s="66"/>
      <c r="I6" s="66"/>
      <c r="J6" s="67"/>
      <c r="K6" s="106" t="s">
        <v>97</v>
      </c>
      <c r="L6" s="66"/>
      <c r="M6" s="66"/>
      <c r="N6" s="66"/>
      <c r="O6" s="66"/>
      <c r="P6" s="67"/>
      <c r="Q6" s="106" t="s">
        <v>98</v>
      </c>
      <c r="R6" s="66"/>
      <c r="S6" s="66"/>
      <c r="T6" s="66"/>
      <c r="U6" s="66"/>
      <c r="V6" s="67"/>
      <c r="W6" s="4"/>
      <c r="X6" s="4"/>
      <c r="Y6" s="4"/>
      <c r="Z6" s="4"/>
    </row>
    <row r="7" spans="1:26" ht="18" customHeight="1">
      <c r="A7" s="92"/>
      <c r="B7" s="92"/>
      <c r="C7" s="100" t="s">
        <v>99</v>
      </c>
      <c r="D7" s="100" t="s">
        <v>100</v>
      </c>
      <c r="E7" s="100" t="s">
        <v>101</v>
      </c>
      <c r="F7" s="100" t="s">
        <v>102</v>
      </c>
      <c r="G7" s="107" t="s">
        <v>103</v>
      </c>
      <c r="H7" s="100" t="s">
        <v>104</v>
      </c>
      <c r="I7" s="100" t="s">
        <v>105</v>
      </c>
      <c r="J7" s="100" t="s">
        <v>106</v>
      </c>
      <c r="K7" s="102" t="s">
        <v>107</v>
      </c>
      <c r="L7" s="101" t="s">
        <v>108</v>
      </c>
      <c r="M7" s="108" t="s">
        <v>109</v>
      </c>
      <c r="N7" s="102" t="s">
        <v>110</v>
      </c>
      <c r="O7" s="101" t="s">
        <v>108</v>
      </c>
      <c r="P7" s="102" t="s">
        <v>111</v>
      </c>
      <c r="Q7" s="100" t="s">
        <v>112</v>
      </c>
      <c r="R7" s="100" t="s">
        <v>113</v>
      </c>
      <c r="S7" s="100" t="s">
        <v>114</v>
      </c>
      <c r="T7" s="100" t="s">
        <v>115</v>
      </c>
      <c r="U7" s="102" t="s">
        <v>116</v>
      </c>
      <c r="V7" s="100" t="s">
        <v>117</v>
      </c>
      <c r="W7" s="4"/>
      <c r="X7" s="4"/>
      <c r="Y7" s="4"/>
      <c r="Z7" s="4"/>
    </row>
    <row r="8" spans="1:26" ht="34.5" customHeight="1">
      <c r="A8" s="93"/>
      <c r="B8" s="93"/>
      <c r="C8" s="93"/>
      <c r="D8" s="93"/>
      <c r="E8" s="93"/>
      <c r="F8" s="93"/>
      <c r="G8" s="93"/>
      <c r="H8" s="93"/>
      <c r="I8" s="93"/>
      <c r="J8" s="93"/>
      <c r="K8" s="93"/>
      <c r="L8" s="93"/>
      <c r="M8" s="93"/>
      <c r="N8" s="93"/>
      <c r="O8" s="93"/>
      <c r="P8" s="93"/>
      <c r="Q8" s="93"/>
      <c r="R8" s="93"/>
      <c r="S8" s="93"/>
      <c r="T8" s="93"/>
      <c r="U8" s="93"/>
      <c r="V8" s="93"/>
      <c r="W8" s="4"/>
      <c r="X8" s="4"/>
      <c r="Y8" s="4"/>
      <c r="Z8" s="4"/>
    </row>
    <row r="9" spans="1:26" ht="16.5" customHeight="1">
      <c r="A9" s="99">
        <v>1</v>
      </c>
      <c r="B9" s="94" t="str">
        <f>IF(C9="","",
IF('1. Punto de Partida'!$C$6="","",'1. Punto de Partida'!$C$6))</f>
        <v>Tecnologías de la Información y las Comunicaciones</v>
      </c>
      <c r="C9" s="94" t="s">
        <v>118</v>
      </c>
      <c r="D9" s="94" t="s">
        <v>119</v>
      </c>
      <c r="E9" s="94" t="s">
        <v>120</v>
      </c>
      <c r="F9" s="94" t="s">
        <v>121</v>
      </c>
      <c r="G9" s="94" t="s">
        <v>122</v>
      </c>
      <c r="H9" s="94" t="s">
        <v>123</v>
      </c>
      <c r="I9" s="94" t="s">
        <v>124</v>
      </c>
      <c r="J9" s="94" t="s">
        <v>125</v>
      </c>
      <c r="K9" s="95" t="str">
        <f>IFERROR(MID(J9,1,SEARCH(":",J9,1)-1),"")</f>
        <v>Baja</v>
      </c>
      <c r="L9" s="96">
        <f>IF(OR(K9="Rara vez",K9="Muy Baja"),0.2,
IF(OR(K9="Improbable",K9="Baja"),0.4,
IF(OR(K9="Posible",K9="Media"),0.6,
IF(OR(K9="Probable",K9="Alta"),0.8,
IF(OR(K9="Casi seguro",K9="Muy Alta"),1,"")))))</f>
        <v>0.4</v>
      </c>
      <c r="M9" s="97" t="s">
        <v>126</v>
      </c>
      <c r="N9" s="95"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96">
        <f>IF(N9="Leve",0.2,
IF(N9="Menor",0.4,
IF(N9="Moderado",0.6,
IF(N9="Mayor",0.8,
IF(N9="Catastrófico",1,"")))))</f>
        <v>0.6</v>
      </c>
      <c r="P9" s="91"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8" t="s">
        <v>127</v>
      </c>
      <c r="R9" s="98" t="s">
        <v>128</v>
      </c>
      <c r="S9" s="98" t="s">
        <v>129</v>
      </c>
      <c r="T9" s="98" t="s">
        <v>130</v>
      </c>
      <c r="U9" s="94" t="str">
        <f>IF(S9="","","Cuatrimestral")</f>
        <v>Cuatrimestral</v>
      </c>
      <c r="V9" s="94" t="s">
        <v>131</v>
      </c>
      <c r="W9" s="4"/>
      <c r="X9" s="4"/>
      <c r="Y9" s="4"/>
      <c r="Z9" s="4"/>
    </row>
    <row r="10" spans="1:26" ht="16.5" customHeight="1">
      <c r="A10" s="92"/>
      <c r="B10" s="92"/>
      <c r="C10" s="92"/>
      <c r="D10" s="92"/>
      <c r="E10" s="92"/>
      <c r="F10" s="92"/>
      <c r="G10" s="92"/>
      <c r="H10" s="92"/>
      <c r="I10" s="92"/>
      <c r="J10" s="92"/>
      <c r="K10" s="92"/>
      <c r="L10" s="92"/>
      <c r="M10" s="92"/>
      <c r="N10" s="92"/>
      <c r="O10" s="92"/>
      <c r="P10" s="92"/>
      <c r="Q10" s="92"/>
      <c r="R10" s="92"/>
      <c r="S10" s="92"/>
      <c r="T10" s="92"/>
      <c r="U10" s="92"/>
      <c r="V10" s="92"/>
      <c r="W10" s="4"/>
      <c r="X10" s="4"/>
      <c r="Y10" s="4"/>
      <c r="Z10" s="4"/>
    </row>
    <row r="11" spans="1:26" ht="16.5" customHeight="1">
      <c r="A11" s="93"/>
      <c r="B11" s="93"/>
      <c r="C11" s="93"/>
      <c r="D11" s="93"/>
      <c r="E11" s="93"/>
      <c r="F11" s="93"/>
      <c r="G11" s="93"/>
      <c r="H11" s="93"/>
      <c r="I11" s="93"/>
      <c r="J11" s="93"/>
      <c r="K11" s="93"/>
      <c r="L11" s="93"/>
      <c r="M11" s="93"/>
      <c r="N11" s="93"/>
      <c r="O11" s="93"/>
      <c r="P11" s="93"/>
      <c r="Q11" s="93"/>
      <c r="R11" s="93"/>
      <c r="S11" s="93"/>
      <c r="T11" s="93"/>
      <c r="U11" s="93"/>
      <c r="V11" s="93"/>
      <c r="W11" s="4"/>
      <c r="X11" s="4"/>
      <c r="Y11" s="4"/>
      <c r="Z11" s="4"/>
    </row>
    <row r="12" spans="1:26" ht="16.5" customHeight="1">
      <c r="A12" s="99">
        <v>2</v>
      </c>
      <c r="B12" s="94" t="str">
        <f>IF(C12="","",
IF('1. Punto de Partida'!$C$6="","",'1. Punto de Partida'!$C$6))</f>
        <v>Tecnologías de la Información y las Comunicaciones</v>
      </c>
      <c r="C12" s="94" t="s">
        <v>132</v>
      </c>
      <c r="D12" s="94" t="s">
        <v>133</v>
      </c>
      <c r="E12" s="94" t="s">
        <v>134</v>
      </c>
      <c r="F12" s="94" t="s">
        <v>135</v>
      </c>
      <c r="G12" s="94" t="s">
        <v>136</v>
      </c>
      <c r="H12" s="94" t="s">
        <v>123</v>
      </c>
      <c r="I12" s="94" t="s">
        <v>137</v>
      </c>
      <c r="J12" s="94" t="s">
        <v>125</v>
      </c>
      <c r="K12" s="95" t="str">
        <f>IFERROR(MID(J12,1,SEARCH(":",J12,1)-1),"")</f>
        <v>Baja</v>
      </c>
      <c r="L12" s="96">
        <f>IF(OR(K12="Rara vez",K12="Muy Baja"),0.2,
IF(OR(K12="Improbable",K12="Baja"),0.4,
IF(OR(K12="Posible",K12="Media"),0.6,
IF(OR(K12="Probable",K12="Alta"),0.8,
IF(OR(K12="Casi seguro",K12="Muy Alta"),1,"")))))</f>
        <v>0.4</v>
      </c>
      <c r="M12" s="97" t="s">
        <v>126</v>
      </c>
      <c r="N12" s="95"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6">
        <f>IF(N12="Leve",0.2,
IF(N12="Menor",0.4,
IF(N12="Moderado",0.6,
IF(N12="Mayor",0.8,
IF(N12="Catastrófico",1,"")))))</f>
        <v>0.6</v>
      </c>
      <c r="P12" s="91"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8" t="s">
        <v>138</v>
      </c>
      <c r="R12" s="98" t="s">
        <v>139</v>
      </c>
      <c r="S12" s="98" t="s">
        <v>129</v>
      </c>
      <c r="T12" s="98" t="s">
        <v>140</v>
      </c>
      <c r="U12" s="94" t="str">
        <f>IF(S12="","","Cuatrimestral")</f>
        <v>Cuatrimestral</v>
      </c>
      <c r="V12" s="94" t="s">
        <v>141</v>
      </c>
      <c r="W12" s="4"/>
      <c r="X12" s="4"/>
      <c r="Y12" s="4"/>
      <c r="Z12" s="4"/>
    </row>
    <row r="13" spans="1:26" ht="16.5" customHeight="1">
      <c r="A13" s="92"/>
      <c r="B13" s="92"/>
      <c r="C13" s="92"/>
      <c r="D13" s="92"/>
      <c r="E13" s="92"/>
      <c r="F13" s="92"/>
      <c r="G13" s="92"/>
      <c r="H13" s="92"/>
      <c r="I13" s="92"/>
      <c r="J13" s="92"/>
      <c r="K13" s="92"/>
      <c r="L13" s="92"/>
      <c r="M13" s="92"/>
      <c r="N13" s="92"/>
      <c r="O13" s="92"/>
      <c r="P13" s="92"/>
      <c r="Q13" s="92"/>
      <c r="R13" s="92"/>
      <c r="S13" s="92"/>
      <c r="T13" s="92"/>
      <c r="U13" s="92"/>
      <c r="V13" s="92"/>
      <c r="W13" s="4"/>
      <c r="X13" s="4"/>
      <c r="Y13" s="4"/>
      <c r="Z13" s="4"/>
    </row>
    <row r="14" spans="1:26" ht="16.5" customHeight="1">
      <c r="A14" s="93"/>
      <c r="B14" s="93"/>
      <c r="C14" s="93"/>
      <c r="D14" s="93"/>
      <c r="E14" s="93"/>
      <c r="F14" s="93"/>
      <c r="G14" s="93"/>
      <c r="H14" s="93"/>
      <c r="I14" s="93"/>
      <c r="J14" s="93"/>
      <c r="K14" s="93"/>
      <c r="L14" s="93"/>
      <c r="M14" s="93"/>
      <c r="N14" s="93"/>
      <c r="O14" s="93"/>
      <c r="P14" s="93"/>
      <c r="Q14" s="93"/>
      <c r="R14" s="93"/>
      <c r="S14" s="93"/>
      <c r="T14" s="93"/>
      <c r="U14" s="93"/>
      <c r="V14" s="93"/>
      <c r="W14" s="4"/>
      <c r="X14" s="4"/>
      <c r="Y14" s="4"/>
      <c r="Z14" s="4"/>
    </row>
    <row r="15" spans="1:26" ht="16.5" customHeight="1">
      <c r="A15" s="99">
        <v>3</v>
      </c>
      <c r="B15" s="94" t="str">
        <f>IF(C15="","",
IF('1. Punto de Partida'!$C$6="","",'1. Punto de Partida'!$C$6))</f>
        <v>Tecnologías de la Información y las Comunicaciones</v>
      </c>
      <c r="C15" s="94" t="s">
        <v>142</v>
      </c>
      <c r="D15" s="94" t="s">
        <v>133</v>
      </c>
      <c r="E15" s="94" t="s">
        <v>143</v>
      </c>
      <c r="F15" s="94" t="s">
        <v>144</v>
      </c>
      <c r="G15" s="94" t="s">
        <v>145</v>
      </c>
      <c r="H15" s="94" t="s">
        <v>123</v>
      </c>
      <c r="I15" s="94" t="s">
        <v>124</v>
      </c>
      <c r="J15" s="94" t="s">
        <v>125</v>
      </c>
      <c r="K15" s="95" t="str">
        <f>IFERROR(MID(J15,1,SEARCH(":",J15,1)-1),"")</f>
        <v>Baja</v>
      </c>
      <c r="L15" s="96">
        <f>IF(OR(K15="Rara vez",K15="Muy Baja"),0.2,
IF(OR(K15="Improbable",K15="Baja"),0.4,
IF(OR(K15="Posible",K15="Media"),0.6,
IF(OR(K15="Probable",K15="Alta"),0.8,
IF(OR(K15="Casi seguro",K15="Muy Alta"),1,"")))))</f>
        <v>0.4</v>
      </c>
      <c r="M15" s="97" t="s">
        <v>126</v>
      </c>
      <c r="N15" s="95"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96">
        <f>IF(N15="Leve",0.2,
IF(N15="Menor",0.4,
IF(N15="Moderado",0.6,
IF(N15="Mayor",0.8,
IF(N15="Catastrófico",1,"")))))</f>
        <v>0.6</v>
      </c>
      <c r="P15" s="91"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98" t="s">
        <v>138</v>
      </c>
      <c r="R15" s="98" t="s">
        <v>139</v>
      </c>
      <c r="S15" s="98" t="s">
        <v>129</v>
      </c>
      <c r="T15" s="98" t="s">
        <v>146</v>
      </c>
      <c r="U15" s="94" t="str">
        <f>IF(S15="","","Cuatrimestral")</f>
        <v>Cuatrimestral</v>
      </c>
      <c r="V15" s="94" t="s">
        <v>147</v>
      </c>
      <c r="W15" s="4"/>
      <c r="X15" s="4"/>
      <c r="Y15" s="4"/>
      <c r="Z15" s="4"/>
    </row>
    <row r="16" spans="1:26" ht="16.5" customHeight="1">
      <c r="A16" s="92"/>
      <c r="B16" s="92"/>
      <c r="C16" s="92"/>
      <c r="D16" s="92"/>
      <c r="E16" s="92"/>
      <c r="F16" s="92"/>
      <c r="G16" s="92"/>
      <c r="H16" s="92"/>
      <c r="I16" s="92"/>
      <c r="J16" s="92"/>
      <c r="K16" s="92"/>
      <c r="L16" s="92"/>
      <c r="M16" s="92"/>
      <c r="N16" s="92"/>
      <c r="O16" s="92"/>
      <c r="P16" s="92"/>
      <c r="Q16" s="92"/>
      <c r="R16" s="92"/>
      <c r="S16" s="92"/>
      <c r="T16" s="92"/>
      <c r="U16" s="92"/>
      <c r="V16" s="92"/>
      <c r="W16" s="4"/>
      <c r="X16" s="4"/>
      <c r="Y16" s="4"/>
      <c r="Z16" s="4"/>
    </row>
    <row r="17" spans="1:26" ht="16.5" customHeight="1">
      <c r="A17" s="93"/>
      <c r="B17" s="93"/>
      <c r="C17" s="93"/>
      <c r="D17" s="93"/>
      <c r="E17" s="93"/>
      <c r="F17" s="93"/>
      <c r="G17" s="93"/>
      <c r="H17" s="93"/>
      <c r="I17" s="93"/>
      <c r="J17" s="93"/>
      <c r="K17" s="93"/>
      <c r="L17" s="93"/>
      <c r="M17" s="93"/>
      <c r="N17" s="93"/>
      <c r="O17" s="93"/>
      <c r="P17" s="93"/>
      <c r="Q17" s="93"/>
      <c r="R17" s="93"/>
      <c r="S17" s="93"/>
      <c r="T17" s="93"/>
      <c r="U17" s="93"/>
      <c r="V17" s="93"/>
      <c r="W17" s="4"/>
      <c r="X17" s="4"/>
      <c r="Y17" s="4"/>
      <c r="Z17" s="4"/>
    </row>
    <row r="18" spans="1:26" ht="16.5" customHeight="1">
      <c r="A18" s="99">
        <v>4</v>
      </c>
      <c r="B18" s="94" t="str">
        <f>IF(C18="","",
IF('1. Punto de Partida'!$C$6="","",'1. Punto de Partida'!$C$6))</f>
        <v>Tecnologías de la Información y las Comunicaciones</v>
      </c>
      <c r="C18" s="94" t="s">
        <v>148</v>
      </c>
      <c r="D18" s="94" t="s">
        <v>133</v>
      </c>
      <c r="E18" s="94" t="s">
        <v>149</v>
      </c>
      <c r="F18" s="94" t="s">
        <v>150</v>
      </c>
      <c r="G18" s="94" t="s">
        <v>151</v>
      </c>
      <c r="H18" s="94" t="s">
        <v>123</v>
      </c>
      <c r="I18" s="94" t="s">
        <v>124</v>
      </c>
      <c r="J18" s="94" t="s">
        <v>125</v>
      </c>
      <c r="K18" s="95" t="str">
        <f>IFERROR(MID(J18,1,SEARCH(":",J18,1)-1),"")</f>
        <v>Baja</v>
      </c>
      <c r="L18" s="96">
        <f>IF(OR(K18="Rara vez",K18="Muy Baja"),0.2,
IF(OR(K18="Improbable",K18="Baja"),0.4,
IF(OR(K18="Posible",K18="Media"),0.6,
IF(OR(K18="Probable",K18="Alta"),0.8,
IF(OR(K18="Casi seguro",K18="Muy Alta"),1,"")))))</f>
        <v>0.4</v>
      </c>
      <c r="M18" s="97" t="s">
        <v>126</v>
      </c>
      <c r="N18" s="95"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Moderado</v>
      </c>
      <c r="O18" s="96">
        <f>IF(N18="Leve",0.2,
IF(N18="Menor",0.4,
IF(N18="Moderado",0.6,
IF(N18="Mayor",0.8,
IF(N18="Catastrófico",1,"")))))</f>
        <v>0.6</v>
      </c>
      <c r="P18" s="91"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Moderado</v>
      </c>
      <c r="Q18" s="98" t="s">
        <v>152</v>
      </c>
      <c r="R18" s="98" t="s">
        <v>153</v>
      </c>
      <c r="S18" s="98" t="s">
        <v>154</v>
      </c>
      <c r="T18" s="98" t="s">
        <v>155</v>
      </c>
      <c r="U18" s="94" t="str">
        <f>IF(S18="","","Cuatrimestral")</f>
        <v>Cuatrimestral</v>
      </c>
      <c r="V18" s="94" t="s">
        <v>156</v>
      </c>
      <c r="W18" s="4"/>
      <c r="X18" s="4"/>
      <c r="Y18" s="4"/>
      <c r="Z18" s="4"/>
    </row>
    <row r="19" spans="1:26" ht="15" customHeight="1">
      <c r="A19" s="92"/>
      <c r="B19" s="92"/>
      <c r="C19" s="92"/>
      <c r="D19" s="92"/>
      <c r="E19" s="92"/>
      <c r="F19" s="92"/>
      <c r="G19" s="92"/>
      <c r="H19" s="92"/>
      <c r="I19" s="92"/>
      <c r="J19" s="92"/>
      <c r="K19" s="92"/>
      <c r="L19" s="92"/>
      <c r="M19" s="92"/>
      <c r="N19" s="92"/>
      <c r="O19" s="92"/>
      <c r="P19" s="92"/>
      <c r="Q19" s="92"/>
      <c r="R19" s="92"/>
      <c r="S19" s="92"/>
      <c r="T19" s="92"/>
      <c r="U19" s="92"/>
      <c r="V19" s="92"/>
      <c r="W19" s="4"/>
      <c r="X19" s="4"/>
      <c r="Y19" s="4"/>
      <c r="Z19" s="4"/>
    </row>
    <row r="20" spans="1:26" ht="15" customHeight="1">
      <c r="A20" s="93"/>
      <c r="B20" s="93"/>
      <c r="C20" s="93"/>
      <c r="D20" s="93"/>
      <c r="E20" s="93"/>
      <c r="F20" s="93"/>
      <c r="G20" s="93"/>
      <c r="H20" s="93"/>
      <c r="I20" s="93"/>
      <c r="J20" s="93"/>
      <c r="K20" s="93"/>
      <c r="L20" s="93"/>
      <c r="M20" s="93"/>
      <c r="N20" s="93"/>
      <c r="O20" s="93"/>
      <c r="P20" s="93"/>
      <c r="Q20" s="93"/>
      <c r="R20" s="93"/>
      <c r="S20" s="93"/>
      <c r="T20" s="93"/>
      <c r="U20" s="93"/>
      <c r="V20" s="93"/>
      <c r="W20" s="4"/>
      <c r="X20" s="4"/>
      <c r="Y20" s="4"/>
      <c r="Z20" s="4"/>
    </row>
    <row r="21" spans="1:26" ht="16.5" customHeight="1">
      <c r="A21" s="99">
        <v>5</v>
      </c>
      <c r="B21" s="94" t="str">
        <f>IF(C21="","",
IF('1. Punto de Partida'!$C$6="","",'1. Punto de Partida'!$C$6))</f>
        <v>Tecnologías de la Información y las Comunicaciones</v>
      </c>
      <c r="C21" s="94" t="s">
        <v>157</v>
      </c>
      <c r="D21" s="94" t="s">
        <v>133</v>
      </c>
      <c r="E21" s="94" t="s">
        <v>158</v>
      </c>
      <c r="F21" s="94" t="s">
        <v>159</v>
      </c>
      <c r="G21" s="94" t="s">
        <v>160</v>
      </c>
      <c r="H21" s="94" t="s">
        <v>123</v>
      </c>
      <c r="I21" s="94" t="s">
        <v>124</v>
      </c>
      <c r="J21" s="94" t="s">
        <v>125</v>
      </c>
      <c r="K21" s="95" t="str">
        <f>IFERROR(MID(J21,1,SEARCH(":",J21,1)-1),"")</f>
        <v>Baja</v>
      </c>
      <c r="L21" s="96">
        <f>IF(OR(K21="Rara vez",K21="Muy Baja"),0.2,
IF(OR(K21="Improbable",K21="Baja"),0.4,
IF(OR(K21="Posible",K21="Media"),0.6,
IF(OR(K21="Probable",K21="Alta"),0.8,
IF(OR(K21="Casi seguro",K21="Muy Alta"),1,"")))))</f>
        <v>0.4</v>
      </c>
      <c r="M21" s="97" t="s">
        <v>126</v>
      </c>
      <c r="N21" s="95"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Moderado</v>
      </c>
      <c r="O21" s="96">
        <f>IF(N21="Leve",0.2,
IF(N21="Menor",0.4,
IF(N21="Moderado",0.6,
IF(N21="Mayor",0.8,
IF(N21="Catastrófico",1,"")))))</f>
        <v>0.6</v>
      </c>
      <c r="P21" s="91"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8" t="s">
        <v>161</v>
      </c>
      <c r="R21" s="98" t="s">
        <v>162</v>
      </c>
      <c r="S21" s="98" t="s">
        <v>163</v>
      </c>
      <c r="T21" s="98" t="s">
        <v>164</v>
      </c>
      <c r="U21" s="94" t="str">
        <f>IF(S21="","","Cuatrimestral")</f>
        <v>Cuatrimestral</v>
      </c>
      <c r="V21" s="94" t="s">
        <v>156</v>
      </c>
      <c r="W21" s="4"/>
      <c r="X21" s="4"/>
      <c r="Y21" s="4"/>
      <c r="Z21" s="4"/>
    </row>
    <row r="22" spans="1:26" ht="15" customHeight="1">
      <c r="A22" s="92"/>
      <c r="B22" s="92"/>
      <c r="C22" s="92"/>
      <c r="D22" s="92"/>
      <c r="E22" s="92"/>
      <c r="F22" s="92"/>
      <c r="G22" s="92"/>
      <c r="H22" s="92"/>
      <c r="I22" s="92"/>
      <c r="J22" s="92"/>
      <c r="K22" s="92"/>
      <c r="L22" s="92"/>
      <c r="M22" s="92"/>
      <c r="N22" s="92"/>
      <c r="O22" s="92"/>
      <c r="P22" s="92"/>
      <c r="Q22" s="92"/>
      <c r="R22" s="92"/>
      <c r="S22" s="92"/>
      <c r="T22" s="92"/>
      <c r="U22" s="92"/>
      <c r="V22" s="92"/>
      <c r="W22" s="4"/>
      <c r="X22" s="4"/>
      <c r="Y22" s="4"/>
      <c r="Z22" s="4"/>
    </row>
    <row r="23" spans="1:26" ht="15" customHeight="1">
      <c r="A23" s="93"/>
      <c r="B23" s="93"/>
      <c r="C23" s="93"/>
      <c r="D23" s="93"/>
      <c r="E23" s="93"/>
      <c r="F23" s="93"/>
      <c r="G23" s="93"/>
      <c r="H23" s="93"/>
      <c r="I23" s="93"/>
      <c r="J23" s="93"/>
      <c r="K23" s="93"/>
      <c r="L23" s="93"/>
      <c r="M23" s="93"/>
      <c r="N23" s="93"/>
      <c r="O23" s="93"/>
      <c r="P23" s="93"/>
      <c r="Q23" s="93"/>
      <c r="R23" s="93"/>
      <c r="S23" s="93"/>
      <c r="T23" s="93"/>
      <c r="U23" s="93"/>
      <c r="V23" s="93"/>
      <c r="W23" s="4"/>
      <c r="X23" s="4"/>
      <c r="Y23" s="4"/>
      <c r="Z23" s="4"/>
    </row>
    <row r="24" spans="1:26" ht="16.5" customHeight="1">
      <c r="A24" s="99">
        <v>6</v>
      </c>
      <c r="B24" s="94" t="str">
        <f>IF(C24="","",
IF('1. Punto de Partida'!$C$6="","",'1. Punto de Partida'!$C$6))</f>
        <v>Tecnologías de la Información y las Comunicaciones</v>
      </c>
      <c r="C24" s="94" t="s">
        <v>165</v>
      </c>
      <c r="D24" s="94" t="s">
        <v>119</v>
      </c>
      <c r="E24" s="94" t="s">
        <v>166</v>
      </c>
      <c r="F24" s="94" t="s">
        <v>167</v>
      </c>
      <c r="G24" s="94" t="s">
        <v>168</v>
      </c>
      <c r="H24" s="94" t="s">
        <v>169</v>
      </c>
      <c r="I24" s="94" t="s">
        <v>170</v>
      </c>
      <c r="J24" s="94" t="s">
        <v>171</v>
      </c>
      <c r="K24" s="95" t="str">
        <f>IFERROR(MID(J24,1,SEARCH(":",J24,1)-1),"")</f>
        <v>Muy Alta</v>
      </c>
      <c r="L24" s="96">
        <f>IF(OR(K24="Rara vez",K24="Muy Baja"),0.2,
IF(OR(K24="Improbable",K24="Baja"),0.4,
IF(OR(K24="Posible",K24="Media"),0.6,
IF(OR(K24="Probable",K24="Alta"),0.8,
IF(OR(K24="Casi seguro",K24="Muy Alta"),1,"")))))</f>
        <v>1</v>
      </c>
      <c r="M24" s="97" t="s">
        <v>172</v>
      </c>
      <c r="N24" s="95"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96">
        <f>IF(N24="Leve",0.2,
IF(N24="Menor",0.4,
IF(N24="Moderado",0.6,
IF(N24="Mayor",0.8,
IF(N24="Catastrófico",1,"")))))</f>
        <v>0.8</v>
      </c>
      <c r="P24" s="91"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98" t="s">
        <v>173</v>
      </c>
      <c r="R24" s="98" t="s">
        <v>174</v>
      </c>
      <c r="S24" s="98" t="s">
        <v>175</v>
      </c>
      <c r="T24" s="98" t="s">
        <v>176</v>
      </c>
      <c r="U24" s="94" t="str">
        <f>IF(S24="","","Cuatrimestral")</f>
        <v>Cuatrimestral</v>
      </c>
      <c r="V24" s="94" t="s">
        <v>177</v>
      </c>
      <c r="W24" s="4"/>
      <c r="X24" s="4"/>
      <c r="Y24" s="4"/>
      <c r="Z24" s="4"/>
    </row>
    <row r="25" spans="1:26" ht="15" customHeight="1">
      <c r="A25" s="92"/>
      <c r="B25" s="92"/>
      <c r="C25" s="92"/>
      <c r="D25" s="92"/>
      <c r="E25" s="92"/>
      <c r="F25" s="92"/>
      <c r="G25" s="92"/>
      <c r="H25" s="92"/>
      <c r="I25" s="92"/>
      <c r="J25" s="92"/>
      <c r="K25" s="92"/>
      <c r="L25" s="92"/>
      <c r="M25" s="92"/>
      <c r="N25" s="92"/>
      <c r="O25" s="92"/>
      <c r="P25" s="92"/>
      <c r="Q25" s="92"/>
      <c r="R25" s="92"/>
      <c r="S25" s="92"/>
      <c r="T25" s="92"/>
      <c r="U25" s="92"/>
      <c r="V25" s="92"/>
      <c r="W25" s="4"/>
      <c r="X25" s="4"/>
      <c r="Y25" s="4"/>
      <c r="Z25" s="4"/>
    </row>
    <row r="26" spans="1:26" ht="15" customHeight="1">
      <c r="A26" s="93"/>
      <c r="B26" s="93"/>
      <c r="C26" s="93"/>
      <c r="D26" s="93"/>
      <c r="E26" s="93"/>
      <c r="F26" s="93"/>
      <c r="G26" s="93"/>
      <c r="H26" s="93"/>
      <c r="I26" s="93"/>
      <c r="J26" s="93"/>
      <c r="K26" s="93"/>
      <c r="L26" s="93"/>
      <c r="M26" s="93"/>
      <c r="N26" s="93"/>
      <c r="O26" s="93"/>
      <c r="P26" s="93"/>
      <c r="Q26" s="93"/>
      <c r="R26" s="93"/>
      <c r="S26" s="93"/>
      <c r="T26" s="93"/>
      <c r="U26" s="93"/>
      <c r="V26" s="93"/>
      <c r="W26" s="4"/>
      <c r="X26" s="4"/>
      <c r="Y26" s="4"/>
      <c r="Z26" s="4"/>
    </row>
    <row r="27" spans="1:26" ht="16.5" customHeight="1">
      <c r="A27" s="99">
        <v>7</v>
      </c>
      <c r="B27" s="94" t="str">
        <f>IF(C27="","",
IF('1. Punto de Partida'!$C$6="","",'1. Punto de Partida'!$C$6))</f>
        <v>Tecnologías de la Información y las Comunicaciones</v>
      </c>
      <c r="C27" s="94" t="s">
        <v>178</v>
      </c>
      <c r="D27" s="94" t="s">
        <v>119</v>
      </c>
      <c r="E27" s="94" t="s">
        <v>179</v>
      </c>
      <c r="F27" s="94" t="s">
        <v>180</v>
      </c>
      <c r="G27" s="94" t="s">
        <v>181</v>
      </c>
      <c r="H27" s="94" t="s">
        <v>182</v>
      </c>
      <c r="I27" s="94" t="s">
        <v>170</v>
      </c>
      <c r="J27" s="94" t="s">
        <v>171</v>
      </c>
      <c r="K27" s="95" t="str">
        <f>IFERROR(MID(J27,1,SEARCH(":",J27,1)-1),"")</f>
        <v>Muy Alta</v>
      </c>
      <c r="L27" s="96">
        <f>IF(OR(K27="Rara vez",K27="Muy Baja"),0.2,
IF(OR(K27="Improbable",K27="Baja"),0.4,
IF(OR(K27="Posible",K27="Media"),0.6,
IF(OR(K27="Probable",K27="Alta"),0.8,
IF(OR(K27="Casi seguro",K27="Muy Alta"),1,"")))))</f>
        <v>1</v>
      </c>
      <c r="M27" s="97" t="s">
        <v>172</v>
      </c>
      <c r="N27" s="95"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96">
        <f>IF(N27="Leve",0.2,
IF(N27="Menor",0.4,
IF(N27="Moderado",0.6,
IF(N27="Mayor",0.8,
IF(N27="Catastrófico",1,"")))))</f>
        <v>0.8</v>
      </c>
      <c r="P27" s="91"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98" t="s">
        <v>173</v>
      </c>
      <c r="R27" s="98" t="s">
        <v>174</v>
      </c>
      <c r="S27" s="98" t="s">
        <v>175</v>
      </c>
      <c r="T27" s="98" t="s">
        <v>183</v>
      </c>
      <c r="U27" s="94" t="str">
        <f>IF(S27="","","Cuatrimestral")</f>
        <v>Cuatrimestral</v>
      </c>
      <c r="V27" s="94" t="s">
        <v>177</v>
      </c>
      <c r="W27" s="4"/>
      <c r="X27" s="4"/>
      <c r="Y27" s="4"/>
      <c r="Z27" s="4"/>
    </row>
    <row r="28" spans="1:26" ht="15" customHeight="1">
      <c r="A28" s="92"/>
      <c r="B28" s="92"/>
      <c r="C28" s="92"/>
      <c r="D28" s="92"/>
      <c r="E28" s="92"/>
      <c r="F28" s="92"/>
      <c r="G28" s="92"/>
      <c r="H28" s="92"/>
      <c r="I28" s="92"/>
      <c r="J28" s="92"/>
      <c r="K28" s="92"/>
      <c r="L28" s="92"/>
      <c r="M28" s="92"/>
      <c r="N28" s="92"/>
      <c r="O28" s="92"/>
      <c r="P28" s="92"/>
      <c r="Q28" s="92"/>
      <c r="R28" s="92"/>
      <c r="S28" s="92"/>
      <c r="T28" s="92"/>
      <c r="U28" s="92"/>
      <c r="V28" s="92"/>
      <c r="W28" s="4"/>
      <c r="X28" s="4"/>
      <c r="Y28" s="4"/>
      <c r="Z28" s="4"/>
    </row>
    <row r="29" spans="1:26" ht="15" customHeight="1">
      <c r="A29" s="93"/>
      <c r="B29" s="93"/>
      <c r="C29" s="93"/>
      <c r="D29" s="93"/>
      <c r="E29" s="93"/>
      <c r="F29" s="93"/>
      <c r="G29" s="93"/>
      <c r="H29" s="93"/>
      <c r="I29" s="93"/>
      <c r="J29" s="93"/>
      <c r="K29" s="93"/>
      <c r="L29" s="93"/>
      <c r="M29" s="93"/>
      <c r="N29" s="93"/>
      <c r="O29" s="93"/>
      <c r="P29" s="93"/>
      <c r="Q29" s="93"/>
      <c r="R29" s="93"/>
      <c r="S29" s="93"/>
      <c r="T29" s="93"/>
      <c r="U29" s="93"/>
      <c r="V29" s="93"/>
      <c r="W29" s="4"/>
      <c r="X29" s="4"/>
      <c r="Y29" s="4"/>
      <c r="Z29" s="4"/>
    </row>
    <row r="30" spans="1:26" ht="16.5" customHeight="1">
      <c r="A30" s="99">
        <v>8</v>
      </c>
      <c r="B30" s="94" t="str">
        <f>IF(C30="","",
IF('1. Punto de Partida'!$C$6="","",'1. Punto de Partida'!$C$6))</f>
        <v>Tecnologías de la Información y las Comunicaciones</v>
      </c>
      <c r="C30" s="94" t="s">
        <v>184</v>
      </c>
      <c r="D30" s="94" t="s">
        <v>119</v>
      </c>
      <c r="E30" s="94" t="s">
        <v>185</v>
      </c>
      <c r="F30" s="94" t="s">
        <v>186</v>
      </c>
      <c r="G30" s="94" t="s">
        <v>187</v>
      </c>
      <c r="H30" s="94" t="s">
        <v>188</v>
      </c>
      <c r="I30" s="94" t="s">
        <v>170</v>
      </c>
      <c r="J30" s="94" t="s">
        <v>189</v>
      </c>
      <c r="K30" s="95" t="str">
        <f>IFERROR(MID(J30,1,SEARCH(":",J30,1)-1),"")</f>
        <v>Media</v>
      </c>
      <c r="L30" s="96">
        <f>IF(OR(K30="Rara vez",K30="Muy Baja"),0.2,
IF(OR(K30="Improbable",K30="Baja"),0.4,
IF(OR(K30="Posible",K30="Media"),0.6,
IF(OR(K30="Probable",K30="Alta"),0.8,
IF(OR(K30="Casi seguro",K30="Muy Alta"),1,"")))))</f>
        <v>0.6</v>
      </c>
      <c r="M30" s="97" t="s">
        <v>190</v>
      </c>
      <c r="N30" s="95"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Mayor</v>
      </c>
      <c r="O30" s="96">
        <f>IF(N30="Leve",0.2,
IF(N30="Menor",0.4,
IF(N30="Moderado",0.6,
IF(N30="Mayor",0.8,
IF(N30="Catastrófico",1,"")))))</f>
        <v>0.8</v>
      </c>
      <c r="P30" s="91"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Alto</v>
      </c>
      <c r="Q30" s="98" t="s">
        <v>173</v>
      </c>
      <c r="R30" s="98" t="s">
        <v>174</v>
      </c>
      <c r="S30" s="98" t="s">
        <v>175</v>
      </c>
      <c r="T30" s="98" t="s">
        <v>191</v>
      </c>
      <c r="U30" s="94" t="str">
        <f>IF(S30="","","Cuatrimestral")</f>
        <v>Cuatrimestral</v>
      </c>
      <c r="V30" s="94" t="s">
        <v>177</v>
      </c>
      <c r="W30" s="4"/>
      <c r="X30" s="4"/>
      <c r="Y30" s="4"/>
      <c r="Z30" s="4"/>
    </row>
    <row r="31" spans="1:26" ht="15" customHeight="1">
      <c r="A31" s="92"/>
      <c r="B31" s="92"/>
      <c r="C31" s="92"/>
      <c r="D31" s="92"/>
      <c r="E31" s="92"/>
      <c r="F31" s="92"/>
      <c r="G31" s="92"/>
      <c r="H31" s="92"/>
      <c r="I31" s="92"/>
      <c r="J31" s="92"/>
      <c r="K31" s="92"/>
      <c r="L31" s="92"/>
      <c r="M31" s="92"/>
      <c r="N31" s="92"/>
      <c r="O31" s="92"/>
      <c r="P31" s="92"/>
      <c r="Q31" s="92"/>
      <c r="R31" s="92"/>
      <c r="S31" s="92"/>
      <c r="T31" s="92"/>
      <c r="U31" s="92"/>
      <c r="V31" s="92"/>
      <c r="W31" s="4"/>
      <c r="X31" s="4"/>
      <c r="Y31" s="4"/>
      <c r="Z31" s="4"/>
    </row>
    <row r="32" spans="1:26" ht="57.75" customHeight="1">
      <c r="A32" s="93"/>
      <c r="B32" s="93"/>
      <c r="C32" s="93"/>
      <c r="D32" s="93"/>
      <c r="E32" s="93"/>
      <c r="F32" s="93"/>
      <c r="G32" s="93"/>
      <c r="H32" s="93"/>
      <c r="I32" s="93"/>
      <c r="J32" s="93"/>
      <c r="K32" s="93"/>
      <c r="L32" s="93"/>
      <c r="M32" s="93"/>
      <c r="N32" s="93"/>
      <c r="O32" s="93"/>
      <c r="P32" s="93"/>
      <c r="Q32" s="93"/>
      <c r="R32" s="93"/>
      <c r="S32" s="93"/>
      <c r="T32" s="93"/>
      <c r="U32" s="93"/>
      <c r="V32" s="93"/>
      <c r="W32" s="4"/>
      <c r="X32" s="4"/>
      <c r="Y32" s="4"/>
      <c r="Z32" s="4"/>
    </row>
    <row r="33" spans="1:26" ht="16.5" customHeight="1">
      <c r="A33" s="99">
        <v>9</v>
      </c>
      <c r="B33" s="94" t="str">
        <f>IF(C33="","",
IF('1. Punto de Partida'!$C$6="","",'1. Punto de Partida'!$C$6))</f>
        <v>Tecnologías de la Información y las Comunicaciones</v>
      </c>
      <c r="C33" s="94" t="s">
        <v>184</v>
      </c>
      <c r="D33" s="94" t="s">
        <v>119</v>
      </c>
      <c r="E33" s="94" t="s">
        <v>192</v>
      </c>
      <c r="F33" s="94" t="s">
        <v>193</v>
      </c>
      <c r="G33" s="94" t="s">
        <v>194</v>
      </c>
      <c r="H33" s="94" t="s">
        <v>188</v>
      </c>
      <c r="I33" s="94" t="s">
        <v>170</v>
      </c>
      <c r="J33" s="94" t="s">
        <v>189</v>
      </c>
      <c r="K33" s="95" t="str">
        <f>IFERROR(MID(J33,1,SEARCH(":",J33,1)-1),"")</f>
        <v>Media</v>
      </c>
      <c r="L33" s="96">
        <f>IF(OR(K33="Rara vez",K33="Muy Baja"),0.2,
IF(OR(K33="Improbable",K33="Baja"),0.4,
IF(OR(K33="Posible",K33="Media"),0.6,
IF(OR(K33="Probable",K33="Alta"),0.8,
IF(OR(K33="Casi seguro",K33="Muy Alta"),1,"")))))</f>
        <v>0.6</v>
      </c>
      <c r="M33" s="97" t="s">
        <v>190</v>
      </c>
      <c r="N33" s="95"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Mayor</v>
      </c>
      <c r="O33" s="96">
        <f>IF(N33="Leve",0.2,
IF(N33="Menor",0.4,
IF(N33="Moderado",0.6,
IF(N33="Mayor",0.8,
IF(N33="Catastrófico",1,"")))))</f>
        <v>0.8</v>
      </c>
      <c r="P33" s="91"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Alto</v>
      </c>
      <c r="Q33" s="98" t="s">
        <v>173</v>
      </c>
      <c r="R33" s="98" t="s">
        <v>174</v>
      </c>
      <c r="S33" s="98" t="s">
        <v>175</v>
      </c>
      <c r="T33" s="98" t="s">
        <v>191</v>
      </c>
      <c r="U33" s="94" t="str">
        <f>IF(S33="","","Cuatrimestral")</f>
        <v>Cuatrimestral</v>
      </c>
      <c r="V33" s="94" t="s">
        <v>177</v>
      </c>
      <c r="W33" s="4"/>
      <c r="X33" s="4"/>
      <c r="Y33" s="4"/>
      <c r="Z33" s="4"/>
    </row>
    <row r="34" spans="1:26" ht="15" customHeight="1">
      <c r="A34" s="92"/>
      <c r="B34" s="92"/>
      <c r="C34" s="92"/>
      <c r="D34" s="92"/>
      <c r="E34" s="92"/>
      <c r="F34" s="92"/>
      <c r="G34" s="92"/>
      <c r="H34" s="92"/>
      <c r="I34" s="92"/>
      <c r="J34" s="92"/>
      <c r="K34" s="92"/>
      <c r="L34" s="92"/>
      <c r="M34" s="92"/>
      <c r="N34" s="92"/>
      <c r="O34" s="92"/>
      <c r="P34" s="92"/>
      <c r="Q34" s="92"/>
      <c r="R34" s="92"/>
      <c r="S34" s="92"/>
      <c r="T34" s="92"/>
      <c r="U34" s="92"/>
      <c r="V34" s="92"/>
      <c r="W34" s="4"/>
      <c r="X34" s="4"/>
      <c r="Y34" s="4"/>
      <c r="Z34" s="4"/>
    </row>
    <row r="35" spans="1:26" ht="15" customHeight="1">
      <c r="A35" s="93"/>
      <c r="B35" s="93"/>
      <c r="C35" s="93"/>
      <c r="D35" s="93"/>
      <c r="E35" s="93"/>
      <c r="F35" s="93"/>
      <c r="G35" s="93"/>
      <c r="H35" s="93"/>
      <c r="I35" s="93"/>
      <c r="J35" s="93"/>
      <c r="K35" s="93"/>
      <c r="L35" s="93"/>
      <c r="M35" s="93"/>
      <c r="N35" s="93"/>
      <c r="O35" s="93"/>
      <c r="P35" s="93"/>
      <c r="Q35" s="93"/>
      <c r="R35" s="93"/>
      <c r="S35" s="93"/>
      <c r="T35" s="93"/>
      <c r="U35" s="93"/>
      <c r="V35" s="93"/>
      <c r="W35" s="4"/>
      <c r="X35" s="4"/>
      <c r="Y35" s="4"/>
      <c r="Z35" s="4"/>
    </row>
    <row r="36" spans="1:26" ht="16.5" customHeight="1">
      <c r="A36" s="99">
        <v>10</v>
      </c>
      <c r="B36" s="94" t="str">
        <f>IF(C36="","",
IF('1. Punto de Partida'!$C$6="","",'1. Punto de Partida'!$C$6))</f>
        <v>Tecnologías de la Información y las Comunicaciones</v>
      </c>
      <c r="C36" s="94" t="s">
        <v>184</v>
      </c>
      <c r="D36" s="94" t="s">
        <v>119</v>
      </c>
      <c r="E36" s="94" t="s">
        <v>195</v>
      </c>
      <c r="F36" s="94" t="s">
        <v>196</v>
      </c>
      <c r="G36" s="94" t="s">
        <v>197</v>
      </c>
      <c r="H36" s="94" t="s">
        <v>198</v>
      </c>
      <c r="I36" s="94" t="s">
        <v>170</v>
      </c>
      <c r="J36" s="94" t="s">
        <v>199</v>
      </c>
      <c r="K36" s="95" t="str">
        <f>IFERROR(MID(J36,1,SEARCH(":",J36,1)-1),"")</f>
        <v>Casi seguro</v>
      </c>
      <c r="L36" s="96">
        <f>IF(OR(K36="Rara vez",K36="Muy Baja"),0.2,
IF(OR(K36="Improbable",K36="Baja"),0.4,
IF(OR(K36="Posible",K36="Media"),0.6,
IF(OR(K36="Probable",K36="Alta"),0.8,
IF(OR(K36="Casi seguro",K36="Muy Alta"),1,"")))))</f>
        <v>1</v>
      </c>
      <c r="M36" s="97"/>
      <c r="N36" s="95"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Mayor</v>
      </c>
      <c r="O36" s="96">
        <f>IF(N36="Leve",0.2,
IF(N36="Menor",0.4,
IF(N36="Moderado",0.6,
IF(N36="Mayor",0.8,
IF(N36="Catastrófico",1,"")))))</f>
        <v>0.8</v>
      </c>
      <c r="P36" s="91"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Extremo</v>
      </c>
      <c r="Q36" s="98"/>
      <c r="R36" s="98"/>
      <c r="S36" s="98"/>
      <c r="T36" s="98"/>
      <c r="U36" s="94" t="str">
        <f>IF(S36="","","Cuatrimestral")</f>
        <v/>
      </c>
      <c r="V36" s="94"/>
      <c r="W36" s="4"/>
      <c r="X36" s="4"/>
      <c r="Y36" s="4"/>
      <c r="Z36" s="4"/>
    </row>
    <row r="37" spans="1:26" ht="15" customHeight="1">
      <c r="A37" s="92"/>
      <c r="B37" s="92"/>
      <c r="C37" s="92"/>
      <c r="D37" s="92"/>
      <c r="E37" s="92"/>
      <c r="F37" s="92"/>
      <c r="G37" s="92"/>
      <c r="H37" s="92"/>
      <c r="I37" s="92"/>
      <c r="J37" s="92"/>
      <c r="K37" s="92"/>
      <c r="L37" s="92"/>
      <c r="M37" s="92"/>
      <c r="N37" s="92"/>
      <c r="O37" s="92"/>
      <c r="P37" s="92"/>
      <c r="Q37" s="92"/>
      <c r="R37" s="92"/>
      <c r="S37" s="92"/>
      <c r="T37" s="92"/>
      <c r="U37" s="92"/>
      <c r="V37" s="92"/>
      <c r="W37" s="4"/>
      <c r="X37" s="4"/>
      <c r="Y37" s="4"/>
      <c r="Z37" s="4"/>
    </row>
    <row r="38" spans="1:26" ht="39" customHeight="1">
      <c r="A38" s="93"/>
      <c r="B38" s="93"/>
      <c r="C38" s="93"/>
      <c r="D38" s="93"/>
      <c r="E38" s="93"/>
      <c r="F38" s="93"/>
      <c r="G38" s="93"/>
      <c r="H38" s="93"/>
      <c r="I38" s="93"/>
      <c r="J38" s="93"/>
      <c r="K38" s="93"/>
      <c r="L38" s="93"/>
      <c r="M38" s="93"/>
      <c r="N38" s="93"/>
      <c r="O38" s="93"/>
      <c r="P38" s="93"/>
      <c r="Q38" s="93"/>
      <c r="R38" s="93"/>
      <c r="S38" s="93"/>
      <c r="T38" s="93"/>
      <c r="U38" s="93"/>
      <c r="V38" s="93"/>
      <c r="W38" s="4"/>
      <c r="X38" s="4"/>
      <c r="Y38" s="4"/>
      <c r="Z38" s="4"/>
    </row>
    <row r="39" spans="1:26" ht="16.5" customHeight="1">
      <c r="A39" s="99">
        <v>11</v>
      </c>
      <c r="B39" s="94" t="str">
        <f>IF(C39="","",
IF('1. Punto de Partida'!$C$6="","",'1. Punto de Partida'!$C$6))</f>
        <v/>
      </c>
      <c r="C39" s="94"/>
      <c r="D39" s="94"/>
      <c r="E39" s="94"/>
      <c r="F39" s="94"/>
      <c r="G39" s="94"/>
      <c r="H39" s="94"/>
      <c r="I39" s="94"/>
      <c r="J39" s="94"/>
      <c r="K39" s="95" t="str">
        <f>IFERROR(MID(J39,1,SEARCH(":",J39,1)-1),"")</f>
        <v/>
      </c>
      <c r="L39" s="96" t="str">
        <f>IF(OR(K39="Rara vez",K39="Muy Baja"),0.2,
IF(OR(K39="Improbable",K39="Baja"),0.4,
IF(OR(K39="Posible",K39="Media"),0.6,
IF(OR(K39="Probable",K39="Alta"),0.8,
IF(OR(K39="Casi seguro",K39="Muy Alta"),1,"")))))</f>
        <v/>
      </c>
      <c r="M39" s="97"/>
      <c r="N39" s="95"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6" t="str">
        <f>IF(N39="Leve",0.2,
IF(N39="Menor",0.4,
IF(N39="Moderado",0.6,
IF(N39="Mayor",0.8,
IF(N39="Catastrófico",1,"")))))</f>
        <v/>
      </c>
      <c r="P39" s="91"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8"/>
      <c r="R39" s="98"/>
      <c r="S39" s="98"/>
      <c r="T39" s="98"/>
      <c r="U39" s="94" t="str">
        <f>IF(S39="","","Cuatrimestral")</f>
        <v/>
      </c>
      <c r="V39" s="94"/>
      <c r="W39" s="4"/>
      <c r="X39" s="4"/>
      <c r="Y39" s="4"/>
      <c r="Z39" s="4"/>
    </row>
    <row r="40" spans="1:26" ht="15" customHeight="1">
      <c r="A40" s="92"/>
      <c r="B40" s="92"/>
      <c r="C40" s="92"/>
      <c r="D40" s="92"/>
      <c r="E40" s="92"/>
      <c r="F40" s="92"/>
      <c r="G40" s="92"/>
      <c r="H40" s="92"/>
      <c r="I40" s="92"/>
      <c r="J40" s="92"/>
      <c r="K40" s="92"/>
      <c r="L40" s="92"/>
      <c r="M40" s="92"/>
      <c r="N40" s="92"/>
      <c r="O40" s="92"/>
      <c r="P40" s="92"/>
      <c r="Q40" s="92"/>
      <c r="R40" s="92"/>
      <c r="S40" s="92"/>
      <c r="T40" s="92"/>
      <c r="U40" s="92"/>
      <c r="V40" s="92"/>
      <c r="W40" s="4"/>
      <c r="X40" s="4"/>
      <c r="Y40" s="4"/>
      <c r="Z40" s="4"/>
    </row>
    <row r="41" spans="1:26" ht="15" customHeight="1">
      <c r="A41" s="93"/>
      <c r="B41" s="93"/>
      <c r="C41" s="93"/>
      <c r="D41" s="93"/>
      <c r="E41" s="93"/>
      <c r="F41" s="93"/>
      <c r="G41" s="93"/>
      <c r="H41" s="93"/>
      <c r="I41" s="93"/>
      <c r="J41" s="93"/>
      <c r="K41" s="93"/>
      <c r="L41" s="93"/>
      <c r="M41" s="93"/>
      <c r="N41" s="93"/>
      <c r="O41" s="93"/>
      <c r="P41" s="93"/>
      <c r="Q41" s="93"/>
      <c r="R41" s="93"/>
      <c r="S41" s="93"/>
      <c r="T41" s="93"/>
      <c r="U41" s="93"/>
      <c r="V41" s="93"/>
      <c r="W41" s="4"/>
      <c r="X41" s="4"/>
      <c r="Y41" s="4"/>
      <c r="Z41" s="4"/>
    </row>
    <row r="42" spans="1:26" ht="16.5" customHeight="1">
      <c r="A42" s="99">
        <v>12</v>
      </c>
      <c r="B42" s="94" t="str">
        <f>IF(C42="","",
IF('1. Punto de Partida'!$C$6="","",'1. Punto de Partida'!$C$6))</f>
        <v/>
      </c>
      <c r="C42" s="94"/>
      <c r="D42" s="94"/>
      <c r="E42" s="94"/>
      <c r="F42" s="94"/>
      <c r="G42" s="94"/>
      <c r="H42" s="94"/>
      <c r="I42" s="94"/>
      <c r="J42" s="94"/>
      <c r="K42" s="95" t="str">
        <f>IFERROR(MID(J42,1,SEARCH(":",J42,1)-1),"")</f>
        <v/>
      </c>
      <c r="L42" s="96" t="str">
        <f>IF(OR(K42="Rara vez",K42="Muy Baja"),0.2,
IF(OR(K42="Improbable",K42="Baja"),0.4,
IF(OR(K42="Posible",K42="Media"),0.6,
IF(OR(K42="Probable",K42="Alta"),0.8,
IF(OR(K42="Casi seguro",K42="Muy Alta"),1,"")))))</f>
        <v/>
      </c>
      <c r="M42" s="97"/>
      <c r="N42" s="95"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6" t="str">
        <f>IF(N42="Leve",0.2,
IF(N42="Menor",0.4,
IF(N42="Moderado",0.6,
IF(N42="Mayor",0.8,
IF(N42="Catastrófico",1,"")))))</f>
        <v/>
      </c>
      <c r="P42" s="91"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8"/>
      <c r="R42" s="98"/>
      <c r="S42" s="98"/>
      <c r="T42" s="98"/>
      <c r="U42" s="94" t="str">
        <f>IF(S42="","","Cuatrimestral")</f>
        <v/>
      </c>
      <c r="V42" s="94"/>
      <c r="W42" s="4"/>
      <c r="X42" s="4"/>
      <c r="Y42" s="4"/>
      <c r="Z42" s="4"/>
    </row>
    <row r="43" spans="1:26" ht="15" customHeight="1">
      <c r="A43" s="92"/>
      <c r="B43" s="92"/>
      <c r="C43" s="92"/>
      <c r="D43" s="92"/>
      <c r="E43" s="92"/>
      <c r="F43" s="92"/>
      <c r="G43" s="92"/>
      <c r="H43" s="92"/>
      <c r="I43" s="92"/>
      <c r="J43" s="92"/>
      <c r="K43" s="92"/>
      <c r="L43" s="92"/>
      <c r="M43" s="92"/>
      <c r="N43" s="92"/>
      <c r="O43" s="92"/>
      <c r="P43" s="92"/>
      <c r="Q43" s="92"/>
      <c r="R43" s="92"/>
      <c r="S43" s="92"/>
      <c r="T43" s="92"/>
      <c r="U43" s="92"/>
      <c r="V43" s="92"/>
      <c r="W43" s="4"/>
      <c r="X43" s="4"/>
      <c r="Y43" s="4"/>
      <c r="Z43" s="4"/>
    </row>
    <row r="44" spans="1:26" ht="15" customHeight="1">
      <c r="A44" s="93"/>
      <c r="B44" s="93"/>
      <c r="C44" s="93"/>
      <c r="D44" s="93"/>
      <c r="E44" s="93"/>
      <c r="F44" s="93"/>
      <c r="G44" s="93"/>
      <c r="H44" s="93"/>
      <c r="I44" s="93"/>
      <c r="J44" s="93"/>
      <c r="K44" s="93"/>
      <c r="L44" s="93"/>
      <c r="M44" s="93"/>
      <c r="N44" s="93"/>
      <c r="O44" s="93"/>
      <c r="P44" s="93"/>
      <c r="Q44" s="93"/>
      <c r="R44" s="93"/>
      <c r="S44" s="93"/>
      <c r="T44" s="93"/>
      <c r="U44" s="93"/>
      <c r="V44" s="93"/>
      <c r="W44" s="4"/>
      <c r="X44" s="4"/>
      <c r="Y44" s="4"/>
      <c r="Z44" s="4"/>
    </row>
    <row r="45" spans="1:26" ht="16.5" customHeight="1">
      <c r="A45" s="99">
        <v>13</v>
      </c>
      <c r="B45" s="94" t="str">
        <f>IF(C45="","",
IF('1. Punto de Partida'!$C$6="","",'1. Punto de Partida'!$C$6))</f>
        <v/>
      </c>
      <c r="C45" s="94"/>
      <c r="D45" s="94"/>
      <c r="E45" s="94"/>
      <c r="F45" s="94"/>
      <c r="G45" s="94"/>
      <c r="H45" s="94"/>
      <c r="I45" s="94"/>
      <c r="J45" s="94"/>
      <c r="K45" s="95" t="str">
        <f>IFERROR(MID(J45,1,SEARCH(":",J45,1)-1),"")</f>
        <v/>
      </c>
      <c r="L45" s="96" t="str">
        <f>IF(OR(K45="Rara vez",K45="Muy Baja"),0.2,
IF(OR(K45="Improbable",K45="Baja"),0.4,
IF(OR(K45="Posible",K45="Media"),0.6,
IF(OR(K45="Probable",K45="Alta"),0.8,
IF(OR(K45="Casi seguro",K45="Muy Alta"),1,"")))))</f>
        <v/>
      </c>
      <c r="M45" s="97"/>
      <c r="N45" s="95"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6" t="str">
        <f>IF(N45="Leve",0.2,
IF(N45="Menor",0.4,
IF(N45="Moderado",0.6,
IF(N45="Mayor",0.8,
IF(N45="Catastrófico",1,"")))))</f>
        <v/>
      </c>
      <c r="P45" s="91"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8"/>
      <c r="R45" s="98"/>
      <c r="S45" s="98"/>
      <c r="T45" s="98"/>
      <c r="U45" s="94" t="str">
        <f>IF(S45="","","Cuatrimestral")</f>
        <v/>
      </c>
      <c r="V45" s="94"/>
      <c r="W45" s="4"/>
      <c r="X45" s="4"/>
      <c r="Y45" s="4"/>
      <c r="Z45" s="4"/>
    </row>
    <row r="46" spans="1:26" ht="15" customHeight="1">
      <c r="A46" s="92"/>
      <c r="B46" s="92"/>
      <c r="C46" s="92"/>
      <c r="D46" s="92"/>
      <c r="E46" s="92"/>
      <c r="F46" s="92"/>
      <c r="G46" s="92"/>
      <c r="H46" s="92"/>
      <c r="I46" s="92"/>
      <c r="J46" s="92"/>
      <c r="K46" s="92"/>
      <c r="L46" s="92"/>
      <c r="M46" s="92"/>
      <c r="N46" s="92"/>
      <c r="O46" s="92"/>
      <c r="P46" s="92"/>
      <c r="Q46" s="92"/>
      <c r="R46" s="92"/>
      <c r="S46" s="92"/>
      <c r="T46" s="92"/>
      <c r="U46" s="92"/>
      <c r="V46" s="92"/>
      <c r="W46" s="4"/>
      <c r="X46" s="4"/>
      <c r="Y46" s="4"/>
      <c r="Z46" s="4"/>
    </row>
    <row r="47" spans="1:26" ht="15" customHeight="1">
      <c r="A47" s="93"/>
      <c r="B47" s="93"/>
      <c r="C47" s="93"/>
      <c r="D47" s="93"/>
      <c r="E47" s="93"/>
      <c r="F47" s="93"/>
      <c r="G47" s="93"/>
      <c r="H47" s="93"/>
      <c r="I47" s="93"/>
      <c r="J47" s="93"/>
      <c r="K47" s="93"/>
      <c r="L47" s="93"/>
      <c r="M47" s="93"/>
      <c r="N47" s="93"/>
      <c r="O47" s="93"/>
      <c r="P47" s="93"/>
      <c r="Q47" s="93"/>
      <c r="R47" s="93"/>
      <c r="S47" s="93"/>
      <c r="T47" s="93"/>
      <c r="U47" s="93"/>
      <c r="V47" s="93"/>
      <c r="W47" s="4"/>
      <c r="X47" s="4"/>
      <c r="Y47" s="4"/>
      <c r="Z47" s="4"/>
    </row>
    <row r="48" spans="1:26" ht="16.5" customHeight="1">
      <c r="A48" s="99">
        <v>14</v>
      </c>
      <c r="B48" s="94" t="str">
        <f>IF(C48="","",
IF('1. Punto de Partida'!$C$6="","",'1. Punto de Partida'!$C$6))</f>
        <v/>
      </c>
      <c r="C48" s="94"/>
      <c r="D48" s="94"/>
      <c r="E48" s="94"/>
      <c r="F48" s="94"/>
      <c r="G48" s="94"/>
      <c r="H48" s="94"/>
      <c r="I48" s="94"/>
      <c r="J48" s="94"/>
      <c r="K48" s="95" t="str">
        <f>IFERROR(MID(J48,1,SEARCH(":",J48,1)-1),"")</f>
        <v/>
      </c>
      <c r="L48" s="96" t="str">
        <f>IF(OR(K48="Rara vez",K48="Muy Baja"),0.2,
IF(OR(K48="Improbable",K48="Baja"),0.4,
IF(OR(K48="Posible",K48="Media"),0.6,
IF(OR(K48="Probable",K48="Alta"),0.8,
IF(OR(K48="Casi seguro",K48="Muy Alta"),1,"")))))</f>
        <v/>
      </c>
      <c r="M48" s="97"/>
      <c r="N48" s="95"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6" t="str">
        <f>IF(N48="Leve",0.2,
IF(N48="Menor",0.4,
IF(N48="Moderado",0.6,
IF(N48="Mayor",0.8,
IF(N48="Catastrófico",1,"")))))</f>
        <v/>
      </c>
      <c r="P48" s="91"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8"/>
      <c r="R48" s="98"/>
      <c r="S48" s="98"/>
      <c r="T48" s="98"/>
      <c r="U48" s="94" t="str">
        <f>IF(S48="","","Cuatrimestral")</f>
        <v/>
      </c>
      <c r="V48" s="94"/>
      <c r="W48" s="4"/>
      <c r="X48" s="4"/>
      <c r="Y48" s="4"/>
      <c r="Z48" s="4"/>
    </row>
    <row r="49" spans="1:26" ht="15" customHeight="1">
      <c r="A49" s="92"/>
      <c r="B49" s="92"/>
      <c r="C49" s="92"/>
      <c r="D49" s="92"/>
      <c r="E49" s="92"/>
      <c r="F49" s="92"/>
      <c r="G49" s="92"/>
      <c r="H49" s="92"/>
      <c r="I49" s="92"/>
      <c r="J49" s="92"/>
      <c r="K49" s="92"/>
      <c r="L49" s="92"/>
      <c r="M49" s="92"/>
      <c r="N49" s="92"/>
      <c r="O49" s="92"/>
      <c r="P49" s="92"/>
      <c r="Q49" s="92"/>
      <c r="R49" s="92"/>
      <c r="S49" s="92"/>
      <c r="T49" s="92"/>
      <c r="U49" s="92"/>
      <c r="V49" s="92"/>
      <c r="W49" s="4"/>
      <c r="X49" s="4"/>
      <c r="Y49" s="4"/>
      <c r="Z49" s="4"/>
    </row>
    <row r="50" spans="1:26" ht="15" customHeight="1">
      <c r="A50" s="93"/>
      <c r="B50" s="93"/>
      <c r="C50" s="93"/>
      <c r="D50" s="93"/>
      <c r="E50" s="93"/>
      <c r="F50" s="93"/>
      <c r="G50" s="93"/>
      <c r="H50" s="93"/>
      <c r="I50" s="93"/>
      <c r="J50" s="93"/>
      <c r="K50" s="93"/>
      <c r="L50" s="93"/>
      <c r="M50" s="93"/>
      <c r="N50" s="93"/>
      <c r="O50" s="93"/>
      <c r="P50" s="93"/>
      <c r="Q50" s="93"/>
      <c r="R50" s="93"/>
      <c r="S50" s="93"/>
      <c r="T50" s="93"/>
      <c r="U50" s="93"/>
      <c r="V50" s="93"/>
      <c r="W50" s="4"/>
      <c r="X50" s="4"/>
      <c r="Y50" s="4"/>
      <c r="Z50" s="4"/>
    </row>
    <row r="51" spans="1:26" ht="16.5" customHeight="1">
      <c r="A51" s="99">
        <v>15</v>
      </c>
      <c r="B51" s="94" t="str">
        <f>IF(C51="","",
IF('1. Punto de Partida'!$C$6="","",'1. Punto de Partida'!$C$6))</f>
        <v/>
      </c>
      <c r="C51" s="94"/>
      <c r="D51" s="94"/>
      <c r="E51" s="94"/>
      <c r="F51" s="94"/>
      <c r="G51" s="94"/>
      <c r="H51" s="94"/>
      <c r="I51" s="94"/>
      <c r="J51" s="94"/>
      <c r="K51" s="95" t="str">
        <f>IFERROR(MID(J51,1,SEARCH(":",J51,1)-1),"")</f>
        <v/>
      </c>
      <c r="L51" s="96" t="str">
        <f>IF(OR(K51="Rara vez",K51="Muy Baja"),0.2,
IF(OR(K51="Improbable",K51="Baja"),0.4,
IF(OR(K51="Posible",K51="Media"),0.6,
IF(OR(K51="Probable",K51="Alta"),0.8,
IF(OR(K51="Casi seguro",K51="Muy Alta"),1,"")))))</f>
        <v/>
      </c>
      <c r="M51" s="97"/>
      <c r="N51" s="95"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6" t="str">
        <f>IF(N51="Leve",0.2,
IF(N51="Menor",0.4,
IF(N51="Moderado",0.6,
IF(N51="Mayor",0.8,
IF(N51="Catastrófico",1,"")))))</f>
        <v/>
      </c>
      <c r="P51" s="91"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8"/>
      <c r="R51" s="98"/>
      <c r="S51" s="98"/>
      <c r="T51" s="98"/>
      <c r="U51" s="94" t="str">
        <f>IF(S51="","","Cuatrimestral")</f>
        <v/>
      </c>
      <c r="V51" s="94"/>
      <c r="W51" s="4"/>
      <c r="X51" s="4"/>
      <c r="Y51" s="4"/>
      <c r="Z51" s="4"/>
    </row>
    <row r="52" spans="1:26" ht="15" customHeight="1">
      <c r="A52" s="92"/>
      <c r="B52" s="92"/>
      <c r="C52" s="92"/>
      <c r="D52" s="92"/>
      <c r="E52" s="92"/>
      <c r="F52" s="92"/>
      <c r="G52" s="92"/>
      <c r="H52" s="92"/>
      <c r="I52" s="92"/>
      <c r="J52" s="92"/>
      <c r="K52" s="92"/>
      <c r="L52" s="92"/>
      <c r="M52" s="92"/>
      <c r="N52" s="92"/>
      <c r="O52" s="92"/>
      <c r="P52" s="92"/>
      <c r="Q52" s="92"/>
      <c r="R52" s="92"/>
      <c r="S52" s="92"/>
      <c r="T52" s="92"/>
      <c r="U52" s="92"/>
      <c r="V52" s="92"/>
      <c r="W52" s="4"/>
      <c r="X52" s="4"/>
      <c r="Y52" s="4"/>
      <c r="Z52" s="4"/>
    </row>
    <row r="53" spans="1:26" ht="15" customHeight="1">
      <c r="A53" s="93"/>
      <c r="B53" s="93"/>
      <c r="C53" s="93"/>
      <c r="D53" s="93"/>
      <c r="E53" s="93"/>
      <c r="F53" s="93"/>
      <c r="G53" s="93"/>
      <c r="H53" s="93"/>
      <c r="I53" s="93"/>
      <c r="J53" s="93"/>
      <c r="K53" s="93"/>
      <c r="L53" s="93"/>
      <c r="M53" s="93"/>
      <c r="N53" s="93"/>
      <c r="O53" s="93"/>
      <c r="P53" s="93"/>
      <c r="Q53" s="93"/>
      <c r="R53" s="93"/>
      <c r="S53" s="93"/>
      <c r="T53" s="93"/>
      <c r="U53" s="93"/>
      <c r="V53" s="93"/>
      <c r="W53" s="4"/>
      <c r="X53" s="4"/>
      <c r="Y53" s="4"/>
      <c r="Z53" s="4"/>
    </row>
    <row r="54" spans="1:26" ht="16.5" customHeight="1">
      <c r="A54" s="99">
        <v>16</v>
      </c>
      <c r="B54" s="94" t="str">
        <f>IF(C54="","",
IF('1. Punto de Partida'!$C$6="","",'1. Punto de Partida'!$C$6))</f>
        <v/>
      </c>
      <c r="C54" s="94"/>
      <c r="D54" s="94"/>
      <c r="E54" s="94"/>
      <c r="F54" s="94"/>
      <c r="G54" s="94"/>
      <c r="H54" s="94"/>
      <c r="I54" s="94"/>
      <c r="J54" s="94"/>
      <c r="K54" s="95" t="str">
        <f>IFERROR(MID(J54,1,SEARCH(":",J54,1)-1),"")</f>
        <v/>
      </c>
      <c r="L54" s="96" t="str">
        <f>IF(OR(K54="Rara vez",K54="Muy Baja"),0.2,
IF(OR(K54="Improbable",K54="Baja"),0.4,
IF(OR(K54="Posible",K54="Media"),0.6,
IF(OR(K54="Probable",K54="Alta"),0.8,
IF(OR(K54="Casi seguro",K54="Muy Alta"),1,"")))))</f>
        <v/>
      </c>
      <c r="M54" s="97"/>
      <c r="N54" s="95"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6" t="str">
        <f>IF(N54="Leve",0.2,
IF(N54="Menor",0.4,
IF(N54="Moderado",0.6,
IF(N54="Mayor",0.8,
IF(N54="Catastrófico",1,"")))))</f>
        <v/>
      </c>
      <c r="P54" s="91"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8"/>
      <c r="R54" s="98"/>
      <c r="S54" s="98"/>
      <c r="T54" s="98"/>
      <c r="U54" s="94" t="str">
        <f>IF(S54="","","Cuatrimestral")</f>
        <v/>
      </c>
      <c r="V54" s="94"/>
      <c r="W54" s="4"/>
      <c r="X54" s="4"/>
      <c r="Y54" s="4"/>
      <c r="Z54" s="4"/>
    </row>
    <row r="55" spans="1:26" ht="15" customHeight="1">
      <c r="A55" s="92"/>
      <c r="B55" s="92"/>
      <c r="C55" s="92"/>
      <c r="D55" s="92"/>
      <c r="E55" s="92"/>
      <c r="F55" s="92"/>
      <c r="G55" s="92"/>
      <c r="H55" s="92"/>
      <c r="I55" s="92"/>
      <c r="J55" s="92"/>
      <c r="K55" s="92"/>
      <c r="L55" s="92"/>
      <c r="M55" s="92"/>
      <c r="N55" s="92"/>
      <c r="O55" s="92"/>
      <c r="P55" s="92"/>
      <c r="Q55" s="92"/>
      <c r="R55" s="92"/>
      <c r="S55" s="92"/>
      <c r="T55" s="92"/>
      <c r="U55" s="92"/>
      <c r="V55" s="92"/>
      <c r="W55" s="4"/>
      <c r="X55" s="4"/>
      <c r="Y55" s="4"/>
      <c r="Z55" s="4"/>
    </row>
    <row r="56" spans="1:26" ht="15" customHeight="1">
      <c r="A56" s="93"/>
      <c r="B56" s="93"/>
      <c r="C56" s="93"/>
      <c r="D56" s="93"/>
      <c r="E56" s="93"/>
      <c r="F56" s="93"/>
      <c r="G56" s="93"/>
      <c r="H56" s="93"/>
      <c r="I56" s="93"/>
      <c r="J56" s="93"/>
      <c r="K56" s="93"/>
      <c r="L56" s="93"/>
      <c r="M56" s="93"/>
      <c r="N56" s="93"/>
      <c r="O56" s="93"/>
      <c r="P56" s="93"/>
      <c r="Q56" s="93"/>
      <c r="R56" s="93"/>
      <c r="S56" s="93"/>
      <c r="T56" s="93"/>
      <c r="U56" s="93"/>
      <c r="V56" s="93"/>
      <c r="W56" s="4"/>
      <c r="X56" s="4"/>
      <c r="Y56" s="4"/>
      <c r="Z56" s="4"/>
    </row>
    <row r="57" spans="1:26" ht="16.5" customHeight="1">
      <c r="A57" s="99">
        <v>17</v>
      </c>
      <c r="B57" s="94" t="str">
        <f>IF(C57="","",
IF('1. Punto de Partida'!$C$6="","",'1. Punto de Partida'!$C$6))</f>
        <v/>
      </c>
      <c r="C57" s="94"/>
      <c r="D57" s="94"/>
      <c r="E57" s="94"/>
      <c r="F57" s="94"/>
      <c r="G57" s="94"/>
      <c r="H57" s="94"/>
      <c r="I57" s="94"/>
      <c r="J57" s="94"/>
      <c r="K57" s="95" t="str">
        <f>IFERROR(MID(J57,1,SEARCH(":",J57,1)-1),"")</f>
        <v/>
      </c>
      <c r="L57" s="96" t="str">
        <f>IF(OR(K57="Rara vez",K57="Muy Baja"),0.2,
IF(OR(K57="Improbable",K57="Baja"),0.4,
IF(OR(K57="Posible",K57="Media"),0.6,
IF(OR(K57="Probable",K57="Alta"),0.8,
IF(OR(K57="Casi seguro",K57="Muy Alta"),1,"")))))</f>
        <v/>
      </c>
      <c r="M57" s="97"/>
      <c r="N57" s="95"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6" t="str">
        <f>IF(N57="Leve",0.2,
IF(N57="Menor",0.4,
IF(N57="Moderado",0.6,
IF(N57="Mayor",0.8,
IF(N57="Catastrófico",1,"")))))</f>
        <v/>
      </c>
      <c r="P57" s="91"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8"/>
      <c r="R57" s="98"/>
      <c r="S57" s="98"/>
      <c r="T57" s="98"/>
      <c r="U57" s="94" t="str">
        <f>IF(S57="","","Cuatrimestral")</f>
        <v/>
      </c>
      <c r="V57" s="94"/>
      <c r="W57" s="4"/>
      <c r="X57" s="4"/>
      <c r="Y57" s="4"/>
      <c r="Z57" s="4"/>
    </row>
    <row r="58" spans="1:26" ht="15" customHeight="1">
      <c r="A58" s="92"/>
      <c r="B58" s="92"/>
      <c r="C58" s="92"/>
      <c r="D58" s="92"/>
      <c r="E58" s="92"/>
      <c r="F58" s="92"/>
      <c r="G58" s="92"/>
      <c r="H58" s="92"/>
      <c r="I58" s="92"/>
      <c r="J58" s="92"/>
      <c r="K58" s="92"/>
      <c r="L58" s="92"/>
      <c r="M58" s="92"/>
      <c r="N58" s="92"/>
      <c r="O58" s="92"/>
      <c r="P58" s="92"/>
      <c r="Q58" s="92"/>
      <c r="R58" s="92"/>
      <c r="S58" s="92"/>
      <c r="T58" s="92"/>
      <c r="U58" s="92"/>
      <c r="V58" s="92"/>
      <c r="W58" s="4"/>
      <c r="X58" s="4"/>
      <c r="Y58" s="4"/>
      <c r="Z58" s="4"/>
    </row>
    <row r="59" spans="1:26" ht="15" customHeight="1">
      <c r="A59" s="93"/>
      <c r="B59" s="93"/>
      <c r="C59" s="93"/>
      <c r="D59" s="93"/>
      <c r="E59" s="93"/>
      <c r="F59" s="93"/>
      <c r="G59" s="93"/>
      <c r="H59" s="93"/>
      <c r="I59" s="93"/>
      <c r="J59" s="93"/>
      <c r="K59" s="93"/>
      <c r="L59" s="93"/>
      <c r="M59" s="93"/>
      <c r="N59" s="93"/>
      <c r="O59" s="93"/>
      <c r="P59" s="93"/>
      <c r="Q59" s="93"/>
      <c r="R59" s="93"/>
      <c r="S59" s="93"/>
      <c r="T59" s="93"/>
      <c r="U59" s="93"/>
      <c r="V59" s="93"/>
      <c r="W59" s="4"/>
      <c r="X59" s="4"/>
      <c r="Y59" s="4"/>
      <c r="Z59" s="4"/>
    </row>
    <row r="60" spans="1:26" ht="16.5" customHeight="1">
      <c r="A60" s="99">
        <v>18</v>
      </c>
      <c r="B60" s="94" t="str">
        <f>IF(C60="","",
IF('1. Punto de Partida'!$C$6="","",'1. Punto de Partida'!$C$6))</f>
        <v/>
      </c>
      <c r="C60" s="94"/>
      <c r="D60" s="94"/>
      <c r="E60" s="94"/>
      <c r="F60" s="94"/>
      <c r="G60" s="94"/>
      <c r="H60" s="94"/>
      <c r="I60" s="94"/>
      <c r="J60" s="94"/>
      <c r="K60" s="95" t="str">
        <f>IFERROR(MID(J60,1,SEARCH(":",J60,1)-1),"")</f>
        <v/>
      </c>
      <c r="L60" s="96" t="str">
        <f>IF(OR(K60="Rara vez",K60="Muy Baja"),0.2,
IF(OR(K60="Improbable",K60="Baja"),0.4,
IF(OR(K60="Posible",K60="Media"),0.6,
IF(OR(K60="Probable",K60="Alta"),0.8,
IF(OR(K60="Casi seguro",K60="Muy Alta"),1,"")))))</f>
        <v/>
      </c>
      <c r="M60" s="97"/>
      <c r="N60" s="95"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6" t="str">
        <f>IF(N60="Leve",0.2,
IF(N60="Menor",0.4,
IF(N60="Moderado",0.6,
IF(N60="Mayor",0.8,
IF(N60="Catastrófico",1,"")))))</f>
        <v/>
      </c>
      <c r="P60" s="91"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8"/>
      <c r="R60" s="98"/>
      <c r="S60" s="98"/>
      <c r="T60" s="98"/>
      <c r="U60" s="94" t="str">
        <f>IF(S60="","","Cuatrimestral")</f>
        <v/>
      </c>
      <c r="V60" s="94"/>
      <c r="W60" s="4"/>
      <c r="X60" s="4"/>
      <c r="Y60" s="4"/>
      <c r="Z60" s="4"/>
    </row>
    <row r="61" spans="1:26" ht="15" customHeight="1">
      <c r="A61" s="92"/>
      <c r="B61" s="92"/>
      <c r="C61" s="92"/>
      <c r="D61" s="92"/>
      <c r="E61" s="92"/>
      <c r="F61" s="92"/>
      <c r="G61" s="92"/>
      <c r="H61" s="92"/>
      <c r="I61" s="92"/>
      <c r="J61" s="92"/>
      <c r="K61" s="92"/>
      <c r="L61" s="92"/>
      <c r="M61" s="92"/>
      <c r="N61" s="92"/>
      <c r="O61" s="92"/>
      <c r="P61" s="92"/>
      <c r="Q61" s="92"/>
      <c r="R61" s="92"/>
      <c r="S61" s="92"/>
      <c r="T61" s="92"/>
      <c r="U61" s="92"/>
      <c r="V61" s="92"/>
      <c r="W61" s="4"/>
      <c r="X61" s="4"/>
      <c r="Y61" s="4"/>
      <c r="Z61" s="4"/>
    </row>
    <row r="62" spans="1:26" ht="15" customHeight="1">
      <c r="A62" s="93"/>
      <c r="B62" s="93"/>
      <c r="C62" s="93"/>
      <c r="D62" s="93"/>
      <c r="E62" s="93"/>
      <c r="F62" s="93"/>
      <c r="G62" s="93"/>
      <c r="H62" s="93"/>
      <c r="I62" s="93"/>
      <c r="J62" s="93"/>
      <c r="K62" s="93"/>
      <c r="L62" s="93"/>
      <c r="M62" s="93"/>
      <c r="N62" s="93"/>
      <c r="O62" s="93"/>
      <c r="P62" s="93"/>
      <c r="Q62" s="93"/>
      <c r="R62" s="93"/>
      <c r="S62" s="93"/>
      <c r="T62" s="93"/>
      <c r="U62" s="93"/>
      <c r="V62" s="93"/>
      <c r="W62" s="4"/>
      <c r="X62" s="4"/>
      <c r="Y62" s="4"/>
      <c r="Z62" s="4"/>
    </row>
    <row r="63" spans="1:26" ht="16.5" customHeight="1">
      <c r="A63" s="99">
        <v>19</v>
      </c>
      <c r="B63" s="94" t="str">
        <f>IF(C63="","",
IF('1. Punto de Partida'!$C$6="","",'1. Punto de Partida'!$C$6))</f>
        <v/>
      </c>
      <c r="C63" s="94"/>
      <c r="D63" s="94"/>
      <c r="E63" s="94"/>
      <c r="F63" s="94"/>
      <c r="G63" s="94"/>
      <c r="H63" s="94"/>
      <c r="I63" s="94"/>
      <c r="J63" s="94"/>
      <c r="K63" s="95" t="str">
        <f>IFERROR(MID(J63,1,SEARCH(":",J63,1)-1),"")</f>
        <v/>
      </c>
      <c r="L63" s="96" t="str">
        <f>IF(OR(K63="Rara vez",K63="Muy Baja"),0.2,
IF(OR(K63="Improbable",K63="Baja"),0.4,
IF(OR(K63="Posible",K63="Media"),0.6,
IF(OR(K63="Probable",K63="Alta"),0.8,
IF(OR(K63="Casi seguro",K63="Muy Alta"),1,"")))))</f>
        <v/>
      </c>
      <c r="M63" s="97"/>
      <c r="N63" s="95"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6" t="str">
        <f>IF(N63="Leve",0.2,
IF(N63="Menor",0.4,
IF(N63="Moderado",0.6,
IF(N63="Mayor",0.8,
IF(N63="Catastrófico",1,"")))))</f>
        <v/>
      </c>
      <c r="P63" s="91"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8"/>
      <c r="R63" s="98"/>
      <c r="S63" s="98"/>
      <c r="T63" s="98"/>
      <c r="U63" s="94" t="str">
        <f>IF(S63="","","Cuatrimestral")</f>
        <v/>
      </c>
      <c r="V63" s="94"/>
      <c r="W63" s="4"/>
      <c r="X63" s="4"/>
      <c r="Y63" s="4"/>
      <c r="Z63" s="4"/>
    </row>
    <row r="64" spans="1:26" ht="15" customHeight="1">
      <c r="A64" s="92"/>
      <c r="B64" s="92"/>
      <c r="C64" s="92"/>
      <c r="D64" s="92"/>
      <c r="E64" s="92"/>
      <c r="F64" s="92"/>
      <c r="G64" s="92"/>
      <c r="H64" s="92"/>
      <c r="I64" s="92"/>
      <c r="J64" s="92"/>
      <c r="K64" s="92"/>
      <c r="L64" s="92"/>
      <c r="M64" s="92"/>
      <c r="N64" s="92"/>
      <c r="O64" s="92"/>
      <c r="P64" s="92"/>
      <c r="Q64" s="92"/>
      <c r="R64" s="92"/>
      <c r="S64" s="92"/>
      <c r="T64" s="92"/>
      <c r="U64" s="92"/>
      <c r="V64" s="92"/>
      <c r="W64" s="4"/>
      <c r="X64" s="4"/>
      <c r="Y64" s="4"/>
      <c r="Z64" s="4"/>
    </row>
    <row r="65" spans="1:26" ht="15" customHeight="1">
      <c r="A65" s="93"/>
      <c r="B65" s="93"/>
      <c r="C65" s="93"/>
      <c r="D65" s="93"/>
      <c r="E65" s="93"/>
      <c r="F65" s="93"/>
      <c r="G65" s="93"/>
      <c r="H65" s="93"/>
      <c r="I65" s="93"/>
      <c r="J65" s="93"/>
      <c r="K65" s="93"/>
      <c r="L65" s="93"/>
      <c r="M65" s="93"/>
      <c r="N65" s="93"/>
      <c r="O65" s="93"/>
      <c r="P65" s="93"/>
      <c r="Q65" s="93"/>
      <c r="R65" s="93"/>
      <c r="S65" s="93"/>
      <c r="T65" s="93"/>
      <c r="U65" s="93"/>
      <c r="V65" s="93"/>
      <c r="W65" s="4"/>
      <c r="X65" s="4"/>
      <c r="Y65" s="4"/>
      <c r="Z65" s="4"/>
    </row>
    <row r="66" spans="1:26" ht="16.5" customHeight="1">
      <c r="A66" s="99">
        <v>20</v>
      </c>
      <c r="B66" s="94" t="str">
        <f>IF(C66="","",
IF('1. Punto de Partida'!$C$6="","",'1. Punto de Partida'!$C$6))</f>
        <v/>
      </c>
      <c r="C66" s="94"/>
      <c r="D66" s="94"/>
      <c r="E66" s="94"/>
      <c r="F66" s="94"/>
      <c r="G66" s="94"/>
      <c r="H66" s="94"/>
      <c r="I66" s="94"/>
      <c r="J66" s="94"/>
      <c r="K66" s="95" t="str">
        <f>IFERROR(MID(J66,1,SEARCH(":",J66,1)-1),"")</f>
        <v/>
      </c>
      <c r="L66" s="96" t="str">
        <f>IF(OR(K66="Rara vez",K66="Muy Baja"),0.2,
IF(OR(K66="Improbable",K66="Baja"),0.4,
IF(OR(K66="Posible",K66="Media"),0.6,
IF(OR(K66="Probable",K66="Alta"),0.8,
IF(OR(K66="Casi seguro",K66="Muy Alta"),1,"")))))</f>
        <v/>
      </c>
      <c r="M66" s="97"/>
      <c r="N66" s="95"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6" t="str">
        <f>IF(N66="Leve",0.2,
IF(N66="Menor",0.4,
IF(N66="Moderado",0.6,
IF(N66="Mayor",0.8,
IF(N66="Catastrófico",1,"")))))</f>
        <v/>
      </c>
      <c r="P66" s="91"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8"/>
      <c r="R66" s="98"/>
      <c r="S66" s="98"/>
      <c r="T66" s="98"/>
      <c r="U66" s="94" t="str">
        <f>IF(S66="","","Cuatrimestral")</f>
        <v/>
      </c>
      <c r="V66" s="94"/>
      <c r="W66" s="4"/>
      <c r="X66" s="4"/>
      <c r="Y66" s="4"/>
      <c r="Z66" s="4"/>
    </row>
    <row r="67" spans="1:26" ht="15" customHeight="1">
      <c r="A67" s="92"/>
      <c r="B67" s="92"/>
      <c r="C67" s="92"/>
      <c r="D67" s="92"/>
      <c r="E67" s="92"/>
      <c r="F67" s="92"/>
      <c r="G67" s="92"/>
      <c r="H67" s="92"/>
      <c r="I67" s="92"/>
      <c r="J67" s="92"/>
      <c r="K67" s="92"/>
      <c r="L67" s="92"/>
      <c r="M67" s="92"/>
      <c r="N67" s="92"/>
      <c r="O67" s="92"/>
      <c r="P67" s="92"/>
      <c r="Q67" s="92"/>
      <c r="R67" s="92"/>
      <c r="S67" s="92"/>
      <c r="T67" s="92"/>
      <c r="U67" s="92"/>
      <c r="V67" s="92"/>
      <c r="W67" s="4"/>
      <c r="X67" s="4"/>
      <c r="Y67" s="4"/>
      <c r="Z67" s="4"/>
    </row>
    <row r="68" spans="1:26" ht="15" customHeight="1">
      <c r="A68" s="93"/>
      <c r="B68" s="93"/>
      <c r="C68" s="93"/>
      <c r="D68" s="93"/>
      <c r="E68" s="93"/>
      <c r="F68" s="93"/>
      <c r="G68" s="93"/>
      <c r="H68" s="93"/>
      <c r="I68" s="93"/>
      <c r="J68" s="93"/>
      <c r="K68" s="93"/>
      <c r="L68" s="93"/>
      <c r="M68" s="93"/>
      <c r="N68" s="93"/>
      <c r="O68" s="93"/>
      <c r="P68" s="93"/>
      <c r="Q68" s="93"/>
      <c r="R68" s="93"/>
      <c r="S68" s="93"/>
      <c r="T68" s="93"/>
      <c r="U68" s="93"/>
      <c r="V68" s="93"/>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3" priority="1" operator="equal">
      <formula>"Muy Alta"</formula>
    </cfRule>
  </conditionalFormatting>
  <conditionalFormatting sqref="K9">
    <cfRule type="cellIs" dxfId="312" priority="2" operator="equal">
      <formula>"Alta"</formula>
    </cfRule>
  </conditionalFormatting>
  <conditionalFormatting sqref="K9">
    <cfRule type="cellIs" dxfId="311" priority="3" operator="equal">
      <formula>"Media"</formula>
    </cfRule>
  </conditionalFormatting>
  <conditionalFormatting sqref="K9">
    <cfRule type="cellIs" dxfId="310" priority="4" operator="equal">
      <formula>"Baja"</formula>
    </cfRule>
  </conditionalFormatting>
  <conditionalFormatting sqref="K9">
    <cfRule type="cellIs" dxfId="309" priority="5" operator="equal">
      <formula>"Muy Baja"</formula>
    </cfRule>
  </conditionalFormatting>
  <conditionalFormatting sqref="K9:K53">
    <cfRule type="expression" dxfId="308" priority="6">
      <formula>IF($K9="Casi seguro",1,0)</formula>
    </cfRule>
  </conditionalFormatting>
  <conditionalFormatting sqref="K9:K53">
    <cfRule type="expression" dxfId="307" priority="7">
      <formula>IF($K9="Probable",1,0)</formula>
    </cfRule>
  </conditionalFormatting>
  <conditionalFormatting sqref="K9:K53">
    <cfRule type="expression" dxfId="306" priority="8">
      <formula>IF($K9="Posible",1,0)</formula>
    </cfRule>
  </conditionalFormatting>
  <conditionalFormatting sqref="K9:K53">
    <cfRule type="expression" dxfId="305" priority="9">
      <formula>IF($K9="Improbable",1,0)</formula>
    </cfRule>
  </conditionalFormatting>
  <conditionalFormatting sqref="K9:K53">
    <cfRule type="expression" dxfId="304" priority="10">
      <formula>IF($K9="Rara vez",1,0)</formula>
    </cfRule>
  </conditionalFormatting>
  <conditionalFormatting sqref="K12 K15 K18 K21 K24 K27 K30 K33 K36 K39 K42 K45 K48 K51">
    <cfRule type="cellIs" dxfId="303" priority="11" operator="equal">
      <formula>"Muy Alta"</formula>
    </cfRule>
  </conditionalFormatting>
  <conditionalFormatting sqref="K12 K15 K18 K21 K24 K27 K30 K33 K36 K39 K42 K45 K48 K51">
    <cfRule type="cellIs" dxfId="302" priority="12" operator="equal">
      <formula>"Alta"</formula>
    </cfRule>
  </conditionalFormatting>
  <conditionalFormatting sqref="K12 K15 K18 K21 K24 K27 K30 K33 K36 K39 K42 K45 K48 K51">
    <cfRule type="cellIs" dxfId="301" priority="13" operator="equal">
      <formula>"Media"</formula>
    </cfRule>
  </conditionalFormatting>
  <conditionalFormatting sqref="K12 K15 K18 K21 K24 K27 K30 K33 K36 K39 K42 K45 K48 K51">
    <cfRule type="cellIs" dxfId="300" priority="14" operator="equal">
      <formula>"Baja"</formula>
    </cfRule>
  </conditionalFormatting>
  <conditionalFormatting sqref="K12 K15 K18 K21 K24 K27 K30 K33 K36 K39 K42 K45 K48 K51">
    <cfRule type="cellIs" dxfId="299" priority="15" operator="equal">
      <formula>"Muy Baja"</formula>
    </cfRule>
  </conditionalFormatting>
  <conditionalFormatting sqref="K12 K15 K18 K21 K24 K27 K30 K33 K36">
    <cfRule type="cellIs" dxfId="298" priority="16" operator="equal">
      <formula>"Muy Alta"</formula>
    </cfRule>
  </conditionalFormatting>
  <conditionalFormatting sqref="K12 K15 K18 K21 K24 K27 K30 K33 K36">
    <cfRule type="cellIs" dxfId="297" priority="17" operator="equal">
      <formula>"Alta"</formula>
    </cfRule>
  </conditionalFormatting>
  <conditionalFormatting sqref="K12 K15 K18 K21 K24 K27 K30 K33 K36">
    <cfRule type="cellIs" dxfId="296" priority="18" operator="equal">
      <formula>"Media"</formula>
    </cfRule>
  </conditionalFormatting>
  <conditionalFormatting sqref="K12 K15 K18 K21 K24 K27 K30 K33 K36">
    <cfRule type="cellIs" dxfId="295" priority="19" operator="equal">
      <formula>"Baja"</formula>
    </cfRule>
  </conditionalFormatting>
  <conditionalFormatting sqref="K12 K15 K18 K21 K24 K27 K30 K33 K36">
    <cfRule type="cellIs" dxfId="294" priority="20" operator="equal">
      <formula>"Muy Baja"</formula>
    </cfRule>
  </conditionalFormatting>
  <conditionalFormatting sqref="K39 K42 K45 K48 K51">
    <cfRule type="cellIs" dxfId="293" priority="21" operator="equal">
      <formula>"Muy Alta"</formula>
    </cfRule>
  </conditionalFormatting>
  <conditionalFormatting sqref="K39 K42 K45 K48 K51">
    <cfRule type="cellIs" dxfId="292" priority="22" operator="equal">
      <formula>"Alta"</formula>
    </cfRule>
  </conditionalFormatting>
  <conditionalFormatting sqref="K39 K42 K45 K48 K51">
    <cfRule type="cellIs" dxfId="291" priority="23" operator="equal">
      <formula>"Media"</formula>
    </cfRule>
  </conditionalFormatting>
  <conditionalFormatting sqref="K39 K42 K45 K48 K51">
    <cfRule type="cellIs" dxfId="290" priority="24" operator="equal">
      <formula>"Baja"</formula>
    </cfRule>
  </conditionalFormatting>
  <conditionalFormatting sqref="K39 K42 K45 K48 K51">
    <cfRule type="cellIs" dxfId="289" priority="25" operator="equal">
      <formula>"Muy Baja"</formula>
    </cfRule>
  </conditionalFormatting>
  <conditionalFormatting sqref="K54 K57 K60 K63 K66">
    <cfRule type="cellIs" dxfId="288" priority="26" operator="equal">
      <formula>"Muy Alta"</formula>
    </cfRule>
  </conditionalFormatting>
  <conditionalFormatting sqref="K54 K57 K60 K63 K66">
    <cfRule type="cellIs" dxfId="287" priority="27" operator="equal">
      <formula>"Alta"</formula>
    </cfRule>
  </conditionalFormatting>
  <conditionalFormatting sqref="K54 K57 K60 K63 K66">
    <cfRule type="cellIs" dxfId="286" priority="28" operator="equal">
      <formula>"Media"</formula>
    </cfRule>
  </conditionalFormatting>
  <conditionalFormatting sqref="K54 K57 K60 K63 K66">
    <cfRule type="cellIs" dxfId="285" priority="29" operator="equal">
      <formula>"Baja"</formula>
    </cfRule>
  </conditionalFormatting>
  <conditionalFormatting sqref="K54 K57 K60 K63 K66">
    <cfRule type="cellIs" dxfId="284" priority="30" operator="equal">
      <formula>"Muy Baja"</formula>
    </cfRule>
  </conditionalFormatting>
  <conditionalFormatting sqref="K54 K57 K60 K63 K66">
    <cfRule type="cellIs" dxfId="283" priority="31" operator="equal">
      <formula>"Muy Alta"</formula>
    </cfRule>
  </conditionalFormatting>
  <conditionalFormatting sqref="K54 K57 K60 K63 K66">
    <cfRule type="cellIs" dxfId="282" priority="32" operator="equal">
      <formula>"Alta"</formula>
    </cfRule>
  </conditionalFormatting>
  <conditionalFormatting sqref="K54 K57 K60 K63 K66">
    <cfRule type="cellIs" dxfId="281" priority="33" operator="equal">
      <formula>"Media"</formula>
    </cfRule>
  </conditionalFormatting>
  <conditionalFormatting sqref="K54 K57 K60 K63 K66">
    <cfRule type="cellIs" dxfId="280" priority="34" operator="equal">
      <formula>"Baja"</formula>
    </cfRule>
  </conditionalFormatting>
  <conditionalFormatting sqref="K54 K57 K60 K63 K66">
    <cfRule type="cellIs" dxfId="279" priority="35" operator="equal">
      <formula>"Muy Baja"</formula>
    </cfRule>
  </conditionalFormatting>
  <conditionalFormatting sqref="K54:K68">
    <cfRule type="expression" dxfId="278" priority="36">
      <formula>IF($K54="Casi seguro",1,0)</formula>
    </cfRule>
  </conditionalFormatting>
  <conditionalFormatting sqref="K54:K68">
    <cfRule type="expression" dxfId="277" priority="37">
      <formula>IF($K54="Probable",1,0)</formula>
    </cfRule>
  </conditionalFormatting>
  <conditionalFormatting sqref="K54:K68">
    <cfRule type="expression" dxfId="276" priority="38">
      <formula>IF($K54="Posible",1,0)</formula>
    </cfRule>
  </conditionalFormatting>
  <conditionalFormatting sqref="K54:K68">
    <cfRule type="expression" dxfId="275" priority="39">
      <formula>IF($K54="Improbable",1,0)</formula>
    </cfRule>
  </conditionalFormatting>
  <conditionalFormatting sqref="K54:K68">
    <cfRule type="expression" dxfId="274" priority="40">
      <formula>IF($K54="Rara vez",1,0)</formula>
    </cfRule>
  </conditionalFormatting>
  <conditionalFormatting sqref="N9">
    <cfRule type="cellIs" dxfId="273" priority="41" operator="equal">
      <formula>"Catastrófico"</formula>
    </cfRule>
  </conditionalFormatting>
  <conditionalFormatting sqref="N9">
    <cfRule type="cellIs" dxfId="272" priority="42" operator="equal">
      <formula>"Mayor"</formula>
    </cfRule>
  </conditionalFormatting>
  <conditionalFormatting sqref="N9">
    <cfRule type="cellIs" dxfId="271" priority="43" operator="equal">
      <formula>"Moderado"</formula>
    </cfRule>
  </conditionalFormatting>
  <conditionalFormatting sqref="N9">
    <cfRule type="cellIs" dxfId="270" priority="44" operator="equal">
      <formula>"Menor"</formula>
    </cfRule>
  </conditionalFormatting>
  <conditionalFormatting sqref="N9">
    <cfRule type="cellIs" dxfId="269" priority="45" operator="equal">
      <formula>"Leve"</formula>
    </cfRule>
  </conditionalFormatting>
  <conditionalFormatting sqref="N12 N15 N18 N21 N24 N27 N30 N33 N36 N39 N42 N45 N48 N51 N54 N57 N60 N63 N66">
    <cfRule type="cellIs" dxfId="268" priority="46" operator="equal">
      <formula>"Catastrófico"</formula>
    </cfRule>
  </conditionalFormatting>
  <conditionalFormatting sqref="N12 N15 N18 N21 N24 N27 N30 N33 N36 N39 N42 N45 N48 N51 N54 N57 N60 N63 N66">
    <cfRule type="cellIs" dxfId="267" priority="47" operator="equal">
      <formula>"Mayor"</formula>
    </cfRule>
  </conditionalFormatting>
  <conditionalFormatting sqref="N12 N15 N18 N21 N24 N27 N30 N33 N36 N39 N42 N45 N48 N51 N54 N57 N60 N63 N66">
    <cfRule type="cellIs" dxfId="266" priority="48" operator="equal">
      <formula>"Moderado"</formula>
    </cfRule>
  </conditionalFormatting>
  <conditionalFormatting sqref="N12 N15 N18 N21 N24 N27 N30 N33 N36 N39 N42 N45 N48 N51 N54 N57 N60 N63 N66">
    <cfRule type="cellIs" dxfId="265" priority="49" operator="equal">
      <formula>"Menor"</formula>
    </cfRule>
  </conditionalFormatting>
  <conditionalFormatting sqref="N12 N15 N18 N21 N24 N27 N30 N33 N36 N39 N42 N45 N48 N51 N54 N57 N60 N63 N66">
    <cfRule type="cellIs" dxfId="264" priority="50" operator="equal">
      <formula>"Leve"</formula>
    </cfRule>
  </conditionalFormatting>
  <conditionalFormatting sqref="P9">
    <cfRule type="cellIs" dxfId="263" priority="51" operator="equal">
      <formula>"Extremo"</formula>
    </cfRule>
  </conditionalFormatting>
  <conditionalFormatting sqref="P9">
    <cfRule type="cellIs" dxfId="262" priority="52" operator="equal">
      <formula>"Alto"</formula>
    </cfRule>
  </conditionalFormatting>
  <conditionalFormatting sqref="P9">
    <cfRule type="cellIs" dxfId="261" priority="53" operator="equal">
      <formula>"Moderado"</formula>
    </cfRule>
  </conditionalFormatting>
  <conditionalFormatting sqref="P9">
    <cfRule type="cellIs" dxfId="260" priority="54" operator="equal">
      <formula>"Bajo"</formula>
    </cfRule>
  </conditionalFormatting>
  <conditionalFormatting sqref="P12">
    <cfRule type="cellIs" dxfId="259" priority="55" operator="equal">
      <formula>"Extremo"</formula>
    </cfRule>
  </conditionalFormatting>
  <conditionalFormatting sqref="P12">
    <cfRule type="cellIs" dxfId="258" priority="56" operator="equal">
      <formula>"Alto"</formula>
    </cfRule>
  </conditionalFormatting>
  <conditionalFormatting sqref="P12">
    <cfRule type="cellIs" dxfId="257" priority="57" operator="equal">
      <formula>"Moderado"</formula>
    </cfRule>
  </conditionalFormatting>
  <conditionalFormatting sqref="P12">
    <cfRule type="cellIs" dxfId="256" priority="58" operator="equal">
      <formula>"Bajo"</formula>
    </cfRule>
  </conditionalFormatting>
  <conditionalFormatting sqref="P15 P18 P21">
    <cfRule type="cellIs" dxfId="255" priority="59" operator="equal">
      <formula>"Extremo"</formula>
    </cfRule>
  </conditionalFormatting>
  <conditionalFormatting sqref="P15 P18 P21">
    <cfRule type="cellIs" dxfId="254" priority="60" operator="equal">
      <formula>"Alto"</formula>
    </cfRule>
  </conditionalFormatting>
  <conditionalFormatting sqref="P15 P18 P21">
    <cfRule type="cellIs" dxfId="253" priority="61" operator="equal">
      <formula>"Moderado"</formula>
    </cfRule>
  </conditionalFormatting>
  <conditionalFormatting sqref="P15 P18 P21">
    <cfRule type="cellIs" dxfId="252" priority="62" operator="equal">
      <formula>"Bajo"</formula>
    </cfRule>
  </conditionalFormatting>
  <conditionalFormatting sqref="P24 P27 P30 P33 P36 P39 P42 P45 P48 P51 P54 P57 P60 P63 P66">
    <cfRule type="cellIs" dxfId="251" priority="63" operator="equal">
      <formula>"Extremo"</formula>
    </cfRule>
  </conditionalFormatting>
  <conditionalFormatting sqref="P24 P27 P30 P33 P36 P39 P42 P45 P48 P51 P54 P57 P60 P63 P66">
    <cfRule type="cellIs" dxfId="250" priority="64" operator="equal">
      <formula>"Alto"</formula>
    </cfRule>
  </conditionalFormatting>
  <conditionalFormatting sqref="P24 P27 P30 P33 P36 P39 P42 P45 P48 P51 P54 P57 P60 P63 P66">
    <cfRule type="cellIs" dxfId="249" priority="65" operator="equal">
      <formula>"Moderado"</formula>
    </cfRule>
  </conditionalFormatting>
  <conditionalFormatting sqref="P24 P27 P30 P33 P36 P39 P42 P45 P48 P51 P54 P57 P60 P63 P66">
    <cfRule type="cellIs" dxfId="248" priority="66" operator="equal">
      <formula>"Bajo"</formula>
    </cfRule>
  </conditionalFormatting>
  <conditionalFormatting sqref="Q9:V68">
    <cfRule type="expression" dxfId="247" priority="67">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11"/>
      <c r="B1" s="75"/>
      <c r="C1" s="80" t="s">
        <v>0</v>
      </c>
      <c r="D1" s="81"/>
      <c r="E1" s="81"/>
      <c r="F1" s="81"/>
      <c r="G1" s="81"/>
      <c r="H1" s="81"/>
      <c r="I1" s="81"/>
      <c r="J1" s="81"/>
      <c r="K1" s="81"/>
      <c r="L1" s="81"/>
      <c r="M1" s="81"/>
      <c r="N1" s="81"/>
      <c r="O1" s="81"/>
      <c r="P1" s="81"/>
      <c r="Q1" s="81"/>
      <c r="R1" s="81"/>
      <c r="S1" s="81"/>
      <c r="T1" s="81"/>
      <c r="U1" s="81"/>
      <c r="V1" s="81"/>
      <c r="W1" s="75"/>
      <c r="X1" s="110" t="s">
        <v>200</v>
      </c>
      <c r="Y1" s="66"/>
      <c r="Z1" s="67"/>
      <c r="AA1" s="3"/>
      <c r="AB1" s="3"/>
      <c r="AC1" s="3"/>
      <c r="AD1" s="3"/>
      <c r="AE1" s="3"/>
      <c r="AF1" s="3"/>
      <c r="AG1" s="3"/>
      <c r="AH1" s="3"/>
      <c r="AI1" s="3"/>
      <c r="AJ1" s="3"/>
      <c r="AK1" s="3"/>
    </row>
    <row r="2" spans="1:37" ht="19.5" customHeight="1">
      <c r="A2" s="76"/>
      <c r="B2" s="77"/>
      <c r="C2" s="76"/>
      <c r="D2" s="82"/>
      <c r="E2" s="82"/>
      <c r="F2" s="82"/>
      <c r="G2" s="82"/>
      <c r="H2" s="82"/>
      <c r="I2" s="82"/>
      <c r="J2" s="82"/>
      <c r="K2" s="82"/>
      <c r="L2" s="82"/>
      <c r="M2" s="82"/>
      <c r="N2" s="82"/>
      <c r="O2" s="82"/>
      <c r="P2" s="82"/>
      <c r="Q2" s="82"/>
      <c r="R2" s="82"/>
      <c r="S2" s="82"/>
      <c r="T2" s="82"/>
      <c r="U2" s="82"/>
      <c r="V2" s="82"/>
      <c r="W2" s="77"/>
      <c r="X2" s="110" t="s">
        <v>201</v>
      </c>
      <c r="Y2" s="66"/>
      <c r="Z2" s="67"/>
      <c r="AA2" s="3"/>
      <c r="AB2" s="3"/>
      <c r="AC2" s="3"/>
      <c r="AD2" s="3"/>
      <c r="AE2" s="3"/>
      <c r="AF2" s="3"/>
      <c r="AG2" s="3"/>
      <c r="AH2" s="3"/>
      <c r="AI2" s="3"/>
      <c r="AJ2" s="3"/>
      <c r="AK2" s="3"/>
    </row>
    <row r="3" spans="1:37" ht="19.5" customHeight="1">
      <c r="A3" s="76"/>
      <c r="B3" s="77"/>
      <c r="C3" s="76"/>
      <c r="D3" s="82"/>
      <c r="E3" s="82"/>
      <c r="F3" s="82"/>
      <c r="G3" s="82"/>
      <c r="H3" s="82"/>
      <c r="I3" s="82"/>
      <c r="J3" s="82"/>
      <c r="K3" s="82"/>
      <c r="L3" s="82"/>
      <c r="M3" s="82"/>
      <c r="N3" s="82"/>
      <c r="O3" s="82"/>
      <c r="P3" s="82"/>
      <c r="Q3" s="82"/>
      <c r="R3" s="82"/>
      <c r="S3" s="82"/>
      <c r="T3" s="82"/>
      <c r="U3" s="82"/>
      <c r="V3" s="82"/>
      <c r="W3" s="77"/>
      <c r="X3" s="110" t="s">
        <v>202</v>
      </c>
      <c r="Y3" s="66"/>
      <c r="Z3" s="67"/>
      <c r="AA3" s="3"/>
      <c r="AB3" s="3"/>
      <c r="AC3" s="3"/>
      <c r="AD3" s="3"/>
      <c r="AE3" s="3"/>
      <c r="AF3" s="3"/>
      <c r="AG3" s="3"/>
      <c r="AH3" s="3"/>
      <c r="AI3" s="3"/>
      <c r="AJ3" s="3"/>
      <c r="AK3" s="3"/>
    </row>
    <row r="4" spans="1:37" ht="19.5" customHeight="1">
      <c r="A4" s="78"/>
      <c r="B4" s="79"/>
      <c r="C4" s="78"/>
      <c r="D4" s="83"/>
      <c r="E4" s="83"/>
      <c r="F4" s="83"/>
      <c r="G4" s="83"/>
      <c r="H4" s="83"/>
      <c r="I4" s="83"/>
      <c r="J4" s="83"/>
      <c r="K4" s="83"/>
      <c r="L4" s="83"/>
      <c r="M4" s="83"/>
      <c r="N4" s="83"/>
      <c r="O4" s="83"/>
      <c r="P4" s="83"/>
      <c r="Q4" s="83"/>
      <c r="R4" s="83"/>
      <c r="S4" s="83"/>
      <c r="T4" s="83"/>
      <c r="U4" s="83"/>
      <c r="V4" s="83"/>
      <c r="W4" s="79"/>
      <c r="X4" s="110" t="s">
        <v>203</v>
      </c>
      <c r="Y4" s="66"/>
      <c r="Z4" s="67"/>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106" t="s">
        <v>96</v>
      </c>
      <c r="B6" s="66"/>
      <c r="C6" s="66"/>
      <c r="D6" s="66"/>
      <c r="E6" s="67"/>
      <c r="F6" s="106" t="s">
        <v>204</v>
      </c>
      <c r="G6" s="66"/>
      <c r="H6" s="66"/>
      <c r="I6" s="66"/>
      <c r="J6" s="66"/>
      <c r="K6" s="66"/>
      <c r="L6" s="66"/>
      <c r="M6" s="66"/>
      <c r="N6" s="66"/>
      <c r="O6" s="66"/>
      <c r="P6" s="66"/>
      <c r="Q6" s="66"/>
      <c r="R6" s="66"/>
      <c r="S6" s="66"/>
      <c r="T6" s="66"/>
      <c r="U6" s="66"/>
      <c r="V6" s="66"/>
      <c r="W6" s="66"/>
      <c r="X6" s="67"/>
      <c r="Y6" s="102" t="s">
        <v>205</v>
      </c>
      <c r="Z6" s="102" t="s">
        <v>110</v>
      </c>
      <c r="AA6" s="3"/>
      <c r="AB6" s="3"/>
      <c r="AC6" s="3"/>
      <c r="AD6" s="3"/>
      <c r="AE6" s="3"/>
      <c r="AF6" s="3"/>
      <c r="AG6" s="3"/>
      <c r="AH6" s="3"/>
      <c r="AI6" s="3"/>
      <c r="AJ6" s="3"/>
      <c r="AK6" s="3"/>
    </row>
    <row r="7" spans="1:37" ht="18" customHeight="1">
      <c r="A7" s="105" t="s">
        <v>94</v>
      </c>
      <c r="B7" s="101" t="s">
        <v>95</v>
      </c>
      <c r="C7" s="101" t="s">
        <v>99</v>
      </c>
      <c r="D7" s="101" t="s">
        <v>103</v>
      </c>
      <c r="E7" s="101" t="s">
        <v>104</v>
      </c>
      <c r="F7" s="109" t="s">
        <v>206</v>
      </c>
      <c r="G7" s="109" t="s">
        <v>207</v>
      </c>
      <c r="H7" s="109" t="s">
        <v>208</v>
      </c>
      <c r="I7" s="109" t="s">
        <v>209</v>
      </c>
      <c r="J7" s="109" t="s">
        <v>210</v>
      </c>
      <c r="K7" s="109" t="s">
        <v>211</v>
      </c>
      <c r="L7" s="109" t="s">
        <v>212</v>
      </c>
      <c r="M7" s="109" t="s">
        <v>213</v>
      </c>
      <c r="N7" s="109" t="s">
        <v>214</v>
      </c>
      <c r="O7" s="109" t="s">
        <v>215</v>
      </c>
      <c r="P7" s="109" t="s">
        <v>216</v>
      </c>
      <c r="Q7" s="109" t="s">
        <v>217</v>
      </c>
      <c r="R7" s="109" t="s">
        <v>218</v>
      </c>
      <c r="S7" s="109" t="s">
        <v>219</v>
      </c>
      <c r="T7" s="109" t="s">
        <v>220</v>
      </c>
      <c r="U7" s="109" t="s">
        <v>221</v>
      </c>
      <c r="V7" s="109" t="s">
        <v>222</v>
      </c>
      <c r="W7" s="109" t="s">
        <v>223</v>
      </c>
      <c r="X7" s="109" t="s">
        <v>224</v>
      </c>
      <c r="Y7" s="92"/>
      <c r="Z7" s="92"/>
      <c r="AA7" s="3"/>
      <c r="AB7" s="3"/>
      <c r="AC7" s="3"/>
      <c r="AD7" s="3"/>
      <c r="AE7" s="3"/>
      <c r="AF7" s="3"/>
      <c r="AG7" s="3"/>
      <c r="AH7" s="3"/>
      <c r="AI7" s="3"/>
      <c r="AJ7" s="3"/>
      <c r="AK7" s="3"/>
    </row>
    <row r="8" spans="1:37" ht="35.25" customHeight="1">
      <c r="A8" s="93"/>
      <c r="B8" s="93"/>
      <c r="C8" s="93"/>
      <c r="D8" s="93"/>
      <c r="E8" s="93"/>
      <c r="F8" s="93"/>
      <c r="G8" s="93"/>
      <c r="H8" s="93"/>
      <c r="I8" s="93"/>
      <c r="J8" s="93"/>
      <c r="K8" s="93"/>
      <c r="L8" s="93"/>
      <c r="M8" s="93"/>
      <c r="N8" s="93"/>
      <c r="O8" s="93"/>
      <c r="P8" s="93"/>
      <c r="Q8" s="93"/>
      <c r="R8" s="93"/>
      <c r="S8" s="93"/>
      <c r="T8" s="93"/>
      <c r="U8" s="93"/>
      <c r="V8" s="93"/>
      <c r="W8" s="93"/>
      <c r="X8" s="93"/>
      <c r="Y8" s="93"/>
      <c r="Z8" s="93"/>
      <c r="AA8" s="16"/>
      <c r="AB8" s="16"/>
      <c r="AC8" s="16"/>
      <c r="AD8" s="16"/>
      <c r="AE8" s="16"/>
      <c r="AF8" s="16"/>
      <c r="AG8" s="16"/>
      <c r="AH8" s="16"/>
      <c r="AI8" s="16"/>
      <c r="AJ8" s="16"/>
      <c r="AK8" s="16"/>
    </row>
    <row r="9" spans="1:37" ht="16.5" customHeight="1">
      <c r="A9" s="99">
        <v>1</v>
      </c>
      <c r="B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4"/>
      <c r="G9" s="94"/>
      <c r="H9" s="94"/>
      <c r="I9" s="94"/>
      <c r="J9" s="94"/>
      <c r="K9" s="94"/>
      <c r="L9" s="94"/>
      <c r="M9" s="94"/>
      <c r="N9" s="94"/>
      <c r="O9" s="94"/>
      <c r="P9" s="94"/>
      <c r="Q9" s="94"/>
      <c r="R9" s="94"/>
      <c r="S9" s="94"/>
      <c r="T9" s="94"/>
      <c r="U9" s="94"/>
      <c r="V9" s="94"/>
      <c r="W9" s="94"/>
      <c r="X9" s="94"/>
      <c r="Y9" s="94" t="str">
        <f>IF(OR(E9="",E9="No Aplica"),"",COUNTIF(F9:X11,"SI"))</f>
        <v/>
      </c>
      <c r="Z9" s="95"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c r="AA10" s="3"/>
      <c r="AB10" s="3"/>
      <c r="AC10" s="3"/>
      <c r="AD10" s="3"/>
      <c r="AE10" s="3"/>
      <c r="AF10" s="3"/>
      <c r="AG10" s="3"/>
      <c r="AH10" s="3"/>
      <c r="AI10" s="3"/>
      <c r="AJ10" s="3"/>
      <c r="AK10" s="3"/>
    </row>
    <row r="11" spans="1:37" ht="16.5" customHeight="1">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3"/>
      <c r="AB11" s="3"/>
      <c r="AC11" s="3"/>
      <c r="AD11" s="3"/>
      <c r="AE11" s="3"/>
      <c r="AF11" s="3"/>
      <c r="AG11" s="3"/>
      <c r="AH11" s="3"/>
      <c r="AI11" s="3"/>
      <c r="AJ11" s="3"/>
      <c r="AK11" s="3"/>
    </row>
    <row r="12" spans="1:37" ht="16.5" customHeight="1">
      <c r="A12" s="99">
        <v>2</v>
      </c>
      <c r="B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4"/>
      <c r="G12" s="94"/>
      <c r="H12" s="94"/>
      <c r="I12" s="94"/>
      <c r="J12" s="94"/>
      <c r="K12" s="94"/>
      <c r="L12" s="94"/>
      <c r="M12" s="94"/>
      <c r="N12" s="94"/>
      <c r="O12" s="94"/>
      <c r="P12" s="94"/>
      <c r="Q12" s="94"/>
      <c r="R12" s="94"/>
      <c r="S12" s="94"/>
      <c r="T12" s="94"/>
      <c r="U12" s="94"/>
      <c r="V12" s="94"/>
      <c r="W12" s="94"/>
      <c r="X12" s="94"/>
      <c r="Y12" s="94" t="str">
        <f>IF(OR(E12="",E12="No Aplica"),"",COUNTIF(F12:X14,"SI"))</f>
        <v/>
      </c>
      <c r="Z12" s="95"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92"/>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3"/>
      <c r="AB13" s="3"/>
      <c r="AC13" s="3"/>
      <c r="AD13" s="3"/>
      <c r="AE13" s="3"/>
      <c r="AF13" s="3"/>
      <c r="AG13" s="3"/>
      <c r="AH13" s="3"/>
      <c r="AI13" s="3"/>
      <c r="AJ13" s="3"/>
      <c r="AK13" s="3"/>
    </row>
    <row r="14" spans="1:37" ht="16.5" customHeight="1">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3"/>
      <c r="AB14" s="3"/>
      <c r="AC14" s="3"/>
      <c r="AD14" s="3"/>
      <c r="AE14" s="3"/>
      <c r="AF14" s="3"/>
      <c r="AG14" s="3"/>
      <c r="AH14" s="3"/>
      <c r="AI14" s="3"/>
      <c r="AJ14" s="3"/>
      <c r="AK14" s="3"/>
    </row>
    <row r="15" spans="1:37" ht="16.5" customHeight="1">
      <c r="A15" s="99">
        <v>3</v>
      </c>
      <c r="B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94"/>
      <c r="G15" s="94"/>
      <c r="H15" s="94"/>
      <c r="I15" s="94"/>
      <c r="J15" s="94"/>
      <c r="K15" s="94"/>
      <c r="L15" s="94"/>
      <c r="M15" s="94"/>
      <c r="N15" s="94"/>
      <c r="O15" s="94"/>
      <c r="P15" s="94"/>
      <c r="Q15" s="94"/>
      <c r="R15" s="94"/>
      <c r="S15" s="94"/>
      <c r="T15" s="94"/>
      <c r="U15" s="94"/>
      <c r="V15" s="94"/>
      <c r="W15" s="94"/>
      <c r="X15" s="94"/>
      <c r="Y15" s="94" t="str">
        <f>IF(OR(E15="",E15="No Aplica"),"",COUNTIF(F15:X17,"SI"))</f>
        <v/>
      </c>
      <c r="Z15" s="95"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92"/>
      <c r="AA16" s="3"/>
      <c r="AB16" s="3"/>
      <c r="AC16" s="3"/>
      <c r="AD16" s="3"/>
      <c r="AE16" s="3"/>
      <c r="AF16" s="3"/>
      <c r="AG16" s="3"/>
      <c r="AH16" s="3"/>
      <c r="AI16" s="3"/>
      <c r="AJ16" s="3"/>
      <c r="AK16" s="3"/>
    </row>
    <row r="17" spans="1:37" ht="16.5" customHeight="1">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3"/>
      <c r="AB17" s="3"/>
      <c r="AC17" s="3"/>
      <c r="AD17" s="3"/>
      <c r="AE17" s="3"/>
      <c r="AF17" s="3"/>
      <c r="AG17" s="3"/>
      <c r="AH17" s="3"/>
      <c r="AI17" s="3"/>
      <c r="AJ17" s="3"/>
      <c r="AK17" s="3"/>
    </row>
    <row r="18" spans="1:37" ht="16.5" customHeight="1">
      <c r="A18" s="99">
        <v>4</v>
      </c>
      <c r="B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94"/>
      <c r="G18" s="94"/>
      <c r="H18" s="94"/>
      <c r="I18" s="94"/>
      <c r="J18" s="94"/>
      <c r="K18" s="94"/>
      <c r="L18" s="94"/>
      <c r="M18" s="94"/>
      <c r="N18" s="94"/>
      <c r="O18" s="94"/>
      <c r="P18" s="94"/>
      <c r="Q18" s="94"/>
      <c r="R18" s="94"/>
      <c r="S18" s="94"/>
      <c r="T18" s="94"/>
      <c r="U18" s="94"/>
      <c r="V18" s="94"/>
      <c r="W18" s="94"/>
      <c r="X18" s="94"/>
      <c r="Y18" s="94" t="str">
        <f>IF(OR(E18="",E18="No Aplica"),"",COUNTIF(F18:X20,"SI"))</f>
        <v/>
      </c>
      <c r="Z18" s="95"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3"/>
      <c r="AB19" s="3"/>
      <c r="AC19" s="3"/>
      <c r="AD19" s="3"/>
      <c r="AE19" s="3"/>
      <c r="AF19" s="3"/>
      <c r="AG19" s="3"/>
      <c r="AH19" s="3"/>
      <c r="AI19" s="3"/>
      <c r="AJ19" s="3"/>
      <c r="AK19" s="3"/>
    </row>
    <row r="20" spans="1:37" ht="16.5" customHeight="1">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3"/>
      <c r="AB20" s="3"/>
      <c r="AC20" s="3"/>
      <c r="AD20" s="3"/>
      <c r="AE20" s="3"/>
      <c r="AF20" s="3"/>
      <c r="AG20" s="3"/>
      <c r="AH20" s="3"/>
      <c r="AI20" s="3"/>
      <c r="AJ20" s="3"/>
      <c r="AK20" s="3"/>
    </row>
    <row r="21" spans="1:37" ht="16.5" customHeight="1">
      <c r="A21" s="99">
        <v>5</v>
      </c>
      <c r="B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94"/>
      <c r="G21" s="94"/>
      <c r="H21" s="94"/>
      <c r="I21" s="94"/>
      <c r="J21" s="94"/>
      <c r="K21" s="94"/>
      <c r="L21" s="94"/>
      <c r="M21" s="94"/>
      <c r="N21" s="94"/>
      <c r="O21" s="94"/>
      <c r="P21" s="94"/>
      <c r="Q21" s="94"/>
      <c r="R21" s="94"/>
      <c r="S21" s="94"/>
      <c r="T21" s="94"/>
      <c r="U21" s="94"/>
      <c r="V21" s="94"/>
      <c r="W21" s="94"/>
      <c r="X21" s="94"/>
      <c r="Y21" s="94" t="str">
        <f>IF(OR(E21="",E21="No Aplica"),"",COUNTIF(F21:X23,"SI"))</f>
        <v/>
      </c>
      <c r="Z21" s="95"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3"/>
      <c r="AB22" s="3"/>
      <c r="AC22" s="3"/>
      <c r="AD22" s="3"/>
      <c r="AE22" s="3"/>
      <c r="AF22" s="3"/>
      <c r="AG22" s="3"/>
      <c r="AH22" s="3"/>
      <c r="AI22" s="3"/>
      <c r="AJ22" s="3"/>
      <c r="AK22" s="3"/>
    </row>
    <row r="23" spans="1:37" ht="16.5" customHeight="1">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3"/>
      <c r="AB23" s="3"/>
      <c r="AC23" s="3"/>
      <c r="AD23" s="3"/>
      <c r="AE23" s="3"/>
      <c r="AF23" s="3"/>
      <c r="AG23" s="3"/>
      <c r="AH23" s="3"/>
      <c r="AI23" s="3"/>
      <c r="AJ23" s="3"/>
      <c r="AK23" s="3"/>
    </row>
    <row r="24" spans="1:37" ht="16.5" customHeight="1">
      <c r="A24" s="99">
        <v>6</v>
      </c>
      <c r="B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94"/>
      <c r="G24" s="94"/>
      <c r="H24" s="94"/>
      <c r="I24" s="94"/>
      <c r="J24" s="94"/>
      <c r="K24" s="94"/>
      <c r="L24" s="94"/>
      <c r="M24" s="94"/>
      <c r="N24" s="94"/>
      <c r="O24" s="94"/>
      <c r="P24" s="94"/>
      <c r="Q24" s="94"/>
      <c r="R24" s="94"/>
      <c r="S24" s="94"/>
      <c r="T24" s="94"/>
      <c r="U24" s="94"/>
      <c r="V24" s="94"/>
      <c r="W24" s="94"/>
      <c r="X24" s="94"/>
      <c r="Y24" s="94" t="str">
        <f>IF(OR(E24="",E24="No Aplica"),"",COUNTIF(F24:X26,"SI"))</f>
        <v/>
      </c>
      <c r="Z24" s="95"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3"/>
      <c r="AB25" s="3"/>
      <c r="AC25" s="3"/>
      <c r="AD25" s="3"/>
      <c r="AE25" s="3"/>
      <c r="AF25" s="3"/>
      <c r="AG25" s="3"/>
      <c r="AH25" s="3"/>
      <c r="AI25" s="3"/>
      <c r="AJ25" s="3"/>
      <c r="AK25" s="3"/>
    </row>
    <row r="26" spans="1:37" ht="16.5" customHeight="1">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3"/>
      <c r="AB26" s="3"/>
      <c r="AC26" s="3"/>
      <c r="AD26" s="3"/>
      <c r="AE26" s="3"/>
      <c r="AF26" s="3"/>
      <c r="AG26" s="3"/>
      <c r="AH26" s="3"/>
      <c r="AI26" s="3"/>
      <c r="AJ26" s="3"/>
      <c r="AK26" s="3"/>
    </row>
    <row r="27" spans="1:37" ht="16.5" customHeight="1">
      <c r="A27" s="99">
        <v>7</v>
      </c>
      <c r="B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F27" s="94"/>
      <c r="G27" s="94"/>
      <c r="H27" s="94"/>
      <c r="I27" s="94"/>
      <c r="J27" s="94"/>
      <c r="K27" s="94"/>
      <c r="L27" s="94"/>
      <c r="M27" s="94"/>
      <c r="N27" s="94"/>
      <c r="O27" s="94"/>
      <c r="P27" s="94"/>
      <c r="Q27" s="94"/>
      <c r="R27" s="94"/>
      <c r="S27" s="94"/>
      <c r="T27" s="94"/>
      <c r="U27" s="94"/>
      <c r="V27" s="94"/>
      <c r="W27" s="94"/>
      <c r="X27" s="94"/>
      <c r="Y27" s="94" t="str">
        <f>IF(OR(E27="",E27="No Aplica"),"",COUNTIF(F27:X29,"SI"))</f>
        <v/>
      </c>
      <c r="Z27" s="95"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3"/>
      <c r="AB28" s="3"/>
      <c r="AC28" s="3"/>
      <c r="AD28" s="3"/>
      <c r="AE28" s="3"/>
      <c r="AF28" s="3"/>
      <c r="AG28" s="3"/>
      <c r="AH28" s="3"/>
      <c r="AI28" s="3"/>
      <c r="AJ28" s="3"/>
      <c r="AK28" s="3"/>
    </row>
    <row r="29" spans="1:37" ht="16.5" customHeight="1">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3"/>
      <c r="AB29" s="3"/>
      <c r="AC29" s="3"/>
      <c r="AD29" s="3"/>
      <c r="AE29" s="3"/>
      <c r="AF29" s="3"/>
      <c r="AG29" s="3"/>
      <c r="AH29" s="3"/>
      <c r="AI29" s="3"/>
      <c r="AJ29" s="3"/>
      <c r="AK29" s="3"/>
    </row>
    <row r="30" spans="1:37" ht="16.5" customHeight="1">
      <c r="A30" s="99">
        <v>8</v>
      </c>
      <c r="B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F30" s="94"/>
      <c r="G30" s="94"/>
      <c r="H30" s="94"/>
      <c r="I30" s="94"/>
      <c r="J30" s="94"/>
      <c r="K30" s="94"/>
      <c r="L30" s="94"/>
      <c r="M30" s="94"/>
      <c r="N30" s="94"/>
      <c r="O30" s="94"/>
      <c r="P30" s="94"/>
      <c r="Q30" s="94"/>
      <c r="R30" s="94"/>
      <c r="S30" s="94"/>
      <c r="T30" s="94"/>
      <c r="U30" s="94"/>
      <c r="V30" s="94"/>
      <c r="W30" s="94"/>
      <c r="X30" s="94"/>
      <c r="Y30" s="94" t="str">
        <f>IF(OR(E30="",E30="No Aplica"),"",COUNTIF(F30:X32,"SI"))</f>
        <v/>
      </c>
      <c r="Z30" s="95"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3"/>
      <c r="AB31" s="3"/>
      <c r="AC31" s="3"/>
      <c r="AD31" s="3"/>
      <c r="AE31" s="3"/>
      <c r="AF31" s="3"/>
      <c r="AG31" s="3"/>
      <c r="AH31" s="3"/>
      <c r="AI31" s="3"/>
      <c r="AJ31" s="3"/>
      <c r="AK31" s="3"/>
    </row>
    <row r="32" spans="1:37" ht="16.5" customHeight="1">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3"/>
      <c r="AB32" s="3"/>
      <c r="AC32" s="3"/>
      <c r="AD32" s="3"/>
      <c r="AE32" s="3"/>
      <c r="AF32" s="3"/>
      <c r="AG32" s="3"/>
      <c r="AH32" s="3"/>
      <c r="AI32" s="3"/>
      <c r="AJ32" s="3"/>
      <c r="AK32" s="3"/>
    </row>
    <row r="33" spans="1:37" ht="16.5" customHeight="1">
      <c r="A33" s="99">
        <v>9</v>
      </c>
      <c r="B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E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F33" s="94"/>
      <c r="G33" s="94"/>
      <c r="H33" s="94"/>
      <c r="I33" s="94"/>
      <c r="J33" s="94"/>
      <c r="K33" s="94"/>
      <c r="L33" s="94"/>
      <c r="M33" s="94"/>
      <c r="N33" s="94"/>
      <c r="O33" s="94"/>
      <c r="P33" s="94"/>
      <c r="Q33" s="94"/>
      <c r="R33" s="94"/>
      <c r="S33" s="94"/>
      <c r="T33" s="94"/>
      <c r="U33" s="94"/>
      <c r="V33" s="94"/>
      <c r="W33" s="94"/>
      <c r="X33" s="94"/>
      <c r="Y33" s="94" t="str">
        <f>IF(OR(E33="",E33="No Aplica"),"",COUNTIF(F33:X35,"SI"))</f>
        <v/>
      </c>
      <c r="Z33" s="95"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3"/>
      <c r="AB34" s="3"/>
      <c r="AC34" s="3"/>
      <c r="AD34" s="3"/>
      <c r="AE34" s="3"/>
      <c r="AF34" s="3"/>
      <c r="AG34" s="3"/>
      <c r="AH34" s="3"/>
      <c r="AI34" s="3"/>
      <c r="AJ34" s="3"/>
      <c r="AK34" s="3"/>
    </row>
    <row r="35" spans="1:37" ht="16.5" customHeight="1">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3"/>
      <c r="AB35" s="3"/>
      <c r="AC35" s="3"/>
      <c r="AD35" s="3"/>
      <c r="AE35" s="3"/>
      <c r="AF35" s="3"/>
      <c r="AG35" s="3"/>
      <c r="AH35" s="3"/>
      <c r="AI35" s="3"/>
      <c r="AJ35" s="3"/>
      <c r="AK35" s="3"/>
    </row>
    <row r="36" spans="1:37" ht="16.5" customHeight="1">
      <c r="A36" s="99">
        <v>10</v>
      </c>
      <c r="B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Tecnologías de la Información y las Comunicaciones</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Administración de la infraestructura y los servicios de TI</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Posibilidad de afectación economica y/o reputacional por generar daños o afectaciones sobre los servicios TIC, en beneficio propio o de terceros, debido a la falta de controles que permitan identificar de manera preventiva este tipo de daños.</v>
      </c>
      <c r="E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Corrupción</v>
      </c>
      <c r="F36" s="94" t="s">
        <v>225</v>
      </c>
      <c r="G36" s="94" t="s">
        <v>225</v>
      </c>
      <c r="H36" s="94" t="s">
        <v>225</v>
      </c>
      <c r="I36" s="94" t="s">
        <v>226</v>
      </c>
      <c r="J36" s="94" t="s">
        <v>226</v>
      </c>
      <c r="K36" s="94" t="s">
        <v>225</v>
      </c>
      <c r="L36" s="94" t="s">
        <v>225</v>
      </c>
      <c r="M36" s="94" t="s">
        <v>226</v>
      </c>
      <c r="N36" s="94" t="s">
        <v>225</v>
      </c>
      <c r="O36" s="94" t="s">
        <v>226</v>
      </c>
      <c r="P36" s="94" t="s">
        <v>226</v>
      </c>
      <c r="Q36" s="94" t="s">
        <v>225</v>
      </c>
      <c r="R36" s="94" t="s">
        <v>226</v>
      </c>
      <c r="S36" s="94" t="s">
        <v>226</v>
      </c>
      <c r="T36" s="94" t="s">
        <v>225</v>
      </c>
      <c r="U36" s="94" t="s">
        <v>226</v>
      </c>
      <c r="V36" s="94" t="s">
        <v>226</v>
      </c>
      <c r="W36" s="94" t="s">
        <v>226</v>
      </c>
      <c r="X36" s="94" t="s">
        <v>226</v>
      </c>
      <c r="Y36" s="94">
        <f>IF(OR(E36="",E36="No Aplica"),"",COUNTIF(F36:X38,"SI"))</f>
        <v>8</v>
      </c>
      <c r="Z36" s="95"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Mayor</v>
      </c>
      <c r="AA36" s="3"/>
      <c r="AB36" s="3"/>
      <c r="AC36" s="3"/>
      <c r="AD36" s="3"/>
      <c r="AE36" s="3"/>
      <c r="AF36" s="3"/>
      <c r="AG36" s="3"/>
      <c r="AH36" s="3"/>
      <c r="AI36" s="3"/>
      <c r="AJ36" s="3"/>
      <c r="AK36" s="3"/>
    </row>
    <row r="37" spans="1:37" ht="16.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2"/>
      <c r="AB37" s="2"/>
      <c r="AC37" s="2"/>
      <c r="AD37" s="2"/>
      <c r="AE37" s="2"/>
      <c r="AF37" s="2"/>
      <c r="AG37" s="2"/>
      <c r="AH37" s="2"/>
      <c r="AI37" s="2"/>
      <c r="AJ37" s="2"/>
      <c r="AK37" s="2"/>
    </row>
    <row r="38" spans="1:37" ht="16.5" customHeight="1">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2"/>
      <c r="AB38" s="2"/>
      <c r="AC38" s="2"/>
      <c r="AD38" s="2"/>
      <c r="AE38" s="2"/>
      <c r="AF38" s="2"/>
      <c r="AG38" s="2"/>
      <c r="AH38" s="2"/>
      <c r="AI38" s="2"/>
      <c r="AJ38" s="2"/>
      <c r="AK38" s="2"/>
    </row>
    <row r="39" spans="1:37" ht="16.5" customHeight="1">
      <c r="A39" s="99">
        <v>11</v>
      </c>
      <c r="B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4"/>
      <c r="G39" s="94"/>
      <c r="H39" s="94"/>
      <c r="I39" s="94"/>
      <c r="J39" s="94"/>
      <c r="K39" s="94"/>
      <c r="L39" s="94"/>
      <c r="M39" s="94"/>
      <c r="N39" s="94"/>
      <c r="O39" s="94"/>
      <c r="P39" s="94"/>
      <c r="Q39" s="94"/>
      <c r="R39" s="94"/>
      <c r="S39" s="94"/>
      <c r="T39" s="94"/>
      <c r="U39" s="94"/>
      <c r="V39" s="94"/>
      <c r="W39" s="94"/>
      <c r="X39" s="94"/>
      <c r="Y39" s="94" t="str">
        <f>IF(OR(E39="",E39="No Aplica"),"",COUNTIF(F39:X41,"SI"))</f>
        <v/>
      </c>
      <c r="Z39" s="95"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2"/>
      <c r="AB40" s="2"/>
      <c r="AC40" s="2"/>
      <c r="AD40" s="2"/>
      <c r="AE40" s="2"/>
      <c r="AF40" s="2"/>
      <c r="AG40" s="2"/>
      <c r="AH40" s="2"/>
      <c r="AI40" s="2"/>
      <c r="AJ40" s="2"/>
      <c r="AK40" s="2"/>
    </row>
    <row r="41" spans="1:37" ht="16.5" customHeight="1">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2"/>
      <c r="AB41" s="2"/>
      <c r="AC41" s="2"/>
      <c r="AD41" s="2"/>
      <c r="AE41" s="2"/>
      <c r="AF41" s="2"/>
      <c r="AG41" s="2"/>
      <c r="AH41" s="2"/>
      <c r="AI41" s="2"/>
      <c r="AJ41" s="2"/>
      <c r="AK41" s="2"/>
    </row>
    <row r="42" spans="1:37" ht="16.5" customHeight="1">
      <c r="A42" s="99">
        <v>12</v>
      </c>
      <c r="B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4"/>
      <c r="G42" s="94"/>
      <c r="H42" s="94"/>
      <c r="I42" s="94"/>
      <c r="J42" s="94"/>
      <c r="K42" s="94"/>
      <c r="L42" s="94"/>
      <c r="M42" s="94"/>
      <c r="N42" s="94"/>
      <c r="O42" s="94"/>
      <c r="P42" s="94"/>
      <c r="Q42" s="94"/>
      <c r="R42" s="94"/>
      <c r="S42" s="94"/>
      <c r="T42" s="94"/>
      <c r="U42" s="94"/>
      <c r="V42" s="94"/>
      <c r="W42" s="94"/>
      <c r="X42" s="94"/>
      <c r="Y42" s="94" t="str">
        <f>IF(OR(E42="",E42="No Aplica"),"",COUNTIF(F42:X44,"SI"))</f>
        <v/>
      </c>
      <c r="Z42" s="95"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2"/>
      <c r="AB43" s="2"/>
      <c r="AC43" s="2"/>
      <c r="AD43" s="2"/>
      <c r="AE43" s="2"/>
      <c r="AF43" s="2"/>
      <c r="AG43" s="2"/>
      <c r="AH43" s="2"/>
      <c r="AI43" s="2"/>
      <c r="AJ43" s="2"/>
      <c r="AK43" s="2"/>
    </row>
    <row r="44" spans="1:37" ht="16.5" customHeight="1">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2"/>
      <c r="AB44" s="2"/>
      <c r="AC44" s="2"/>
      <c r="AD44" s="2"/>
      <c r="AE44" s="2"/>
      <c r="AF44" s="2"/>
      <c r="AG44" s="2"/>
      <c r="AH44" s="2"/>
      <c r="AI44" s="2"/>
      <c r="AJ44" s="2"/>
      <c r="AK44" s="2"/>
    </row>
    <row r="45" spans="1:37" ht="16.5" customHeight="1">
      <c r="A45" s="99">
        <v>13</v>
      </c>
      <c r="B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4"/>
      <c r="G45" s="94"/>
      <c r="H45" s="94"/>
      <c r="I45" s="94"/>
      <c r="J45" s="94"/>
      <c r="K45" s="94"/>
      <c r="L45" s="94"/>
      <c r="M45" s="94"/>
      <c r="N45" s="94"/>
      <c r="O45" s="94"/>
      <c r="P45" s="94"/>
      <c r="Q45" s="94"/>
      <c r="R45" s="94"/>
      <c r="S45" s="94"/>
      <c r="T45" s="94"/>
      <c r="U45" s="94"/>
      <c r="V45" s="94"/>
      <c r="W45" s="94"/>
      <c r="X45" s="94"/>
      <c r="Y45" s="94" t="str">
        <f>IF(OR(E45="",E45="No Aplica"),"",COUNTIF(F45:X47,"SI"))</f>
        <v/>
      </c>
      <c r="Z45" s="95"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2"/>
      <c r="AB46" s="2"/>
      <c r="AC46" s="2"/>
      <c r="AD46" s="2"/>
      <c r="AE46" s="2"/>
      <c r="AF46" s="2"/>
      <c r="AG46" s="2"/>
      <c r="AH46" s="2"/>
      <c r="AI46" s="2"/>
      <c r="AJ46" s="2"/>
      <c r="AK46" s="2"/>
    </row>
    <row r="47" spans="1:37" ht="16.5" customHeight="1">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2"/>
      <c r="AB47" s="2"/>
      <c r="AC47" s="2"/>
      <c r="AD47" s="2"/>
      <c r="AE47" s="2"/>
      <c r="AF47" s="2"/>
      <c r="AG47" s="2"/>
      <c r="AH47" s="2"/>
      <c r="AI47" s="2"/>
      <c r="AJ47" s="2"/>
      <c r="AK47" s="2"/>
    </row>
    <row r="48" spans="1:37" ht="16.5" customHeight="1">
      <c r="A48" s="99">
        <v>14</v>
      </c>
      <c r="B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4"/>
      <c r="G48" s="94"/>
      <c r="H48" s="94"/>
      <c r="I48" s="94"/>
      <c r="J48" s="94"/>
      <c r="K48" s="94"/>
      <c r="L48" s="94"/>
      <c r="M48" s="94"/>
      <c r="N48" s="94"/>
      <c r="O48" s="94"/>
      <c r="P48" s="94"/>
      <c r="Q48" s="94"/>
      <c r="R48" s="94"/>
      <c r="S48" s="94"/>
      <c r="T48" s="94"/>
      <c r="U48" s="94"/>
      <c r="V48" s="94"/>
      <c r="W48" s="94"/>
      <c r="X48" s="94"/>
      <c r="Y48" s="94" t="str">
        <f>IF(OR(E48="",E48="No Aplica"),"",COUNTIF(F48:X50,"SI"))</f>
        <v/>
      </c>
      <c r="Z48" s="95"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2"/>
      <c r="AB49" s="2"/>
      <c r="AC49" s="2"/>
      <c r="AD49" s="2"/>
      <c r="AE49" s="2"/>
      <c r="AF49" s="2"/>
      <c r="AG49" s="2"/>
      <c r="AH49" s="2"/>
      <c r="AI49" s="2"/>
      <c r="AJ49" s="2"/>
      <c r="AK49" s="2"/>
    </row>
    <row r="50" spans="1:37" ht="16.5"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2"/>
      <c r="AB50" s="2"/>
      <c r="AC50" s="2"/>
      <c r="AD50" s="2"/>
      <c r="AE50" s="2"/>
      <c r="AF50" s="2"/>
      <c r="AG50" s="2"/>
      <c r="AH50" s="2"/>
      <c r="AI50" s="2"/>
      <c r="AJ50" s="2"/>
      <c r="AK50" s="2"/>
    </row>
    <row r="51" spans="1:37" ht="16.5" customHeight="1">
      <c r="A51" s="99">
        <v>15</v>
      </c>
      <c r="B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4"/>
      <c r="G51" s="94"/>
      <c r="H51" s="94"/>
      <c r="I51" s="94"/>
      <c r="J51" s="94"/>
      <c r="K51" s="94"/>
      <c r="L51" s="94"/>
      <c r="M51" s="94"/>
      <c r="N51" s="94"/>
      <c r="O51" s="94"/>
      <c r="P51" s="94"/>
      <c r="Q51" s="94"/>
      <c r="R51" s="94"/>
      <c r="S51" s="94"/>
      <c r="T51" s="94"/>
      <c r="U51" s="94"/>
      <c r="V51" s="94"/>
      <c r="W51" s="94"/>
      <c r="X51" s="94"/>
      <c r="Y51" s="94" t="str">
        <f>IF(OR(E51="",E51="No Aplica"),"",COUNTIF(F51:X53,"SI"))</f>
        <v/>
      </c>
      <c r="Z51" s="95"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2"/>
      <c r="AB52" s="2"/>
      <c r="AC52" s="2"/>
      <c r="AD52" s="2"/>
      <c r="AE52" s="2"/>
      <c r="AF52" s="2"/>
      <c r="AG52" s="2"/>
      <c r="AH52" s="2"/>
      <c r="AI52" s="2"/>
      <c r="AJ52" s="2"/>
      <c r="AK52" s="2"/>
    </row>
    <row r="53" spans="1:37" ht="16.5" customHeight="1">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2"/>
      <c r="AB53" s="2"/>
      <c r="AC53" s="2"/>
      <c r="AD53" s="2"/>
      <c r="AE53" s="2"/>
      <c r="AF53" s="2"/>
      <c r="AG53" s="2"/>
      <c r="AH53" s="2"/>
      <c r="AI53" s="2"/>
      <c r="AJ53" s="2"/>
      <c r="AK53" s="2"/>
    </row>
    <row r="54" spans="1:37" ht="16.5" customHeight="1">
      <c r="A54" s="99">
        <v>16</v>
      </c>
      <c r="B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4"/>
      <c r="G54" s="94"/>
      <c r="H54" s="94"/>
      <c r="I54" s="94"/>
      <c r="J54" s="94"/>
      <c r="K54" s="94"/>
      <c r="L54" s="94"/>
      <c r="M54" s="94"/>
      <c r="N54" s="94"/>
      <c r="O54" s="94"/>
      <c r="P54" s="94"/>
      <c r="Q54" s="94"/>
      <c r="R54" s="94"/>
      <c r="S54" s="94"/>
      <c r="T54" s="94"/>
      <c r="U54" s="94"/>
      <c r="V54" s="94"/>
      <c r="W54" s="94"/>
      <c r="X54" s="94"/>
      <c r="Y54" s="94" t="str">
        <f>IF(OR(E54="",E54="No Aplica"),"",COUNTIF(F54:X56,"SI"))</f>
        <v/>
      </c>
      <c r="Z54" s="95"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2"/>
      <c r="AB55" s="2"/>
      <c r="AC55" s="2"/>
      <c r="AD55" s="2"/>
      <c r="AE55" s="2"/>
      <c r="AF55" s="2"/>
      <c r="AG55" s="2"/>
      <c r="AH55" s="2"/>
      <c r="AI55" s="2"/>
      <c r="AJ55" s="2"/>
      <c r="AK55" s="2"/>
    </row>
    <row r="56" spans="1:37" ht="16.5" customHeight="1">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2"/>
      <c r="AB56" s="2"/>
      <c r="AC56" s="2"/>
      <c r="AD56" s="2"/>
      <c r="AE56" s="2"/>
      <c r="AF56" s="2"/>
      <c r="AG56" s="2"/>
      <c r="AH56" s="2"/>
      <c r="AI56" s="2"/>
      <c r="AJ56" s="2"/>
      <c r="AK56" s="2"/>
    </row>
    <row r="57" spans="1:37" ht="16.5" customHeight="1">
      <c r="A57" s="99">
        <v>17</v>
      </c>
      <c r="B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4"/>
      <c r="G57" s="94"/>
      <c r="H57" s="94"/>
      <c r="I57" s="94"/>
      <c r="J57" s="94"/>
      <c r="K57" s="94"/>
      <c r="L57" s="94"/>
      <c r="M57" s="94"/>
      <c r="N57" s="94"/>
      <c r="O57" s="94"/>
      <c r="P57" s="94"/>
      <c r="Q57" s="94"/>
      <c r="R57" s="94"/>
      <c r="S57" s="94"/>
      <c r="T57" s="94"/>
      <c r="U57" s="94"/>
      <c r="V57" s="94"/>
      <c r="W57" s="94"/>
      <c r="X57" s="94"/>
      <c r="Y57" s="94" t="str">
        <f>IF(OR(E57="",E57="No Aplica"),"",COUNTIF(F57:X59,"SI"))</f>
        <v/>
      </c>
      <c r="Z57" s="95"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2"/>
      <c r="AB58" s="2"/>
      <c r="AC58" s="2"/>
      <c r="AD58" s="2"/>
      <c r="AE58" s="2"/>
      <c r="AF58" s="2"/>
      <c r="AG58" s="2"/>
      <c r="AH58" s="2"/>
      <c r="AI58" s="2"/>
      <c r="AJ58" s="2"/>
      <c r="AK58" s="2"/>
    </row>
    <row r="59" spans="1:37" ht="16.5" customHeight="1">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2"/>
      <c r="AB59" s="2"/>
      <c r="AC59" s="2"/>
      <c r="AD59" s="2"/>
      <c r="AE59" s="2"/>
      <c r="AF59" s="2"/>
      <c r="AG59" s="2"/>
      <c r="AH59" s="2"/>
      <c r="AI59" s="2"/>
      <c r="AJ59" s="2"/>
      <c r="AK59" s="2"/>
    </row>
    <row r="60" spans="1:37" ht="16.5" customHeight="1">
      <c r="A60" s="99">
        <v>18</v>
      </c>
      <c r="B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4"/>
      <c r="G60" s="94"/>
      <c r="H60" s="94"/>
      <c r="I60" s="94"/>
      <c r="J60" s="94"/>
      <c r="K60" s="94"/>
      <c r="L60" s="94"/>
      <c r="M60" s="94"/>
      <c r="N60" s="94"/>
      <c r="O60" s="94"/>
      <c r="P60" s="94"/>
      <c r="Q60" s="94"/>
      <c r="R60" s="94"/>
      <c r="S60" s="94"/>
      <c r="T60" s="94"/>
      <c r="U60" s="94"/>
      <c r="V60" s="94"/>
      <c r="W60" s="94"/>
      <c r="X60" s="94"/>
      <c r="Y60" s="94" t="str">
        <f>IF(OR(E60="",E60="No Aplica"),"",COUNTIF(F60:X62,"SI"))</f>
        <v/>
      </c>
      <c r="Z60" s="95"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2"/>
      <c r="AB61" s="2"/>
      <c r="AC61" s="2"/>
      <c r="AD61" s="2"/>
      <c r="AE61" s="2"/>
      <c r="AF61" s="2"/>
      <c r="AG61" s="2"/>
      <c r="AH61" s="2"/>
      <c r="AI61" s="2"/>
      <c r="AJ61" s="2"/>
      <c r="AK61" s="2"/>
    </row>
    <row r="62" spans="1:37" ht="16.5" customHeight="1">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2"/>
      <c r="AB62" s="2"/>
      <c r="AC62" s="2"/>
      <c r="AD62" s="2"/>
      <c r="AE62" s="2"/>
      <c r="AF62" s="2"/>
      <c r="AG62" s="2"/>
      <c r="AH62" s="2"/>
      <c r="AI62" s="2"/>
      <c r="AJ62" s="2"/>
      <c r="AK62" s="2"/>
    </row>
    <row r="63" spans="1:37" ht="16.5" customHeight="1">
      <c r="A63" s="99">
        <v>19</v>
      </c>
      <c r="B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4"/>
      <c r="G63" s="94"/>
      <c r="H63" s="94"/>
      <c r="I63" s="94"/>
      <c r="J63" s="94"/>
      <c r="K63" s="94"/>
      <c r="L63" s="94"/>
      <c r="M63" s="94"/>
      <c r="N63" s="94"/>
      <c r="O63" s="94"/>
      <c r="P63" s="94"/>
      <c r="Q63" s="94"/>
      <c r="R63" s="94"/>
      <c r="S63" s="94"/>
      <c r="T63" s="94"/>
      <c r="U63" s="94"/>
      <c r="V63" s="94"/>
      <c r="W63" s="94"/>
      <c r="X63" s="94"/>
      <c r="Y63" s="94" t="str">
        <f>IF(OR(E63="",E63="No Aplica"),"",COUNTIF(F63:X65,"SI"))</f>
        <v/>
      </c>
      <c r="Z63" s="95"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2"/>
      <c r="AB64" s="2"/>
      <c r="AC64" s="2"/>
      <c r="AD64" s="2"/>
      <c r="AE64" s="2"/>
      <c r="AF64" s="2"/>
      <c r="AG64" s="2"/>
      <c r="AH64" s="2"/>
      <c r="AI64" s="2"/>
      <c r="AJ64" s="2"/>
      <c r="AK64" s="2"/>
    </row>
    <row r="65" spans="1:37" ht="16.5" customHeight="1">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2"/>
      <c r="AB65" s="2"/>
      <c r="AC65" s="2"/>
      <c r="AD65" s="2"/>
      <c r="AE65" s="2"/>
      <c r="AF65" s="2"/>
      <c r="AG65" s="2"/>
      <c r="AH65" s="2"/>
      <c r="AI65" s="2"/>
      <c r="AJ65" s="2"/>
      <c r="AK65" s="2"/>
    </row>
    <row r="66" spans="1:37" ht="16.5" customHeight="1">
      <c r="A66" s="99">
        <v>20</v>
      </c>
      <c r="B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4"/>
      <c r="G66" s="94"/>
      <c r="H66" s="94"/>
      <c r="I66" s="94"/>
      <c r="J66" s="94"/>
      <c r="K66" s="94"/>
      <c r="L66" s="94"/>
      <c r="M66" s="94"/>
      <c r="N66" s="94"/>
      <c r="O66" s="94"/>
      <c r="P66" s="94"/>
      <c r="Q66" s="94"/>
      <c r="R66" s="94"/>
      <c r="S66" s="94"/>
      <c r="T66" s="94"/>
      <c r="U66" s="94"/>
      <c r="V66" s="94"/>
      <c r="W66" s="94"/>
      <c r="X66" s="94"/>
      <c r="Y66" s="94" t="str">
        <f>IF(OR(E66="",E66="No Aplica"),"",COUNTIF(F66:X68,"SI"))</f>
        <v/>
      </c>
      <c r="Z66" s="95"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2"/>
      <c r="AB67" s="2"/>
      <c r="AC67" s="2"/>
      <c r="AD67" s="2"/>
      <c r="AE67" s="2"/>
      <c r="AF67" s="2"/>
      <c r="AG67" s="2"/>
      <c r="AH67" s="2"/>
      <c r="AI67" s="2"/>
      <c r="AJ67" s="2"/>
      <c r="AK67" s="2"/>
    </row>
    <row r="68" spans="1:37" ht="16.5" customHeight="1">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Y68">
    <cfRule type="expression" dxfId="246" priority="1">
      <formula>IF($E9="No aplica",1,0)</formula>
    </cfRule>
  </conditionalFormatting>
  <conditionalFormatting sqref="Z9">
    <cfRule type="cellIs" dxfId="245" priority="2" operator="equal">
      <formula>"Catastrófico"</formula>
    </cfRule>
  </conditionalFormatting>
  <conditionalFormatting sqref="Z9">
    <cfRule type="cellIs" dxfId="244" priority="3" operator="equal">
      <formula>"Mayor"</formula>
    </cfRule>
  </conditionalFormatting>
  <conditionalFormatting sqref="Z9">
    <cfRule type="cellIs" dxfId="243" priority="4" operator="equal">
      <formula>"Moderado"</formula>
    </cfRule>
  </conditionalFormatting>
  <conditionalFormatting sqref="Z9">
    <cfRule type="cellIs" dxfId="242" priority="5" operator="equal">
      <formula>"Menor"</formula>
    </cfRule>
  </conditionalFormatting>
  <conditionalFormatting sqref="Z9">
    <cfRule type="cellIs" dxfId="241" priority="6" operator="equal">
      <formula>"Leve"</formula>
    </cfRule>
  </conditionalFormatting>
  <conditionalFormatting sqref="Z9:Z11">
    <cfRule type="expression" dxfId="240" priority="7">
      <formula>IF($E9="No aplica",1,0)</formula>
    </cfRule>
  </conditionalFormatting>
  <conditionalFormatting sqref="Z12 Z15 Z18 Z21 Z24 Z27 Z30 Z33 Z36 Z39 Z42 Z45 Z48 Z51 Z54 Z57 Z60 Z63 Z66">
    <cfRule type="cellIs" dxfId="239" priority="8" operator="equal">
      <formula>"Catastrófico"</formula>
    </cfRule>
  </conditionalFormatting>
  <conditionalFormatting sqref="Z12 Z15 Z18 Z21 Z24 Z27 Z30 Z33 Z36 Z39 Z42 Z45 Z48 Z51 Z54 Z57 Z60 Z63 Z66">
    <cfRule type="cellIs" dxfId="238" priority="9" operator="equal">
      <formula>"Mayor"</formula>
    </cfRule>
  </conditionalFormatting>
  <conditionalFormatting sqref="Z12 Z15 Z18 Z21 Z24 Z27 Z30 Z33 Z36 Z39 Z42 Z45 Z48 Z51 Z54 Z57 Z60 Z63 Z66">
    <cfRule type="cellIs" dxfId="237" priority="10" operator="equal">
      <formula>"Moderado"</formula>
    </cfRule>
  </conditionalFormatting>
  <conditionalFormatting sqref="Z12 Z15 Z18 Z21 Z24 Z27 Z30 Z33 Z36 Z39 Z42 Z45 Z48 Z51 Z54 Z57 Z60 Z63 Z66">
    <cfRule type="cellIs" dxfId="236" priority="11" operator="equal">
      <formula>"Menor"</formula>
    </cfRule>
  </conditionalFormatting>
  <conditionalFormatting sqref="Z12 Z15 Z18 Z21 Z24 Z27 Z30 Z33 Z36 Z39 Z42 Z45 Z48 Z51 Z54 Z57 Z60 Z63 Z66">
    <cfRule type="cellIs" dxfId="235" priority="12" operator="equal">
      <formula>"Leve"</formula>
    </cfRule>
  </conditionalFormatting>
  <conditionalFormatting sqref="Z12:Z68">
    <cfRule type="expression" dxfId="234" priority="13">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11"/>
      <c r="B1" s="75"/>
      <c r="C1" s="80" t="s">
        <v>0</v>
      </c>
      <c r="D1" s="81"/>
      <c r="E1" s="81"/>
      <c r="F1" s="81"/>
      <c r="G1" s="81"/>
      <c r="H1" s="81"/>
      <c r="I1" s="81"/>
      <c r="J1" s="75"/>
      <c r="K1" s="110" t="s">
        <v>227</v>
      </c>
      <c r="L1" s="67"/>
      <c r="M1" s="3"/>
      <c r="N1" s="3"/>
      <c r="O1" s="3"/>
      <c r="P1" s="3"/>
      <c r="Q1" s="4"/>
      <c r="R1" s="4"/>
      <c r="S1" s="4"/>
      <c r="T1" s="4"/>
      <c r="U1" s="4"/>
      <c r="V1" s="4"/>
      <c r="W1" s="4"/>
      <c r="X1" s="4"/>
      <c r="Y1" s="4"/>
      <c r="Z1" s="4"/>
    </row>
    <row r="2" spans="1:26" ht="15.75" customHeight="1">
      <c r="A2" s="76"/>
      <c r="B2" s="77"/>
      <c r="C2" s="76"/>
      <c r="D2" s="82"/>
      <c r="E2" s="82"/>
      <c r="F2" s="82"/>
      <c r="G2" s="82"/>
      <c r="H2" s="82"/>
      <c r="I2" s="82"/>
      <c r="J2" s="77"/>
      <c r="K2" s="110" t="s">
        <v>228</v>
      </c>
      <c r="L2" s="67"/>
      <c r="M2" s="3"/>
      <c r="N2" s="3"/>
      <c r="O2" s="3"/>
      <c r="P2" s="3"/>
      <c r="Q2" s="4"/>
      <c r="R2" s="4"/>
      <c r="S2" s="4"/>
      <c r="T2" s="4"/>
      <c r="U2" s="4"/>
      <c r="V2" s="4"/>
      <c r="W2" s="4"/>
      <c r="X2" s="4"/>
      <c r="Y2" s="4"/>
      <c r="Z2" s="4"/>
    </row>
    <row r="3" spans="1:26" ht="15.75" customHeight="1">
      <c r="A3" s="76"/>
      <c r="B3" s="77"/>
      <c r="C3" s="76"/>
      <c r="D3" s="82"/>
      <c r="E3" s="82"/>
      <c r="F3" s="82"/>
      <c r="G3" s="82"/>
      <c r="H3" s="82"/>
      <c r="I3" s="82"/>
      <c r="J3" s="77"/>
      <c r="K3" s="110" t="s">
        <v>229</v>
      </c>
      <c r="L3" s="67"/>
      <c r="M3" s="3"/>
      <c r="N3" s="3"/>
      <c r="O3" s="3"/>
      <c r="P3" s="3"/>
      <c r="Q3" s="4"/>
      <c r="R3" s="4"/>
      <c r="S3" s="4"/>
      <c r="T3" s="4"/>
      <c r="U3" s="4"/>
      <c r="V3" s="4"/>
      <c r="W3" s="4"/>
      <c r="X3" s="4"/>
      <c r="Y3" s="4"/>
      <c r="Z3" s="4"/>
    </row>
    <row r="4" spans="1:26" ht="15.75" customHeight="1">
      <c r="A4" s="78"/>
      <c r="B4" s="79"/>
      <c r="C4" s="78"/>
      <c r="D4" s="83"/>
      <c r="E4" s="83"/>
      <c r="F4" s="83"/>
      <c r="G4" s="83"/>
      <c r="H4" s="83"/>
      <c r="I4" s="83"/>
      <c r="J4" s="79"/>
      <c r="K4" s="110" t="s">
        <v>230</v>
      </c>
      <c r="L4" s="67"/>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106" t="s">
        <v>96</v>
      </c>
      <c r="B6" s="66"/>
      <c r="C6" s="66"/>
      <c r="D6" s="66"/>
      <c r="E6" s="66"/>
      <c r="F6" s="66"/>
      <c r="G6" s="67"/>
      <c r="H6" s="106" t="s">
        <v>231</v>
      </c>
      <c r="I6" s="66"/>
      <c r="J6" s="66"/>
      <c r="K6" s="66"/>
      <c r="L6" s="67"/>
      <c r="M6" s="3"/>
      <c r="N6" s="3"/>
      <c r="O6" s="3"/>
      <c r="P6" s="3"/>
      <c r="Q6" s="4"/>
      <c r="R6" s="4"/>
      <c r="S6" s="4"/>
      <c r="T6" s="4"/>
      <c r="U6" s="4"/>
      <c r="V6" s="4"/>
      <c r="W6" s="4"/>
      <c r="X6" s="4"/>
      <c r="Y6" s="4"/>
      <c r="Z6" s="4"/>
    </row>
    <row r="7" spans="1:26" ht="18" customHeight="1">
      <c r="A7" s="105" t="s">
        <v>94</v>
      </c>
      <c r="B7" s="101" t="s">
        <v>95</v>
      </c>
      <c r="C7" s="101" t="s">
        <v>99</v>
      </c>
      <c r="D7" s="101" t="s">
        <v>103</v>
      </c>
      <c r="E7" s="101" t="s">
        <v>104</v>
      </c>
      <c r="F7" s="102" t="s">
        <v>105</v>
      </c>
      <c r="G7" s="102" t="s">
        <v>232</v>
      </c>
      <c r="H7" s="109" t="s">
        <v>233</v>
      </c>
      <c r="I7" s="109" t="s">
        <v>234</v>
      </c>
      <c r="J7" s="101" t="s">
        <v>235</v>
      </c>
      <c r="K7" s="109" t="s">
        <v>236</v>
      </c>
      <c r="L7" s="109" t="s">
        <v>237</v>
      </c>
      <c r="M7" s="3"/>
      <c r="N7" s="3"/>
      <c r="O7" s="3"/>
      <c r="P7" s="3"/>
      <c r="Q7" s="4"/>
      <c r="R7" s="4"/>
      <c r="S7" s="4"/>
      <c r="T7" s="4"/>
      <c r="U7" s="4"/>
      <c r="V7" s="4"/>
      <c r="W7" s="4"/>
      <c r="X7" s="4"/>
      <c r="Y7" s="4"/>
      <c r="Z7" s="4"/>
    </row>
    <row r="8" spans="1:26" ht="35.25" customHeight="1">
      <c r="A8" s="93"/>
      <c r="B8" s="93"/>
      <c r="C8" s="93"/>
      <c r="D8" s="93"/>
      <c r="E8" s="93"/>
      <c r="F8" s="93"/>
      <c r="G8" s="93"/>
      <c r="H8" s="93"/>
      <c r="I8" s="93"/>
      <c r="J8" s="93"/>
      <c r="K8" s="93"/>
      <c r="L8" s="93"/>
      <c r="M8" s="16"/>
      <c r="N8" s="16"/>
      <c r="O8" s="16"/>
      <c r="P8" s="16"/>
      <c r="Q8" s="4"/>
      <c r="R8" s="4"/>
      <c r="S8" s="4"/>
      <c r="T8" s="4"/>
      <c r="U8" s="4"/>
      <c r="V8" s="4"/>
      <c r="W8" s="4"/>
      <c r="X8" s="4"/>
      <c r="Y8" s="4"/>
      <c r="Z8" s="4"/>
    </row>
    <row r="9" spans="1:26" ht="16.5" customHeight="1">
      <c r="A9" s="99">
        <v>1</v>
      </c>
      <c r="B9" s="94" t="str">
        <f>IF(MID('2. Identificación del Riesgo'!H9:H11,1,27)="Seguridad de la Información",'2. Identificación del Riesgo'!B9:B11,
IF('2. Identificación del Riesgo'!H9:H11="","",
IF(MID('2. Identificación del Riesgo'!H9:H11,1,27)&lt;&gt;"Seguridad de la Información","No aplica")))</f>
        <v>No aplica</v>
      </c>
      <c r="C9" s="94" t="str">
        <f>IF(MID('2. Identificación del Riesgo'!H9:H11,1,27)="Seguridad de la Información",'2. Identificación del Riesgo'!C9:C11,
IF('2. Identificación del Riesgo'!H9:H11="","",
IF(MID('2. Identificación del Riesgo'!H9:H11,1,27)&lt;&gt;"Seguridad de la Información","No aplica")))</f>
        <v>No aplica</v>
      </c>
      <c r="D9" s="94" t="str">
        <f>IF(MID('2. Identificación del Riesgo'!H9:H11,1,27)="Seguridad de la Información",'2. Identificación del Riesgo'!G9:G11,
IF('2. Identificación del Riesgo'!H9:H11="","",
IF(MID('2. Identificación del Riesgo'!H9:H11,1,27)&lt;&gt;"Seguridad de la Información","No aplica")))</f>
        <v>No aplica</v>
      </c>
      <c r="E9" s="94" t="str">
        <f>IF(MID('2. Identificación del Riesgo'!H9:H11,1,27)="Seguridad de la Información",'2. Identificación del Riesgo'!H9:H11,
IF('2. Identificación del Riesgo'!H9:H11="","",
IF(MID('2. Identificación del Riesgo'!H9:H11,1,27)&lt;&gt;"Seguridad de la Información","No aplica")))</f>
        <v>No aplica</v>
      </c>
      <c r="F9" s="94" t="str">
        <f>IF(MID('2. Identificación del Riesgo'!H9:H11,1,27)="Seguridad de la Información",'2. Identificación del Riesgo'!I9:I11,
IF('2. Identificación del Riesgo'!H9:H11="","",
IF(MID('2. Identificación del Riesgo'!H9:H11,1,27)&lt;&gt;"Seguridad de la Información","No aplica")))</f>
        <v>No aplica</v>
      </c>
      <c r="G9" s="94"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4"/>
      <c r="I9" s="94"/>
      <c r="J9" s="11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4"/>
      <c r="L9" s="94"/>
      <c r="M9" s="17"/>
      <c r="N9" s="17"/>
      <c r="O9" s="17"/>
      <c r="P9" s="17"/>
      <c r="Q9" s="4"/>
      <c r="R9" s="4"/>
      <c r="S9" s="4"/>
      <c r="T9" s="4"/>
      <c r="U9" s="4"/>
      <c r="V9" s="4"/>
      <c r="W9" s="4"/>
      <c r="X9" s="4"/>
      <c r="Y9" s="4"/>
      <c r="Z9" s="4"/>
    </row>
    <row r="10" spans="1:26" ht="16.5" customHeight="1">
      <c r="A10" s="92"/>
      <c r="B10" s="92"/>
      <c r="C10" s="92"/>
      <c r="D10" s="92"/>
      <c r="E10" s="92"/>
      <c r="F10" s="92"/>
      <c r="G10" s="92"/>
      <c r="H10" s="92"/>
      <c r="I10" s="92"/>
      <c r="J10" s="92"/>
      <c r="K10" s="92"/>
      <c r="L10" s="92"/>
      <c r="M10" s="3"/>
      <c r="N10" s="3"/>
      <c r="O10" s="3"/>
      <c r="P10" s="3"/>
      <c r="Q10" s="4"/>
      <c r="R10" s="4"/>
      <c r="S10" s="4"/>
      <c r="T10" s="4"/>
      <c r="U10" s="4"/>
      <c r="V10" s="4"/>
      <c r="W10" s="4"/>
      <c r="X10" s="4"/>
      <c r="Y10" s="4"/>
      <c r="Z10" s="4"/>
    </row>
    <row r="11" spans="1:26" ht="16.5" customHeight="1">
      <c r="A11" s="93"/>
      <c r="B11" s="93"/>
      <c r="C11" s="93"/>
      <c r="D11" s="93"/>
      <c r="E11" s="93"/>
      <c r="F11" s="93"/>
      <c r="G11" s="93"/>
      <c r="H11" s="93"/>
      <c r="I11" s="93"/>
      <c r="J11" s="93"/>
      <c r="K11" s="93"/>
      <c r="L11" s="93"/>
      <c r="M11" s="3"/>
      <c r="N11" s="3"/>
      <c r="O11" s="3"/>
      <c r="P11" s="3"/>
      <c r="Q11" s="4"/>
      <c r="R11" s="4"/>
      <c r="S11" s="4"/>
      <c r="T11" s="4"/>
      <c r="U11" s="4"/>
      <c r="V11" s="4"/>
      <c r="W11" s="4"/>
      <c r="X11" s="4"/>
      <c r="Y11" s="4"/>
      <c r="Z11" s="4"/>
    </row>
    <row r="12" spans="1:26" ht="16.5" customHeight="1">
      <c r="A12" s="99">
        <v>2</v>
      </c>
      <c r="B12" s="94" t="str">
        <f>IF(MID('2. Identificación del Riesgo'!H12:H14,1,27)="Seguridad de la Información",'2. Identificación del Riesgo'!B12:B14,
IF('2. Identificación del Riesgo'!H12:H14="","",
IF(MID('2. Identificación del Riesgo'!H12:H14,1,27)&lt;&gt;"Seguridad de la Información","No aplica")))</f>
        <v>No aplica</v>
      </c>
      <c r="C12" s="94" t="str">
        <f>IF(MID('2. Identificación del Riesgo'!H12:H14,1,27)="Seguridad de la Información",'2. Identificación del Riesgo'!C12:C14,
IF('2. Identificación del Riesgo'!H12:H14="","",
IF(MID('2. Identificación del Riesgo'!H12:H14,1,27)&lt;&gt;"Seguridad de la Información","No aplica")))</f>
        <v>No aplica</v>
      </c>
      <c r="D12" s="94" t="str">
        <f>IF(MID('2. Identificación del Riesgo'!H12:H14,1,27)="Seguridad de la Información",'2. Identificación del Riesgo'!G12:G14,
IF('2. Identificación del Riesgo'!H12:H14="","",
IF(MID('2. Identificación del Riesgo'!H12:H14,1,27)&lt;&gt;"Seguridad de la Información","No aplica")))</f>
        <v>No aplica</v>
      </c>
      <c r="E12" s="94" t="str">
        <f>IF(MID('2. Identificación del Riesgo'!H12:H14,1,27)="Seguridad de la Información",'2. Identificación del Riesgo'!H12:H14,
IF('2. Identificación del Riesgo'!H12:H14="","",
IF(MID('2. Identificación del Riesgo'!H12:H14,1,27)&lt;&gt;"Seguridad de la Información","No aplica")))</f>
        <v>No aplica</v>
      </c>
      <c r="F12" s="94" t="str">
        <f>IF(MID('2. Identificación del Riesgo'!H12:H14,1,27)="Seguridad de la Información",'2. Identificación del Riesgo'!I12:I14,
IF('2. Identificación del Riesgo'!H12:H14="","",
IF(MID('2. Identificación del Riesgo'!H12:H14,1,27)&lt;&gt;"Seguridad de la Información","No aplica")))</f>
        <v>No aplica</v>
      </c>
      <c r="G12" s="94"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4"/>
      <c r="I12" s="94"/>
      <c r="J12" s="11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4"/>
      <c r="L12" s="94"/>
      <c r="M12" s="3"/>
      <c r="N12" s="3"/>
      <c r="O12" s="3"/>
      <c r="P12" s="3"/>
      <c r="Q12" s="4"/>
      <c r="R12" s="4"/>
      <c r="S12" s="4"/>
      <c r="T12" s="4"/>
      <c r="U12" s="4"/>
      <c r="V12" s="4"/>
      <c r="W12" s="4"/>
      <c r="X12" s="4"/>
      <c r="Y12" s="4"/>
      <c r="Z12" s="4"/>
    </row>
    <row r="13" spans="1:26" ht="16.5" customHeight="1">
      <c r="A13" s="92"/>
      <c r="B13" s="92"/>
      <c r="C13" s="92"/>
      <c r="D13" s="92"/>
      <c r="E13" s="92"/>
      <c r="F13" s="92"/>
      <c r="G13" s="92"/>
      <c r="H13" s="92"/>
      <c r="I13" s="92"/>
      <c r="J13" s="92"/>
      <c r="K13" s="92"/>
      <c r="L13" s="92"/>
      <c r="M13" s="3"/>
      <c r="N13" s="3"/>
      <c r="O13" s="3"/>
      <c r="P13" s="3"/>
      <c r="Q13" s="4"/>
      <c r="R13" s="4"/>
      <c r="S13" s="4"/>
      <c r="T13" s="4"/>
      <c r="U13" s="4"/>
      <c r="V13" s="4"/>
      <c r="W13" s="4"/>
      <c r="X13" s="4"/>
      <c r="Y13" s="4"/>
      <c r="Z13" s="4"/>
    </row>
    <row r="14" spans="1:26" ht="16.5" customHeight="1">
      <c r="A14" s="93"/>
      <c r="B14" s="93"/>
      <c r="C14" s="93"/>
      <c r="D14" s="93"/>
      <c r="E14" s="93"/>
      <c r="F14" s="93"/>
      <c r="G14" s="93"/>
      <c r="H14" s="93"/>
      <c r="I14" s="93"/>
      <c r="J14" s="93"/>
      <c r="K14" s="93"/>
      <c r="L14" s="93"/>
      <c r="M14" s="3"/>
      <c r="N14" s="3"/>
      <c r="O14" s="3"/>
      <c r="P14" s="3"/>
      <c r="Q14" s="4"/>
      <c r="R14" s="4"/>
      <c r="S14" s="4"/>
      <c r="T14" s="4"/>
      <c r="U14" s="4"/>
      <c r="V14" s="4"/>
      <c r="W14" s="4"/>
      <c r="X14" s="4"/>
      <c r="Y14" s="4"/>
      <c r="Z14" s="4"/>
    </row>
    <row r="15" spans="1:26" ht="16.5" customHeight="1">
      <c r="A15" s="99">
        <v>3</v>
      </c>
      <c r="B15" s="94" t="str">
        <f>IF(MID('2. Identificación del Riesgo'!H15:H17,1,27)="Seguridad de la Información",'2. Identificación del Riesgo'!B15:B17,
IF('2. Identificación del Riesgo'!H15:H17="","",
IF(MID('2. Identificación del Riesgo'!H15:H17,1,27)&lt;&gt;"Seguridad de la Información","No aplica")))</f>
        <v>No aplica</v>
      </c>
      <c r="C15" s="94" t="str">
        <f>IF(MID('2. Identificación del Riesgo'!H15:H17,1,27)="Seguridad de la Información",'2. Identificación del Riesgo'!C15:C17,
IF('2. Identificación del Riesgo'!H15:H17="","",
IF(MID('2. Identificación del Riesgo'!H15:H17,1,27)&lt;&gt;"Seguridad de la Información","No aplica")))</f>
        <v>No aplica</v>
      </c>
      <c r="D15" s="94" t="str">
        <f>IF(MID('2. Identificación del Riesgo'!H15:H17,1,27)="Seguridad de la Información",'2. Identificación del Riesgo'!G15:G17,
IF('2. Identificación del Riesgo'!H15:H17="","",
IF(MID('2. Identificación del Riesgo'!H15:H17,1,27)&lt;&gt;"Seguridad de la Información","No aplica")))</f>
        <v>No aplica</v>
      </c>
      <c r="E15" s="94" t="str">
        <f>IF(MID('2. Identificación del Riesgo'!H15:H17,1,27)="Seguridad de la Información",'2. Identificación del Riesgo'!H15:H17,
IF('2. Identificación del Riesgo'!H15:H17="","",
IF(MID('2. Identificación del Riesgo'!H15:H17,1,27)&lt;&gt;"Seguridad de la Información","No aplica")))</f>
        <v>No aplica</v>
      </c>
      <c r="F15" s="94" t="str">
        <f>IF(MID('2. Identificación del Riesgo'!H15:H17,1,27)="Seguridad de la Información",'2. Identificación del Riesgo'!I15:I17,
IF('2. Identificación del Riesgo'!H15:H17="","",
IF(MID('2. Identificación del Riesgo'!H15:H17,1,27)&lt;&gt;"Seguridad de la Información","No aplica")))</f>
        <v>No aplica</v>
      </c>
      <c r="G15" s="94"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4"/>
      <c r="I15" s="94"/>
      <c r="J15" s="11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4"/>
      <c r="L15" s="94"/>
      <c r="M15" s="3"/>
      <c r="N15" s="3"/>
      <c r="O15" s="3"/>
      <c r="P15" s="3"/>
      <c r="Q15" s="4"/>
      <c r="R15" s="4"/>
      <c r="S15" s="4"/>
      <c r="T15" s="4"/>
      <c r="U15" s="4"/>
      <c r="V15" s="4"/>
      <c r="W15" s="4"/>
      <c r="X15" s="4"/>
      <c r="Y15" s="4"/>
      <c r="Z15" s="4"/>
    </row>
    <row r="16" spans="1:26" ht="16.5" customHeight="1">
      <c r="A16" s="92"/>
      <c r="B16" s="92"/>
      <c r="C16" s="92"/>
      <c r="D16" s="92"/>
      <c r="E16" s="92"/>
      <c r="F16" s="92"/>
      <c r="G16" s="92"/>
      <c r="H16" s="92"/>
      <c r="I16" s="92"/>
      <c r="J16" s="92"/>
      <c r="K16" s="92"/>
      <c r="L16" s="92"/>
      <c r="M16" s="3"/>
      <c r="N16" s="3"/>
      <c r="O16" s="3"/>
      <c r="P16" s="3"/>
      <c r="Q16" s="4"/>
      <c r="R16" s="4"/>
      <c r="S16" s="4"/>
      <c r="T16" s="4"/>
      <c r="U16" s="4"/>
      <c r="V16" s="4"/>
      <c r="W16" s="4"/>
      <c r="X16" s="4"/>
      <c r="Y16" s="4"/>
      <c r="Z16" s="4"/>
    </row>
    <row r="17" spans="1:26" ht="16.5" customHeight="1">
      <c r="A17" s="93"/>
      <c r="B17" s="93"/>
      <c r="C17" s="93"/>
      <c r="D17" s="93"/>
      <c r="E17" s="93"/>
      <c r="F17" s="93"/>
      <c r="G17" s="93"/>
      <c r="H17" s="93"/>
      <c r="I17" s="93"/>
      <c r="J17" s="93"/>
      <c r="K17" s="93"/>
      <c r="L17" s="93"/>
      <c r="M17" s="3"/>
      <c r="N17" s="3"/>
      <c r="O17" s="3"/>
      <c r="P17" s="3"/>
      <c r="Q17" s="4"/>
      <c r="R17" s="4"/>
      <c r="S17" s="4"/>
      <c r="T17" s="4"/>
      <c r="U17" s="4"/>
      <c r="V17" s="4"/>
      <c r="W17" s="4"/>
      <c r="X17" s="4"/>
      <c r="Y17" s="4"/>
      <c r="Z17" s="4"/>
    </row>
    <row r="18" spans="1:26" ht="16.5" customHeight="1">
      <c r="A18" s="99">
        <v>4</v>
      </c>
      <c r="B18" s="94" t="str">
        <f>IF(MID('2. Identificación del Riesgo'!H18:H20,1,27)="Seguridad de la Información",'2. Identificación del Riesgo'!B18:B20,
IF('2. Identificación del Riesgo'!H18:H20="","",
IF(MID('2. Identificación del Riesgo'!H18:H20,1,27)&lt;&gt;"Seguridad de la Información","No aplica")))</f>
        <v>No aplica</v>
      </c>
      <c r="C18" s="94" t="str">
        <f>IF(MID('2. Identificación del Riesgo'!H18:H20,1,27)="Seguridad de la Información",'2. Identificación del Riesgo'!C18:C20,
IF('2. Identificación del Riesgo'!H18:H20="","",
IF(MID('2. Identificación del Riesgo'!H18:H20,1,27)&lt;&gt;"Seguridad de la Información","No aplica")))</f>
        <v>No aplica</v>
      </c>
      <c r="D18" s="94" t="str">
        <f>IF(MID('2. Identificación del Riesgo'!H18:H20,1,27)="Seguridad de la Información",'2. Identificación del Riesgo'!G18:G20,
IF('2. Identificación del Riesgo'!H18:H20="","",
IF(MID('2. Identificación del Riesgo'!H18:H20,1,27)&lt;&gt;"Seguridad de la Información","No aplica")))</f>
        <v>No aplica</v>
      </c>
      <c r="E18" s="94" t="str">
        <f>IF(MID('2. Identificación del Riesgo'!H18:H20,1,27)="Seguridad de la Información",'2. Identificación del Riesgo'!H18:H20,
IF('2. Identificación del Riesgo'!H18:H20="","",
IF(MID('2. Identificación del Riesgo'!H18:H20,1,27)&lt;&gt;"Seguridad de la Información","No aplica")))</f>
        <v>No aplica</v>
      </c>
      <c r="F18" s="94" t="str">
        <f>IF(MID('2. Identificación del Riesgo'!H18:H20,1,27)="Seguridad de la Información",'2. Identificación del Riesgo'!I18:I20,
IF('2. Identificación del Riesgo'!H18:H20="","",
IF(MID('2. Identificación del Riesgo'!H18:H20,1,27)&lt;&gt;"Seguridad de la Información","No aplica")))</f>
        <v>No aplica</v>
      </c>
      <c r="G18" s="94"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4"/>
      <c r="I18" s="94"/>
      <c r="J18" s="11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4"/>
      <c r="L18" s="94"/>
      <c r="M18" s="3"/>
      <c r="N18" s="3"/>
      <c r="O18" s="3"/>
      <c r="P18" s="3"/>
      <c r="Q18" s="4"/>
      <c r="R18" s="4"/>
      <c r="S18" s="4"/>
      <c r="T18" s="4"/>
      <c r="U18" s="4"/>
      <c r="V18" s="4"/>
      <c r="W18" s="4"/>
      <c r="X18" s="4"/>
      <c r="Y18" s="4"/>
      <c r="Z18" s="4"/>
    </row>
    <row r="19" spans="1:26" ht="16.5" customHeight="1">
      <c r="A19" s="92"/>
      <c r="B19" s="92"/>
      <c r="C19" s="92"/>
      <c r="D19" s="92"/>
      <c r="E19" s="92"/>
      <c r="F19" s="92"/>
      <c r="G19" s="92"/>
      <c r="H19" s="92"/>
      <c r="I19" s="92"/>
      <c r="J19" s="92"/>
      <c r="K19" s="92"/>
      <c r="L19" s="92"/>
      <c r="M19" s="3"/>
      <c r="N19" s="3"/>
      <c r="O19" s="3"/>
      <c r="P19" s="3"/>
      <c r="Q19" s="4"/>
      <c r="R19" s="4"/>
      <c r="S19" s="4"/>
      <c r="T19" s="4"/>
      <c r="U19" s="4"/>
      <c r="V19" s="4"/>
      <c r="W19" s="4"/>
      <c r="X19" s="4"/>
      <c r="Y19" s="4"/>
      <c r="Z19" s="4"/>
    </row>
    <row r="20" spans="1:26" ht="16.5" customHeight="1">
      <c r="A20" s="93"/>
      <c r="B20" s="93"/>
      <c r="C20" s="93"/>
      <c r="D20" s="93"/>
      <c r="E20" s="93"/>
      <c r="F20" s="93"/>
      <c r="G20" s="93"/>
      <c r="H20" s="93"/>
      <c r="I20" s="93"/>
      <c r="J20" s="93"/>
      <c r="K20" s="93"/>
      <c r="L20" s="93"/>
      <c r="M20" s="3"/>
      <c r="N20" s="3"/>
      <c r="O20" s="3"/>
      <c r="P20" s="3"/>
      <c r="Q20" s="4"/>
      <c r="R20" s="4"/>
      <c r="S20" s="4"/>
      <c r="T20" s="4"/>
      <c r="U20" s="4"/>
      <c r="V20" s="4"/>
      <c r="W20" s="4"/>
      <c r="X20" s="4"/>
      <c r="Y20" s="4"/>
      <c r="Z20" s="4"/>
    </row>
    <row r="21" spans="1:26" ht="16.5" customHeight="1">
      <c r="A21" s="99">
        <v>5</v>
      </c>
      <c r="B21" s="94" t="str">
        <f>IF(MID('2. Identificación del Riesgo'!H21:H23,1,27)="Seguridad de la Información",'2. Identificación del Riesgo'!B21:B23,
IF('2. Identificación del Riesgo'!H21:H23="","",
IF(MID('2. Identificación del Riesgo'!H21:H23,1,27)&lt;&gt;"Seguridad de la Información","No aplica")))</f>
        <v>No aplica</v>
      </c>
      <c r="C21" s="94" t="str">
        <f>IF(MID('2. Identificación del Riesgo'!H21:H23,1,27)="Seguridad de la Información",'2. Identificación del Riesgo'!C21:C23,
IF('2. Identificación del Riesgo'!H21:H23="","",
IF(MID('2. Identificación del Riesgo'!H21:H23,1,27)&lt;&gt;"Seguridad de la Información","No aplica")))</f>
        <v>No aplica</v>
      </c>
      <c r="D21" s="94" t="str">
        <f>IF(MID('2. Identificación del Riesgo'!H21:H23,1,27)="Seguridad de la Información",'2. Identificación del Riesgo'!G21:G23,
IF('2. Identificación del Riesgo'!H21:H23="","",
IF(MID('2. Identificación del Riesgo'!H21:H23,1,27)&lt;&gt;"Seguridad de la Información","No aplica")))</f>
        <v>No aplica</v>
      </c>
      <c r="E21" s="94" t="str">
        <f>IF(MID('2. Identificación del Riesgo'!H21:H23,1,27)="Seguridad de la Información",'2. Identificación del Riesgo'!H21:H23,
IF('2. Identificación del Riesgo'!H21:H23="","",
IF(MID('2. Identificación del Riesgo'!H21:H23,1,27)&lt;&gt;"Seguridad de la Información","No aplica")))</f>
        <v>No aplica</v>
      </c>
      <c r="F21" s="94" t="str">
        <f>IF(MID('2. Identificación del Riesgo'!H21:H23,1,27)="Seguridad de la Información",'2. Identificación del Riesgo'!I21:I23,
IF('2. Identificación del Riesgo'!H21:H23="","",
IF(MID('2. Identificación del Riesgo'!H21:H23,1,27)&lt;&gt;"Seguridad de la Información","No aplica")))</f>
        <v>No aplica</v>
      </c>
      <c r="G21" s="94"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4"/>
      <c r="I21" s="94"/>
      <c r="J21" s="11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4"/>
      <c r="L21" s="94"/>
      <c r="M21" s="3"/>
      <c r="N21" s="3"/>
      <c r="O21" s="3"/>
      <c r="P21" s="3"/>
      <c r="Q21" s="4"/>
      <c r="R21" s="4"/>
      <c r="S21" s="4"/>
      <c r="T21" s="4"/>
      <c r="U21" s="4"/>
      <c r="V21" s="4"/>
      <c r="W21" s="4"/>
      <c r="X21" s="4"/>
      <c r="Y21" s="4"/>
      <c r="Z21" s="4"/>
    </row>
    <row r="22" spans="1:26" ht="16.5" customHeight="1">
      <c r="A22" s="92"/>
      <c r="B22" s="92"/>
      <c r="C22" s="92"/>
      <c r="D22" s="92"/>
      <c r="E22" s="92"/>
      <c r="F22" s="92"/>
      <c r="G22" s="92"/>
      <c r="H22" s="92"/>
      <c r="I22" s="92"/>
      <c r="J22" s="92"/>
      <c r="K22" s="92"/>
      <c r="L22" s="92"/>
      <c r="M22" s="3"/>
      <c r="N22" s="3"/>
      <c r="O22" s="3"/>
      <c r="P22" s="3"/>
      <c r="Q22" s="4"/>
      <c r="R22" s="4"/>
      <c r="S22" s="4"/>
      <c r="T22" s="4"/>
      <c r="U22" s="4"/>
      <c r="V22" s="4"/>
      <c r="W22" s="4"/>
      <c r="X22" s="4"/>
      <c r="Y22" s="4"/>
      <c r="Z22" s="4"/>
    </row>
    <row r="23" spans="1:26" ht="16.5" customHeight="1">
      <c r="A23" s="93"/>
      <c r="B23" s="93"/>
      <c r="C23" s="93"/>
      <c r="D23" s="93"/>
      <c r="E23" s="93"/>
      <c r="F23" s="93"/>
      <c r="G23" s="93"/>
      <c r="H23" s="93"/>
      <c r="I23" s="93"/>
      <c r="J23" s="93"/>
      <c r="K23" s="93"/>
      <c r="L23" s="93"/>
      <c r="M23" s="3"/>
      <c r="N23" s="3"/>
      <c r="O23" s="3"/>
      <c r="P23" s="3"/>
      <c r="Q23" s="4"/>
      <c r="R23" s="4"/>
      <c r="S23" s="4"/>
      <c r="T23" s="4"/>
      <c r="U23" s="4"/>
      <c r="V23" s="4"/>
      <c r="W23" s="4"/>
      <c r="X23" s="4"/>
      <c r="Y23" s="4"/>
      <c r="Z23" s="4"/>
    </row>
    <row r="24" spans="1:26" ht="16.5" customHeight="1">
      <c r="A24" s="99">
        <v>6</v>
      </c>
      <c r="B24" s="94" t="str">
        <f>IF(MID('2. Identificación del Riesgo'!H24:H26,1,27)="Seguridad de la Información",'2. Identificación del Riesgo'!B24:B26,
IF('2. Identificación del Riesgo'!H24:H26="","",
IF(MID('2. Identificación del Riesgo'!H24:H26,1,27)&lt;&gt;"Seguridad de la Información","No aplica")))</f>
        <v>Tecnologías de la Información y las Comunicaciones</v>
      </c>
      <c r="C24" s="94" t="str">
        <f>IF(MID('2. Identificación del Riesgo'!H24:H26,1,27)="Seguridad de la Información",'2. Identificación del Riesgo'!C24:C26,
IF('2. Identificación del Riesgo'!H24:H26="","",
IF(MID('2. Identificación del Riesgo'!H24:H26,1,27)&lt;&gt;"Seguridad de la Información","No aplica")))</f>
        <v>Administración de carpetas compartidas y gestión de usuarios</v>
      </c>
      <c r="D24" s="94" t="str">
        <f>IF(MID('2. Identificación del Riesgo'!H24:H26,1,27)="Seguridad de la Información",'2. Identificación del Riesgo'!G24:G26,
IF('2. Identificación del Riesgo'!H24:H26="","",
IF(MID('2. Identificación del Riesgo'!H24:H26,1,27)&lt;&gt;"Seguridad de la Información","No aplica")))</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E24" s="94" t="str">
        <f>IF(MID('2. Identificación del Riesgo'!H24:H26,1,27)="Seguridad de la Información",'2. Identificación del Riesgo'!H24:H26,
IF('2. Identificación del Riesgo'!H24:H26="","",
IF(MID('2. Identificación del Riesgo'!H24:H26,1,27)&lt;&gt;"Seguridad de la Información","No aplica")))</f>
        <v>Seguridad de la Información (Pérdida de Confidencialidad)</v>
      </c>
      <c r="F24" s="94" t="str">
        <f>IF(MID('2. Identificación del Riesgo'!H24:H26,1,27)="Seguridad de la Información",'2. Identificación del Riesgo'!I24:I26,
IF('2. Identificación del Riesgo'!H24:H26="","",
IF(MID('2. Identificación del Riesgo'!H24:H26,1,27)&lt;&gt;"Seguridad de la Información","No aplica")))</f>
        <v>Usuarios, productos y practicas, organizacionales</v>
      </c>
      <c r="G24" s="94"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Probabilidad: Muy Alta
Impacto: Mayor
Zona de Riesgo: Alto</v>
      </c>
      <c r="H24" s="94" t="s">
        <v>238</v>
      </c>
      <c r="I24" s="94" t="s">
        <v>239</v>
      </c>
      <c r="J24" s="11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4" s="94" t="s">
        <v>166</v>
      </c>
      <c r="L24" s="94" t="s">
        <v>167</v>
      </c>
      <c r="M24" s="3"/>
      <c r="N24" s="3"/>
      <c r="O24" s="3"/>
      <c r="P24" s="3"/>
      <c r="Q24" s="4"/>
      <c r="R24" s="4"/>
      <c r="S24" s="4"/>
      <c r="T24" s="4"/>
      <c r="U24" s="4"/>
      <c r="V24" s="4"/>
      <c r="W24" s="4"/>
      <c r="X24" s="4"/>
      <c r="Y24" s="4"/>
      <c r="Z24" s="4"/>
    </row>
    <row r="25" spans="1:26" ht="16.5" customHeight="1">
      <c r="A25" s="92"/>
      <c r="B25" s="92"/>
      <c r="C25" s="92"/>
      <c r="D25" s="92"/>
      <c r="E25" s="92"/>
      <c r="F25" s="92"/>
      <c r="G25" s="92"/>
      <c r="H25" s="92"/>
      <c r="I25" s="92"/>
      <c r="J25" s="92"/>
      <c r="K25" s="92"/>
      <c r="L25" s="92"/>
      <c r="M25" s="3"/>
      <c r="N25" s="3"/>
      <c r="O25" s="3"/>
      <c r="P25" s="3"/>
      <c r="Q25" s="4"/>
      <c r="R25" s="4"/>
      <c r="S25" s="4"/>
      <c r="T25" s="4"/>
      <c r="U25" s="4"/>
      <c r="V25" s="4"/>
      <c r="W25" s="4"/>
      <c r="X25" s="4"/>
      <c r="Y25" s="4"/>
      <c r="Z25" s="4"/>
    </row>
    <row r="26" spans="1:26" ht="16.5" customHeight="1">
      <c r="A26" s="93"/>
      <c r="B26" s="93"/>
      <c r="C26" s="93"/>
      <c r="D26" s="93"/>
      <c r="E26" s="93"/>
      <c r="F26" s="93"/>
      <c r="G26" s="93"/>
      <c r="H26" s="93"/>
      <c r="I26" s="93"/>
      <c r="J26" s="93"/>
      <c r="K26" s="93"/>
      <c r="L26" s="93"/>
      <c r="M26" s="3"/>
      <c r="N26" s="3"/>
      <c r="O26" s="3"/>
      <c r="P26" s="3"/>
      <c r="Q26" s="4"/>
      <c r="R26" s="4"/>
      <c r="S26" s="4"/>
      <c r="T26" s="4"/>
      <c r="U26" s="4"/>
      <c r="V26" s="4"/>
      <c r="W26" s="4"/>
      <c r="X26" s="4"/>
      <c r="Y26" s="4"/>
      <c r="Z26" s="4"/>
    </row>
    <row r="27" spans="1:26" ht="16.5" customHeight="1">
      <c r="A27" s="99">
        <v>7</v>
      </c>
      <c r="B27" s="94" t="str">
        <f>IF(MID('2. Identificación del Riesgo'!H27:H29,1,27)="Seguridad de la Información",'2. Identificación del Riesgo'!B27:B29,
IF('2. Identificación del Riesgo'!H27:H29="","",
IF(MID('2. Identificación del Riesgo'!H27:H29,1,27)&lt;&gt;"Seguridad de la Información","No aplica")))</f>
        <v>Tecnologías de la Información y las Comunicaciones</v>
      </c>
      <c r="C27" s="94" t="str">
        <f>IF(MID('2. Identificación del Riesgo'!H27:H29,1,27)="Seguridad de la Información",'2. Identificación del Riesgo'!C27:C29,
IF('2. Identificación del Riesgo'!H27:H29="","",
IF(MID('2. Identificación del Riesgo'!H27:H29,1,27)&lt;&gt;"Seguridad de la Información","No aplica")))</f>
        <v>Trabajo en Casa y Teletrabajo</v>
      </c>
      <c r="D27" s="94" t="str">
        <f>IF(MID('2. Identificación del Riesgo'!H27:H29,1,27)="Seguridad de la Información",'2. Identificación del Riesgo'!G27:G29,
IF('2. Identificación del Riesgo'!H27:H29="","",
IF(MID('2. Identificación del Riesgo'!H27:H29,1,27)&lt;&gt;"Seguridad de la Información","No aplica")))</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E27" s="94" t="str">
        <f>IF(MID('2. Identificación del Riesgo'!H27:H29,1,27)="Seguridad de la Información",'2. Identificación del Riesgo'!H27:H29,
IF('2. Identificación del Riesgo'!H27:H29="","",
IF(MID('2. Identificación del Riesgo'!H27:H29,1,27)&lt;&gt;"Seguridad de la Información","No aplica")))</f>
        <v>Seguridad de la Información (Pérdida de la Integridad)</v>
      </c>
      <c r="F27" s="94" t="str">
        <f>IF(MID('2. Identificación del Riesgo'!H27:H29,1,27)="Seguridad de la Información",'2. Identificación del Riesgo'!I27:I29,
IF('2. Identificación del Riesgo'!H27:H29="","",
IF(MID('2. Identificación del Riesgo'!H27:H29,1,27)&lt;&gt;"Seguridad de la Información","No aplica")))</f>
        <v>Usuarios, productos y practicas, organizacionales</v>
      </c>
      <c r="G27" s="94"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Probabilidad: Muy Alta
Impacto: Mayor
Zona de Riesgo: Alto</v>
      </c>
      <c r="H27" s="94" t="s">
        <v>240</v>
      </c>
      <c r="I27" s="94" t="s">
        <v>239</v>
      </c>
      <c r="J27" s="11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7" s="94" t="s">
        <v>179</v>
      </c>
      <c r="L27" s="94" t="s">
        <v>180</v>
      </c>
      <c r="M27" s="3"/>
      <c r="N27" s="3"/>
      <c r="O27" s="3"/>
      <c r="P27" s="3"/>
      <c r="Q27" s="4"/>
      <c r="R27" s="4"/>
      <c r="S27" s="4"/>
      <c r="T27" s="4"/>
      <c r="U27" s="4"/>
      <c r="V27" s="4"/>
      <c r="W27" s="4"/>
      <c r="X27" s="4"/>
      <c r="Y27" s="4"/>
      <c r="Z27" s="4"/>
    </row>
    <row r="28" spans="1:26" ht="16.5" customHeight="1">
      <c r="A28" s="92"/>
      <c r="B28" s="92"/>
      <c r="C28" s="92"/>
      <c r="D28" s="92"/>
      <c r="E28" s="92"/>
      <c r="F28" s="92"/>
      <c r="G28" s="92"/>
      <c r="H28" s="92"/>
      <c r="I28" s="92"/>
      <c r="J28" s="92"/>
      <c r="K28" s="92"/>
      <c r="L28" s="92"/>
      <c r="M28" s="3"/>
      <c r="N28" s="3"/>
      <c r="O28" s="3"/>
      <c r="P28" s="3"/>
      <c r="Q28" s="4"/>
      <c r="R28" s="4"/>
      <c r="S28" s="4"/>
      <c r="T28" s="4"/>
      <c r="U28" s="4"/>
      <c r="V28" s="4"/>
      <c r="W28" s="4"/>
      <c r="X28" s="4"/>
      <c r="Y28" s="4"/>
      <c r="Z28" s="4"/>
    </row>
    <row r="29" spans="1:26" ht="16.5" customHeight="1">
      <c r="A29" s="93"/>
      <c r="B29" s="93"/>
      <c r="C29" s="93"/>
      <c r="D29" s="93"/>
      <c r="E29" s="93"/>
      <c r="F29" s="93"/>
      <c r="G29" s="93"/>
      <c r="H29" s="93"/>
      <c r="I29" s="93"/>
      <c r="J29" s="93"/>
      <c r="K29" s="93"/>
      <c r="L29" s="93"/>
      <c r="M29" s="3"/>
      <c r="N29" s="3"/>
      <c r="O29" s="3"/>
      <c r="P29" s="3"/>
      <c r="Q29" s="4"/>
      <c r="R29" s="4"/>
      <c r="S29" s="4"/>
      <c r="T29" s="4"/>
      <c r="U29" s="4"/>
      <c r="V29" s="4"/>
      <c r="W29" s="4"/>
      <c r="X29" s="4"/>
      <c r="Y29" s="4"/>
      <c r="Z29" s="4"/>
    </row>
    <row r="30" spans="1:26" ht="16.5" customHeight="1">
      <c r="A30" s="99">
        <v>8</v>
      </c>
      <c r="B30" s="94" t="str">
        <f>IF(MID('2. Identificación del Riesgo'!H30:H32,1,27)="Seguridad de la Información",'2. Identificación del Riesgo'!B30:B32,
IF('2. Identificación del Riesgo'!H30:H32="","",
IF(MID('2. Identificación del Riesgo'!H30:H32,1,27)&lt;&gt;"Seguridad de la Información","No aplica")))</f>
        <v>Tecnologías de la Información y las Comunicaciones</v>
      </c>
      <c r="C30" s="94" t="str">
        <f>IF(MID('2. Identificación del Riesgo'!H30:H32,1,27)="Seguridad de la Información",'2. Identificación del Riesgo'!C30:C32,
IF('2. Identificación del Riesgo'!H30:H32="","",
IF(MID('2. Identificación del Riesgo'!H30:H32,1,27)&lt;&gt;"Seguridad de la Información","No aplica")))</f>
        <v>Administración de la infraestructura y los servicios de TI</v>
      </c>
      <c r="D30" s="94" t="str">
        <f>IF(MID('2. Identificación del Riesgo'!H30:H32,1,27)="Seguridad de la Información",'2. Identificación del Riesgo'!G30:G32,
IF('2. Identificación del Riesgo'!H30:H32="","",
IF(MID('2. Identificación del Riesgo'!H30:H32,1,27)&lt;&gt;"Seguridad de la Información","No aplica")))</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E30" s="94" t="str">
        <f>IF(MID('2. Identificación del Riesgo'!H30:H32,1,27)="Seguridad de la Información",'2. Identificación del Riesgo'!H30:H32,
IF('2. Identificación del Riesgo'!H30:H32="","",
IF(MID('2. Identificación del Riesgo'!H30:H32,1,27)&lt;&gt;"Seguridad de la Información","No aplica")))</f>
        <v>Seguridad de la Información (Pérdida de la Disponibilidad)</v>
      </c>
      <c r="F30" s="94" t="str">
        <f>IF(MID('2. Identificación del Riesgo'!H30:H32,1,27)="Seguridad de la Información",'2. Identificación del Riesgo'!I30:I32,
IF('2. Identificación del Riesgo'!H30:H32="","",
IF(MID('2. Identificación del Riesgo'!H30:H32,1,27)&lt;&gt;"Seguridad de la Información","No aplica")))</f>
        <v>Usuarios, productos y practicas, organizacionales</v>
      </c>
      <c r="G30" s="94"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Probabilidad: Media
Impacto: Mayor
Zona de Riesgo: Alto</v>
      </c>
      <c r="H30" s="94"/>
      <c r="I30" s="94" t="s">
        <v>241</v>
      </c>
      <c r="J30" s="11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Servicio brindado por parte de la entidad para el apoyo de las actividades de los procesos, tales como: Servicios WEB, intranet, CRM, ERP, Portales organizacionales, Aplicaciones entre otros (Pueden estar compuestos por hardware y software).</v>
      </c>
      <c r="K30" s="94"/>
      <c r="L30" s="94"/>
      <c r="M30" s="3"/>
      <c r="N30" s="3"/>
      <c r="O30" s="3"/>
      <c r="P30" s="3"/>
      <c r="Q30" s="4"/>
      <c r="R30" s="4"/>
      <c r="S30" s="4"/>
      <c r="T30" s="4"/>
      <c r="U30" s="4"/>
      <c r="V30" s="4"/>
      <c r="W30" s="4"/>
      <c r="X30" s="4"/>
      <c r="Y30" s="4"/>
      <c r="Z30" s="4"/>
    </row>
    <row r="31" spans="1:26" ht="16.5" customHeight="1">
      <c r="A31" s="92"/>
      <c r="B31" s="92"/>
      <c r="C31" s="92"/>
      <c r="D31" s="92"/>
      <c r="E31" s="92"/>
      <c r="F31" s="92"/>
      <c r="G31" s="92"/>
      <c r="H31" s="92"/>
      <c r="I31" s="92"/>
      <c r="J31" s="92"/>
      <c r="K31" s="92"/>
      <c r="L31" s="92"/>
      <c r="M31" s="3"/>
      <c r="N31" s="3"/>
      <c r="O31" s="3"/>
      <c r="P31" s="3"/>
      <c r="Q31" s="4"/>
      <c r="R31" s="4"/>
      <c r="S31" s="4"/>
      <c r="T31" s="4"/>
      <c r="U31" s="4"/>
      <c r="V31" s="4"/>
      <c r="W31" s="4"/>
      <c r="X31" s="4"/>
      <c r="Y31" s="4"/>
      <c r="Z31" s="4"/>
    </row>
    <row r="32" spans="1:26" ht="16.5" customHeight="1">
      <c r="A32" s="93"/>
      <c r="B32" s="93"/>
      <c r="C32" s="93"/>
      <c r="D32" s="93"/>
      <c r="E32" s="93"/>
      <c r="F32" s="93"/>
      <c r="G32" s="93"/>
      <c r="H32" s="93"/>
      <c r="I32" s="93"/>
      <c r="J32" s="93"/>
      <c r="K32" s="93"/>
      <c r="L32" s="93"/>
      <c r="M32" s="3"/>
      <c r="N32" s="3"/>
      <c r="O32" s="3"/>
      <c r="P32" s="3"/>
      <c r="Q32" s="4"/>
      <c r="R32" s="4"/>
      <c r="S32" s="4"/>
      <c r="T32" s="4"/>
      <c r="U32" s="4"/>
      <c r="V32" s="4"/>
      <c r="W32" s="4"/>
      <c r="X32" s="4"/>
      <c r="Y32" s="4"/>
      <c r="Z32" s="4"/>
    </row>
    <row r="33" spans="1:26" ht="16.5" customHeight="1">
      <c r="A33" s="99">
        <v>9</v>
      </c>
      <c r="B33" s="94" t="str">
        <f>IF(MID('2. Identificación del Riesgo'!H33:H35,1,27)="Seguridad de la Información",'2. Identificación del Riesgo'!B33:B35,
IF('2. Identificación del Riesgo'!H33:H35="","",
IF(MID('2. Identificación del Riesgo'!H33:H35,1,27)&lt;&gt;"Seguridad de la Información","No aplica")))</f>
        <v>Tecnologías de la Información y las Comunicaciones</v>
      </c>
      <c r="C33" s="94" t="str">
        <f>IF(MID('2. Identificación del Riesgo'!H33:H35,1,27)="Seguridad de la Información",'2. Identificación del Riesgo'!C33:C35,
IF('2. Identificación del Riesgo'!H33:H35="","",
IF(MID('2. Identificación del Riesgo'!H33:H35,1,27)&lt;&gt;"Seguridad de la Información","No aplica")))</f>
        <v>Administración de la infraestructura y los servicios de TI</v>
      </c>
      <c r="D33" s="94" t="str">
        <f>IF(MID('2. Identificación del Riesgo'!H33:H35,1,27)="Seguridad de la Información",'2. Identificación del Riesgo'!G33:G35,
IF('2. Identificación del Riesgo'!H33:H35="","",
IF(MID('2. Identificación del Riesgo'!H33:H35,1,27)&lt;&gt;"Seguridad de la Información","No aplica")))</f>
        <v>Posibilidad de afectación economica y/o reputacional y perdida de disponiblidad por fallas en la prestación de los servicios de TI debido a la inadecuada gestión de cambios en los ambientes productivos de la entidad.</v>
      </c>
      <c r="E33" s="94" t="str">
        <f>IF(MID('2. Identificación del Riesgo'!H33:H35,1,27)="Seguridad de la Información",'2. Identificación del Riesgo'!H33:H35,
IF('2. Identificación del Riesgo'!H33:H35="","",
IF(MID('2. Identificación del Riesgo'!H33:H35,1,27)&lt;&gt;"Seguridad de la Información","No aplica")))</f>
        <v>Seguridad de la Información (Pérdida de la Disponibilidad)</v>
      </c>
      <c r="F33" s="94" t="str">
        <f>IF(MID('2. Identificación del Riesgo'!H33:H35,1,27)="Seguridad de la Información",'2. Identificación del Riesgo'!I33:I35,
IF('2. Identificación del Riesgo'!H33:H35="","",
IF(MID('2. Identificación del Riesgo'!H33:H35,1,27)&lt;&gt;"Seguridad de la Información","No aplica")))</f>
        <v>Usuarios, productos y practicas, organizacionales</v>
      </c>
      <c r="G33" s="94"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Probabilidad: Media
Impacto: Mayor
Zona de Riesgo: Alto</v>
      </c>
      <c r="H33" s="94"/>
      <c r="I33" s="94" t="s">
        <v>241</v>
      </c>
      <c r="J33" s="11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Servicio brindado por parte de la entidad para el apoyo de las actividades de los procesos, tales como: Servicios WEB, intranet, CRM, ERP, Portales organizacionales, Aplicaciones entre otros (Pueden estar compuestos por hardware y software).</v>
      </c>
      <c r="K33" s="94"/>
      <c r="L33" s="94"/>
      <c r="M33" s="3"/>
      <c r="N33" s="3"/>
      <c r="O33" s="3"/>
      <c r="P33" s="3"/>
      <c r="Q33" s="4"/>
      <c r="R33" s="4"/>
      <c r="S33" s="4"/>
      <c r="T33" s="4"/>
      <c r="U33" s="4"/>
      <c r="V33" s="4"/>
      <c r="W33" s="4"/>
      <c r="X33" s="4"/>
      <c r="Y33" s="4"/>
      <c r="Z33" s="4"/>
    </row>
    <row r="34" spans="1:26" ht="16.5" customHeight="1">
      <c r="A34" s="92"/>
      <c r="B34" s="92"/>
      <c r="C34" s="92"/>
      <c r="D34" s="92"/>
      <c r="E34" s="92"/>
      <c r="F34" s="92"/>
      <c r="G34" s="92"/>
      <c r="H34" s="92"/>
      <c r="I34" s="92"/>
      <c r="J34" s="92"/>
      <c r="K34" s="92"/>
      <c r="L34" s="92"/>
      <c r="M34" s="3"/>
      <c r="N34" s="3"/>
      <c r="O34" s="3"/>
      <c r="P34" s="3"/>
      <c r="Q34" s="4"/>
      <c r="R34" s="4"/>
      <c r="S34" s="4"/>
      <c r="T34" s="4"/>
      <c r="U34" s="4"/>
      <c r="V34" s="4"/>
      <c r="W34" s="4"/>
      <c r="X34" s="4"/>
      <c r="Y34" s="4"/>
      <c r="Z34" s="4"/>
    </row>
    <row r="35" spans="1:26" ht="16.5" customHeight="1">
      <c r="A35" s="93"/>
      <c r="B35" s="93"/>
      <c r="C35" s="93"/>
      <c r="D35" s="93"/>
      <c r="E35" s="93"/>
      <c r="F35" s="93"/>
      <c r="G35" s="93"/>
      <c r="H35" s="93"/>
      <c r="I35" s="93"/>
      <c r="J35" s="93"/>
      <c r="K35" s="93"/>
      <c r="L35" s="93"/>
      <c r="M35" s="3"/>
      <c r="N35" s="3"/>
      <c r="O35" s="3"/>
      <c r="P35" s="3"/>
      <c r="Q35" s="4"/>
      <c r="R35" s="4"/>
      <c r="S35" s="4"/>
      <c r="T35" s="4"/>
      <c r="U35" s="4"/>
      <c r="V35" s="4"/>
      <c r="W35" s="4"/>
      <c r="X35" s="4"/>
      <c r="Y35" s="4"/>
      <c r="Z35" s="4"/>
    </row>
    <row r="36" spans="1:26" ht="16.5" customHeight="1">
      <c r="A36" s="99">
        <v>10</v>
      </c>
      <c r="B36" s="94" t="str">
        <f>IF(MID('2. Identificación del Riesgo'!H36:H38,1,27)="Seguridad de la Información",'2. Identificación del Riesgo'!B36:B38,
IF('2. Identificación del Riesgo'!H36:H38="","",
IF(MID('2. Identificación del Riesgo'!H36:H38,1,27)&lt;&gt;"Seguridad de la Información","No aplica")))</f>
        <v>No aplica</v>
      </c>
      <c r="C36" s="94" t="str">
        <f>IF(MID('2. Identificación del Riesgo'!H36:H38,1,27)="Seguridad de la Información",'2. Identificación del Riesgo'!C36:C38,
IF('2. Identificación del Riesgo'!H36:H38="","",
IF(MID('2. Identificación del Riesgo'!H36:H38,1,27)&lt;&gt;"Seguridad de la Información","No aplica")))</f>
        <v>No aplica</v>
      </c>
      <c r="D36" s="94" t="str">
        <f>IF(MID('2. Identificación del Riesgo'!H36:H38,1,27)="Seguridad de la Información",'2. Identificación del Riesgo'!G36:G38,
IF('2. Identificación del Riesgo'!H36:H38="","",
IF(MID('2. Identificación del Riesgo'!H36:H38,1,27)&lt;&gt;"Seguridad de la Información","No aplica")))</f>
        <v>No aplica</v>
      </c>
      <c r="E36" s="94" t="str">
        <f>IF(MID('2. Identificación del Riesgo'!H36:H38,1,27)="Seguridad de la Información",'2. Identificación del Riesgo'!H36:H38,
IF('2. Identificación del Riesgo'!H36:H38="","",
IF(MID('2. Identificación del Riesgo'!H36:H38,1,27)&lt;&gt;"Seguridad de la Información","No aplica")))</f>
        <v>No aplica</v>
      </c>
      <c r="F36" s="94" t="str">
        <f>IF(MID('2. Identificación del Riesgo'!H36:H38,1,27)="Seguridad de la Información",'2. Identificación del Riesgo'!I36:I38,
IF('2. Identificación del Riesgo'!H36:H38="","",
IF(MID('2. Identificación del Riesgo'!H36:H38,1,27)&lt;&gt;"Seguridad de la Información","No aplica")))</f>
        <v>No aplica</v>
      </c>
      <c r="G36" s="94"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No aplica</v>
      </c>
      <c r="H36" s="94"/>
      <c r="I36" s="94"/>
      <c r="J36" s="11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4"/>
      <c r="L36" s="94"/>
      <c r="M36" s="3"/>
      <c r="N36" s="3"/>
      <c r="O36" s="3"/>
      <c r="P36" s="3"/>
      <c r="Q36" s="4"/>
      <c r="R36" s="4"/>
      <c r="S36" s="4"/>
      <c r="T36" s="4"/>
      <c r="U36" s="4"/>
      <c r="V36" s="4"/>
      <c r="W36" s="4"/>
      <c r="X36" s="4"/>
      <c r="Y36" s="4"/>
      <c r="Z36" s="4"/>
    </row>
    <row r="37" spans="1:26" ht="16.5" customHeight="1">
      <c r="A37" s="92"/>
      <c r="B37" s="92"/>
      <c r="C37" s="92"/>
      <c r="D37" s="92"/>
      <c r="E37" s="92"/>
      <c r="F37" s="92"/>
      <c r="G37" s="92"/>
      <c r="H37" s="92"/>
      <c r="I37" s="92"/>
      <c r="J37" s="92"/>
      <c r="K37" s="92"/>
      <c r="L37" s="92"/>
      <c r="M37" s="2"/>
      <c r="N37" s="2"/>
      <c r="O37" s="2"/>
      <c r="P37" s="2"/>
      <c r="Q37" s="4"/>
      <c r="R37" s="4"/>
      <c r="S37" s="4"/>
      <c r="T37" s="4"/>
      <c r="U37" s="4"/>
      <c r="V37" s="4"/>
      <c r="W37" s="4"/>
      <c r="X37" s="4"/>
      <c r="Y37" s="4"/>
      <c r="Z37" s="4"/>
    </row>
    <row r="38" spans="1:26" ht="16.5" customHeight="1">
      <c r="A38" s="93"/>
      <c r="B38" s="93"/>
      <c r="C38" s="93"/>
      <c r="D38" s="93"/>
      <c r="E38" s="93"/>
      <c r="F38" s="93"/>
      <c r="G38" s="93"/>
      <c r="H38" s="93"/>
      <c r="I38" s="93"/>
      <c r="J38" s="93"/>
      <c r="K38" s="93"/>
      <c r="L38" s="93"/>
      <c r="M38" s="2"/>
      <c r="N38" s="2"/>
      <c r="O38" s="2"/>
      <c r="P38" s="2"/>
      <c r="Q38" s="4"/>
      <c r="R38" s="4"/>
      <c r="S38" s="4"/>
      <c r="T38" s="4"/>
      <c r="U38" s="4"/>
      <c r="V38" s="4"/>
      <c r="W38" s="4"/>
      <c r="X38" s="4"/>
      <c r="Y38" s="4"/>
      <c r="Z38" s="4"/>
    </row>
    <row r="39" spans="1:26" ht="16.5" customHeight="1">
      <c r="A39" s="99">
        <v>11</v>
      </c>
      <c r="B39" s="94" t="str">
        <f>IF(MID('2. Identificación del Riesgo'!H39:H41,1,27)="Seguridad de la Información",'2. Identificación del Riesgo'!B39:B41,
IF('2. Identificación del Riesgo'!H39:H41="","",
IF(MID('2. Identificación del Riesgo'!H39:H41,1,27)&lt;&gt;"Seguridad de la Información","No aplica")))</f>
        <v/>
      </c>
      <c r="C39" s="94" t="str">
        <f>IF(MID('2. Identificación del Riesgo'!H39:H41,1,27)="Seguridad de la Información",'2. Identificación del Riesgo'!C39:C41,
IF('2. Identificación del Riesgo'!H39:H41="","",
IF(MID('2. Identificación del Riesgo'!H39:H41,1,27)&lt;&gt;"Seguridad de la Información","No aplica")))</f>
        <v/>
      </c>
      <c r="D39" s="94" t="str">
        <f>IF(MID('2. Identificación del Riesgo'!H39:H41,1,27)="Seguridad de la Información",'2. Identificación del Riesgo'!G39:G41,
IF('2. Identificación del Riesgo'!H39:H41="","",
IF(MID('2. Identificación del Riesgo'!H39:H41,1,27)&lt;&gt;"Seguridad de la Información","No aplica")))</f>
        <v/>
      </c>
      <c r="E39" s="94" t="str">
        <f>IF(MID('2. Identificación del Riesgo'!H39:H41,1,27)="Seguridad de la Información",'2. Identificación del Riesgo'!H39:H41,
IF('2. Identificación del Riesgo'!H39:H41="","",
IF(MID('2. Identificación del Riesgo'!H39:H41,1,27)&lt;&gt;"Seguridad de la Información","No aplica")))</f>
        <v/>
      </c>
      <c r="F39" s="94" t="str">
        <f>IF(MID('2. Identificación del Riesgo'!H39:H41,1,27)="Seguridad de la Información",'2. Identificación del Riesgo'!I39:I41,
IF('2. Identificación del Riesgo'!H39:H41="","",
IF(MID('2. Identificación del Riesgo'!H39:H41,1,27)&lt;&gt;"Seguridad de la Información","No aplica")))</f>
        <v/>
      </c>
      <c r="G39" s="94"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4"/>
      <c r="I39" s="94"/>
      <c r="J39" s="11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4"/>
      <c r="L39" s="94"/>
      <c r="M39" s="3"/>
      <c r="N39" s="3"/>
      <c r="O39" s="3"/>
      <c r="P39" s="3"/>
      <c r="Q39" s="4"/>
      <c r="R39" s="4"/>
      <c r="S39" s="4"/>
      <c r="T39" s="4"/>
      <c r="U39" s="4"/>
      <c r="V39" s="4"/>
      <c r="W39" s="4"/>
      <c r="X39" s="4"/>
      <c r="Y39" s="4"/>
      <c r="Z39" s="4"/>
    </row>
    <row r="40" spans="1:26" ht="16.5" customHeight="1">
      <c r="A40" s="92"/>
      <c r="B40" s="92"/>
      <c r="C40" s="92"/>
      <c r="D40" s="92"/>
      <c r="E40" s="92"/>
      <c r="F40" s="92"/>
      <c r="G40" s="92"/>
      <c r="H40" s="92"/>
      <c r="I40" s="92"/>
      <c r="J40" s="92"/>
      <c r="K40" s="92"/>
      <c r="L40" s="92"/>
      <c r="M40" s="2"/>
      <c r="N40" s="2"/>
      <c r="O40" s="2"/>
      <c r="P40" s="2"/>
      <c r="Q40" s="4"/>
      <c r="R40" s="4"/>
      <c r="S40" s="4"/>
      <c r="T40" s="4"/>
      <c r="U40" s="4"/>
      <c r="V40" s="4"/>
      <c r="W40" s="4"/>
      <c r="X40" s="4"/>
      <c r="Y40" s="4"/>
      <c r="Z40" s="4"/>
    </row>
    <row r="41" spans="1:26" ht="16.5" customHeight="1">
      <c r="A41" s="93"/>
      <c r="B41" s="93"/>
      <c r="C41" s="93"/>
      <c r="D41" s="93"/>
      <c r="E41" s="93"/>
      <c r="F41" s="93"/>
      <c r="G41" s="93"/>
      <c r="H41" s="93"/>
      <c r="I41" s="93"/>
      <c r="J41" s="93"/>
      <c r="K41" s="93"/>
      <c r="L41" s="93"/>
      <c r="M41" s="2"/>
      <c r="N41" s="2"/>
      <c r="O41" s="2"/>
      <c r="P41" s="2"/>
      <c r="Q41" s="4"/>
      <c r="R41" s="4"/>
      <c r="S41" s="4"/>
      <c r="T41" s="4"/>
      <c r="U41" s="4"/>
      <c r="V41" s="4"/>
      <c r="W41" s="4"/>
      <c r="X41" s="4"/>
      <c r="Y41" s="4"/>
      <c r="Z41" s="4"/>
    </row>
    <row r="42" spans="1:26" ht="16.5" customHeight="1">
      <c r="A42" s="99">
        <v>12</v>
      </c>
      <c r="B42" s="94" t="str">
        <f>IF(MID('2. Identificación del Riesgo'!H42:H44,1,27)="Seguridad de la Información",'2. Identificación del Riesgo'!B42:B44,
IF('2. Identificación del Riesgo'!H42:H44="","",
IF(MID('2. Identificación del Riesgo'!H42:H44,1,27)&lt;&gt;"Seguridad de la Información","No aplica")))</f>
        <v/>
      </c>
      <c r="C42" s="94" t="str">
        <f>IF(MID('2. Identificación del Riesgo'!H42:H44,1,27)="Seguridad de la Información",'2. Identificación del Riesgo'!C42:C44,
IF('2. Identificación del Riesgo'!H42:H44="","",
IF(MID('2. Identificación del Riesgo'!H42:H44,1,27)&lt;&gt;"Seguridad de la Información","No aplica")))</f>
        <v/>
      </c>
      <c r="D42" s="94" t="str">
        <f>IF(MID('2. Identificación del Riesgo'!H42:H44,1,27)="Seguridad de la Información",'2. Identificación del Riesgo'!G42:G44,
IF('2. Identificación del Riesgo'!H42:H44="","",
IF(MID('2. Identificación del Riesgo'!H42:H44,1,27)&lt;&gt;"Seguridad de la Información","No aplica")))</f>
        <v/>
      </c>
      <c r="E42" s="94" t="str">
        <f>IF(MID('2. Identificación del Riesgo'!H42:H44,1,27)="Seguridad de la Información",'2. Identificación del Riesgo'!H42:H44,
IF('2. Identificación del Riesgo'!H42:H44="","",
IF(MID('2. Identificación del Riesgo'!H42:H44,1,27)&lt;&gt;"Seguridad de la Información","No aplica")))</f>
        <v/>
      </c>
      <c r="F42" s="94" t="str">
        <f>IF(MID('2. Identificación del Riesgo'!H42:H44,1,27)="Seguridad de la Información",'2. Identificación del Riesgo'!I42:I44,
IF('2. Identificación del Riesgo'!H42:H44="","",
IF(MID('2. Identificación del Riesgo'!H42:H44,1,27)&lt;&gt;"Seguridad de la Información","No aplica")))</f>
        <v/>
      </c>
      <c r="G42" s="94"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4"/>
      <c r="I42" s="94"/>
      <c r="J42" s="11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4"/>
      <c r="L42" s="94"/>
      <c r="M42" s="3"/>
      <c r="N42" s="3"/>
      <c r="O42" s="3"/>
      <c r="P42" s="3"/>
      <c r="Q42" s="4"/>
      <c r="R42" s="4"/>
      <c r="S42" s="4"/>
      <c r="T42" s="4"/>
      <c r="U42" s="4"/>
      <c r="V42" s="4"/>
      <c r="W42" s="4"/>
      <c r="X42" s="4"/>
      <c r="Y42" s="4"/>
      <c r="Z42" s="4"/>
    </row>
    <row r="43" spans="1:26" ht="16.5" customHeight="1">
      <c r="A43" s="92"/>
      <c r="B43" s="92"/>
      <c r="C43" s="92"/>
      <c r="D43" s="92"/>
      <c r="E43" s="92"/>
      <c r="F43" s="92"/>
      <c r="G43" s="92"/>
      <c r="H43" s="92"/>
      <c r="I43" s="92"/>
      <c r="J43" s="92"/>
      <c r="K43" s="92"/>
      <c r="L43" s="92"/>
      <c r="M43" s="2"/>
      <c r="N43" s="2"/>
      <c r="O43" s="2"/>
      <c r="P43" s="2"/>
      <c r="Q43" s="4"/>
      <c r="R43" s="4"/>
      <c r="S43" s="4"/>
      <c r="T43" s="4"/>
      <c r="U43" s="4"/>
      <c r="V43" s="4"/>
      <c r="W43" s="4"/>
      <c r="X43" s="4"/>
      <c r="Y43" s="4"/>
      <c r="Z43" s="4"/>
    </row>
    <row r="44" spans="1:26" ht="16.5" customHeight="1">
      <c r="A44" s="93"/>
      <c r="B44" s="93"/>
      <c r="C44" s="93"/>
      <c r="D44" s="93"/>
      <c r="E44" s="93"/>
      <c r="F44" s="93"/>
      <c r="G44" s="93"/>
      <c r="H44" s="93"/>
      <c r="I44" s="93"/>
      <c r="J44" s="93"/>
      <c r="K44" s="93"/>
      <c r="L44" s="93"/>
      <c r="M44" s="2"/>
      <c r="N44" s="2"/>
      <c r="O44" s="2"/>
      <c r="P44" s="2"/>
      <c r="Q44" s="4"/>
      <c r="R44" s="4"/>
      <c r="S44" s="4"/>
      <c r="T44" s="4"/>
      <c r="U44" s="4"/>
      <c r="V44" s="4"/>
      <c r="W44" s="4"/>
      <c r="X44" s="4"/>
      <c r="Y44" s="4"/>
      <c r="Z44" s="4"/>
    </row>
    <row r="45" spans="1:26" ht="16.5" customHeight="1">
      <c r="A45" s="99">
        <v>13</v>
      </c>
      <c r="B45" s="94" t="str">
        <f>IF(MID('2. Identificación del Riesgo'!H45:H47,1,27)="Seguridad de la Información",'2. Identificación del Riesgo'!B45:B47,
IF('2. Identificación del Riesgo'!H45:H47="","",
IF(MID('2. Identificación del Riesgo'!H45:H47,1,27)&lt;&gt;"Seguridad de la Información","No aplica")))</f>
        <v/>
      </c>
      <c r="C45" s="94" t="str">
        <f>IF(MID('2. Identificación del Riesgo'!H45:H47,1,27)="Seguridad de la Información",'2. Identificación del Riesgo'!C45:C47,
IF('2. Identificación del Riesgo'!H45:H47="","",
IF(MID('2. Identificación del Riesgo'!H45:H47,1,27)&lt;&gt;"Seguridad de la Información","No aplica")))</f>
        <v/>
      </c>
      <c r="D45" s="94" t="str">
        <f>IF(MID('2. Identificación del Riesgo'!H45:H47,1,27)="Seguridad de la Información",'2. Identificación del Riesgo'!G45:G47,
IF('2. Identificación del Riesgo'!H45:H47="","",
IF(MID('2. Identificación del Riesgo'!H45:H47,1,27)&lt;&gt;"Seguridad de la Información","No aplica")))</f>
        <v/>
      </c>
      <c r="E45" s="94" t="str">
        <f>IF(MID('2. Identificación del Riesgo'!H45:H47,1,27)="Seguridad de la Información",'2. Identificación del Riesgo'!H45:H47,
IF('2. Identificación del Riesgo'!H45:H47="","",
IF(MID('2. Identificación del Riesgo'!H45:H47,1,27)&lt;&gt;"Seguridad de la Información","No aplica")))</f>
        <v/>
      </c>
      <c r="F45" s="94" t="str">
        <f>IF(MID('2. Identificación del Riesgo'!H45:H47,1,27)="Seguridad de la Información",'2. Identificación del Riesgo'!I45:I47,
IF('2. Identificación del Riesgo'!H45:H47="","",
IF(MID('2. Identificación del Riesgo'!H45:H47,1,27)&lt;&gt;"Seguridad de la Información","No aplica")))</f>
        <v/>
      </c>
      <c r="G45" s="94"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4"/>
      <c r="I45" s="94"/>
      <c r="J45" s="11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4"/>
      <c r="L45" s="94"/>
      <c r="M45" s="3"/>
      <c r="N45" s="3"/>
      <c r="O45" s="3"/>
      <c r="P45" s="3"/>
      <c r="Q45" s="4"/>
      <c r="R45" s="4"/>
      <c r="S45" s="4"/>
      <c r="T45" s="4"/>
      <c r="U45" s="4"/>
      <c r="V45" s="4"/>
      <c r="W45" s="4"/>
      <c r="X45" s="4"/>
      <c r="Y45" s="4"/>
      <c r="Z45" s="4"/>
    </row>
    <row r="46" spans="1:26" ht="16.5" customHeight="1">
      <c r="A46" s="92"/>
      <c r="B46" s="92"/>
      <c r="C46" s="92"/>
      <c r="D46" s="92"/>
      <c r="E46" s="92"/>
      <c r="F46" s="92"/>
      <c r="G46" s="92"/>
      <c r="H46" s="92"/>
      <c r="I46" s="92"/>
      <c r="J46" s="92"/>
      <c r="K46" s="92"/>
      <c r="L46" s="92"/>
      <c r="M46" s="2"/>
      <c r="N46" s="2"/>
      <c r="O46" s="2"/>
      <c r="P46" s="2"/>
      <c r="Q46" s="4"/>
      <c r="R46" s="4"/>
      <c r="S46" s="4"/>
      <c r="T46" s="4"/>
      <c r="U46" s="4"/>
      <c r="V46" s="4"/>
      <c r="W46" s="4"/>
      <c r="X46" s="4"/>
      <c r="Y46" s="4"/>
      <c r="Z46" s="4"/>
    </row>
    <row r="47" spans="1:26" ht="16.5" customHeight="1">
      <c r="A47" s="93"/>
      <c r="B47" s="93"/>
      <c r="C47" s="93"/>
      <c r="D47" s="93"/>
      <c r="E47" s="93"/>
      <c r="F47" s="93"/>
      <c r="G47" s="93"/>
      <c r="H47" s="93"/>
      <c r="I47" s="93"/>
      <c r="J47" s="93"/>
      <c r="K47" s="93"/>
      <c r="L47" s="93"/>
      <c r="M47" s="2"/>
      <c r="N47" s="2"/>
      <c r="O47" s="2"/>
      <c r="P47" s="2"/>
      <c r="Q47" s="4"/>
      <c r="R47" s="4"/>
      <c r="S47" s="4"/>
      <c r="T47" s="4"/>
      <c r="U47" s="4"/>
      <c r="V47" s="4"/>
      <c r="W47" s="4"/>
      <c r="X47" s="4"/>
      <c r="Y47" s="4"/>
      <c r="Z47" s="4"/>
    </row>
    <row r="48" spans="1:26" ht="16.5" customHeight="1">
      <c r="A48" s="99">
        <v>14</v>
      </c>
      <c r="B48" s="94" t="str">
        <f>IF(MID('2. Identificación del Riesgo'!H48:H50,1,27)="Seguridad de la Información",'2. Identificación del Riesgo'!B48:B50,
IF('2. Identificación del Riesgo'!H48:H50="","",
IF(MID('2. Identificación del Riesgo'!H48:H50,1,27)&lt;&gt;"Seguridad de la Información","No aplica")))</f>
        <v/>
      </c>
      <c r="C48" s="94" t="str">
        <f>IF(MID('2. Identificación del Riesgo'!H48:H50,1,27)="Seguridad de la Información",'2. Identificación del Riesgo'!C48:C50,
IF('2. Identificación del Riesgo'!H48:H50="","",
IF(MID('2. Identificación del Riesgo'!H48:H50,1,27)&lt;&gt;"Seguridad de la Información","No aplica")))</f>
        <v/>
      </c>
      <c r="D48" s="94" t="str">
        <f>IF(MID('2. Identificación del Riesgo'!H48:H50,1,27)="Seguridad de la Información",'2. Identificación del Riesgo'!G48:G50,
IF('2. Identificación del Riesgo'!H48:H50="","",
IF(MID('2. Identificación del Riesgo'!H48:H50,1,27)&lt;&gt;"Seguridad de la Información","No aplica")))</f>
        <v/>
      </c>
      <c r="E48" s="94" t="str">
        <f>IF(MID('2. Identificación del Riesgo'!H48:H50,1,27)="Seguridad de la Información",'2. Identificación del Riesgo'!H48:H50,
IF('2. Identificación del Riesgo'!H48:H50="","",
IF(MID('2. Identificación del Riesgo'!H48:H50,1,27)&lt;&gt;"Seguridad de la Información","No aplica")))</f>
        <v/>
      </c>
      <c r="F48" s="94" t="str">
        <f>IF(MID('2. Identificación del Riesgo'!H48:H50,1,27)="Seguridad de la Información",'2. Identificación del Riesgo'!I48:I50,
IF('2. Identificación del Riesgo'!H48:H50="","",
IF(MID('2. Identificación del Riesgo'!H48:H50,1,27)&lt;&gt;"Seguridad de la Información","No aplica")))</f>
        <v/>
      </c>
      <c r="G48" s="94"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4"/>
      <c r="I48" s="94"/>
      <c r="J48" s="11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4"/>
      <c r="L48" s="94"/>
      <c r="M48" s="3"/>
      <c r="N48" s="3"/>
      <c r="O48" s="3"/>
      <c r="P48" s="3"/>
      <c r="Q48" s="4"/>
      <c r="R48" s="4"/>
      <c r="S48" s="4"/>
      <c r="T48" s="4"/>
      <c r="U48" s="4"/>
      <c r="V48" s="4"/>
      <c r="W48" s="4"/>
      <c r="X48" s="4"/>
      <c r="Y48" s="4"/>
      <c r="Z48" s="4"/>
    </row>
    <row r="49" spans="1:26" ht="16.5" customHeight="1">
      <c r="A49" s="92"/>
      <c r="B49" s="92"/>
      <c r="C49" s="92"/>
      <c r="D49" s="92"/>
      <c r="E49" s="92"/>
      <c r="F49" s="92"/>
      <c r="G49" s="92"/>
      <c r="H49" s="92"/>
      <c r="I49" s="92"/>
      <c r="J49" s="92"/>
      <c r="K49" s="92"/>
      <c r="L49" s="92"/>
      <c r="M49" s="2"/>
      <c r="N49" s="2"/>
      <c r="O49" s="2"/>
      <c r="P49" s="2"/>
      <c r="Q49" s="4"/>
      <c r="R49" s="4"/>
      <c r="S49" s="4"/>
      <c r="T49" s="4"/>
      <c r="U49" s="4"/>
      <c r="V49" s="4"/>
      <c r="W49" s="4"/>
      <c r="X49" s="4"/>
      <c r="Y49" s="4"/>
      <c r="Z49" s="4"/>
    </row>
    <row r="50" spans="1:26" ht="16.5" customHeight="1">
      <c r="A50" s="93"/>
      <c r="B50" s="93"/>
      <c r="C50" s="93"/>
      <c r="D50" s="93"/>
      <c r="E50" s="93"/>
      <c r="F50" s="93"/>
      <c r="G50" s="93"/>
      <c r="H50" s="93"/>
      <c r="I50" s="93"/>
      <c r="J50" s="93"/>
      <c r="K50" s="93"/>
      <c r="L50" s="93"/>
      <c r="M50" s="2"/>
      <c r="N50" s="2"/>
      <c r="O50" s="2"/>
      <c r="P50" s="2"/>
      <c r="Q50" s="4"/>
      <c r="R50" s="4"/>
      <c r="S50" s="4"/>
      <c r="T50" s="4"/>
      <c r="U50" s="4"/>
      <c r="V50" s="4"/>
      <c r="W50" s="4"/>
      <c r="X50" s="4"/>
      <c r="Y50" s="4"/>
      <c r="Z50" s="4"/>
    </row>
    <row r="51" spans="1:26" ht="16.5" customHeight="1">
      <c r="A51" s="99">
        <v>15</v>
      </c>
      <c r="B51" s="94" t="str">
        <f>IF(MID('2. Identificación del Riesgo'!H51:H53,1,27)="Seguridad de la Información",'2. Identificación del Riesgo'!B51:B53,
IF('2. Identificación del Riesgo'!H51:H53="","",
IF(MID('2. Identificación del Riesgo'!H51:H53,1,27)&lt;&gt;"Seguridad de la Información","No aplica")))</f>
        <v/>
      </c>
      <c r="C51" s="94" t="str">
        <f>IF(MID('2. Identificación del Riesgo'!H51:H53,1,27)="Seguridad de la Información",'2. Identificación del Riesgo'!C51:C53,
IF('2. Identificación del Riesgo'!H51:H53="","",
IF(MID('2. Identificación del Riesgo'!H51:H53,1,27)&lt;&gt;"Seguridad de la Información","No aplica")))</f>
        <v/>
      </c>
      <c r="D51" s="94" t="str">
        <f>IF(MID('2. Identificación del Riesgo'!H51:H53,1,27)="Seguridad de la Información",'2. Identificación del Riesgo'!G51:G53,
IF('2. Identificación del Riesgo'!H51:H53="","",
IF(MID('2. Identificación del Riesgo'!H51:H53,1,27)&lt;&gt;"Seguridad de la Información","No aplica")))</f>
        <v/>
      </c>
      <c r="E51" s="94" t="str">
        <f>IF(MID('2. Identificación del Riesgo'!H51:H53,1,27)="Seguridad de la Información",'2. Identificación del Riesgo'!H51:H53,
IF('2. Identificación del Riesgo'!H51:H53="","",
IF(MID('2. Identificación del Riesgo'!H51:H53,1,27)&lt;&gt;"Seguridad de la Información","No aplica")))</f>
        <v/>
      </c>
      <c r="F51" s="94" t="str">
        <f>IF(MID('2. Identificación del Riesgo'!H51:H53,1,27)="Seguridad de la Información",'2. Identificación del Riesgo'!I51:I53,
IF('2. Identificación del Riesgo'!H51:H53="","",
IF(MID('2. Identificación del Riesgo'!H51:H53,1,27)&lt;&gt;"Seguridad de la Información","No aplica")))</f>
        <v/>
      </c>
      <c r="G51" s="94"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4"/>
      <c r="I51" s="94"/>
      <c r="J51" s="11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4"/>
      <c r="L51" s="94"/>
      <c r="M51" s="3"/>
      <c r="N51" s="3"/>
      <c r="O51" s="3"/>
      <c r="P51" s="3"/>
      <c r="Q51" s="4"/>
      <c r="R51" s="4"/>
      <c r="S51" s="4"/>
      <c r="T51" s="4"/>
      <c r="U51" s="4"/>
      <c r="V51" s="4"/>
      <c r="W51" s="4"/>
      <c r="X51" s="4"/>
      <c r="Y51" s="4"/>
      <c r="Z51" s="4"/>
    </row>
    <row r="52" spans="1:26" ht="16.5" customHeight="1">
      <c r="A52" s="92"/>
      <c r="B52" s="92"/>
      <c r="C52" s="92"/>
      <c r="D52" s="92"/>
      <c r="E52" s="92"/>
      <c r="F52" s="92"/>
      <c r="G52" s="92"/>
      <c r="H52" s="92"/>
      <c r="I52" s="92"/>
      <c r="J52" s="92"/>
      <c r="K52" s="92"/>
      <c r="L52" s="92"/>
      <c r="M52" s="2"/>
      <c r="N52" s="2"/>
      <c r="O52" s="2"/>
      <c r="P52" s="2"/>
      <c r="Q52" s="4"/>
      <c r="R52" s="4"/>
      <c r="S52" s="4"/>
      <c r="T52" s="4"/>
      <c r="U52" s="4"/>
      <c r="V52" s="4"/>
      <c r="W52" s="4"/>
      <c r="X52" s="4"/>
      <c r="Y52" s="4"/>
      <c r="Z52" s="4"/>
    </row>
    <row r="53" spans="1:26" ht="16.5" customHeight="1">
      <c r="A53" s="93"/>
      <c r="B53" s="93"/>
      <c r="C53" s="93"/>
      <c r="D53" s="93"/>
      <c r="E53" s="93"/>
      <c r="F53" s="93"/>
      <c r="G53" s="93"/>
      <c r="H53" s="93"/>
      <c r="I53" s="93"/>
      <c r="J53" s="93"/>
      <c r="K53" s="93"/>
      <c r="L53" s="93"/>
      <c r="M53" s="2"/>
      <c r="N53" s="2"/>
      <c r="O53" s="2"/>
      <c r="P53" s="2"/>
      <c r="Q53" s="4"/>
      <c r="R53" s="4"/>
      <c r="S53" s="4"/>
      <c r="T53" s="4"/>
      <c r="U53" s="4"/>
      <c r="V53" s="4"/>
      <c r="W53" s="4"/>
      <c r="X53" s="4"/>
      <c r="Y53" s="4"/>
      <c r="Z53" s="4"/>
    </row>
    <row r="54" spans="1:26" ht="16.5" customHeight="1">
      <c r="A54" s="99">
        <v>16</v>
      </c>
      <c r="B54" s="94" t="str">
        <f>IF(MID('2. Identificación del Riesgo'!H54:H56,1,27)="Seguridad de la Información",'2. Identificación del Riesgo'!B54:B56,
IF('2. Identificación del Riesgo'!H54:H56="","",
IF(MID('2. Identificación del Riesgo'!H54:H56,1,27)&lt;&gt;"Seguridad de la Información","No aplica")))</f>
        <v/>
      </c>
      <c r="C54" s="94" t="str">
        <f>IF(MID('2. Identificación del Riesgo'!H54:H56,1,27)="Seguridad de la Información",'2. Identificación del Riesgo'!C54:C56,
IF('2. Identificación del Riesgo'!H54:H56="","",
IF(MID('2. Identificación del Riesgo'!H54:H56,1,27)&lt;&gt;"Seguridad de la Información","No aplica")))</f>
        <v/>
      </c>
      <c r="D54" s="94" t="str">
        <f>IF(MID('2. Identificación del Riesgo'!H54:H56,1,27)="Seguridad de la Información",'2. Identificación del Riesgo'!G54:G56,
IF('2. Identificación del Riesgo'!H54:H56="","",
IF(MID('2. Identificación del Riesgo'!H54:H56,1,27)&lt;&gt;"Seguridad de la Información","No aplica")))</f>
        <v/>
      </c>
      <c r="E54" s="94" t="str">
        <f>IF(MID('2. Identificación del Riesgo'!H54:H56,1,27)="Seguridad de la Información",'2. Identificación del Riesgo'!H54:H56,
IF('2. Identificación del Riesgo'!H54:H56="","",
IF(MID('2. Identificación del Riesgo'!H54:H56,1,27)&lt;&gt;"Seguridad de la Información","No aplica")))</f>
        <v/>
      </c>
      <c r="F54" s="94" t="str">
        <f>IF(MID('2. Identificación del Riesgo'!H54:H56,1,27)="Seguridad de la Información",'2. Identificación del Riesgo'!I54:I56,
IF('2. Identificación del Riesgo'!H54:H56="","",
IF(MID('2. Identificación del Riesgo'!H54:H56,1,27)&lt;&gt;"Seguridad de la Información","No aplica")))</f>
        <v/>
      </c>
      <c r="G54" s="94"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4"/>
      <c r="I54" s="94"/>
      <c r="J54" s="11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4"/>
      <c r="L54" s="94"/>
      <c r="M54" s="3"/>
      <c r="N54" s="3"/>
      <c r="O54" s="3"/>
      <c r="P54" s="3"/>
      <c r="Q54" s="4"/>
      <c r="R54" s="4"/>
      <c r="S54" s="4"/>
      <c r="T54" s="4"/>
      <c r="U54" s="4"/>
      <c r="V54" s="4"/>
      <c r="W54" s="4"/>
      <c r="X54" s="4"/>
      <c r="Y54" s="4"/>
      <c r="Z54" s="4"/>
    </row>
    <row r="55" spans="1:26" ht="16.5" customHeight="1">
      <c r="A55" s="92"/>
      <c r="B55" s="92"/>
      <c r="C55" s="92"/>
      <c r="D55" s="92"/>
      <c r="E55" s="92"/>
      <c r="F55" s="92"/>
      <c r="G55" s="92"/>
      <c r="H55" s="92"/>
      <c r="I55" s="92"/>
      <c r="J55" s="92"/>
      <c r="K55" s="92"/>
      <c r="L55" s="92"/>
      <c r="M55" s="2"/>
      <c r="N55" s="2"/>
      <c r="O55" s="2"/>
      <c r="P55" s="2"/>
      <c r="Q55" s="4"/>
      <c r="R55" s="4"/>
      <c r="S55" s="4"/>
      <c r="T55" s="4"/>
      <c r="U55" s="4"/>
      <c r="V55" s="4"/>
      <c r="W55" s="4"/>
      <c r="X55" s="4"/>
      <c r="Y55" s="4"/>
      <c r="Z55" s="4"/>
    </row>
    <row r="56" spans="1:26" ht="16.5" customHeight="1">
      <c r="A56" s="93"/>
      <c r="B56" s="93"/>
      <c r="C56" s="93"/>
      <c r="D56" s="93"/>
      <c r="E56" s="93"/>
      <c r="F56" s="93"/>
      <c r="G56" s="93"/>
      <c r="H56" s="93"/>
      <c r="I56" s="93"/>
      <c r="J56" s="93"/>
      <c r="K56" s="93"/>
      <c r="L56" s="93"/>
      <c r="M56" s="2"/>
      <c r="N56" s="2"/>
      <c r="O56" s="2"/>
      <c r="P56" s="2"/>
      <c r="Q56" s="4"/>
      <c r="R56" s="4"/>
      <c r="S56" s="4"/>
      <c r="T56" s="4"/>
      <c r="U56" s="4"/>
      <c r="V56" s="4"/>
      <c r="W56" s="4"/>
      <c r="X56" s="4"/>
      <c r="Y56" s="4"/>
      <c r="Z56" s="4"/>
    </row>
    <row r="57" spans="1:26" ht="16.5" customHeight="1">
      <c r="A57" s="99">
        <v>17</v>
      </c>
      <c r="B57" s="94" t="str">
        <f>IF(MID('2. Identificación del Riesgo'!H57:H59,1,27)="Seguridad de la Información",'2. Identificación del Riesgo'!B57:B59,
IF('2. Identificación del Riesgo'!H57:H59="","",
IF(MID('2. Identificación del Riesgo'!H57:H59,1,27)&lt;&gt;"Seguridad de la Información","No aplica")))</f>
        <v/>
      </c>
      <c r="C57" s="94" t="str">
        <f>IF(MID('2. Identificación del Riesgo'!H57:H59,1,27)="Seguridad de la Información",'2. Identificación del Riesgo'!C57:C59,
IF('2. Identificación del Riesgo'!H57:H59="","",
IF(MID('2. Identificación del Riesgo'!H57:H59,1,27)&lt;&gt;"Seguridad de la Información","No aplica")))</f>
        <v/>
      </c>
      <c r="D57" s="94" t="str">
        <f>IF(MID('2. Identificación del Riesgo'!H57:H59,1,27)="Seguridad de la Información",'2. Identificación del Riesgo'!G57:G59,
IF('2. Identificación del Riesgo'!H57:H59="","",
IF(MID('2. Identificación del Riesgo'!H57:H59,1,27)&lt;&gt;"Seguridad de la Información","No aplica")))</f>
        <v/>
      </c>
      <c r="E57" s="94" t="str">
        <f>IF(MID('2. Identificación del Riesgo'!H57:H59,1,27)="Seguridad de la Información",'2. Identificación del Riesgo'!H57:H59,
IF('2. Identificación del Riesgo'!H57:H59="","",
IF(MID('2. Identificación del Riesgo'!H57:H59,1,27)&lt;&gt;"Seguridad de la Información","No aplica")))</f>
        <v/>
      </c>
      <c r="F57" s="94" t="str">
        <f>IF(MID('2. Identificación del Riesgo'!H57:H59,1,27)="Seguridad de la Información",'2. Identificación del Riesgo'!I57:I59,
IF('2. Identificación del Riesgo'!H57:H59="","",
IF(MID('2. Identificación del Riesgo'!H57:H59,1,27)&lt;&gt;"Seguridad de la Información","No aplica")))</f>
        <v/>
      </c>
      <c r="G57" s="94"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4"/>
      <c r="I57" s="94"/>
      <c r="J57" s="11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4"/>
      <c r="L57" s="94"/>
      <c r="M57" s="3"/>
      <c r="N57" s="3"/>
      <c r="O57" s="3"/>
      <c r="P57" s="3"/>
      <c r="Q57" s="4"/>
      <c r="R57" s="4"/>
      <c r="S57" s="4"/>
      <c r="T57" s="4"/>
      <c r="U57" s="4"/>
      <c r="V57" s="4"/>
      <c r="W57" s="4"/>
      <c r="X57" s="4"/>
      <c r="Y57" s="4"/>
      <c r="Z57" s="4"/>
    </row>
    <row r="58" spans="1:26" ht="16.5" customHeight="1">
      <c r="A58" s="92"/>
      <c r="B58" s="92"/>
      <c r="C58" s="92"/>
      <c r="D58" s="92"/>
      <c r="E58" s="92"/>
      <c r="F58" s="92"/>
      <c r="G58" s="92"/>
      <c r="H58" s="92"/>
      <c r="I58" s="92"/>
      <c r="J58" s="92"/>
      <c r="K58" s="92"/>
      <c r="L58" s="92"/>
      <c r="M58" s="2"/>
      <c r="N58" s="2"/>
      <c r="O58" s="2"/>
      <c r="P58" s="2"/>
      <c r="Q58" s="4"/>
      <c r="R58" s="4"/>
      <c r="S58" s="4"/>
      <c r="T58" s="4"/>
      <c r="U58" s="4"/>
      <c r="V58" s="4"/>
      <c r="W58" s="4"/>
      <c r="X58" s="4"/>
      <c r="Y58" s="4"/>
      <c r="Z58" s="4"/>
    </row>
    <row r="59" spans="1:26" ht="16.5" customHeight="1">
      <c r="A59" s="93"/>
      <c r="B59" s="93"/>
      <c r="C59" s="93"/>
      <c r="D59" s="93"/>
      <c r="E59" s="93"/>
      <c r="F59" s="93"/>
      <c r="G59" s="93"/>
      <c r="H59" s="93"/>
      <c r="I59" s="93"/>
      <c r="J59" s="93"/>
      <c r="K59" s="93"/>
      <c r="L59" s="93"/>
      <c r="M59" s="2"/>
      <c r="N59" s="2"/>
      <c r="O59" s="2"/>
      <c r="P59" s="2"/>
      <c r="Q59" s="4"/>
      <c r="R59" s="4"/>
      <c r="S59" s="4"/>
      <c r="T59" s="4"/>
      <c r="U59" s="4"/>
      <c r="V59" s="4"/>
      <c r="W59" s="4"/>
      <c r="X59" s="4"/>
      <c r="Y59" s="4"/>
      <c r="Z59" s="4"/>
    </row>
    <row r="60" spans="1:26" ht="16.5" customHeight="1">
      <c r="A60" s="99">
        <v>18</v>
      </c>
      <c r="B60" s="94" t="str">
        <f>IF(MID('2. Identificación del Riesgo'!H60:H62,1,27)="Seguridad de la Información",'2. Identificación del Riesgo'!B60:B62,
IF('2. Identificación del Riesgo'!H60:H62="","",
IF(MID('2. Identificación del Riesgo'!H60:H62,1,27)&lt;&gt;"Seguridad de la Información","No aplica")))</f>
        <v/>
      </c>
      <c r="C60" s="94" t="str">
        <f>IF(MID('2. Identificación del Riesgo'!H60:H62,1,27)="Seguridad de la Información",'2. Identificación del Riesgo'!C60:C62,
IF('2. Identificación del Riesgo'!H60:H62="","",
IF(MID('2. Identificación del Riesgo'!H60:H62,1,27)&lt;&gt;"Seguridad de la Información","No aplica")))</f>
        <v/>
      </c>
      <c r="D60" s="94" t="str">
        <f>IF(MID('2. Identificación del Riesgo'!H60:H62,1,27)="Seguridad de la Información",'2. Identificación del Riesgo'!G60:G62,
IF('2. Identificación del Riesgo'!H60:H62="","",
IF(MID('2. Identificación del Riesgo'!H60:H62,1,27)&lt;&gt;"Seguridad de la Información","No aplica")))</f>
        <v/>
      </c>
      <c r="E60" s="94" t="str">
        <f>IF(MID('2. Identificación del Riesgo'!H60:H62,1,27)="Seguridad de la Información",'2. Identificación del Riesgo'!H60:H62,
IF('2. Identificación del Riesgo'!H60:H62="","",
IF(MID('2. Identificación del Riesgo'!H60:H62,1,27)&lt;&gt;"Seguridad de la Información","No aplica")))</f>
        <v/>
      </c>
      <c r="F60" s="94" t="str">
        <f>IF(MID('2. Identificación del Riesgo'!H60:H62,1,27)="Seguridad de la Información",'2. Identificación del Riesgo'!I60:I62,
IF('2. Identificación del Riesgo'!H60:H62="","",
IF(MID('2. Identificación del Riesgo'!H60:H62,1,27)&lt;&gt;"Seguridad de la Información","No aplica")))</f>
        <v/>
      </c>
      <c r="G60" s="94"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4"/>
      <c r="I60" s="94"/>
      <c r="J60" s="11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4"/>
      <c r="L60" s="94"/>
      <c r="M60" s="3"/>
      <c r="N60" s="3"/>
      <c r="O60" s="3"/>
      <c r="P60" s="3"/>
      <c r="Q60" s="4"/>
      <c r="R60" s="4"/>
      <c r="S60" s="4"/>
      <c r="T60" s="4"/>
      <c r="U60" s="4"/>
      <c r="V60" s="4"/>
      <c r="W60" s="4"/>
      <c r="X60" s="4"/>
      <c r="Y60" s="4"/>
      <c r="Z60" s="4"/>
    </row>
    <row r="61" spans="1:26" ht="16.5" customHeight="1">
      <c r="A61" s="92"/>
      <c r="B61" s="92"/>
      <c r="C61" s="92"/>
      <c r="D61" s="92"/>
      <c r="E61" s="92"/>
      <c r="F61" s="92"/>
      <c r="G61" s="92"/>
      <c r="H61" s="92"/>
      <c r="I61" s="92"/>
      <c r="J61" s="92"/>
      <c r="K61" s="92"/>
      <c r="L61" s="92"/>
      <c r="M61" s="2"/>
      <c r="N61" s="2"/>
      <c r="O61" s="2"/>
      <c r="P61" s="2"/>
      <c r="Q61" s="4"/>
      <c r="R61" s="4"/>
      <c r="S61" s="4"/>
      <c r="T61" s="4"/>
      <c r="U61" s="4"/>
      <c r="V61" s="4"/>
      <c r="W61" s="4"/>
      <c r="X61" s="4"/>
      <c r="Y61" s="4"/>
      <c r="Z61" s="4"/>
    </row>
    <row r="62" spans="1:26" ht="16.5" customHeight="1">
      <c r="A62" s="93"/>
      <c r="B62" s="93"/>
      <c r="C62" s="93"/>
      <c r="D62" s="93"/>
      <c r="E62" s="93"/>
      <c r="F62" s="93"/>
      <c r="G62" s="93"/>
      <c r="H62" s="93"/>
      <c r="I62" s="93"/>
      <c r="J62" s="93"/>
      <c r="K62" s="93"/>
      <c r="L62" s="93"/>
      <c r="M62" s="2"/>
      <c r="N62" s="2"/>
      <c r="O62" s="2"/>
      <c r="P62" s="2"/>
      <c r="Q62" s="4"/>
      <c r="R62" s="4"/>
      <c r="S62" s="4"/>
      <c r="T62" s="4"/>
      <c r="U62" s="4"/>
      <c r="V62" s="4"/>
      <c r="W62" s="4"/>
      <c r="X62" s="4"/>
      <c r="Y62" s="4"/>
      <c r="Z62" s="4"/>
    </row>
    <row r="63" spans="1:26" ht="16.5" customHeight="1">
      <c r="A63" s="99">
        <v>19</v>
      </c>
      <c r="B63" s="94" t="str">
        <f>IF(MID('2. Identificación del Riesgo'!H63:H65,1,27)="Seguridad de la Información",'2. Identificación del Riesgo'!B63:B65,
IF('2. Identificación del Riesgo'!H63:H65="","",
IF(MID('2. Identificación del Riesgo'!H63:H65,1,27)&lt;&gt;"Seguridad de la Información","No aplica")))</f>
        <v/>
      </c>
      <c r="C63" s="94" t="str">
        <f>IF(MID('2. Identificación del Riesgo'!H63:H65,1,27)="Seguridad de la Información",'2. Identificación del Riesgo'!C63:C65,
IF('2. Identificación del Riesgo'!H63:H65="","",
IF(MID('2. Identificación del Riesgo'!H63:H65,1,27)&lt;&gt;"Seguridad de la Información","No aplica")))</f>
        <v/>
      </c>
      <c r="D63" s="94" t="str">
        <f>IF(MID('2. Identificación del Riesgo'!H63:H65,1,27)="Seguridad de la Información",'2. Identificación del Riesgo'!G63:G65,
IF('2. Identificación del Riesgo'!H63:H65="","",
IF(MID('2. Identificación del Riesgo'!H63:H65,1,27)&lt;&gt;"Seguridad de la Información","No aplica")))</f>
        <v/>
      </c>
      <c r="E63" s="94" t="str">
        <f>IF(MID('2. Identificación del Riesgo'!H63:H65,1,27)="Seguridad de la Información",'2. Identificación del Riesgo'!H63:H65,
IF('2. Identificación del Riesgo'!H63:H65="","",
IF(MID('2. Identificación del Riesgo'!H63:H65,1,27)&lt;&gt;"Seguridad de la Información","No aplica")))</f>
        <v/>
      </c>
      <c r="F63" s="94" t="str">
        <f>IF(MID('2. Identificación del Riesgo'!H63:H65,1,27)="Seguridad de la Información",'2. Identificación del Riesgo'!I63:I65,
IF('2. Identificación del Riesgo'!H63:H65="","",
IF(MID('2. Identificación del Riesgo'!H63:H65,1,27)&lt;&gt;"Seguridad de la Información","No aplica")))</f>
        <v/>
      </c>
      <c r="G63" s="94"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4"/>
      <c r="I63" s="94"/>
      <c r="J63" s="11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4"/>
      <c r="L63" s="94"/>
      <c r="M63" s="3"/>
      <c r="N63" s="3"/>
      <c r="O63" s="3"/>
      <c r="P63" s="3"/>
      <c r="Q63" s="4"/>
      <c r="R63" s="4"/>
      <c r="S63" s="4"/>
      <c r="T63" s="4"/>
      <c r="U63" s="4"/>
      <c r="V63" s="4"/>
      <c r="W63" s="4"/>
      <c r="X63" s="4"/>
      <c r="Y63" s="4"/>
      <c r="Z63" s="4"/>
    </row>
    <row r="64" spans="1:26" ht="16.5" customHeight="1">
      <c r="A64" s="92"/>
      <c r="B64" s="92"/>
      <c r="C64" s="92"/>
      <c r="D64" s="92"/>
      <c r="E64" s="92"/>
      <c r="F64" s="92"/>
      <c r="G64" s="92"/>
      <c r="H64" s="92"/>
      <c r="I64" s="92"/>
      <c r="J64" s="92"/>
      <c r="K64" s="92"/>
      <c r="L64" s="92"/>
      <c r="M64" s="2"/>
      <c r="N64" s="2"/>
      <c r="O64" s="2"/>
      <c r="P64" s="2"/>
      <c r="Q64" s="4"/>
      <c r="R64" s="4"/>
      <c r="S64" s="4"/>
      <c r="T64" s="4"/>
      <c r="U64" s="4"/>
      <c r="V64" s="4"/>
      <c r="W64" s="4"/>
      <c r="X64" s="4"/>
      <c r="Y64" s="4"/>
      <c r="Z64" s="4"/>
    </row>
    <row r="65" spans="1:26" ht="16.5" customHeight="1">
      <c r="A65" s="93"/>
      <c r="B65" s="93"/>
      <c r="C65" s="93"/>
      <c r="D65" s="93"/>
      <c r="E65" s="93"/>
      <c r="F65" s="93"/>
      <c r="G65" s="93"/>
      <c r="H65" s="93"/>
      <c r="I65" s="93"/>
      <c r="J65" s="93"/>
      <c r="K65" s="93"/>
      <c r="L65" s="93"/>
      <c r="M65" s="2"/>
      <c r="N65" s="2"/>
      <c r="O65" s="2"/>
      <c r="P65" s="2"/>
      <c r="Q65" s="4"/>
      <c r="R65" s="4"/>
      <c r="S65" s="4"/>
      <c r="T65" s="4"/>
      <c r="U65" s="4"/>
      <c r="V65" s="4"/>
      <c r="W65" s="4"/>
      <c r="X65" s="4"/>
      <c r="Y65" s="4"/>
      <c r="Z65" s="4"/>
    </row>
    <row r="66" spans="1:26" ht="16.5" customHeight="1">
      <c r="A66" s="99">
        <v>20</v>
      </c>
      <c r="B66" s="94" t="str">
        <f>IF(MID('2. Identificación del Riesgo'!H66:H68,1,27)="Seguridad de la Información",'2. Identificación del Riesgo'!B66:B68,
IF('2. Identificación del Riesgo'!H66:H68="","",
IF(MID('2. Identificación del Riesgo'!H66:H68,1,27)&lt;&gt;"Seguridad de la Información","No aplica")))</f>
        <v/>
      </c>
      <c r="C66" s="94" t="str">
        <f>IF(MID('2. Identificación del Riesgo'!H66:H68,1,27)="Seguridad de la Información",'2. Identificación del Riesgo'!C66:C68,
IF('2. Identificación del Riesgo'!H66:H68="","",
IF(MID('2. Identificación del Riesgo'!H66:H68,1,27)&lt;&gt;"Seguridad de la Información","No aplica")))</f>
        <v/>
      </c>
      <c r="D66" s="94" t="str">
        <f>IF(MID('2. Identificación del Riesgo'!H66:H68,1,27)="Seguridad de la Información",'2. Identificación del Riesgo'!G66:G68,
IF('2. Identificación del Riesgo'!H66:H68="","",
IF(MID('2. Identificación del Riesgo'!H66:H68,1,27)&lt;&gt;"Seguridad de la Información","No aplica")))</f>
        <v/>
      </c>
      <c r="E66" s="94" t="str">
        <f>IF(MID('2. Identificación del Riesgo'!H66:H68,1,27)="Seguridad de la Información",'2. Identificación del Riesgo'!H66:H68,
IF('2. Identificación del Riesgo'!H66:H68="","",
IF(MID('2. Identificación del Riesgo'!H66:H68,1,27)&lt;&gt;"Seguridad de la Información","No aplica")))</f>
        <v/>
      </c>
      <c r="F66" s="94" t="str">
        <f>IF(MID('2. Identificación del Riesgo'!H66:H68,1,27)="Seguridad de la Información",'2. Identificación del Riesgo'!I66:I68,
IF('2. Identificación del Riesgo'!H66:H68="","",
IF(MID('2. Identificación del Riesgo'!H66:H68,1,27)&lt;&gt;"Seguridad de la Información","No aplica")))</f>
        <v/>
      </c>
      <c r="G66" s="94"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4"/>
      <c r="I66" s="94"/>
      <c r="J66" s="11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4"/>
      <c r="L66" s="94"/>
      <c r="M66" s="3"/>
      <c r="N66" s="3"/>
      <c r="O66" s="3"/>
      <c r="P66" s="3"/>
      <c r="Q66" s="4"/>
      <c r="R66" s="4"/>
      <c r="S66" s="4"/>
      <c r="T66" s="4"/>
      <c r="U66" s="4"/>
      <c r="V66" s="4"/>
      <c r="W66" s="4"/>
      <c r="X66" s="4"/>
      <c r="Y66" s="4"/>
      <c r="Z66" s="4"/>
    </row>
    <row r="67" spans="1:26" ht="16.5" customHeight="1">
      <c r="A67" s="92"/>
      <c r="B67" s="92"/>
      <c r="C67" s="92"/>
      <c r="D67" s="92"/>
      <c r="E67" s="92"/>
      <c r="F67" s="92"/>
      <c r="G67" s="92"/>
      <c r="H67" s="92"/>
      <c r="I67" s="92"/>
      <c r="J67" s="92"/>
      <c r="K67" s="92"/>
      <c r="L67" s="92"/>
      <c r="M67" s="2"/>
      <c r="N67" s="2"/>
      <c r="O67" s="2"/>
      <c r="P67" s="2"/>
      <c r="Q67" s="4"/>
      <c r="R67" s="4"/>
      <c r="S67" s="4"/>
      <c r="T67" s="4"/>
      <c r="U67" s="4"/>
      <c r="V67" s="4"/>
      <c r="W67" s="4"/>
      <c r="X67" s="4"/>
      <c r="Y67" s="4"/>
      <c r="Z67" s="4"/>
    </row>
    <row r="68" spans="1:26" ht="16.5" customHeight="1">
      <c r="A68" s="93"/>
      <c r="B68" s="93"/>
      <c r="C68" s="93"/>
      <c r="D68" s="93"/>
      <c r="E68" s="93"/>
      <c r="F68" s="93"/>
      <c r="G68" s="93"/>
      <c r="H68" s="93"/>
      <c r="I68" s="93"/>
      <c r="J68" s="93"/>
      <c r="K68" s="93"/>
      <c r="L68" s="93"/>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33" priority="1">
      <formula>IF($E9="No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80"/>
      <c r="B1" s="75"/>
      <c r="C1" s="80" t="s">
        <v>0</v>
      </c>
      <c r="D1" s="81"/>
      <c r="E1" s="81"/>
      <c r="F1" s="81"/>
      <c r="G1" s="81"/>
      <c r="H1" s="81"/>
      <c r="I1" s="81"/>
      <c r="J1" s="81"/>
      <c r="K1" s="81"/>
      <c r="L1" s="81"/>
      <c r="M1" s="81"/>
      <c r="N1" s="81"/>
      <c r="O1" s="81"/>
      <c r="P1" s="81"/>
      <c r="Q1" s="81"/>
      <c r="R1" s="81"/>
      <c r="S1" s="75"/>
      <c r="T1" s="110" t="s">
        <v>242</v>
      </c>
      <c r="U1" s="66"/>
      <c r="V1" s="67"/>
      <c r="W1" s="3"/>
      <c r="X1" s="3"/>
      <c r="Y1" s="3"/>
      <c r="Z1" s="3"/>
      <c r="AA1" s="3"/>
      <c r="AB1" s="3"/>
      <c r="AC1" s="3"/>
      <c r="AD1" s="3"/>
      <c r="AE1" s="3"/>
      <c r="AF1" s="3"/>
      <c r="AG1" s="3"/>
      <c r="AH1" s="3"/>
      <c r="AI1" s="3"/>
      <c r="AJ1" s="3"/>
      <c r="AK1" s="3"/>
      <c r="AL1" s="3"/>
      <c r="AM1" s="3"/>
    </row>
    <row r="2" spans="1:39" ht="16.5" customHeight="1">
      <c r="A2" s="76"/>
      <c r="B2" s="77"/>
      <c r="C2" s="76"/>
      <c r="D2" s="82"/>
      <c r="E2" s="82"/>
      <c r="F2" s="82"/>
      <c r="G2" s="82"/>
      <c r="H2" s="82"/>
      <c r="I2" s="82"/>
      <c r="J2" s="82"/>
      <c r="K2" s="82"/>
      <c r="L2" s="82"/>
      <c r="M2" s="82"/>
      <c r="N2" s="82"/>
      <c r="O2" s="82"/>
      <c r="P2" s="82"/>
      <c r="Q2" s="82"/>
      <c r="R2" s="82"/>
      <c r="S2" s="77"/>
      <c r="T2" s="110" t="s">
        <v>243</v>
      </c>
      <c r="U2" s="66"/>
      <c r="V2" s="67"/>
      <c r="W2" s="3"/>
      <c r="X2" s="3"/>
      <c r="Y2" s="3"/>
      <c r="Z2" s="3"/>
      <c r="AA2" s="3"/>
      <c r="AB2" s="3"/>
      <c r="AC2" s="3"/>
      <c r="AD2" s="3"/>
      <c r="AE2" s="3"/>
      <c r="AF2" s="3"/>
      <c r="AG2" s="3"/>
      <c r="AH2" s="3"/>
      <c r="AI2" s="3"/>
      <c r="AJ2" s="3"/>
      <c r="AK2" s="3"/>
      <c r="AL2" s="3"/>
      <c r="AM2" s="3"/>
    </row>
    <row r="3" spans="1:39" ht="16.5" customHeight="1">
      <c r="A3" s="76"/>
      <c r="B3" s="77"/>
      <c r="C3" s="76"/>
      <c r="D3" s="82"/>
      <c r="E3" s="82"/>
      <c r="F3" s="82"/>
      <c r="G3" s="82"/>
      <c r="H3" s="82"/>
      <c r="I3" s="82"/>
      <c r="J3" s="82"/>
      <c r="K3" s="82"/>
      <c r="L3" s="82"/>
      <c r="M3" s="82"/>
      <c r="N3" s="82"/>
      <c r="O3" s="82"/>
      <c r="P3" s="82"/>
      <c r="Q3" s="82"/>
      <c r="R3" s="82"/>
      <c r="S3" s="77"/>
      <c r="T3" s="110" t="s">
        <v>244</v>
      </c>
      <c r="U3" s="66"/>
      <c r="V3" s="67"/>
      <c r="W3" s="3"/>
      <c r="X3" s="3"/>
      <c r="Y3" s="3"/>
      <c r="Z3" s="3"/>
      <c r="AA3" s="3"/>
      <c r="AB3" s="3"/>
      <c r="AC3" s="3"/>
      <c r="AD3" s="3"/>
      <c r="AE3" s="3"/>
      <c r="AF3" s="3"/>
      <c r="AG3" s="3"/>
      <c r="AH3" s="3"/>
      <c r="AI3" s="3"/>
      <c r="AJ3" s="3"/>
      <c r="AK3" s="3"/>
      <c r="AL3" s="3"/>
      <c r="AM3" s="3"/>
    </row>
    <row r="4" spans="1:39" ht="16.5" customHeight="1">
      <c r="A4" s="78"/>
      <c r="B4" s="79"/>
      <c r="C4" s="78"/>
      <c r="D4" s="83"/>
      <c r="E4" s="83"/>
      <c r="F4" s="83"/>
      <c r="G4" s="83"/>
      <c r="H4" s="83"/>
      <c r="I4" s="83"/>
      <c r="J4" s="83"/>
      <c r="K4" s="83"/>
      <c r="L4" s="83"/>
      <c r="M4" s="83"/>
      <c r="N4" s="83"/>
      <c r="O4" s="83"/>
      <c r="P4" s="83"/>
      <c r="Q4" s="83"/>
      <c r="R4" s="83"/>
      <c r="S4" s="79"/>
      <c r="T4" s="110" t="s">
        <v>245</v>
      </c>
      <c r="U4" s="66"/>
      <c r="V4" s="67"/>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106" t="s">
        <v>96</v>
      </c>
      <c r="B6" s="66"/>
      <c r="C6" s="66"/>
      <c r="D6" s="67"/>
      <c r="E6" s="106" t="s">
        <v>246</v>
      </c>
      <c r="F6" s="66"/>
      <c r="G6" s="66"/>
      <c r="H6" s="66"/>
      <c r="I6" s="66"/>
      <c r="J6" s="66"/>
      <c r="K6" s="66"/>
      <c r="L6" s="66"/>
      <c r="M6" s="66"/>
      <c r="N6" s="66"/>
      <c r="O6" s="66"/>
      <c r="P6" s="66"/>
      <c r="Q6" s="66"/>
      <c r="R6" s="66"/>
      <c r="S6" s="66"/>
      <c r="T6" s="66"/>
      <c r="U6" s="66"/>
      <c r="V6" s="67"/>
      <c r="W6" s="3"/>
      <c r="X6" s="3"/>
      <c r="Y6" s="3"/>
      <c r="Z6" s="3"/>
      <c r="AA6" s="3"/>
      <c r="AB6" s="3"/>
      <c r="AC6" s="3"/>
      <c r="AD6" s="3"/>
      <c r="AE6" s="3"/>
      <c r="AF6" s="3"/>
      <c r="AG6" s="3"/>
      <c r="AH6" s="3"/>
      <c r="AI6" s="3"/>
      <c r="AJ6" s="3"/>
      <c r="AK6" s="3"/>
      <c r="AL6" s="3"/>
      <c r="AM6" s="3"/>
    </row>
    <row r="7" spans="1:39" ht="15.75" customHeight="1">
      <c r="A7" s="105" t="s">
        <v>94</v>
      </c>
      <c r="B7" s="101" t="s">
        <v>95</v>
      </c>
      <c r="C7" s="102" t="s">
        <v>103</v>
      </c>
      <c r="D7" s="102" t="s">
        <v>104</v>
      </c>
      <c r="E7" s="100" t="s">
        <v>247</v>
      </c>
      <c r="F7" s="100" t="s">
        <v>248</v>
      </c>
      <c r="G7" s="100" t="s">
        <v>249</v>
      </c>
      <c r="H7" s="102" t="s">
        <v>250</v>
      </c>
      <c r="I7" s="114" t="s">
        <v>251</v>
      </c>
      <c r="J7" s="115"/>
      <c r="K7" s="116"/>
      <c r="L7" s="117" t="s">
        <v>252</v>
      </c>
      <c r="M7" s="66"/>
      <c r="N7" s="66"/>
      <c r="O7" s="66"/>
      <c r="P7" s="66"/>
      <c r="Q7" s="118"/>
      <c r="R7" s="119" t="s">
        <v>253</v>
      </c>
      <c r="S7" s="117" t="s">
        <v>97</v>
      </c>
      <c r="T7" s="118"/>
      <c r="U7" s="119" t="s">
        <v>254</v>
      </c>
      <c r="V7" s="119" t="s">
        <v>255</v>
      </c>
      <c r="W7" s="3"/>
      <c r="X7" s="3"/>
      <c r="Y7" s="3"/>
      <c r="Z7" s="3"/>
      <c r="AA7" s="3"/>
      <c r="AB7" s="3"/>
      <c r="AC7" s="3"/>
      <c r="AD7" s="3"/>
      <c r="AE7" s="3"/>
      <c r="AF7" s="3"/>
      <c r="AG7" s="3"/>
      <c r="AH7" s="3"/>
      <c r="AI7" s="3"/>
      <c r="AJ7" s="3"/>
      <c r="AK7" s="3"/>
      <c r="AL7" s="3"/>
      <c r="AM7" s="3"/>
    </row>
    <row r="8" spans="1:39" ht="52.5" customHeight="1">
      <c r="A8" s="93"/>
      <c r="B8" s="93"/>
      <c r="C8" s="93"/>
      <c r="D8" s="93"/>
      <c r="E8" s="93"/>
      <c r="F8" s="93"/>
      <c r="G8" s="93"/>
      <c r="H8" s="93"/>
      <c r="I8" s="19" t="s">
        <v>256</v>
      </c>
      <c r="J8" s="20" t="s">
        <v>257</v>
      </c>
      <c r="K8" s="19" t="s">
        <v>258</v>
      </c>
      <c r="L8" s="19" t="s">
        <v>259</v>
      </c>
      <c r="M8" s="19" t="s">
        <v>260</v>
      </c>
      <c r="N8" s="19" t="s">
        <v>261</v>
      </c>
      <c r="O8" s="19" t="s">
        <v>262</v>
      </c>
      <c r="P8" s="19" t="s">
        <v>263</v>
      </c>
      <c r="Q8" s="21" t="s">
        <v>264</v>
      </c>
      <c r="R8" s="93"/>
      <c r="S8" s="20" t="s">
        <v>265</v>
      </c>
      <c r="T8" s="20" t="s">
        <v>266</v>
      </c>
      <c r="U8" s="93"/>
      <c r="V8" s="93"/>
      <c r="W8" s="16"/>
      <c r="X8" s="16"/>
      <c r="Y8" s="16"/>
      <c r="Z8" s="16"/>
      <c r="AA8" s="16"/>
      <c r="AB8" s="16"/>
      <c r="AC8" s="16"/>
      <c r="AD8" s="16"/>
      <c r="AE8" s="16"/>
      <c r="AF8" s="16"/>
      <c r="AG8" s="16"/>
      <c r="AH8" s="16"/>
      <c r="AI8" s="16"/>
      <c r="AJ8" s="16"/>
      <c r="AK8" s="16"/>
      <c r="AL8" s="16"/>
      <c r="AM8" s="16"/>
    </row>
    <row r="9" spans="1:39" ht="64.5" customHeight="1">
      <c r="A9" s="99">
        <v>1</v>
      </c>
      <c r="B9" s="11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Tecnologías de la Información y las Comunicaciones</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Económica (o presupuestal) y Reputacional por daños en los equipos de instrumentación y comunicación debido a Fallas de funcionamiento por el uso rutinario.</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3" t="s">
        <v>267</v>
      </c>
      <c r="F9" s="23" t="s">
        <v>268</v>
      </c>
      <c r="G9" s="23"/>
      <c r="H9" s="23" t="str">
        <f t="shared" ref="H9:H68" si="0">CONCATENATE(E9," ",F9," ",G9)</f>
        <v xml:space="preserve">Profesional 08 de Monitoreo Ejecución de Mantenimientos preventivos y correctivos a las Estaciones de RAB - RHB, verificación y ajuste de elementos </v>
      </c>
      <c r="I9" s="24" t="s">
        <v>269</v>
      </c>
      <c r="J9" s="24" t="str">
        <f t="shared" ref="J9:J68" si="1">IF(OR(I9="Preventivo",I9="Detectivo"),"Afecta probabilidad",
IF(I9="Correctivo","Afecta Impacto",""))</f>
        <v>Afecta probabilidad</v>
      </c>
      <c r="K9" s="24" t="s">
        <v>270</v>
      </c>
      <c r="L9" s="24" t="s">
        <v>271</v>
      </c>
      <c r="M9" s="24" t="s">
        <v>272</v>
      </c>
      <c r="N9" s="24" t="s">
        <v>273</v>
      </c>
      <c r="O9" s="24" t="s">
        <v>274</v>
      </c>
      <c r="P9" s="24" t="s">
        <v>275</v>
      </c>
      <c r="Q9" s="24" t="s">
        <v>276</v>
      </c>
      <c r="R9" s="25">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6">
        <f>IF(OR(J9="",J9=0),"",
IF(J9="Afecta probabilidad",'2. Identificación del Riesgo'!$L$9,""))</f>
        <v>0.4</v>
      </c>
      <c r="T9" s="26" t="str">
        <f>IF(OR(J9="",J9=0),"",
IF(J9="Afecta Impacto",'2. Identificación del Riesgo'!$O$9,""))</f>
        <v/>
      </c>
      <c r="U9" s="26">
        <f t="shared" ref="U9:U68" si="3">IFERROR(IF(S9="",0,S9-(S9*R9)),0)</f>
        <v>0.24</v>
      </c>
      <c r="V9" s="26">
        <f t="shared" ref="V9:V68" si="4">IFERROR(IF(T9="",0,T9-(T9*R9)),0)</f>
        <v>0</v>
      </c>
      <c r="W9" s="17"/>
      <c r="X9" s="17"/>
      <c r="Y9" s="17"/>
      <c r="Z9" s="17"/>
      <c r="AA9" s="17"/>
      <c r="AB9" s="17"/>
      <c r="AC9" s="17"/>
      <c r="AD9" s="17"/>
      <c r="AE9" s="17"/>
      <c r="AF9" s="17"/>
      <c r="AG9" s="17"/>
      <c r="AH9" s="17"/>
      <c r="AI9" s="17"/>
      <c r="AJ9" s="17"/>
      <c r="AK9" s="17"/>
      <c r="AL9" s="17"/>
      <c r="AM9" s="17"/>
    </row>
    <row r="10" spans="1:39" ht="60.75" customHeight="1">
      <c r="A10" s="92"/>
      <c r="B10" s="92"/>
      <c r="C10" s="92"/>
      <c r="D10" s="92"/>
      <c r="E10" s="23" t="s">
        <v>277</v>
      </c>
      <c r="F10" s="23" t="s">
        <v>278</v>
      </c>
      <c r="G10" s="23"/>
      <c r="H10" s="23" t="str">
        <f t="shared" si="0"/>
        <v xml:space="preserve">Profesional 08 de telecomunicaciones Ejecución de Manteniemientos preventivos y correctivos a las radios, radiobases y antenas de la red de telecomunicaciones </v>
      </c>
      <c r="I10" s="24" t="s">
        <v>269</v>
      </c>
      <c r="J10" s="24" t="str">
        <f t="shared" si="1"/>
        <v>Afecta probabilidad</v>
      </c>
      <c r="K10" s="24" t="s">
        <v>270</v>
      </c>
      <c r="L10" s="24" t="s">
        <v>271</v>
      </c>
      <c r="M10" s="24" t="s">
        <v>272</v>
      </c>
      <c r="N10" s="24" t="s">
        <v>273</v>
      </c>
      <c r="O10" s="24" t="s">
        <v>279</v>
      </c>
      <c r="P10" s="24" t="s">
        <v>275</v>
      </c>
      <c r="Q10" s="24" t="s">
        <v>276</v>
      </c>
      <c r="R10" s="25">
        <f t="shared" si="2"/>
        <v>0.4</v>
      </c>
      <c r="S10" s="26">
        <f>IF(OR(J10="",J10=0),"",
IF(J10="Afecta probabilidad",
IF(J9="Afecta probabilidad",S9-(S9*R9),'2. Identificación del Riesgo'!$L$9),""))</f>
        <v>0.24</v>
      </c>
      <c r="T10" s="26" t="str">
        <f>IF(OR(J10="",J10=0),"",
IF(J10="Afecta Impacto",
IF(J9="Afecta Impacto",T9-(T9*R9),'2. Identificación del Riesgo'!$O$9),""))</f>
        <v/>
      </c>
      <c r="U10" s="26">
        <f t="shared" si="3"/>
        <v>0.14399999999999999</v>
      </c>
      <c r="V10" s="26">
        <f t="shared" si="4"/>
        <v>0</v>
      </c>
      <c r="W10" s="3"/>
      <c r="X10" s="3"/>
      <c r="Y10" s="3"/>
      <c r="Z10" s="3"/>
      <c r="AA10" s="3"/>
      <c r="AB10" s="3"/>
      <c r="AC10" s="3"/>
      <c r="AD10" s="3"/>
      <c r="AE10" s="3"/>
      <c r="AF10" s="3"/>
      <c r="AG10" s="3"/>
      <c r="AH10" s="3"/>
      <c r="AI10" s="3"/>
      <c r="AJ10" s="3"/>
      <c r="AK10" s="3"/>
      <c r="AL10" s="3"/>
      <c r="AM10" s="3"/>
    </row>
    <row r="11" spans="1:39" ht="51" customHeight="1">
      <c r="A11" s="93"/>
      <c r="B11" s="93"/>
      <c r="C11" s="93"/>
      <c r="D11" s="93"/>
      <c r="E11" s="23"/>
      <c r="F11" s="23"/>
      <c r="G11" s="23"/>
      <c r="H11" s="23" t="str">
        <f t="shared" si="0"/>
        <v xml:space="preserve">  </v>
      </c>
      <c r="I11" s="24"/>
      <c r="J11" s="24" t="str">
        <f t="shared" si="1"/>
        <v/>
      </c>
      <c r="K11" s="24"/>
      <c r="L11" s="24"/>
      <c r="M11" s="24"/>
      <c r="N11" s="24"/>
      <c r="O11" s="24"/>
      <c r="P11" s="24"/>
      <c r="Q11" s="24"/>
      <c r="R11" s="25" t="str">
        <f t="shared" si="2"/>
        <v/>
      </c>
      <c r="S11" s="26" t="str">
        <f>IF(OR(J11="",J11=0),"",
IF(J11="Afecta probabilidad",
IF(J10="Afecta probabilidad",S10-(S10*R10),
IF(J9="Afecta probabilidad",S9-(S9*R9),'2. Identificación del Riesgo'!$L$9)),""))</f>
        <v/>
      </c>
      <c r="T11" s="26" t="str">
        <f>IF(OR(J11="",J11=0),"",
IF(J11="Afecta Impacto",
IF(J10="Afecta Impacto",T10-(T10*R10),
IF(J9="Afecta Impacto",T9-(T9*R9),'2. Identificación del Riesgo'!$O$9)),""))</f>
        <v/>
      </c>
      <c r="U11" s="26">
        <f t="shared" si="3"/>
        <v>0</v>
      </c>
      <c r="V11" s="26">
        <f t="shared" si="4"/>
        <v>0</v>
      </c>
      <c r="W11" s="3"/>
      <c r="X11" s="3"/>
      <c r="Y11" s="3"/>
      <c r="Z11" s="3"/>
      <c r="AA11" s="3"/>
      <c r="AB11" s="3"/>
      <c r="AC11" s="3"/>
      <c r="AD11" s="3"/>
      <c r="AE11" s="3"/>
      <c r="AF11" s="3"/>
      <c r="AG11" s="3"/>
      <c r="AH11" s="3"/>
      <c r="AI11" s="3"/>
      <c r="AJ11" s="3"/>
      <c r="AK11" s="3"/>
      <c r="AL11" s="3"/>
      <c r="AM11" s="3"/>
    </row>
    <row r="12" spans="1:39" ht="77.25" customHeight="1">
      <c r="A12" s="99">
        <v>2</v>
      </c>
      <c r="B12" s="11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Tecnologías de la Información y las Comunicaciones</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reputacional por Acceso no autorizado a los Sistemas de Información Debido a posibles ataques ciberneticos Y/o Falta de seguimiento efectivo a la cancelación de los usuarios que ya no laboran en la entidad.</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3" t="s">
        <v>280</v>
      </c>
      <c r="F12" s="23" t="s">
        <v>281</v>
      </c>
      <c r="G12" s="23"/>
      <c r="H12" s="23" t="str">
        <f t="shared" si="0"/>
        <v xml:space="preserve">Profesional especializado 23 de infra estructura tecnologica - contratistas de redes de conectividad  Validación  del Control de alertas, Firewall, reportes de intentos, Alta disponibilidad de equipos, Politicas de acceso Red Perimetral </v>
      </c>
      <c r="I12" s="24" t="s">
        <v>282</v>
      </c>
      <c r="J12" s="24" t="str">
        <f t="shared" si="1"/>
        <v>Afecta probabilidad</v>
      </c>
      <c r="K12" s="24" t="s">
        <v>283</v>
      </c>
      <c r="L12" s="24" t="s">
        <v>271</v>
      </c>
      <c r="M12" s="24" t="s">
        <v>272</v>
      </c>
      <c r="N12" s="24" t="s">
        <v>273</v>
      </c>
      <c r="O12" s="24" t="s">
        <v>284</v>
      </c>
      <c r="P12" s="24" t="s">
        <v>285</v>
      </c>
      <c r="Q12" s="24" t="s">
        <v>286</v>
      </c>
      <c r="R12" s="25">
        <f t="shared" si="2"/>
        <v>0.4</v>
      </c>
      <c r="S12" s="26">
        <f>IF(OR(J12="",J12=0),"",
IF(J12="Afecta probabilidad",'2. Identificación del Riesgo'!$L$12,""))</f>
        <v>0.4</v>
      </c>
      <c r="T12" s="26" t="str">
        <f>IF(OR(J12="",J12=0),"",
IF(J12="Afecta Impacto",'2. Identificación del Riesgo'!$O$12,""))</f>
        <v/>
      </c>
      <c r="U12" s="26">
        <f t="shared" si="3"/>
        <v>0.24</v>
      </c>
      <c r="V12" s="26">
        <f t="shared" si="4"/>
        <v>0</v>
      </c>
      <c r="W12" s="3"/>
      <c r="X12" s="3"/>
      <c r="Y12" s="3"/>
      <c r="Z12" s="3"/>
      <c r="AA12" s="3"/>
      <c r="AB12" s="3"/>
      <c r="AC12" s="3"/>
      <c r="AD12" s="3"/>
      <c r="AE12" s="3"/>
      <c r="AF12" s="3"/>
      <c r="AG12" s="3"/>
      <c r="AH12" s="3"/>
      <c r="AI12" s="3"/>
      <c r="AJ12" s="3"/>
      <c r="AK12" s="3"/>
      <c r="AL12" s="3"/>
      <c r="AM12" s="3"/>
    </row>
    <row r="13" spans="1:39" ht="62.25" customHeight="1">
      <c r="A13" s="92"/>
      <c r="B13" s="92"/>
      <c r="C13" s="92"/>
      <c r="D13" s="92"/>
      <c r="E13" s="23" t="s">
        <v>287</v>
      </c>
      <c r="F13" s="23" t="s">
        <v>288</v>
      </c>
      <c r="G13" s="23"/>
      <c r="H13" s="23" t="str">
        <f t="shared" si="0"/>
        <v xml:space="preserve">contratista de seguiridad de la informacion  Elaboración y seguimiento de Politica de backups,  Politicas de seguridad, informes mensuales de seguimiento, analisis de riesgos de seguridad </v>
      </c>
      <c r="I13" s="24" t="s">
        <v>269</v>
      </c>
      <c r="J13" s="24" t="str">
        <f t="shared" si="1"/>
        <v>Afecta probabilidad</v>
      </c>
      <c r="K13" s="24" t="s">
        <v>270</v>
      </c>
      <c r="L13" s="24" t="s">
        <v>271</v>
      </c>
      <c r="M13" s="24" t="s">
        <v>272</v>
      </c>
      <c r="N13" s="24" t="s">
        <v>273</v>
      </c>
      <c r="O13" s="24" t="s">
        <v>289</v>
      </c>
      <c r="P13" s="24" t="s">
        <v>290</v>
      </c>
      <c r="Q13" s="24" t="s">
        <v>291</v>
      </c>
      <c r="R13" s="25">
        <f t="shared" si="2"/>
        <v>0.4</v>
      </c>
      <c r="S13" s="26">
        <f>IF(OR(J13="",J13=0),"",
IF(J13="Afecta probabilidad",
IF(J12="Afecta probabilidad",S12-(S12*R12),'2. Identificación del Riesgo'!$L$12),""))</f>
        <v>0.24</v>
      </c>
      <c r="T13" s="26" t="str">
        <f>IF(OR(J13="",J13=0),"",
IF(J13="Afecta Impacto",
IF(J12="Afecta Impacto",T12-(T12*R12),'2. Identificación del Riesgo'!$O$12),""))</f>
        <v/>
      </c>
      <c r="U13" s="26">
        <f t="shared" si="3"/>
        <v>0.14399999999999999</v>
      </c>
      <c r="V13" s="26">
        <f t="shared" si="4"/>
        <v>0</v>
      </c>
      <c r="W13" s="3"/>
      <c r="X13" s="3"/>
      <c r="Y13" s="3"/>
      <c r="Z13" s="3"/>
      <c r="AA13" s="3"/>
      <c r="AB13" s="3"/>
      <c r="AC13" s="3"/>
      <c r="AD13" s="3"/>
      <c r="AE13" s="3"/>
      <c r="AF13" s="3"/>
      <c r="AG13" s="3"/>
      <c r="AH13" s="3"/>
      <c r="AI13" s="3"/>
      <c r="AJ13" s="3"/>
      <c r="AK13" s="3"/>
      <c r="AL13" s="3"/>
      <c r="AM13" s="3"/>
    </row>
    <row r="14" spans="1:39" ht="51" customHeight="1">
      <c r="A14" s="93"/>
      <c r="B14" s="93"/>
      <c r="C14" s="93"/>
      <c r="D14" s="93"/>
      <c r="E14" s="23"/>
      <c r="F14" s="23"/>
      <c r="G14" s="23"/>
      <c r="H14" s="23" t="str">
        <f t="shared" si="0"/>
        <v xml:space="preserve">  </v>
      </c>
      <c r="I14" s="24"/>
      <c r="J14" s="24" t="str">
        <f t="shared" si="1"/>
        <v/>
      </c>
      <c r="K14" s="24"/>
      <c r="L14" s="24"/>
      <c r="M14" s="24"/>
      <c r="N14" s="24"/>
      <c r="O14" s="24"/>
      <c r="P14" s="24"/>
      <c r="Q14" s="24"/>
      <c r="R14" s="25" t="str">
        <f t="shared" si="2"/>
        <v/>
      </c>
      <c r="S14" s="26" t="str">
        <f>IF(OR(J14="",J14=0),"",
IF(J14="Afecta probabilidad",
IF(J13="Afecta probabilidad",S13-(S13*R13),
IF(J12="Afecta probabilidad",S12-(S12*R12),'2. Identificación del Riesgo'!$L$12)),""))</f>
        <v/>
      </c>
      <c r="T14" s="26" t="str">
        <f>IF(OR(J14="",J14=0),"",
IF(J14="Afecta Impacto",
IF(J13="Afecta Impacto",T13-(T13*R13),
IF(J12="Afecta Impacto",T12-(T12*R12),'2. Identificación del Riesgo'!$O$12)),""))</f>
        <v/>
      </c>
      <c r="U14" s="26">
        <f t="shared" si="3"/>
        <v>0</v>
      </c>
      <c r="V14" s="26">
        <f t="shared" si="4"/>
        <v>0</v>
      </c>
      <c r="W14" s="3"/>
      <c r="X14" s="3"/>
      <c r="Y14" s="3"/>
      <c r="Z14" s="3"/>
      <c r="AA14" s="3"/>
      <c r="AB14" s="3"/>
      <c r="AC14" s="3"/>
      <c r="AD14" s="3"/>
      <c r="AE14" s="3"/>
      <c r="AF14" s="3"/>
      <c r="AG14" s="3"/>
      <c r="AH14" s="3"/>
      <c r="AI14" s="3"/>
      <c r="AJ14" s="3"/>
      <c r="AK14" s="3"/>
      <c r="AL14" s="3"/>
      <c r="AM14" s="3"/>
    </row>
    <row r="15" spans="1:39" ht="37.5" customHeight="1">
      <c r="A15" s="99">
        <v>3</v>
      </c>
      <c r="B15" s="11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Tecnologías de la Información y las Comunicaciones</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3" t="s">
        <v>292</v>
      </c>
      <c r="F15" s="23" t="s">
        <v>293</v>
      </c>
      <c r="G15" s="23"/>
      <c r="H15" s="23" t="str">
        <f t="shared" si="0"/>
        <v xml:space="preserve">Profesional 12 de desarrollo Tecnologico Seguimiento a l cargue de requerimientos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v>
      </c>
      <c r="I15" s="24" t="s">
        <v>269</v>
      </c>
      <c r="J15" s="24" t="str">
        <f t="shared" si="1"/>
        <v>Afecta probabilidad</v>
      </c>
      <c r="K15" s="24" t="s">
        <v>270</v>
      </c>
      <c r="L15" s="24" t="s">
        <v>271</v>
      </c>
      <c r="M15" s="24" t="s">
        <v>272</v>
      </c>
      <c r="N15" s="24" t="s">
        <v>273</v>
      </c>
      <c r="O15" s="24" t="s">
        <v>294</v>
      </c>
      <c r="P15" s="24" t="s">
        <v>295</v>
      </c>
      <c r="Q15" s="24" t="s">
        <v>296</v>
      </c>
      <c r="R15" s="25">
        <f t="shared" si="2"/>
        <v>0.4</v>
      </c>
      <c r="S15" s="26">
        <f>IF(OR(J15="",J15=0),"",
IF(J15="Afecta probabilidad",'2. Identificación del Riesgo'!$L$15,""))</f>
        <v>0.4</v>
      </c>
      <c r="T15" s="26" t="str">
        <f>IF(OR(J15="",J15=0),"",
IF(J15="Afecta Impacto",'2. Identificación del Riesgo'!$O$15,""))</f>
        <v/>
      </c>
      <c r="U15" s="26">
        <f t="shared" si="3"/>
        <v>0.24</v>
      </c>
      <c r="V15" s="26">
        <f t="shared" si="4"/>
        <v>0</v>
      </c>
      <c r="W15" s="3"/>
      <c r="X15" s="3"/>
      <c r="Y15" s="3"/>
      <c r="Z15" s="3"/>
      <c r="AA15" s="3"/>
      <c r="AB15" s="3"/>
      <c r="AC15" s="3"/>
      <c r="AD15" s="3"/>
      <c r="AE15" s="3"/>
      <c r="AF15" s="3"/>
      <c r="AG15" s="3"/>
      <c r="AH15" s="3"/>
      <c r="AI15" s="3"/>
      <c r="AJ15" s="3"/>
      <c r="AK15" s="3"/>
      <c r="AL15" s="3"/>
      <c r="AM15" s="3"/>
    </row>
    <row r="16" spans="1:39" ht="30.75" customHeight="1">
      <c r="A16" s="92"/>
      <c r="B16" s="92"/>
      <c r="C16" s="92"/>
      <c r="D16" s="92"/>
      <c r="E16" s="23"/>
      <c r="F16" s="23"/>
      <c r="G16" s="23"/>
      <c r="H16" s="23" t="str">
        <f t="shared" si="0"/>
        <v xml:space="preserve">  </v>
      </c>
      <c r="I16" s="24"/>
      <c r="J16" s="24" t="str">
        <f t="shared" si="1"/>
        <v/>
      </c>
      <c r="K16" s="24"/>
      <c r="L16" s="24"/>
      <c r="M16" s="24"/>
      <c r="N16" s="24"/>
      <c r="O16" s="24"/>
      <c r="P16" s="24"/>
      <c r="Q16" s="24"/>
      <c r="R16" s="25" t="str">
        <f t="shared" si="2"/>
        <v/>
      </c>
      <c r="S16" s="26" t="str">
        <f>IF(OR(J16="",J16=0),"",
IF(J16="Afecta probabilidad",
IF(J15="Afecta probabilidad",S15-(S15*R15),'2. Identificación del Riesgo'!$L$15),""))</f>
        <v/>
      </c>
      <c r="T16" s="26" t="str">
        <f>IF(OR(J16="",J16=0),"",
IF(J16="Afecta Impacto",
IF(J15="Afecta Impacto",T15-(T15*R15),'2. Identificación del Riesgo'!$O$15),""))</f>
        <v/>
      </c>
      <c r="U16" s="26">
        <f t="shared" si="3"/>
        <v>0</v>
      </c>
      <c r="V16" s="26">
        <f t="shared" si="4"/>
        <v>0</v>
      </c>
      <c r="W16" s="3"/>
      <c r="X16" s="3"/>
      <c r="Y16" s="3"/>
      <c r="Z16" s="3"/>
      <c r="AA16" s="3"/>
      <c r="AB16" s="3"/>
      <c r="AC16" s="3"/>
      <c r="AD16" s="3"/>
      <c r="AE16" s="3"/>
      <c r="AF16" s="3"/>
      <c r="AG16" s="3"/>
      <c r="AH16" s="3"/>
      <c r="AI16" s="3"/>
      <c r="AJ16" s="3"/>
      <c r="AK16" s="3"/>
      <c r="AL16" s="3"/>
      <c r="AM16" s="3"/>
    </row>
    <row r="17" spans="1:39" ht="30.75" customHeight="1">
      <c r="A17" s="93"/>
      <c r="B17" s="93"/>
      <c r="C17" s="93"/>
      <c r="D17" s="93"/>
      <c r="E17" s="23"/>
      <c r="F17" s="23"/>
      <c r="G17" s="23"/>
      <c r="H17" s="23" t="str">
        <f t="shared" si="0"/>
        <v xml:space="preserve">  </v>
      </c>
      <c r="I17" s="24"/>
      <c r="J17" s="24" t="str">
        <f t="shared" si="1"/>
        <v/>
      </c>
      <c r="K17" s="24"/>
      <c r="L17" s="24"/>
      <c r="M17" s="24"/>
      <c r="N17" s="24"/>
      <c r="O17" s="24"/>
      <c r="P17" s="24"/>
      <c r="Q17" s="24"/>
      <c r="R17" s="25" t="str">
        <f t="shared" si="2"/>
        <v/>
      </c>
      <c r="S17" s="26" t="str">
        <f>IF(OR(J17="",J17=0),"",
IF(J17="Afecta probabilidad",
IF(J16="Afecta probabilidad",S16-(S16*R16),
IF(J15="Afecta probabilidad",S15-(S15*R15),'2. Identificación del Riesgo'!$L$15)),""))</f>
        <v/>
      </c>
      <c r="T17" s="26" t="str">
        <f>IF(OR(J17="",J17=0),"",
IF(J17="Afecta Impacto",
IF(J16="Afecta Impacto",T16-(T16*R16),
IF(J15="Afecta Impacto",T15-(T15*R15),'2. Identificación del Riesgo'!$O$15)),""))</f>
        <v/>
      </c>
      <c r="U17" s="26">
        <f t="shared" si="3"/>
        <v>0</v>
      </c>
      <c r="V17" s="26">
        <f t="shared" si="4"/>
        <v>0</v>
      </c>
      <c r="W17" s="3"/>
      <c r="X17" s="3"/>
      <c r="Y17" s="3"/>
      <c r="Z17" s="3"/>
      <c r="AA17" s="3"/>
      <c r="AB17" s="3"/>
      <c r="AC17" s="3"/>
      <c r="AD17" s="3"/>
      <c r="AE17" s="3"/>
      <c r="AF17" s="3"/>
      <c r="AG17" s="3"/>
      <c r="AH17" s="3"/>
      <c r="AI17" s="3"/>
      <c r="AJ17" s="3"/>
      <c r="AK17" s="3"/>
      <c r="AL17" s="3"/>
      <c r="AM17" s="3"/>
    </row>
    <row r="18" spans="1:39" ht="109.5" customHeight="1">
      <c r="A18" s="99">
        <v>4</v>
      </c>
      <c r="B18" s="11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Tecnologías de la Información y las Comunicaciones</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3" t="s">
        <v>297</v>
      </c>
      <c r="F18" s="23" t="s">
        <v>298</v>
      </c>
      <c r="G18" s="23" t="s">
        <v>299</v>
      </c>
      <c r="H18" s="23" t="str">
        <f t="shared" si="0"/>
        <v>El Profesional de infraestructura tecnologica y/o contratistas de la Oficina TICS ejecutan las actividades que se identifican durante el periodo y de acuerdo con plan de adquisiones los avances se relacionan en informes de gestión de los profesionales encargados.</v>
      </c>
      <c r="I18" s="24" t="s">
        <v>269</v>
      </c>
      <c r="J18" s="24" t="str">
        <f t="shared" si="1"/>
        <v>Afecta probabilidad</v>
      </c>
      <c r="K18" s="24" t="s">
        <v>270</v>
      </c>
      <c r="L18" s="24" t="s">
        <v>271</v>
      </c>
      <c r="M18" s="24" t="s">
        <v>272</v>
      </c>
      <c r="N18" s="24" t="s">
        <v>273</v>
      </c>
      <c r="O18" s="24" t="s">
        <v>300</v>
      </c>
      <c r="P18" s="24" t="s">
        <v>290</v>
      </c>
      <c r="Q18" s="24" t="s">
        <v>301</v>
      </c>
      <c r="R18" s="25">
        <f t="shared" si="2"/>
        <v>0.4</v>
      </c>
      <c r="S18" s="26">
        <f>IF(OR(J18="",J18=0),"",
IF(J18="Afecta probabilidad",'2. Identificación del Riesgo'!$L$18,""))</f>
        <v>0.4</v>
      </c>
      <c r="T18" s="26" t="str">
        <f>IF(OR(J18="",J18=0),"",
IF(J18="Afecta Impacto",'2. Identificación del Riesgo'!$O$18,""))</f>
        <v/>
      </c>
      <c r="U18" s="26">
        <f t="shared" si="3"/>
        <v>0.24</v>
      </c>
      <c r="V18" s="26">
        <f t="shared" si="4"/>
        <v>0</v>
      </c>
      <c r="W18" s="3"/>
      <c r="X18" s="3"/>
      <c r="Y18" s="3"/>
      <c r="Z18" s="3"/>
      <c r="AA18" s="3"/>
      <c r="AB18" s="3"/>
      <c r="AC18" s="3"/>
      <c r="AD18" s="3"/>
      <c r="AE18" s="3"/>
      <c r="AF18" s="3"/>
      <c r="AG18" s="3"/>
      <c r="AH18" s="3"/>
      <c r="AI18" s="3"/>
      <c r="AJ18" s="3"/>
      <c r="AK18" s="3"/>
      <c r="AL18" s="3"/>
      <c r="AM18" s="3"/>
    </row>
    <row r="19" spans="1:39" ht="76.5">
      <c r="A19" s="92"/>
      <c r="B19" s="92"/>
      <c r="C19" s="92"/>
      <c r="D19" s="92"/>
      <c r="E19" s="27" t="s">
        <v>302</v>
      </c>
      <c r="F19" s="23" t="s">
        <v>303</v>
      </c>
      <c r="G19" s="23" t="s">
        <v>304</v>
      </c>
      <c r="H19" s="23" t="str">
        <f t="shared" si="0"/>
        <v>Los profesionales de infraestructura tecnologica y/o contratistas de la Oficina TICS Verifican, que se hayan actualizado los componentes de software que integran la infraestructura. Dejando actualizados las hojas de vida de los componentes.</v>
      </c>
      <c r="I19" s="24" t="s">
        <v>269</v>
      </c>
      <c r="J19" s="24" t="str">
        <f t="shared" si="1"/>
        <v>Afecta probabilidad</v>
      </c>
      <c r="K19" s="24" t="s">
        <v>270</v>
      </c>
      <c r="L19" s="24" t="s">
        <v>305</v>
      </c>
      <c r="M19" s="24" t="s">
        <v>272</v>
      </c>
      <c r="N19" s="24" t="s">
        <v>273</v>
      </c>
      <c r="O19" s="24" t="s">
        <v>306</v>
      </c>
      <c r="P19" s="24" t="s">
        <v>307</v>
      </c>
      <c r="Q19" s="24" t="s">
        <v>301</v>
      </c>
      <c r="R19" s="25">
        <f t="shared" si="2"/>
        <v>0.4</v>
      </c>
      <c r="S19" s="26">
        <f>IF(OR(J19="",J19=0),"",
IF(J19="Afecta probabilidad",
IF(J18="Afecta probabilidad",S18-(S18*R18),'2. Identificación del Riesgo'!$L$18),""))</f>
        <v>0.24</v>
      </c>
      <c r="T19" s="26" t="str">
        <f>IF(OR(J19="",J19=0),"",
IF(J19="Afecta Impacto",
IF(J18="Afecta Impacto",T18-(T18*R18),'2. Identificación del Riesgo'!$O$18),""))</f>
        <v/>
      </c>
      <c r="U19" s="26">
        <f t="shared" si="3"/>
        <v>0.14399999999999999</v>
      </c>
      <c r="V19" s="26">
        <f t="shared" si="4"/>
        <v>0</v>
      </c>
      <c r="W19" s="3"/>
      <c r="X19" s="3"/>
      <c r="Y19" s="3"/>
      <c r="Z19" s="3"/>
      <c r="AA19" s="3"/>
      <c r="AB19" s="3"/>
      <c r="AC19" s="3"/>
      <c r="AD19" s="3"/>
      <c r="AE19" s="3"/>
      <c r="AF19" s="3"/>
      <c r="AG19" s="3"/>
      <c r="AH19" s="3"/>
      <c r="AI19" s="3"/>
      <c r="AJ19" s="3"/>
      <c r="AK19" s="3"/>
      <c r="AL19" s="3"/>
      <c r="AM19" s="3"/>
    </row>
    <row r="20" spans="1:39" ht="48.75" customHeight="1">
      <c r="A20" s="93"/>
      <c r="B20" s="93"/>
      <c r="C20" s="93"/>
      <c r="D20" s="93"/>
      <c r="E20" s="23"/>
      <c r="F20" s="23"/>
      <c r="G20" s="23"/>
      <c r="H20" s="23" t="str">
        <f t="shared" si="0"/>
        <v xml:space="preserve">  </v>
      </c>
      <c r="I20" s="24"/>
      <c r="J20" s="24" t="str">
        <f t="shared" si="1"/>
        <v/>
      </c>
      <c r="K20" s="24"/>
      <c r="L20" s="24"/>
      <c r="M20" s="24"/>
      <c r="N20" s="24"/>
      <c r="O20" s="24"/>
      <c r="P20" s="24"/>
      <c r="Q20" s="24"/>
      <c r="R20" s="25" t="str">
        <f t="shared" si="2"/>
        <v/>
      </c>
      <c r="S20" s="26" t="str">
        <f>IF(OR(J20="",J20=0),"",
IF(J20="Afecta probabilidad",
IF(J19="Afecta probabilidad",S19-(S19*R19),
IF(J18="Afecta probabilidad",S18-(S18*R18),'2. Identificación del Riesgo'!$L$18)),""))</f>
        <v/>
      </c>
      <c r="T20" s="26" t="str">
        <f>IF(OR(J20="",J20=0),"",
IF(J20="Afecta Impacto",
IF(J19="Afecta Impacto",T19-(T19*R19),
IF(J18="Afecta Impacto",T18-(T18*R18),'2. Identificación del Riesgo'!$O$18)),""))</f>
        <v/>
      </c>
      <c r="U20" s="26">
        <f t="shared" si="3"/>
        <v>0</v>
      </c>
      <c r="V20" s="26">
        <f t="shared" si="4"/>
        <v>0</v>
      </c>
      <c r="W20" s="3"/>
      <c r="X20" s="3"/>
      <c r="Y20" s="3"/>
      <c r="Z20" s="3"/>
      <c r="AA20" s="3"/>
      <c r="AB20" s="3"/>
      <c r="AC20" s="3"/>
      <c r="AD20" s="3"/>
      <c r="AE20" s="3"/>
      <c r="AF20" s="3"/>
      <c r="AG20" s="3"/>
      <c r="AH20" s="3"/>
      <c r="AI20" s="3"/>
      <c r="AJ20" s="3"/>
      <c r="AK20" s="3"/>
      <c r="AL20" s="3"/>
      <c r="AM20" s="3"/>
    </row>
    <row r="21" spans="1:39" ht="67.5" customHeight="1">
      <c r="A21" s="99">
        <v>5</v>
      </c>
      <c r="B21" s="11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Tecnologías de la Información y las Comunicaciones</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3" t="s">
        <v>308</v>
      </c>
      <c r="F21" s="23" t="s">
        <v>309</v>
      </c>
      <c r="G21" s="23"/>
      <c r="H21" s="23" t="str">
        <f t="shared" si="0"/>
        <v xml:space="preserve">Profesional especializado 23 administración SIRE Seguimiento al funcionamiento y disponibilidad del Sistema de información, Reinicio del servidor de aplicación </v>
      </c>
      <c r="I21" s="24" t="s">
        <v>282</v>
      </c>
      <c r="J21" s="24" t="str">
        <f t="shared" si="1"/>
        <v>Afecta probabilidad</v>
      </c>
      <c r="K21" s="24" t="s">
        <v>283</v>
      </c>
      <c r="L21" s="24" t="s">
        <v>271</v>
      </c>
      <c r="M21" s="24" t="s">
        <v>272</v>
      </c>
      <c r="N21" s="24" t="s">
        <v>273</v>
      </c>
      <c r="O21" s="24" t="s">
        <v>310</v>
      </c>
      <c r="P21" s="24" t="s">
        <v>311</v>
      </c>
      <c r="Q21" s="24" t="s">
        <v>312</v>
      </c>
      <c r="R21" s="25">
        <f t="shared" si="2"/>
        <v>0.4</v>
      </c>
      <c r="S21" s="26">
        <f>IF(OR(J21="",J21=0),"",
IF(J21="Afecta probabilidad",'2. Identificación del Riesgo'!$L$21,""))</f>
        <v>0.4</v>
      </c>
      <c r="T21" s="26" t="str">
        <f>IF(OR(J21="",J21=0),"",
IF(J21="Afecta Impacto",'2. Identificación del Riesgo'!$O$21,""))</f>
        <v/>
      </c>
      <c r="U21" s="26">
        <f t="shared" si="3"/>
        <v>0.24</v>
      </c>
      <c r="V21" s="26">
        <f t="shared" si="4"/>
        <v>0</v>
      </c>
      <c r="W21" s="3"/>
      <c r="X21" s="3"/>
      <c r="Y21" s="3"/>
      <c r="Z21" s="3"/>
      <c r="AA21" s="3"/>
      <c r="AB21" s="3"/>
      <c r="AC21" s="3"/>
      <c r="AD21" s="3"/>
      <c r="AE21" s="3"/>
      <c r="AF21" s="3"/>
      <c r="AG21" s="3"/>
      <c r="AH21" s="3"/>
      <c r="AI21" s="3"/>
      <c r="AJ21" s="3"/>
      <c r="AK21" s="3"/>
      <c r="AL21" s="3"/>
      <c r="AM21" s="3"/>
    </row>
    <row r="22" spans="1:39" ht="30.75" customHeight="1">
      <c r="A22" s="92"/>
      <c r="B22" s="92"/>
      <c r="C22" s="92"/>
      <c r="D22" s="92"/>
      <c r="E22" s="23"/>
      <c r="F22" s="23"/>
      <c r="G22" s="23"/>
      <c r="H22" s="23" t="str">
        <f t="shared" si="0"/>
        <v xml:space="preserve">  </v>
      </c>
      <c r="I22" s="24"/>
      <c r="J22" s="24" t="str">
        <f t="shared" si="1"/>
        <v/>
      </c>
      <c r="K22" s="24"/>
      <c r="L22" s="24"/>
      <c r="M22" s="24"/>
      <c r="N22" s="24"/>
      <c r="O22" s="24"/>
      <c r="P22" s="24"/>
      <c r="Q22" s="24"/>
      <c r="R22" s="25" t="str">
        <f t="shared" si="2"/>
        <v/>
      </c>
      <c r="S22" s="26" t="str">
        <f>IF(OR(J22="",J22=0),"",
IF(J22="Afecta probabilidad",
IF(J21="Afecta probabilidad",S21-(S21*R21),'2. Identificación del Riesgo'!$L$21),""))</f>
        <v/>
      </c>
      <c r="T22" s="26" t="str">
        <f>IF(OR(J22="",J22=0),"",
IF(J22="Afecta Impacto",
IF(J21="Afecta Impacto",T21-(T21*R21),'2. Identificación del Riesgo'!$O$21),""))</f>
        <v/>
      </c>
      <c r="U22" s="26">
        <f t="shared" si="3"/>
        <v>0</v>
      </c>
      <c r="V22" s="26">
        <f t="shared" si="4"/>
        <v>0</v>
      </c>
      <c r="W22" s="3"/>
      <c r="X22" s="3"/>
      <c r="Y22" s="3"/>
      <c r="Z22" s="3"/>
      <c r="AA22" s="3"/>
      <c r="AB22" s="3"/>
      <c r="AC22" s="3"/>
      <c r="AD22" s="3"/>
      <c r="AE22" s="3"/>
      <c r="AF22" s="3"/>
      <c r="AG22" s="3"/>
      <c r="AH22" s="3"/>
      <c r="AI22" s="3"/>
      <c r="AJ22" s="3"/>
      <c r="AK22" s="3"/>
      <c r="AL22" s="3"/>
      <c r="AM22" s="3"/>
    </row>
    <row r="23" spans="1:39" ht="30.75" customHeight="1">
      <c r="A23" s="93"/>
      <c r="B23" s="93"/>
      <c r="C23" s="93"/>
      <c r="D23" s="93"/>
      <c r="E23" s="23"/>
      <c r="F23" s="23"/>
      <c r="G23" s="23"/>
      <c r="H23" s="23" t="str">
        <f t="shared" si="0"/>
        <v xml:space="preserve">  </v>
      </c>
      <c r="I23" s="24"/>
      <c r="J23" s="24" t="str">
        <f t="shared" si="1"/>
        <v/>
      </c>
      <c r="K23" s="24"/>
      <c r="L23" s="24"/>
      <c r="M23" s="24"/>
      <c r="N23" s="24"/>
      <c r="O23" s="24"/>
      <c r="P23" s="24"/>
      <c r="Q23" s="24"/>
      <c r="R23" s="25" t="str">
        <f t="shared" si="2"/>
        <v/>
      </c>
      <c r="S23" s="26" t="str">
        <f>IF(OR(J23="",J23=0),"",
IF(J23="Afecta probabilidad",
IF(J22="Afecta probabilidad",S22-(S22*R22),
IF(J21="Afecta probabilidad",S21-(S21*R21),'2. Identificación del Riesgo'!$L$21)),""))</f>
        <v/>
      </c>
      <c r="T23" s="26" t="str">
        <f>IF(OR(J23="",J23=0),"",
IF(J23="Afecta Impacto",
IF(J22="Afecta Impacto",T22-(T22*R22),
IF(J21="Afecta Impacto",T21-(T21*R21),'2. Identificación del Riesgo'!$O$21)),""))</f>
        <v/>
      </c>
      <c r="U23" s="26">
        <f t="shared" si="3"/>
        <v>0</v>
      </c>
      <c r="V23" s="26">
        <f t="shared" si="4"/>
        <v>0</v>
      </c>
      <c r="W23" s="3"/>
      <c r="X23" s="3"/>
      <c r="Y23" s="3"/>
      <c r="Z23" s="3"/>
      <c r="AA23" s="3"/>
      <c r="AB23" s="3"/>
      <c r="AC23" s="3"/>
      <c r="AD23" s="3"/>
      <c r="AE23" s="3"/>
      <c r="AF23" s="3"/>
      <c r="AG23" s="3"/>
      <c r="AH23" s="3"/>
      <c r="AI23" s="3"/>
      <c r="AJ23" s="3"/>
      <c r="AK23" s="3"/>
      <c r="AL23" s="3"/>
      <c r="AM23" s="3"/>
    </row>
    <row r="24" spans="1:39" ht="77.25" customHeight="1">
      <c r="A24" s="99">
        <v>6</v>
      </c>
      <c r="B24" s="11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Tecnologías de la Información y las Comunicaciones</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Seguridad de la Información (Pérdida de Confidencialidad)</v>
      </c>
      <c r="E24" s="23" t="s">
        <v>313</v>
      </c>
      <c r="F24" s="23" t="s">
        <v>314</v>
      </c>
      <c r="G24" s="23" t="s">
        <v>315</v>
      </c>
      <c r="H24" s="23" t="str">
        <f t="shared" si="0"/>
        <v>El subdirector, Jefe o personal delegado Solicita a través de la mesa de servicio y cuando sea necesario. el reporte de acceso a las carpetas compartidas, para el personal que considere pertinente.</v>
      </c>
      <c r="I24" s="24" t="s">
        <v>269</v>
      </c>
      <c r="J24" s="24" t="str">
        <f t="shared" si="1"/>
        <v>Afecta probabilidad</v>
      </c>
      <c r="K24" s="24" t="s">
        <v>270</v>
      </c>
      <c r="L24" s="24" t="s">
        <v>305</v>
      </c>
      <c r="M24" s="24" t="s">
        <v>316</v>
      </c>
      <c r="N24" s="24" t="s">
        <v>273</v>
      </c>
      <c r="O24" s="24" t="s">
        <v>317</v>
      </c>
      <c r="P24" s="24" t="s">
        <v>318</v>
      </c>
      <c r="Q24" s="24" t="s">
        <v>319</v>
      </c>
      <c r="R24" s="25">
        <f t="shared" si="2"/>
        <v>0.4</v>
      </c>
      <c r="S24" s="26">
        <f>IF(OR(J24="",J24=0),"",
IF(J24="Afecta probabilidad",'2. Identificación del Riesgo'!$L$24,""))</f>
        <v>1</v>
      </c>
      <c r="T24" s="26" t="str">
        <f>IF(OR(J24="",J24=0),"",
IF(J24="Afecta Impacto",'2. Identificación del Riesgo'!$O$24,""))</f>
        <v/>
      </c>
      <c r="U24" s="26">
        <f t="shared" si="3"/>
        <v>0.6</v>
      </c>
      <c r="V24" s="26">
        <f t="shared" si="4"/>
        <v>0</v>
      </c>
      <c r="W24" s="3"/>
      <c r="X24" s="3"/>
      <c r="Y24" s="3"/>
      <c r="Z24" s="3"/>
      <c r="AA24" s="3"/>
      <c r="AB24" s="3"/>
      <c r="AC24" s="3"/>
      <c r="AD24" s="3"/>
      <c r="AE24" s="3"/>
      <c r="AF24" s="3"/>
      <c r="AG24" s="3"/>
      <c r="AH24" s="3"/>
      <c r="AI24" s="3"/>
      <c r="AJ24" s="3"/>
      <c r="AK24" s="3"/>
      <c r="AL24" s="3"/>
      <c r="AM24" s="3"/>
    </row>
    <row r="25" spans="1:39" ht="30.75" customHeight="1">
      <c r="A25" s="92"/>
      <c r="B25" s="92"/>
      <c r="C25" s="92"/>
      <c r="D25" s="92"/>
      <c r="E25" s="23"/>
      <c r="F25" s="23"/>
      <c r="G25" s="23"/>
      <c r="H25" s="23" t="str">
        <f t="shared" si="0"/>
        <v xml:space="preserve">  </v>
      </c>
      <c r="I25" s="24"/>
      <c r="J25" s="24" t="str">
        <f t="shared" si="1"/>
        <v/>
      </c>
      <c r="K25" s="24"/>
      <c r="L25" s="24"/>
      <c r="M25" s="24"/>
      <c r="N25" s="24"/>
      <c r="O25" s="24"/>
      <c r="P25" s="24"/>
      <c r="Q25" s="24"/>
      <c r="R25" s="25" t="str">
        <f t="shared" si="2"/>
        <v/>
      </c>
      <c r="S25" s="26" t="str">
        <f>IF(OR(J25="",J25=0),"",
IF(J25="Afecta probabilidad",
IF(J24="Afecta probabilidad",S24-(S24*R24),'2. Identificación del Riesgo'!$L$24),""))</f>
        <v/>
      </c>
      <c r="T25" s="26" t="str">
        <f>IF(OR(J25="",J25=0),"",
IF(J25="Afecta Impacto",
IF(J24="Afecta Impacto",T24-(T24*R24),'2. Identificación del Riesgo'!$O$24),""))</f>
        <v/>
      </c>
      <c r="U25" s="26">
        <f t="shared" si="3"/>
        <v>0</v>
      </c>
      <c r="V25" s="26">
        <f t="shared" si="4"/>
        <v>0</v>
      </c>
      <c r="W25" s="3"/>
      <c r="X25" s="3"/>
      <c r="Y25" s="3"/>
      <c r="Z25" s="3"/>
      <c r="AA25" s="3"/>
      <c r="AB25" s="3"/>
      <c r="AC25" s="3"/>
      <c r="AD25" s="3"/>
      <c r="AE25" s="3"/>
      <c r="AF25" s="3"/>
      <c r="AG25" s="3"/>
      <c r="AH25" s="3"/>
      <c r="AI25" s="3"/>
      <c r="AJ25" s="3"/>
      <c r="AK25" s="3"/>
      <c r="AL25" s="3"/>
      <c r="AM25" s="3"/>
    </row>
    <row r="26" spans="1:39" ht="63" customHeight="1">
      <c r="A26" s="93"/>
      <c r="B26" s="93"/>
      <c r="C26" s="93"/>
      <c r="D26" s="93"/>
      <c r="E26" s="23"/>
      <c r="F26" s="23"/>
      <c r="G26" s="23"/>
      <c r="H26" s="23" t="str">
        <f t="shared" si="0"/>
        <v xml:space="preserve">  </v>
      </c>
      <c r="I26" s="24"/>
      <c r="J26" s="24" t="str">
        <f t="shared" si="1"/>
        <v/>
      </c>
      <c r="K26" s="24"/>
      <c r="L26" s="24"/>
      <c r="M26" s="24"/>
      <c r="N26" s="24"/>
      <c r="O26" s="24"/>
      <c r="P26" s="24"/>
      <c r="Q26" s="24"/>
      <c r="R26" s="25" t="str">
        <f t="shared" si="2"/>
        <v/>
      </c>
      <c r="S26" s="26" t="str">
        <f>IF(OR(J26="",J26=0),"",
IF(J26="Afecta probabilidad",
IF(J25="Afecta probabilidad",S25-(S25*R25),
IF(J24="Afecta probabilidad",S24-(S24*R24),'2. Identificación del Riesgo'!$L$24)),""))</f>
        <v/>
      </c>
      <c r="T26" s="26" t="str">
        <f>IF(OR(J26="",J26=0),"",
IF(J26="Afecta Impacto",
IF(J25="Afecta Impacto",T25-(T25*R25),
IF(J24="Afecta Impacto",T24-(T24*R24),'2. Identificación del Riesgo'!$O$24)),""))</f>
        <v/>
      </c>
      <c r="U26" s="26">
        <f t="shared" si="3"/>
        <v>0</v>
      </c>
      <c r="V26" s="26">
        <f t="shared" si="4"/>
        <v>0</v>
      </c>
      <c r="W26" s="3"/>
      <c r="X26" s="3"/>
      <c r="Y26" s="3"/>
      <c r="Z26" s="3"/>
      <c r="AA26" s="3"/>
      <c r="AB26" s="3"/>
      <c r="AC26" s="3"/>
      <c r="AD26" s="3"/>
      <c r="AE26" s="3"/>
      <c r="AF26" s="3"/>
      <c r="AG26" s="3"/>
      <c r="AH26" s="3"/>
      <c r="AI26" s="3"/>
      <c r="AJ26" s="3"/>
      <c r="AK26" s="3"/>
      <c r="AL26" s="3"/>
      <c r="AM26" s="3"/>
    </row>
    <row r="27" spans="1:39" ht="102">
      <c r="A27" s="99">
        <v>7</v>
      </c>
      <c r="B27" s="11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Tecnologías de la Información y las Comunicaciones</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Seguridad de la Información (Pérdida de la Integridad)</v>
      </c>
      <c r="E27" s="23" t="s">
        <v>320</v>
      </c>
      <c r="F27" s="23" t="s">
        <v>321</v>
      </c>
      <c r="G27" s="23" t="s">
        <v>322</v>
      </c>
      <c r="H27" s="23" t="str">
        <f t="shared" si="0"/>
        <v>El Oficial de seguridad verifica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v>
      </c>
      <c r="I27" s="24" t="s">
        <v>269</v>
      </c>
      <c r="J27" s="24" t="str">
        <f t="shared" si="1"/>
        <v>Afecta probabilidad</v>
      </c>
      <c r="K27" s="24" t="s">
        <v>270</v>
      </c>
      <c r="L27" s="24" t="s">
        <v>305</v>
      </c>
      <c r="M27" s="24" t="s">
        <v>316</v>
      </c>
      <c r="N27" s="24" t="s">
        <v>273</v>
      </c>
      <c r="O27" s="24" t="s">
        <v>323</v>
      </c>
      <c r="P27" s="24" t="s">
        <v>324</v>
      </c>
      <c r="Q27" s="24" t="s">
        <v>301</v>
      </c>
      <c r="R27" s="25">
        <f t="shared" si="2"/>
        <v>0.4</v>
      </c>
      <c r="S27" s="26">
        <f>IF(OR(J27="",J27=0),"",
IF(J27="Afecta probabilidad",'2. Identificación del Riesgo'!$L$27,""))</f>
        <v>1</v>
      </c>
      <c r="T27" s="26" t="str">
        <f>IF(OR(J27="",J27=0),"",
IF(J27="Afecta Impacto",'2. Identificación del Riesgo'!$O$27,""))</f>
        <v/>
      </c>
      <c r="U27" s="26">
        <f t="shared" si="3"/>
        <v>0.6</v>
      </c>
      <c r="V27" s="26">
        <f t="shared" si="4"/>
        <v>0</v>
      </c>
      <c r="W27" s="3"/>
      <c r="X27" s="3"/>
      <c r="Y27" s="3"/>
      <c r="Z27" s="3"/>
      <c r="AA27" s="3"/>
      <c r="AB27" s="3"/>
      <c r="AC27" s="3"/>
      <c r="AD27" s="3"/>
      <c r="AE27" s="3"/>
      <c r="AF27" s="3"/>
      <c r="AG27" s="3"/>
      <c r="AH27" s="3"/>
      <c r="AI27" s="3"/>
      <c r="AJ27" s="3"/>
      <c r="AK27" s="3"/>
      <c r="AL27" s="3"/>
      <c r="AM27" s="3"/>
    </row>
    <row r="28" spans="1:39" ht="97.5" customHeight="1">
      <c r="A28" s="92"/>
      <c r="B28" s="92"/>
      <c r="C28" s="92"/>
      <c r="D28" s="92"/>
      <c r="E28" s="23" t="s">
        <v>325</v>
      </c>
      <c r="F28" s="23" t="s">
        <v>326</v>
      </c>
      <c r="G28" s="23" t="s">
        <v>327</v>
      </c>
      <c r="H28" s="23" t="str">
        <f t="shared" si="0"/>
        <v>Todos los colaboradores que accedan remotamente a la red de la entidad. deben asegurar la integridad, confidencialidad y disponibilidad de la información mientras se realiza el trabajo en casa mediante el uso de una Red Privada Virtual (VPN) provisto por IDIGER.</v>
      </c>
      <c r="I28" s="24" t="s">
        <v>269</v>
      </c>
      <c r="J28" s="24" t="str">
        <f t="shared" si="1"/>
        <v>Afecta probabilidad</v>
      </c>
      <c r="K28" s="24" t="s">
        <v>270</v>
      </c>
      <c r="L28" s="24" t="s">
        <v>305</v>
      </c>
      <c r="M28" s="24" t="s">
        <v>316</v>
      </c>
      <c r="N28" s="24" t="s">
        <v>328</v>
      </c>
      <c r="O28" s="24" t="s">
        <v>329</v>
      </c>
      <c r="P28" s="24" t="s">
        <v>330</v>
      </c>
      <c r="Q28" s="24" t="s">
        <v>301</v>
      </c>
      <c r="R28" s="25">
        <f t="shared" si="2"/>
        <v>0.4</v>
      </c>
      <c r="S28" s="26">
        <f>IF(OR(J28="",J28=0),"",
IF(J28="Afecta probabilidad",
IF(J27="Afecta probabilidad",S27-(S27*R27),'2. Identificación del Riesgo'!$L$27),""))</f>
        <v>0.6</v>
      </c>
      <c r="T28" s="26" t="str">
        <f>IF(OR(J28="",J28=0),"",
IF(J28="Afecta Impacto",
IF(J27="Afecta Impacto",T27-(T27*R27),'2. Identificación del Riesgo'!$O$27),""))</f>
        <v/>
      </c>
      <c r="U28" s="26">
        <f t="shared" si="3"/>
        <v>0.36</v>
      </c>
      <c r="V28" s="26">
        <f t="shared" si="4"/>
        <v>0</v>
      </c>
      <c r="W28" s="3"/>
      <c r="X28" s="3"/>
      <c r="Y28" s="3"/>
      <c r="Z28" s="3"/>
      <c r="AA28" s="3"/>
      <c r="AB28" s="3"/>
      <c r="AC28" s="3"/>
      <c r="AD28" s="3"/>
      <c r="AE28" s="3"/>
      <c r="AF28" s="3"/>
      <c r="AG28" s="3"/>
      <c r="AH28" s="3"/>
      <c r="AI28" s="3"/>
      <c r="AJ28" s="3"/>
      <c r="AK28" s="3"/>
      <c r="AL28" s="3"/>
      <c r="AM28" s="3"/>
    </row>
    <row r="29" spans="1:39" ht="79.5" customHeight="1">
      <c r="A29" s="93"/>
      <c r="B29" s="93"/>
      <c r="C29" s="93"/>
      <c r="D29" s="93"/>
      <c r="E29" s="23"/>
      <c r="F29" s="23"/>
      <c r="G29" s="23"/>
      <c r="H29" s="23" t="str">
        <f t="shared" si="0"/>
        <v xml:space="preserve">  </v>
      </c>
      <c r="I29" s="24"/>
      <c r="J29" s="24" t="str">
        <f t="shared" si="1"/>
        <v/>
      </c>
      <c r="K29" s="24"/>
      <c r="L29" s="24"/>
      <c r="M29" s="24"/>
      <c r="N29" s="24"/>
      <c r="O29" s="24"/>
      <c r="P29" s="24"/>
      <c r="Q29" s="24"/>
      <c r="R29" s="25" t="str">
        <f t="shared" si="2"/>
        <v/>
      </c>
      <c r="S29" s="26" t="str">
        <f>IF(OR(J29="",J29=0),"",
IF(J29="Afecta probabilidad",
IF(J28="Afecta probabilidad",S28-(S28*R28),
IF(J27="Afecta probabilidad",S27-(S27*R27),'2. Identificación del Riesgo'!$L$27)),""))</f>
        <v/>
      </c>
      <c r="T29" s="26" t="str">
        <f>IF(OR(J29="",J29=0),"",
IF(J29="Afecta Impacto",
IF(J28="Afecta Impacto",T28-(T28*R28),
IF(J27="Afecta Impacto",T27-(T27*R27),'2. Identificación del Riesgo'!$O$27)),""))</f>
        <v/>
      </c>
      <c r="U29" s="26">
        <f t="shared" si="3"/>
        <v>0</v>
      </c>
      <c r="V29" s="26">
        <f t="shared" si="4"/>
        <v>0</v>
      </c>
      <c r="W29" s="3"/>
      <c r="X29" s="3"/>
      <c r="Y29" s="3"/>
      <c r="Z29" s="3"/>
      <c r="AA29" s="3"/>
      <c r="AB29" s="3"/>
      <c r="AC29" s="3"/>
      <c r="AD29" s="3"/>
      <c r="AE29" s="3"/>
      <c r="AF29" s="3"/>
      <c r="AG29" s="3"/>
      <c r="AH29" s="3"/>
      <c r="AI29" s="3"/>
      <c r="AJ29" s="3"/>
      <c r="AK29" s="3"/>
      <c r="AL29" s="3"/>
      <c r="AM29" s="3"/>
    </row>
    <row r="30" spans="1:39" ht="114.75">
      <c r="A30" s="99">
        <v>8</v>
      </c>
      <c r="B30" s="11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Tecnologías de la Información y las Comunicaciones</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Seguridad de la Información (Pérdida de la Disponibilidad)</v>
      </c>
      <c r="E30" s="28" t="s">
        <v>331</v>
      </c>
      <c r="F30" s="28" t="s">
        <v>332</v>
      </c>
      <c r="G30" s="28" t="s">
        <v>322</v>
      </c>
      <c r="H30" s="28" t="str">
        <f t="shared" si="0"/>
        <v>El Oficial de seguridad debe verificar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v>
      </c>
      <c r="I30" s="22" t="s">
        <v>269</v>
      </c>
      <c r="J30" s="24" t="str">
        <f t="shared" si="1"/>
        <v>Afecta probabilidad</v>
      </c>
      <c r="K30" s="24" t="s">
        <v>270</v>
      </c>
      <c r="L30" s="24" t="s">
        <v>305</v>
      </c>
      <c r="M30" s="24" t="s">
        <v>316</v>
      </c>
      <c r="N30" s="24" t="s">
        <v>273</v>
      </c>
      <c r="O30" s="24" t="s">
        <v>323</v>
      </c>
      <c r="P30" s="24" t="s">
        <v>333</v>
      </c>
      <c r="Q30" s="24" t="s">
        <v>301</v>
      </c>
      <c r="R30" s="25">
        <f t="shared" si="2"/>
        <v>0.4</v>
      </c>
      <c r="S30" s="26">
        <f>IF(OR(J30="",J30=0),"",
IF(J30="Afecta probabilidad",'2. Identificación del Riesgo'!$L$30,""))</f>
        <v>0.6</v>
      </c>
      <c r="T30" s="26" t="str">
        <f>IF(OR(J30="",J30=0),"",
IF(J30="Afecta Impacto",'2. Identificación del Riesgo'!$O$30,""))</f>
        <v/>
      </c>
      <c r="U30" s="26">
        <f t="shared" si="3"/>
        <v>0.36</v>
      </c>
      <c r="V30" s="26">
        <f t="shared" si="4"/>
        <v>0</v>
      </c>
      <c r="W30" s="3"/>
      <c r="X30" s="3"/>
      <c r="Y30" s="3"/>
      <c r="Z30" s="3"/>
      <c r="AA30" s="3"/>
      <c r="AB30" s="3"/>
      <c r="AC30" s="3"/>
      <c r="AD30" s="3"/>
      <c r="AE30" s="3"/>
      <c r="AF30" s="3"/>
      <c r="AG30" s="3"/>
      <c r="AH30" s="3"/>
      <c r="AI30" s="3"/>
      <c r="AJ30" s="3"/>
      <c r="AK30" s="3"/>
      <c r="AL30" s="3"/>
      <c r="AM30" s="3"/>
    </row>
    <row r="31" spans="1:39" ht="124.5" customHeight="1">
      <c r="A31" s="92"/>
      <c r="B31" s="92"/>
      <c r="C31" s="92"/>
      <c r="D31" s="92"/>
      <c r="E31" s="29" t="s">
        <v>302</v>
      </c>
      <c r="F31" s="29" t="s">
        <v>334</v>
      </c>
      <c r="G31" s="29" t="s">
        <v>335</v>
      </c>
      <c r="H31" s="28" t="str">
        <f t="shared" si="0"/>
        <v>Los profesionales de infraestructura tecnologica y/o contratistas de la Oficina TICS deben verificar los usuarios administradores de servicios criticos como el dominio, el firewall, VPN, y el acceso a la nube oracle con el fin de detectar usuarios que por su obligación o función no deban tener perfiles con altos privilegios (admin) y realizar las actualizaciones necesarias.</v>
      </c>
      <c r="I31" s="24" t="s">
        <v>282</v>
      </c>
      <c r="J31" s="30" t="str">
        <f t="shared" si="1"/>
        <v>Afecta probabilidad</v>
      </c>
      <c r="K31" s="24" t="s">
        <v>270</v>
      </c>
      <c r="L31" s="24" t="s">
        <v>305</v>
      </c>
      <c r="M31" s="24" t="s">
        <v>316</v>
      </c>
      <c r="N31" s="24" t="s">
        <v>273</v>
      </c>
      <c r="O31" s="24" t="s">
        <v>336</v>
      </c>
      <c r="P31" s="24" t="s">
        <v>337</v>
      </c>
      <c r="Q31" s="24" t="s">
        <v>301</v>
      </c>
      <c r="R31" s="25">
        <f t="shared" si="2"/>
        <v>0.3</v>
      </c>
      <c r="S31" s="26">
        <f>IF(OR(J31="",J31=0),"",
IF(J31="Afecta probabilidad",
IF(J30="Afecta probabilidad",S30-(S30*R30),'2. Identificación del Riesgo'!$L$30),""))</f>
        <v>0.36</v>
      </c>
      <c r="T31" s="26" t="str">
        <f>IF(OR(J31="",J31=0),"",
IF(J31="Afecta Impacto",
IF(J30="Afecta Impacto",T30-(T30*R30),'2. Identificación del Riesgo'!$O$30),""))</f>
        <v/>
      </c>
      <c r="U31" s="26">
        <f t="shared" si="3"/>
        <v>0.252</v>
      </c>
      <c r="V31" s="26">
        <f t="shared" si="4"/>
        <v>0</v>
      </c>
      <c r="W31" s="3"/>
      <c r="X31" s="3"/>
      <c r="Y31" s="3"/>
      <c r="Z31" s="3"/>
      <c r="AA31" s="3"/>
      <c r="AB31" s="3"/>
      <c r="AC31" s="3"/>
      <c r="AD31" s="3"/>
      <c r="AE31" s="3"/>
      <c r="AF31" s="3"/>
      <c r="AG31" s="3"/>
      <c r="AH31" s="3"/>
      <c r="AI31" s="3"/>
      <c r="AJ31" s="3"/>
      <c r="AK31" s="3"/>
      <c r="AL31" s="3"/>
      <c r="AM31" s="3"/>
    </row>
    <row r="32" spans="1:39" ht="130.5" customHeight="1">
      <c r="A32" s="93"/>
      <c r="B32" s="93"/>
      <c r="C32" s="93"/>
      <c r="D32" s="93"/>
      <c r="E32" s="31"/>
      <c r="F32" s="31"/>
      <c r="G32" s="31"/>
      <c r="H32" s="31" t="str">
        <f t="shared" si="0"/>
        <v xml:space="preserve">  </v>
      </c>
      <c r="I32" s="32"/>
      <c r="J32" s="24" t="str">
        <f t="shared" si="1"/>
        <v/>
      </c>
      <c r="K32" s="24"/>
      <c r="L32" s="24"/>
      <c r="M32" s="24"/>
      <c r="N32" s="24"/>
      <c r="O32" s="24"/>
      <c r="P32" s="24"/>
      <c r="Q32" s="24"/>
      <c r="R32" s="25" t="str">
        <f t="shared" si="2"/>
        <v/>
      </c>
      <c r="S32" s="26" t="str">
        <f>IF(OR(J32="",J32=0),"",
IF(J32="Afecta probabilidad",
IF(J31="Afecta probabilidad",S31-(S31*R31),
IF(J30="Afecta probabilidad",S30-(S30*R30),'2. Identificación del Riesgo'!$L$30)),""))</f>
        <v/>
      </c>
      <c r="T32" s="26" t="str">
        <f>IF(OR(J32="",J32=0),"",
IF(J32="Afecta Impacto",
IF(J31="Afecta Impacto",T31-(T31*R31),
IF(J30="Afecta Impacto",T30-(T30*R30),'2. Identificación del Riesgo'!$O$30)),""))</f>
        <v/>
      </c>
      <c r="U32" s="26">
        <f t="shared" si="3"/>
        <v>0</v>
      </c>
      <c r="V32" s="26">
        <f t="shared" si="4"/>
        <v>0</v>
      </c>
      <c r="W32" s="3"/>
      <c r="X32" s="3"/>
      <c r="Y32" s="3"/>
      <c r="Z32" s="3"/>
      <c r="AA32" s="3"/>
      <c r="AB32" s="3"/>
      <c r="AC32" s="3"/>
      <c r="AD32" s="3"/>
      <c r="AE32" s="3"/>
      <c r="AF32" s="3"/>
      <c r="AG32" s="3"/>
      <c r="AH32" s="3"/>
      <c r="AI32" s="3"/>
      <c r="AJ32" s="3"/>
      <c r="AK32" s="3"/>
      <c r="AL32" s="3"/>
      <c r="AM32" s="3"/>
    </row>
    <row r="33" spans="1:39" ht="97.5" customHeight="1">
      <c r="A33" s="99">
        <v>9</v>
      </c>
      <c r="B33" s="11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Tecnologías de la Información y las Comunicaciones</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Posibilidad de afectación economica y/o reputacional y perdida de disponiblidad por fallas en la prestación de los servicios de TI debido a la inadecuada gestión de cambios en los ambientes productivos de la entidad.</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Seguridad de la Información (Pérdida de la Disponibilidad)</v>
      </c>
      <c r="E33" s="23" t="s">
        <v>297</v>
      </c>
      <c r="F33" s="23" t="s">
        <v>298</v>
      </c>
      <c r="G33" s="23" t="s">
        <v>299</v>
      </c>
      <c r="H33" s="23" t="str">
        <f t="shared" si="0"/>
        <v>El Profesional de infraestructura tecnologica y/o contratistas de la Oficina TICS ejecutan las actividades que se identifican durante el periodo y de acuerdo con plan de adquisiones los avances se relacionan en informes de gestión de los profesionales encargados.</v>
      </c>
      <c r="I33" s="24" t="s">
        <v>269</v>
      </c>
      <c r="J33" s="24" t="str">
        <f t="shared" si="1"/>
        <v>Afecta probabilidad</v>
      </c>
      <c r="K33" s="24" t="s">
        <v>270</v>
      </c>
      <c r="L33" s="24" t="s">
        <v>271</v>
      </c>
      <c r="M33" s="24" t="s">
        <v>272</v>
      </c>
      <c r="N33" s="24" t="s">
        <v>273</v>
      </c>
      <c r="O33" s="24" t="s">
        <v>300</v>
      </c>
      <c r="P33" s="24" t="s">
        <v>290</v>
      </c>
      <c r="Q33" s="24" t="s">
        <v>301</v>
      </c>
      <c r="R33" s="25">
        <f t="shared" si="2"/>
        <v>0.4</v>
      </c>
      <c r="S33" s="26">
        <f>IF(OR(J33="",J33=0),"",
IF(J33="Afecta probabilidad",'2. Identificación del Riesgo'!$L$33,""))</f>
        <v>0.6</v>
      </c>
      <c r="T33" s="26" t="str">
        <f>IF(OR(J33="",J33=0),"",
IF(J33="Afecta Impacto",'2. Identificación del Riesgo'!$O$33,""))</f>
        <v/>
      </c>
      <c r="U33" s="26">
        <f t="shared" si="3"/>
        <v>0.36</v>
      </c>
      <c r="V33" s="26">
        <f t="shared" si="4"/>
        <v>0</v>
      </c>
      <c r="W33" s="3"/>
      <c r="X33" s="3"/>
      <c r="Y33" s="3"/>
      <c r="Z33" s="3"/>
      <c r="AA33" s="3"/>
      <c r="AB33" s="3"/>
      <c r="AC33" s="3"/>
      <c r="AD33" s="3"/>
      <c r="AE33" s="3"/>
      <c r="AF33" s="3"/>
      <c r="AG33" s="3"/>
      <c r="AH33" s="3"/>
      <c r="AI33" s="3"/>
      <c r="AJ33" s="3"/>
      <c r="AK33" s="3"/>
      <c r="AL33" s="3"/>
      <c r="AM33" s="3"/>
    </row>
    <row r="34" spans="1:39" ht="99" customHeight="1">
      <c r="A34" s="92"/>
      <c r="B34" s="92"/>
      <c r="C34" s="92"/>
      <c r="D34" s="92"/>
      <c r="E34" s="23" t="s">
        <v>338</v>
      </c>
      <c r="F34" s="23" t="s">
        <v>339</v>
      </c>
      <c r="G34" s="23" t="s">
        <v>340</v>
      </c>
      <c r="H34" s="23" t="str">
        <f t="shared" si="0"/>
        <v>El Profesional de infraestructura tecnologica y/o contratistas de la Oficina TICS informan acerca de los cambios relevantes que afecten la disponiblidad de los servicios Generando una ventana de mantenimiento enviando comunicación a los colaboradores y partes interesadas a los que pueda afectar el cambio.</v>
      </c>
      <c r="I34" s="24" t="s">
        <v>269</v>
      </c>
      <c r="J34" s="24" t="str">
        <f t="shared" si="1"/>
        <v>Afecta probabilidad</v>
      </c>
      <c r="K34" s="24" t="s">
        <v>270</v>
      </c>
      <c r="L34" s="24" t="s">
        <v>271</v>
      </c>
      <c r="M34" s="24" t="s">
        <v>316</v>
      </c>
      <c r="N34" s="24" t="s">
        <v>273</v>
      </c>
      <c r="O34" s="24" t="s">
        <v>341</v>
      </c>
      <c r="P34" s="24" t="s">
        <v>342</v>
      </c>
      <c r="Q34" s="24" t="s">
        <v>301</v>
      </c>
      <c r="R34" s="25">
        <f t="shared" si="2"/>
        <v>0.4</v>
      </c>
      <c r="S34" s="26">
        <f>IF(OR(J34="",J34=0),"",
IF(J34="Afecta probabilidad",
IF(J33="Afecta probabilidad",S33-(S33*R33),'2. Identificación del Riesgo'!$L$33),""))</f>
        <v>0.36</v>
      </c>
      <c r="T34" s="26" t="str">
        <f>IF(OR(J34="",J34=0),"",
IF(J34="Afecta Impacto",
IF(J33="Afecta Impacto",T33-(T33*R33),'2. Identificación del Riesgo'!$O$33),""))</f>
        <v/>
      </c>
      <c r="U34" s="26">
        <f t="shared" si="3"/>
        <v>0.216</v>
      </c>
      <c r="V34" s="26">
        <f t="shared" si="4"/>
        <v>0</v>
      </c>
      <c r="W34" s="3"/>
      <c r="X34" s="3"/>
      <c r="Y34" s="3"/>
      <c r="Z34" s="3"/>
      <c r="AA34" s="3"/>
      <c r="AB34" s="3"/>
      <c r="AC34" s="3"/>
      <c r="AD34" s="3"/>
      <c r="AE34" s="3"/>
      <c r="AF34" s="3"/>
      <c r="AG34" s="3"/>
      <c r="AH34" s="3"/>
      <c r="AI34" s="3"/>
      <c r="AJ34" s="3"/>
      <c r="AK34" s="3"/>
      <c r="AL34" s="3"/>
      <c r="AM34" s="3"/>
    </row>
    <row r="35" spans="1:39" ht="52.5" customHeight="1">
      <c r="A35" s="93"/>
      <c r="B35" s="93"/>
      <c r="C35" s="93"/>
      <c r="D35" s="93"/>
      <c r="E35" s="23"/>
      <c r="F35" s="23"/>
      <c r="G35" s="23"/>
      <c r="H35" s="23" t="str">
        <f t="shared" si="0"/>
        <v xml:space="preserve">  </v>
      </c>
      <c r="I35" s="33"/>
      <c r="J35" s="33" t="str">
        <f t="shared" si="1"/>
        <v/>
      </c>
      <c r="K35" s="33"/>
      <c r="L35" s="33"/>
      <c r="M35" s="33"/>
      <c r="N35" s="33"/>
      <c r="O35" s="33"/>
      <c r="P35" s="33"/>
      <c r="Q35" s="33"/>
      <c r="R35" s="25" t="str">
        <f t="shared" si="2"/>
        <v/>
      </c>
      <c r="S35" s="26" t="str">
        <f>IF(OR(J35="",J35=0),"",
IF(J35="Afecta probabilidad",
IF(J34="Afecta probabilidad",S34-(S34*R34),
IF(J33="Afecta probabilidad",S33-(S33*R33),'2. Identificación del Riesgo'!$L$33)),""))</f>
        <v/>
      </c>
      <c r="T35" s="26" t="str">
        <f>IF(OR(J35="",J35=0),"",
IF(J35="Afecta Impacto",
IF(J34="Afecta Impacto",T34-(T34*R34),
IF(J33="Afecta Impacto",T33-(T33*R33),'2. Identificación del Riesgo'!$O$33)),""))</f>
        <v/>
      </c>
      <c r="U35" s="26">
        <f t="shared" si="3"/>
        <v>0</v>
      </c>
      <c r="V35" s="26">
        <f t="shared" si="4"/>
        <v>0</v>
      </c>
      <c r="W35" s="3"/>
      <c r="X35" s="3"/>
      <c r="Y35" s="3"/>
      <c r="Z35" s="3"/>
      <c r="AA35" s="3"/>
      <c r="AB35" s="3"/>
      <c r="AC35" s="3"/>
      <c r="AD35" s="3"/>
      <c r="AE35" s="3"/>
      <c r="AF35" s="3"/>
      <c r="AG35" s="3"/>
      <c r="AH35" s="3"/>
      <c r="AI35" s="3"/>
      <c r="AJ35" s="3"/>
      <c r="AK35" s="3"/>
      <c r="AL35" s="3"/>
      <c r="AM35" s="3"/>
    </row>
    <row r="36" spans="1:39" ht="30.75" customHeight="1">
      <c r="A36" s="99">
        <v>10</v>
      </c>
      <c r="B36" s="11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No aplica</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No aplica</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No aplica</v>
      </c>
      <c r="E36" s="23"/>
      <c r="F36" s="23"/>
      <c r="G36" s="23"/>
      <c r="H36" s="23" t="str">
        <f t="shared" si="0"/>
        <v xml:space="preserve">  </v>
      </c>
      <c r="I36" s="33"/>
      <c r="J36" s="33" t="str">
        <f t="shared" si="1"/>
        <v/>
      </c>
      <c r="K36" s="33"/>
      <c r="L36" s="33"/>
      <c r="M36" s="33"/>
      <c r="N36" s="33"/>
      <c r="O36" s="33"/>
      <c r="P36" s="33"/>
      <c r="Q36" s="33"/>
      <c r="R36" s="25" t="str">
        <f t="shared" si="2"/>
        <v/>
      </c>
      <c r="S36" s="26" t="str">
        <f>IF(OR(J36="",J36=0),"",
IF(J36="Afecta probabilidad",'2. Identificación del Riesgo'!$L$36,""))</f>
        <v/>
      </c>
      <c r="T36" s="26" t="str">
        <f>IF(OR(J36="",J36=0),"",
IF(J36="Afecta Impacto",'2. Identificación del Riesgo'!$O$36,""))</f>
        <v/>
      </c>
      <c r="U36" s="26">
        <f t="shared" si="3"/>
        <v>0</v>
      </c>
      <c r="V36" s="26">
        <f t="shared" si="4"/>
        <v>0</v>
      </c>
      <c r="W36" s="3"/>
      <c r="X36" s="3"/>
      <c r="Y36" s="3"/>
      <c r="Z36" s="3"/>
      <c r="AA36" s="3"/>
      <c r="AB36" s="3"/>
      <c r="AC36" s="3"/>
      <c r="AD36" s="3"/>
      <c r="AE36" s="3"/>
      <c r="AF36" s="3"/>
      <c r="AG36" s="3"/>
      <c r="AH36" s="3"/>
      <c r="AI36" s="3"/>
      <c r="AJ36" s="3"/>
      <c r="AK36" s="3"/>
      <c r="AL36" s="3"/>
      <c r="AM36" s="3"/>
    </row>
    <row r="37" spans="1:39" ht="30.75" customHeight="1">
      <c r="A37" s="92"/>
      <c r="B37" s="92"/>
      <c r="C37" s="92"/>
      <c r="D37" s="92"/>
      <c r="E37" s="23"/>
      <c r="F37" s="23"/>
      <c r="G37" s="23"/>
      <c r="H37" s="23" t="str">
        <f t="shared" si="0"/>
        <v xml:space="preserve">  </v>
      </c>
      <c r="I37" s="33"/>
      <c r="J37" s="33" t="str">
        <f t="shared" si="1"/>
        <v/>
      </c>
      <c r="K37" s="33"/>
      <c r="L37" s="33"/>
      <c r="M37" s="33"/>
      <c r="N37" s="33"/>
      <c r="O37" s="33"/>
      <c r="P37" s="33"/>
      <c r="Q37" s="33"/>
      <c r="R37" s="25" t="str">
        <f t="shared" si="2"/>
        <v/>
      </c>
      <c r="S37" s="26" t="str">
        <f>IF(OR(J37="",J37=0),"",
IF(J37="Afecta probabilidad",
IF(J36="Afecta probabilidad",S36-(S36*R36),'2. Identificación del Riesgo'!$L$36),""))</f>
        <v/>
      </c>
      <c r="T37" s="26" t="str">
        <f>IF(OR(J37="",J37=0),"",
IF(J37="Afecta Impacto",
IF(J36="Afecta Impacto",T36-(T36*R36),'2. Identificación del Riesgo'!$O$36),""))</f>
        <v/>
      </c>
      <c r="U37" s="26">
        <f t="shared" si="3"/>
        <v>0</v>
      </c>
      <c r="V37" s="26">
        <f t="shared" si="4"/>
        <v>0</v>
      </c>
      <c r="W37" s="2"/>
      <c r="X37" s="2"/>
      <c r="Y37" s="2"/>
      <c r="Z37" s="2"/>
      <c r="AA37" s="2"/>
      <c r="AB37" s="2"/>
      <c r="AC37" s="2"/>
      <c r="AD37" s="2"/>
      <c r="AE37" s="2"/>
      <c r="AF37" s="2"/>
      <c r="AG37" s="2"/>
      <c r="AH37" s="2"/>
      <c r="AI37" s="2"/>
      <c r="AJ37" s="2"/>
      <c r="AK37" s="2"/>
      <c r="AL37" s="2"/>
      <c r="AM37" s="2"/>
    </row>
    <row r="38" spans="1:39" ht="30.75" customHeight="1">
      <c r="A38" s="93"/>
      <c r="B38" s="93"/>
      <c r="C38" s="93"/>
      <c r="D38" s="93"/>
      <c r="E38" s="23"/>
      <c r="F38" s="23"/>
      <c r="G38" s="23"/>
      <c r="H38" s="23" t="str">
        <f t="shared" si="0"/>
        <v xml:space="preserve">  </v>
      </c>
      <c r="I38" s="33"/>
      <c r="J38" s="33" t="str">
        <f t="shared" si="1"/>
        <v/>
      </c>
      <c r="K38" s="33"/>
      <c r="L38" s="33"/>
      <c r="M38" s="33"/>
      <c r="N38" s="33"/>
      <c r="O38" s="33"/>
      <c r="P38" s="33"/>
      <c r="Q38" s="33"/>
      <c r="R38" s="25" t="str">
        <f t="shared" si="2"/>
        <v/>
      </c>
      <c r="S38" s="26" t="str">
        <f>IF(OR(J38="",J38=0),"",
IF(J38="Afecta probabilidad",
IF(J37="Afecta probabilidad",S37-(S37*R37),
IF(J36="Afecta probabilidad",S36-(S36*R36),'2. Identificación del Riesgo'!$L$36)),""))</f>
        <v/>
      </c>
      <c r="T38" s="26" t="str">
        <f>IF(OR(J38="",J38=0),"",
IF(J38="Afecta Impacto",
IF(J37="Afecta Impacto",T37-(T37*R37),
IF(J36="Afecta Impacto",T36-(T36*R36),'2. Identificación del Riesgo'!$O$36)),""))</f>
        <v/>
      </c>
      <c r="U38" s="26">
        <f t="shared" si="3"/>
        <v>0</v>
      </c>
      <c r="V38" s="26">
        <f t="shared" si="4"/>
        <v>0</v>
      </c>
      <c r="W38" s="2"/>
      <c r="X38" s="2"/>
      <c r="Y38" s="2"/>
      <c r="Z38" s="2"/>
      <c r="AA38" s="2"/>
      <c r="AB38" s="2"/>
      <c r="AC38" s="2"/>
      <c r="AD38" s="2"/>
      <c r="AE38" s="2"/>
      <c r="AF38" s="2"/>
      <c r="AG38" s="2"/>
      <c r="AH38" s="2"/>
      <c r="AI38" s="2"/>
      <c r="AJ38" s="2"/>
      <c r="AK38" s="2"/>
      <c r="AL38" s="2"/>
      <c r="AM38" s="2"/>
    </row>
    <row r="39" spans="1:39" ht="30.75" customHeight="1">
      <c r="A39" s="99">
        <v>11</v>
      </c>
      <c r="B39" s="11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3"/>
      <c r="F39" s="23"/>
      <c r="G39" s="23"/>
      <c r="H39" s="23" t="str">
        <f t="shared" si="0"/>
        <v xml:space="preserve">  </v>
      </c>
      <c r="I39" s="33"/>
      <c r="J39" s="33" t="str">
        <f t="shared" si="1"/>
        <v/>
      </c>
      <c r="K39" s="33"/>
      <c r="L39" s="33"/>
      <c r="M39" s="33"/>
      <c r="N39" s="33"/>
      <c r="O39" s="33"/>
      <c r="P39" s="33"/>
      <c r="Q39" s="33"/>
      <c r="R39" s="25" t="str">
        <f t="shared" si="2"/>
        <v/>
      </c>
      <c r="S39" s="26" t="str">
        <f>IF(OR(J39="",J39=0),"",
IF(J39="Afecta probabilidad",'2. Identificación del Riesgo'!$L$39,""))</f>
        <v/>
      </c>
      <c r="T39" s="26" t="str">
        <f>IF(OR(J39="",J39=0),"",
IF(J39="Afecta Impacto",'2. Identificación del Riesgo'!$O$39,""))</f>
        <v/>
      </c>
      <c r="U39" s="26">
        <f t="shared" si="3"/>
        <v>0</v>
      </c>
      <c r="V39" s="26">
        <f t="shared" si="4"/>
        <v>0</v>
      </c>
      <c r="W39" s="3"/>
      <c r="X39" s="3"/>
      <c r="Y39" s="3"/>
      <c r="Z39" s="3"/>
      <c r="AA39" s="3"/>
      <c r="AB39" s="3"/>
      <c r="AC39" s="3"/>
      <c r="AD39" s="3"/>
      <c r="AE39" s="3"/>
      <c r="AF39" s="3"/>
      <c r="AG39" s="3"/>
      <c r="AH39" s="3"/>
      <c r="AI39" s="3"/>
      <c r="AJ39" s="3"/>
      <c r="AK39" s="3"/>
      <c r="AL39" s="3"/>
      <c r="AM39" s="3"/>
    </row>
    <row r="40" spans="1:39" ht="30.75" customHeight="1">
      <c r="A40" s="92"/>
      <c r="B40" s="92"/>
      <c r="C40" s="92"/>
      <c r="D40" s="92"/>
      <c r="E40" s="23"/>
      <c r="F40" s="23"/>
      <c r="G40" s="23"/>
      <c r="H40" s="23" t="str">
        <f t="shared" si="0"/>
        <v xml:space="preserve">  </v>
      </c>
      <c r="I40" s="33"/>
      <c r="J40" s="33" t="str">
        <f t="shared" si="1"/>
        <v/>
      </c>
      <c r="K40" s="33"/>
      <c r="L40" s="33"/>
      <c r="M40" s="33"/>
      <c r="N40" s="33"/>
      <c r="O40" s="33"/>
      <c r="P40" s="33"/>
      <c r="Q40" s="33"/>
      <c r="R40" s="25" t="str">
        <f t="shared" si="2"/>
        <v/>
      </c>
      <c r="S40" s="26" t="str">
        <f>IF(OR(J40="",J40=0),"",
IF(J40="Afecta probabilidad",
IF(J39="Afecta probabilidad",S39-(S39*R39),'2. Identificación del Riesgo'!$L$39),""))</f>
        <v/>
      </c>
      <c r="T40" s="26" t="str">
        <f>IF(OR(J40="",J40=0),"",
IF(J40="Afecta Impacto",
IF(J39="Afecta Impacto",T39-(T39*R39),'2. Identificación del Riesgo'!$O$39),""))</f>
        <v/>
      </c>
      <c r="U40" s="26">
        <f t="shared" si="3"/>
        <v>0</v>
      </c>
      <c r="V40" s="26">
        <f t="shared" si="4"/>
        <v>0</v>
      </c>
      <c r="W40" s="2"/>
      <c r="X40" s="2"/>
      <c r="Y40" s="2"/>
      <c r="Z40" s="2"/>
      <c r="AA40" s="2"/>
      <c r="AB40" s="2"/>
      <c r="AC40" s="2"/>
      <c r="AD40" s="2"/>
      <c r="AE40" s="2"/>
      <c r="AF40" s="2"/>
      <c r="AG40" s="2"/>
      <c r="AH40" s="2"/>
      <c r="AI40" s="2"/>
      <c r="AJ40" s="2"/>
      <c r="AK40" s="2"/>
      <c r="AL40" s="2"/>
      <c r="AM40" s="2"/>
    </row>
    <row r="41" spans="1:39" ht="30.75" customHeight="1">
      <c r="A41" s="93"/>
      <c r="B41" s="93"/>
      <c r="C41" s="93"/>
      <c r="D41" s="93"/>
      <c r="E41" s="23"/>
      <c r="F41" s="23"/>
      <c r="G41" s="23"/>
      <c r="H41" s="23" t="str">
        <f t="shared" si="0"/>
        <v xml:space="preserve">  </v>
      </c>
      <c r="I41" s="33"/>
      <c r="J41" s="33" t="str">
        <f t="shared" si="1"/>
        <v/>
      </c>
      <c r="K41" s="33"/>
      <c r="L41" s="33"/>
      <c r="M41" s="33"/>
      <c r="N41" s="33"/>
      <c r="O41" s="33"/>
      <c r="P41" s="33"/>
      <c r="Q41" s="33"/>
      <c r="R41" s="25" t="str">
        <f t="shared" si="2"/>
        <v/>
      </c>
      <c r="S41" s="26" t="str">
        <f>IF(OR(J41="",J41=0),"",
IF(J41="Afecta probabilidad",
IF(J40="Afecta probabilidad",S40-(S40*R40),
IF(J39="Afecta probabilidad",S39-(S39*R39),'2. Identificación del Riesgo'!$L$39)),""))</f>
        <v/>
      </c>
      <c r="T41" s="26" t="str">
        <f>IF(OR(J41="",J41=0),"",
IF(J41="Afecta Impacto",
IF(J40="Afecta Impacto",T40-(T40*R40),
IF(J39="Afecta Impacto",T39-(T39*R39),'2. Identificación del Riesgo'!$O$39)),""))</f>
        <v/>
      </c>
      <c r="U41" s="26">
        <f t="shared" si="3"/>
        <v>0</v>
      </c>
      <c r="V41" s="26">
        <f t="shared" si="4"/>
        <v>0</v>
      </c>
      <c r="W41" s="2"/>
      <c r="X41" s="2"/>
      <c r="Y41" s="2"/>
      <c r="Z41" s="2"/>
      <c r="AA41" s="2"/>
      <c r="AB41" s="2"/>
      <c r="AC41" s="2"/>
      <c r="AD41" s="2"/>
      <c r="AE41" s="2"/>
      <c r="AF41" s="2"/>
      <c r="AG41" s="2"/>
      <c r="AH41" s="2"/>
      <c r="AI41" s="2"/>
      <c r="AJ41" s="2"/>
      <c r="AK41" s="2"/>
      <c r="AL41" s="2"/>
      <c r="AM41" s="2"/>
    </row>
    <row r="42" spans="1:39" ht="30.75" customHeight="1">
      <c r="A42" s="99">
        <v>12</v>
      </c>
      <c r="B42" s="11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3"/>
      <c r="F42" s="23"/>
      <c r="G42" s="23"/>
      <c r="H42" s="23" t="str">
        <f t="shared" si="0"/>
        <v xml:space="preserve">  </v>
      </c>
      <c r="I42" s="33"/>
      <c r="J42" s="33" t="str">
        <f t="shared" si="1"/>
        <v/>
      </c>
      <c r="K42" s="33"/>
      <c r="L42" s="33"/>
      <c r="M42" s="33"/>
      <c r="N42" s="33"/>
      <c r="O42" s="33"/>
      <c r="P42" s="33"/>
      <c r="Q42" s="33"/>
      <c r="R42" s="25" t="str">
        <f t="shared" si="2"/>
        <v/>
      </c>
      <c r="S42" s="26" t="str">
        <f>IF(OR(J42="",J42=0),"",
IF(J42="Afecta probabilidad",'2. Identificación del Riesgo'!$L$42,""))</f>
        <v/>
      </c>
      <c r="T42" s="26" t="str">
        <f>IF(OR(J42="",J42=0),"",
IF(J42="Afecta Impacto",'2. Identificación del Riesgo'!$O$42,""))</f>
        <v/>
      </c>
      <c r="U42" s="26">
        <f t="shared" si="3"/>
        <v>0</v>
      </c>
      <c r="V42" s="26">
        <f t="shared" si="4"/>
        <v>0</v>
      </c>
      <c r="W42" s="3"/>
      <c r="X42" s="3"/>
      <c r="Y42" s="3"/>
      <c r="Z42" s="3"/>
      <c r="AA42" s="3"/>
      <c r="AB42" s="3"/>
      <c r="AC42" s="3"/>
      <c r="AD42" s="3"/>
      <c r="AE42" s="3"/>
      <c r="AF42" s="3"/>
      <c r="AG42" s="3"/>
      <c r="AH42" s="3"/>
      <c r="AI42" s="3"/>
      <c r="AJ42" s="3"/>
      <c r="AK42" s="3"/>
      <c r="AL42" s="3"/>
      <c r="AM42" s="3"/>
    </row>
    <row r="43" spans="1:39" ht="30.75" customHeight="1">
      <c r="A43" s="92"/>
      <c r="B43" s="92"/>
      <c r="C43" s="92"/>
      <c r="D43" s="92"/>
      <c r="E43" s="23"/>
      <c r="F43" s="23"/>
      <c r="G43" s="23"/>
      <c r="H43" s="23" t="str">
        <f t="shared" si="0"/>
        <v xml:space="preserve">  </v>
      </c>
      <c r="I43" s="33"/>
      <c r="J43" s="33" t="str">
        <f t="shared" si="1"/>
        <v/>
      </c>
      <c r="K43" s="33"/>
      <c r="L43" s="33"/>
      <c r="M43" s="33"/>
      <c r="N43" s="33"/>
      <c r="O43" s="33"/>
      <c r="P43" s="33"/>
      <c r="Q43" s="33"/>
      <c r="R43" s="25" t="str">
        <f t="shared" si="2"/>
        <v/>
      </c>
      <c r="S43" s="26" t="str">
        <f>IF(OR(J43="",J43=0),"",
IF(J43="Afecta probabilidad",
IF(J42="Afecta probabilidad",S42-(S42*R42),'2. Identificación del Riesgo'!$L$42),""))</f>
        <v/>
      </c>
      <c r="T43" s="26" t="str">
        <f>IF(OR(J43="",J43=0),"",
IF(J43="Afecta Impacto",
IF(J42="Afecta Impacto",T42-(T42*R42),'2. Identificación del Riesgo'!$O$42),""))</f>
        <v/>
      </c>
      <c r="U43" s="26">
        <f t="shared" si="3"/>
        <v>0</v>
      </c>
      <c r="V43" s="26">
        <f t="shared" si="4"/>
        <v>0</v>
      </c>
      <c r="W43" s="2"/>
      <c r="X43" s="2"/>
      <c r="Y43" s="2"/>
      <c r="Z43" s="2"/>
      <c r="AA43" s="2"/>
      <c r="AB43" s="2"/>
      <c r="AC43" s="2"/>
      <c r="AD43" s="2"/>
      <c r="AE43" s="2"/>
      <c r="AF43" s="2"/>
      <c r="AG43" s="2"/>
      <c r="AH43" s="2"/>
      <c r="AI43" s="2"/>
      <c r="AJ43" s="2"/>
      <c r="AK43" s="2"/>
      <c r="AL43" s="2"/>
      <c r="AM43" s="2"/>
    </row>
    <row r="44" spans="1:39" ht="30.75" customHeight="1">
      <c r="A44" s="93"/>
      <c r="B44" s="93"/>
      <c r="C44" s="93"/>
      <c r="D44" s="93"/>
      <c r="E44" s="23"/>
      <c r="F44" s="23"/>
      <c r="G44" s="23"/>
      <c r="H44" s="23" t="str">
        <f t="shared" si="0"/>
        <v xml:space="preserve">  </v>
      </c>
      <c r="I44" s="33"/>
      <c r="J44" s="33" t="str">
        <f t="shared" si="1"/>
        <v/>
      </c>
      <c r="K44" s="33"/>
      <c r="L44" s="33"/>
      <c r="M44" s="33"/>
      <c r="N44" s="33"/>
      <c r="O44" s="33"/>
      <c r="P44" s="33"/>
      <c r="Q44" s="33"/>
      <c r="R44" s="25" t="str">
        <f t="shared" si="2"/>
        <v/>
      </c>
      <c r="S44" s="26" t="str">
        <f>IF(OR(J44="",J44=0),"",
IF(J44="Afecta probabilidad",
IF(J43="Afecta probabilidad",S43-(S43*R43),
IF(J42="Afecta probabilidad",S42-(S42*R42),'2. Identificación del Riesgo'!$L$42)),""))</f>
        <v/>
      </c>
      <c r="T44" s="26" t="str">
        <f>IF(OR(J44="",J44=0),"",
IF(J44="Afecta Impacto",
IF(J43="Afecta Impacto",T43-(T43*R43),
IF(J42="Afecta Impacto",T42-(T42*R42),'2. Identificación del Riesgo'!$O$42)),""))</f>
        <v/>
      </c>
      <c r="U44" s="26">
        <f t="shared" si="3"/>
        <v>0</v>
      </c>
      <c r="V44" s="26">
        <f t="shared" si="4"/>
        <v>0</v>
      </c>
      <c r="W44" s="2"/>
      <c r="X44" s="2"/>
      <c r="Y44" s="2"/>
      <c r="Z44" s="2"/>
      <c r="AA44" s="2"/>
      <c r="AB44" s="2"/>
      <c r="AC44" s="2"/>
      <c r="AD44" s="2"/>
      <c r="AE44" s="2"/>
      <c r="AF44" s="2"/>
      <c r="AG44" s="2"/>
      <c r="AH44" s="2"/>
      <c r="AI44" s="2"/>
      <c r="AJ44" s="2"/>
      <c r="AK44" s="2"/>
      <c r="AL44" s="2"/>
      <c r="AM44" s="2"/>
    </row>
    <row r="45" spans="1:39" ht="30.75" customHeight="1">
      <c r="A45" s="99">
        <v>13</v>
      </c>
      <c r="B45" s="11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3"/>
      <c r="F45" s="23"/>
      <c r="G45" s="23"/>
      <c r="H45" s="23" t="str">
        <f t="shared" si="0"/>
        <v xml:space="preserve">  </v>
      </c>
      <c r="I45" s="33"/>
      <c r="J45" s="33" t="str">
        <f t="shared" si="1"/>
        <v/>
      </c>
      <c r="K45" s="33"/>
      <c r="L45" s="33"/>
      <c r="M45" s="33"/>
      <c r="N45" s="33"/>
      <c r="O45" s="33"/>
      <c r="P45" s="33"/>
      <c r="Q45" s="33"/>
      <c r="R45" s="25" t="str">
        <f t="shared" si="2"/>
        <v/>
      </c>
      <c r="S45" s="26" t="str">
        <f>IF(OR(J45="",J45=0),"",
IF(J45="Afecta probabilidad",'2. Identificación del Riesgo'!$L$45,""))</f>
        <v/>
      </c>
      <c r="T45" s="26" t="str">
        <f>IF(OR(J45="",J45=0),"",
IF(J45="Afecta Impacto",'2. Identificación del Riesgo'!$O$45,""))</f>
        <v/>
      </c>
      <c r="U45" s="26">
        <f t="shared" si="3"/>
        <v>0</v>
      </c>
      <c r="V45" s="26">
        <f t="shared" si="4"/>
        <v>0</v>
      </c>
      <c r="W45" s="3"/>
      <c r="X45" s="3"/>
      <c r="Y45" s="3"/>
      <c r="Z45" s="3"/>
      <c r="AA45" s="3"/>
      <c r="AB45" s="3"/>
      <c r="AC45" s="3"/>
      <c r="AD45" s="3"/>
      <c r="AE45" s="3"/>
      <c r="AF45" s="3"/>
      <c r="AG45" s="3"/>
      <c r="AH45" s="3"/>
      <c r="AI45" s="3"/>
      <c r="AJ45" s="3"/>
      <c r="AK45" s="3"/>
      <c r="AL45" s="3"/>
      <c r="AM45" s="3"/>
    </row>
    <row r="46" spans="1:39" ht="30.75" customHeight="1">
      <c r="A46" s="92"/>
      <c r="B46" s="92"/>
      <c r="C46" s="92"/>
      <c r="D46" s="92"/>
      <c r="E46" s="23"/>
      <c r="F46" s="23"/>
      <c r="G46" s="23"/>
      <c r="H46" s="23" t="str">
        <f t="shared" si="0"/>
        <v xml:space="preserve">  </v>
      </c>
      <c r="I46" s="33"/>
      <c r="J46" s="33" t="str">
        <f t="shared" si="1"/>
        <v/>
      </c>
      <c r="K46" s="33"/>
      <c r="L46" s="33"/>
      <c r="M46" s="33"/>
      <c r="N46" s="33"/>
      <c r="O46" s="33"/>
      <c r="P46" s="33"/>
      <c r="Q46" s="33"/>
      <c r="R46" s="25" t="str">
        <f t="shared" si="2"/>
        <v/>
      </c>
      <c r="S46" s="26" t="str">
        <f>IF(OR(J46="",J46=0),"",
IF(J46="Afecta probabilidad",
IF(J45="Afecta probabilidad",S45-(S45*R45),'2. Identificación del Riesgo'!$L$45),""))</f>
        <v/>
      </c>
      <c r="T46" s="26" t="str">
        <f>IF(OR(J46="",J46=0),"",
IF(J46="Afecta Impacto",
IF(J45="Afecta Impacto",T45-(T45*R45),'2. Identificación del Riesgo'!$O$45),""))</f>
        <v/>
      </c>
      <c r="U46" s="26">
        <f t="shared" si="3"/>
        <v>0</v>
      </c>
      <c r="V46" s="26">
        <f t="shared" si="4"/>
        <v>0</v>
      </c>
      <c r="W46" s="2"/>
      <c r="X46" s="2"/>
      <c r="Y46" s="2"/>
      <c r="Z46" s="2"/>
      <c r="AA46" s="2"/>
      <c r="AB46" s="2"/>
      <c r="AC46" s="2"/>
      <c r="AD46" s="2"/>
      <c r="AE46" s="2"/>
      <c r="AF46" s="2"/>
      <c r="AG46" s="2"/>
      <c r="AH46" s="2"/>
      <c r="AI46" s="2"/>
      <c r="AJ46" s="2"/>
      <c r="AK46" s="2"/>
      <c r="AL46" s="2"/>
      <c r="AM46" s="2"/>
    </row>
    <row r="47" spans="1:39" ht="30.75" customHeight="1">
      <c r="A47" s="93"/>
      <c r="B47" s="93"/>
      <c r="C47" s="93"/>
      <c r="D47" s="93"/>
      <c r="E47" s="23"/>
      <c r="F47" s="23"/>
      <c r="G47" s="23"/>
      <c r="H47" s="23" t="str">
        <f t="shared" si="0"/>
        <v xml:space="preserve">  </v>
      </c>
      <c r="I47" s="33"/>
      <c r="J47" s="33" t="str">
        <f t="shared" si="1"/>
        <v/>
      </c>
      <c r="K47" s="33"/>
      <c r="L47" s="33"/>
      <c r="M47" s="33"/>
      <c r="N47" s="33"/>
      <c r="O47" s="33"/>
      <c r="P47" s="33"/>
      <c r="Q47" s="33"/>
      <c r="R47" s="25" t="str">
        <f t="shared" si="2"/>
        <v/>
      </c>
      <c r="S47" s="26" t="str">
        <f>IF(OR(J47="",J47=0),"",
IF(J47="Afecta probabilidad",
IF(J46="Afecta probabilidad",S46-(S46*R46),
IF(J45="Afecta probabilidad",S45-(S45*R45),'2. Identificación del Riesgo'!$L$45)),""))</f>
        <v/>
      </c>
      <c r="T47" s="26" t="str">
        <f>IF(OR(J47="",J47=0),"",
IF(J47="Afecta Impacto",
IF(J46="Afecta Impacto",T46-(T46*R46),
IF(J45="Afecta Impacto",T45-(T45*R45),'2. Identificación del Riesgo'!$O$45)),""))</f>
        <v/>
      </c>
      <c r="U47" s="26">
        <f t="shared" si="3"/>
        <v>0</v>
      </c>
      <c r="V47" s="26">
        <f t="shared" si="4"/>
        <v>0</v>
      </c>
      <c r="W47" s="2"/>
      <c r="X47" s="2"/>
      <c r="Y47" s="2"/>
      <c r="Z47" s="2"/>
      <c r="AA47" s="2"/>
      <c r="AB47" s="2"/>
      <c r="AC47" s="2"/>
      <c r="AD47" s="2"/>
      <c r="AE47" s="2"/>
      <c r="AF47" s="2"/>
      <c r="AG47" s="2"/>
      <c r="AH47" s="2"/>
      <c r="AI47" s="2"/>
      <c r="AJ47" s="2"/>
      <c r="AK47" s="2"/>
      <c r="AL47" s="2"/>
      <c r="AM47" s="2"/>
    </row>
    <row r="48" spans="1:39" ht="30.75" customHeight="1">
      <c r="A48" s="99">
        <v>14</v>
      </c>
      <c r="B48" s="11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3"/>
      <c r="F48" s="23"/>
      <c r="G48" s="23"/>
      <c r="H48" s="23" t="str">
        <f t="shared" si="0"/>
        <v xml:space="preserve">  </v>
      </c>
      <c r="I48" s="33"/>
      <c r="J48" s="33" t="str">
        <f t="shared" si="1"/>
        <v/>
      </c>
      <c r="K48" s="33"/>
      <c r="L48" s="33"/>
      <c r="M48" s="33"/>
      <c r="N48" s="33"/>
      <c r="O48" s="33"/>
      <c r="P48" s="33"/>
      <c r="Q48" s="33"/>
      <c r="R48" s="25" t="str">
        <f t="shared" si="2"/>
        <v/>
      </c>
      <c r="S48" s="26" t="str">
        <f>IF(OR(J48="",J48=0),"",
IF(J48="Afecta probabilidad",'2. Identificación del Riesgo'!$L$48,""))</f>
        <v/>
      </c>
      <c r="T48" s="26" t="str">
        <f>IF(OR(J48="",J48=0),"",
IF(J48="Afecta Impacto",'2. Identificación del Riesgo'!$O$48,""))</f>
        <v/>
      </c>
      <c r="U48" s="26">
        <f t="shared" si="3"/>
        <v>0</v>
      </c>
      <c r="V48" s="26">
        <f t="shared" si="4"/>
        <v>0</v>
      </c>
      <c r="W48" s="3"/>
      <c r="X48" s="3"/>
      <c r="Y48" s="3"/>
      <c r="Z48" s="3"/>
      <c r="AA48" s="3"/>
      <c r="AB48" s="3"/>
      <c r="AC48" s="3"/>
      <c r="AD48" s="3"/>
      <c r="AE48" s="3"/>
      <c r="AF48" s="3"/>
      <c r="AG48" s="3"/>
      <c r="AH48" s="3"/>
      <c r="AI48" s="3"/>
      <c r="AJ48" s="3"/>
      <c r="AK48" s="3"/>
      <c r="AL48" s="3"/>
      <c r="AM48" s="3"/>
    </row>
    <row r="49" spans="1:39" ht="30.75" customHeight="1">
      <c r="A49" s="92"/>
      <c r="B49" s="92"/>
      <c r="C49" s="92"/>
      <c r="D49" s="92"/>
      <c r="E49" s="23"/>
      <c r="F49" s="23"/>
      <c r="G49" s="23"/>
      <c r="H49" s="23" t="str">
        <f t="shared" si="0"/>
        <v xml:space="preserve">  </v>
      </c>
      <c r="I49" s="33"/>
      <c r="J49" s="33" t="str">
        <f t="shared" si="1"/>
        <v/>
      </c>
      <c r="K49" s="33"/>
      <c r="L49" s="33"/>
      <c r="M49" s="33"/>
      <c r="N49" s="33"/>
      <c r="O49" s="33"/>
      <c r="P49" s="33"/>
      <c r="Q49" s="33"/>
      <c r="R49" s="25" t="str">
        <f t="shared" si="2"/>
        <v/>
      </c>
      <c r="S49" s="26" t="str">
        <f>IF(OR(J49="",J49=0),"",
IF(J49="Afecta probabilidad",
IF(J48="Afecta probabilidad",S48-(S48*R48),'2. Identificación del Riesgo'!$L$48),""))</f>
        <v/>
      </c>
      <c r="T49" s="26" t="str">
        <f>IF(OR(J49="",J49=0),"",
IF(J49="Afecta Impacto",
IF(J48="Afecta Impacto",T48-(T48*R48),'2. Identificación del Riesgo'!$O$48),""))</f>
        <v/>
      </c>
      <c r="U49" s="26">
        <f t="shared" si="3"/>
        <v>0</v>
      </c>
      <c r="V49" s="26">
        <f t="shared" si="4"/>
        <v>0</v>
      </c>
      <c r="W49" s="2"/>
      <c r="X49" s="2"/>
      <c r="Y49" s="2"/>
      <c r="Z49" s="2"/>
      <c r="AA49" s="2"/>
      <c r="AB49" s="2"/>
      <c r="AC49" s="2"/>
      <c r="AD49" s="2"/>
      <c r="AE49" s="2"/>
      <c r="AF49" s="2"/>
      <c r="AG49" s="2"/>
      <c r="AH49" s="2"/>
      <c r="AI49" s="2"/>
      <c r="AJ49" s="2"/>
      <c r="AK49" s="2"/>
      <c r="AL49" s="2"/>
      <c r="AM49" s="2"/>
    </row>
    <row r="50" spans="1:39" ht="30.75" customHeight="1">
      <c r="A50" s="93"/>
      <c r="B50" s="93"/>
      <c r="C50" s="93"/>
      <c r="D50" s="93"/>
      <c r="E50" s="23"/>
      <c r="F50" s="23"/>
      <c r="G50" s="23"/>
      <c r="H50" s="23" t="str">
        <f t="shared" si="0"/>
        <v xml:space="preserve">  </v>
      </c>
      <c r="I50" s="33"/>
      <c r="J50" s="33" t="str">
        <f t="shared" si="1"/>
        <v/>
      </c>
      <c r="K50" s="33"/>
      <c r="L50" s="33"/>
      <c r="M50" s="33"/>
      <c r="N50" s="33"/>
      <c r="O50" s="33"/>
      <c r="P50" s="33"/>
      <c r="Q50" s="33"/>
      <c r="R50" s="25" t="str">
        <f t="shared" si="2"/>
        <v/>
      </c>
      <c r="S50" s="26" t="str">
        <f>IF(OR(J50="",J50=0),"",
IF(J50="Afecta probabilidad",
IF(J49="Afecta probabilidad",S49-(S49*R49),
IF(J48="Afecta probabilidad",S48-(S48*R48),'2. Identificación del Riesgo'!$L$48)),""))</f>
        <v/>
      </c>
      <c r="T50" s="26" t="str">
        <f>IF(OR(J50="",J50=0),"",
IF(J50="Afecta Impacto",
IF(J49="Afecta Impacto",T49-(T49*R49),
IF(J48="Afecta Impacto",T48-(T48*R48),'2. Identificación del Riesgo'!$O$48)),""))</f>
        <v/>
      </c>
      <c r="U50" s="26">
        <f t="shared" si="3"/>
        <v>0</v>
      </c>
      <c r="V50" s="26">
        <f t="shared" si="4"/>
        <v>0</v>
      </c>
      <c r="W50" s="2"/>
      <c r="X50" s="2"/>
      <c r="Y50" s="2"/>
      <c r="Z50" s="2"/>
      <c r="AA50" s="2"/>
      <c r="AB50" s="2"/>
      <c r="AC50" s="2"/>
      <c r="AD50" s="2"/>
      <c r="AE50" s="2"/>
      <c r="AF50" s="2"/>
      <c r="AG50" s="2"/>
      <c r="AH50" s="2"/>
      <c r="AI50" s="2"/>
      <c r="AJ50" s="2"/>
      <c r="AK50" s="2"/>
      <c r="AL50" s="2"/>
      <c r="AM50" s="2"/>
    </row>
    <row r="51" spans="1:39" ht="30.75" customHeight="1">
      <c r="A51" s="99">
        <v>15</v>
      </c>
      <c r="B51" s="11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3"/>
      <c r="F51" s="23"/>
      <c r="G51" s="23"/>
      <c r="H51" s="23" t="str">
        <f t="shared" si="0"/>
        <v xml:space="preserve">  </v>
      </c>
      <c r="I51" s="33"/>
      <c r="J51" s="33" t="str">
        <f t="shared" si="1"/>
        <v/>
      </c>
      <c r="K51" s="33"/>
      <c r="L51" s="33"/>
      <c r="M51" s="33"/>
      <c r="N51" s="33"/>
      <c r="O51" s="33"/>
      <c r="P51" s="33"/>
      <c r="Q51" s="33"/>
      <c r="R51" s="25" t="str">
        <f t="shared" si="2"/>
        <v/>
      </c>
      <c r="S51" s="26" t="str">
        <f>IF(OR(J51="",J51=0),"",
IF(J51="Afecta probabilidad",'2. Identificación del Riesgo'!$L$51,""))</f>
        <v/>
      </c>
      <c r="T51" s="26" t="str">
        <f>IF(OR(J51="",J51=0),"",
IF(J51="Afecta Impacto",'2. Identificación del Riesgo'!$O$51,""))</f>
        <v/>
      </c>
      <c r="U51" s="26">
        <f t="shared" si="3"/>
        <v>0</v>
      </c>
      <c r="V51" s="26">
        <f t="shared" si="4"/>
        <v>0</v>
      </c>
      <c r="W51" s="3"/>
      <c r="X51" s="3"/>
      <c r="Y51" s="3"/>
      <c r="Z51" s="3"/>
      <c r="AA51" s="3"/>
      <c r="AB51" s="3"/>
      <c r="AC51" s="3"/>
      <c r="AD51" s="3"/>
      <c r="AE51" s="3"/>
      <c r="AF51" s="3"/>
      <c r="AG51" s="3"/>
      <c r="AH51" s="3"/>
      <c r="AI51" s="3"/>
      <c r="AJ51" s="3"/>
      <c r="AK51" s="3"/>
      <c r="AL51" s="3"/>
      <c r="AM51" s="3"/>
    </row>
    <row r="52" spans="1:39" ht="30.75" customHeight="1">
      <c r="A52" s="92"/>
      <c r="B52" s="92"/>
      <c r="C52" s="92"/>
      <c r="D52" s="92"/>
      <c r="E52" s="23"/>
      <c r="F52" s="23"/>
      <c r="G52" s="23"/>
      <c r="H52" s="23" t="str">
        <f t="shared" si="0"/>
        <v xml:space="preserve">  </v>
      </c>
      <c r="I52" s="33"/>
      <c r="J52" s="33" t="str">
        <f t="shared" si="1"/>
        <v/>
      </c>
      <c r="K52" s="33"/>
      <c r="L52" s="33"/>
      <c r="M52" s="33"/>
      <c r="N52" s="33"/>
      <c r="O52" s="33"/>
      <c r="P52" s="33"/>
      <c r="Q52" s="33"/>
      <c r="R52" s="25" t="str">
        <f t="shared" si="2"/>
        <v/>
      </c>
      <c r="S52" s="26" t="str">
        <f>IF(OR(J52="",J52=0),"",
IF(J52="Afecta probabilidad",
IF(J51="Afecta probabilidad",S51-(S51*R51),'2. Identificación del Riesgo'!$L$51),""))</f>
        <v/>
      </c>
      <c r="T52" s="26" t="str">
        <f>IF(OR(J52="",J52=0),"",
IF(J52="Afecta Impacto",
IF(J51="Afecta Impacto",T51-(T51*R51),'2. Identificación del Riesgo'!$O$51),""))</f>
        <v/>
      </c>
      <c r="U52" s="26">
        <f t="shared" si="3"/>
        <v>0</v>
      </c>
      <c r="V52" s="26">
        <f t="shared" si="4"/>
        <v>0</v>
      </c>
      <c r="W52" s="2"/>
      <c r="X52" s="2"/>
      <c r="Y52" s="2"/>
      <c r="Z52" s="2"/>
      <c r="AA52" s="2"/>
      <c r="AB52" s="2"/>
      <c r="AC52" s="2"/>
      <c r="AD52" s="2"/>
      <c r="AE52" s="2"/>
      <c r="AF52" s="2"/>
      <c r="AG52" s="2"/>
      <c r="AH52" s="2"/>
      <c r="AI52" s="2"/>
      <c r="AJ52" s="2"/>
      <c r="AK52" s="2"/>
      <c r="AL52" s="2"/>
      <c r="AM52" s="2"/>
    </row>
    <row r="53" spans="1:39" ht="30.75" customHeight="1">
      <c r="A53" s="93"/>
      <c r="B53" s="93"/>
      <c r="C53" s="93"/>
      <c r="D53" s="93"/>
      <c r="E53" s="23"/>
      <c r="F53" s="23"/>
      <c r="G53" s="23"/>
      <c r="H53" s="23" t="str">
        <f t="shared" si="0"/>
        <v xml:space="preserve">  </v>
      </c>
      <c r="I53" s="33"/>
      <c r="J53" s="33" t="str">
        <f t="shared" si="1"/>
        <v/>
      </c>
      <c r="K53" s="33"/>
      <c r="L53" s="33"/>
      <c r="M53" s="33"/>
      <c r="N53" s="33"/>
      <c r="O53" s="33"/>
      <c r="P53" s="33"/>
      <c r="Q53" s="33"/>
      <c r="R53" s="25" t="str">
        <f t="shared" si="2"/>
        <v/>
      </c>
      <c r="S53" s="26" t="str">
        <f>IF(OR(J53="",J53=0),"",
IF(J53="Afecta probabilidad",
IF(J52="Afecta probabilidad",S52-(S52*R52),
IF(J51="Afecta probabilidad",S51-(S51*R51),'2. Identificación del Riesgo'!$L$51)),""))</f>
        <v/>
      </c>
      <c r="T53" s="26" t="str">
        <f>IF(OR(J53="",J53=0),"",
IF(J53="Afecta Impacto",
IF(J52="Afecta Impacto",T52-(T52*R52),
IF(J51="Afecta Impacto",T51-(T51*R51),'2. Identificación del Riesgo'!$O$51)),""))</f>
        <v/>
      </c>
      <c r="U53" s="26">
        <f t="shared" si="3"/>
        <v>0</v>
      </c>
      <c r="V53" s="26">
        <f t="shared" si="4"/>
        <v>0</v>
      </c>
      <c r="W53" s="2"/>
      <c r="X53" s="2"/>
      <c r="Y53" s="2"/>
      <c r="Z53" s="2"/>
      <c r="AA53" s="2"/>
      <c r="AB53" s="2"/>
      <c r="AC53" s="2"/>
      <c r="AD53" s="2"/>
      <c r="AE53" s="2"/>
      <c r="AF53" s="2"/>
      <c r="AG53" s="2"/>
      <c r="AH53" s="2"/>
      <c r="AI53" s="2"/>
      <c r="AJ53" s="2"/>
      <c r="AK53" s="2"/>
      <c r="AL53" s="2"/>
      <c r="AM53" s="2"/>
    </row>
    <row r="54" spans="1:39" ht="30.75" customHeight="1">
      <c r="A54" s="99">
        <v>16</v>
      </c>
      <c r="B54" s="11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3"/>
      <c r="F54" s="23"/>
      <c r="G54" s="23"/>
      <c r="H54" s="23" t="str">
        <f t="shared" si="0"/>
        <v xml:space="preserve">  </v>
      </c>
      <c r="I54" s="33"/>
      <c r="J54" s="33" t="str">
        <f t="shared" si="1"/>
        <v/>
      </c>
      <c r="K54" s="33"/>
      <c r="L54" s="33"/>
      <c r="M54" s="33"/>
      <c r="N54" s="33"/>
      <c r="O54" s="33"/>
      <c r="P54" s="33"/>
      <c r="Q54" s="33"/>
      <c r="R54" s="25" t="str">
        <f t="shared" si="2"/>
        <v/>
      </c>
      <c r="S54" s="26" t="str">
        <f>IF(OR(J54="",J54=0),"",
IF(J54="Afecta probabilidad",'2. Identificación del Riesgo'!$L$54,""))</f>
        <v/>
      </c>
      <c r="T54" s="26" t="str">
        <f>IF(OR(J54="",J54=0),"",
IF(J54="Afecta Impacto",'2. Identificación del Riesgo'!$O$54,""))</f>
        <v/>
      </c>
      <c r="U54" s="26">
        <f t="shared" si="3"/>
        <v>0</v>
      </c>
      <c r="V54" s="26">
        <f t="shared" si="4"/>
        <v>0</v>
      </c>
      <c r="W54" s="3"/>
      <c r="X54" s="3"/>
      <c r="Y54" s="3"/>
      <c r="Z54" s="3"/>
      <c r="AA54" s="3"/>
      <c r="AB54" s="3"/>
      <c r="AC54" s="3"/>
      <c r="AD54" s="3"/>
      <c r="AE54" s="3"/>
      <c r="AF54" s="3"/>
      <c r="AG54" s="3"/>
      <c r="AH54" s="3"/>
      <c r="AI54" s="3"/>
      <c r="AJ54" s="3"/>
      <c r="AK54" s="3"/>
      <c r="AL54" s="3"/>
      <c r="AM54" s="3"/>
    </row>
    <row r="55" spans="1:39" ht="30.75" customHeight="1">
      <c r="A55" s="92"/>
      <c r="B55" s="92"/>
      <c r="C55" s="92"/>
      <c r="D55" s="92"/>
      <c r="E55" s="23"/>
      <c r="F55" s="23"/>
      <c r="G55" s="23"/>
      <c r="H55" s="23" t="str">
        <f t="shared" si="0"/>
        <v xml:space="preserve">  </v>
      </c>
      <c r="I55" s="33"/>
      <c r="J55" s="33" t="str">
        <f t="shared" si="1"/>
        <v/>
      </c>
      <c r="K55" s="33"/>
      <c r="L55" s="33"/>
      <c r="M55" s="33"/>
      <c r="N55" s="33"/>
      <c r="O55" s="33"/>
      <c r="P55" s="33"/>
      <c r="Q55" s="33"/>
      <c r="R55" s="25" t="str">
        <f t="shared" si="2"/>
        <v/>
      </c>
      <c r="S55" s="26" t="str">
        <f>IF(OR(J55="",J55=0),"",
IF(J55="Afecta probabilidad",
IF(J54="Afecta probabilidad",S54-(S54*R54),'2. Identificación del Riesgo'!$L$54),""))</f>
        <v/>
      </c>
      <c r="T55" s="26" t="str">
        <f>IF(OR(J55="",J55=0),"",
IF(J55="Afecta Impacto",
IF(J54="Afecta Impacto",T54-(T54*R54),'2. Identificación del Riesgo'!$O$54),""))</f>
        <v/>
      </c>
      <c r="U55" s="26">
        <f t="shared" si="3"/>
        <v>0</v>
      </c>
      <c r="V55" s="26">
        <f t="shared" si="4"/>
        <v>0</v>
      </c>
      <c r="W55" s="2"/>
      <c r="X55" s="2"/>
      <c r="Y55" s="2"/>
      <c r="Z55" s="2"/>
      <c r="AA55" s="2"/>
      <c r="AB55" s="2"/>
      <c r="AC55" s="2"/>
      <c r="AD55" s="2"/>
      <c r="AE55" s="2"/>
      <c r="AF55" s="2"/>
      <c r="AG55" s="2"/>
      <c r="AH55" s="2"/>
      <c r="AI55" s="2"/>
      <c r="AJ55" s="2"/>
      <c r="AK55" s="2"/>
      <c r="AL55" s="2"/>
      <c r="AM55" s="2"/>
    </row>
    <row r="56" spans="1:39" ht="30.75" customHeight="1">
      <c r="A56" s="93"/>
      <c r="B56" s="93"/>
      <c r="C56" s="93"/>
      <c r="D56" s="93"/>
      <c r="E56" s="23"/>
      <c r="F56" s="23"/>
      <c r="G56" s="23"/>
      <c r="H56" s="23" t="str">
        <f t="shared" si="0"/>
        <v xml:space="preserve">  </v>
      </c>
      <c r="I56" s="33"/>
      <c r="J56" s="33" t="str">
        <f t="shared" si="1"/>
        <v/>
      </c>
      <c r="K56" s="33"/>
      <c r="L56" s="33"/>
      <c r="M56" s="33"/>
      <c r="N56" s="33"/>
      <c r="O56" s="33"/>
      <c r="P56" s="33"/>
      <c r="Q56" s="33"/>
      <c r="R56" s="25" t="str">
        <f t="shared" si="2"/>
        <v/>
      </c>
      <c r="S56" s="26" t="str">
        <f>IF(OR(J56="",J56=0),"",
IF(J56="Afecta probabilidad",
IF(J55="Afecta probabilidad",S55-(S55*R55),
IF(J54="Afecta probabilidad",S54-(S54*R54),'2. Identificación del Riesgo'!$L$54)),""))</f>
        <v/>
      </c>
      <c r="T56" s="26" t="str">
        <f>IF(OR(J56="",J56=0),"",
IF(J56="Afecta Impacto",
IF(J55="Afecta Impacto",T55-(T55*R55),
IF(J54="Afecta Impacto",T54-(T54*R54),'2. Identificación del Riesgo'!$O$54)),""))</f>
        <v/>
      </c>
      <c r="U56" s="26">
        <f t="shared" si="3"/>
        <v>0</v>
      </c>
      <c r="V56" s="26">
        <f t="shared" si="4"/>
        <v>0</v>
      </c>
      <c r="W56" s="2"/>
      <c r="X56" s="2"/>
      <c r="Y56" s="2"/>
      <c r="Z56" s="2"/>
      <c r="AA56" s="2"/>
      <c r="AB56" s="2"/>
      <c r="AC56" s="2"/>
      <c r="AD56" s="2"/>
      <c r="AE56" s="2"/>
      <c r="AF56" s="2"/>
      <c r="AG56" s="2"/>
      <c r="AH56" s="2"/>
      <c r="AI56" s="2"/>
      <c r="AJ56" s="2"/>
      <c r="AK56" s="2"/>
      <c r="AL56" s="2"/>
      <c r="AM56" s="2"/>
    </row>
    <row r="57" spans="1:39" ht="30.75" customHeight="1">
      <c r="A57" s="99">
        <v>17</v>
      </c>
      <c r="B57" s="11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3"/>
      <c r="F57" s="23"/>
      <c r="G57" s="23"/>
      <c r="H57" s="23" t="str">
        <f t="shared" si="0"/>
        <v xml:space="preserve">  </v>
      </c>
      <c r="I57" s="33"/>
      <c r="J57" s="33" t="str">
        <f t="shared" si="1"/>
        <v/>
      </c>
      <c r="K57" s="33"/>
      <c r="L57" s="33"/>
      <c r="M57" s="33"/>
      <c r="N57" s="33"/>
      <c r="O57" s="33"/>
      <c r="P57" s="33"/>
      <c r="Q57" s="33"/>
      <c r="R57" s="25" t="str">
        <f t="shared" si="2"/>
        <v/>
      </c>
      <c r="S57" s="26" t="str">
        <f>IF(OR(J57="",J57=0),"",
IF(J57="Afecta probabilidad",'2. Identificación del Riesgo'!$L$57,""))</f>
        <v/>
      </c>
      <c r="T57" s="26" t="str">
        <f>IF(OR(J57="",J57=0),"",
IF(J57="Afecta Impacto",'2. Identificación del Riesgo'!$O$57,""))</f>
        <v/>
      </c>
      <c r="U57" s="26">
        <f t="shared" si="3"/>
        <v>0</v>
      </c>
      <c r="V57" s="26">
        <f t="shared" si="4"/>
        <v>0</v>
      </c>
      <c r="W57" s="3"/>
      <c r="X57" s="3"/>
      <c r="Y57" s="3"/>
      <c r="Z57" s="3"/>
      <c r="AA57" s="3"/>
      <c r="AB57" s="3"/>
      <c r="AC57" s="3"/>
      <c r="AD57" s="3"/>
      <c r="AE57" s="3"/>
      <c r="AF57" s="3"/>
      <c r="AG57" s="3"/>
      <c r="AH57" s="3"/>
      <c r="AI57" s="3"/>
      <c r="AJ57" s="3"/>
      <c r="AK57" s="3"/>
      <c r="AL57" s="3"/>
      <c r="AM57" s="3"/>
    </row>
    <row r="58" spans="1:39" ht="30.75" customHeight="1">
      <c r="A58" s="92"/>
      <c r="B58" s="92"/>
      <c r="C58" s="92"/>
      <c r="D58" s="92"/>
      <c r="E58" s="23"/>
      <c r="F58" s="23"/>
      <c r="G58" s="23"/>
      <c r="H58" s="23" t="str">
        <f t="shared" si="0"/>
        <v xml:space="preserve">  </v>
      </c>
      <c r="I58" s="33"/>
      <c r="J58" s="33" t="str">
        <f t="shared" si="1"/>
        <v/>
      </c>
      <c r="K58" s="33"/>
      <c r="L58" s="33"/>
      <c r="M58" s="33"/>
      <c r="N58" s="33"/>
      <c r="O58" s="33"/>
      <c r="P58" s="33"/>
      <c r="Q58" s="33"/>
      <c r="R58" s="25" t="str">
        <f t="shared" si="2"/>
        <v/>
      </c>
      <c r="S58" s="26" t="str">
        <f>IF(OR(J58="",J58=0),"",
IF(J58="Afecta probabilidad",
IF(J57="Afecta probabilidad",S57-(S57*R57),'2. Identificación del Riesgo'!$L$57),""))</f>
        <v/>
      </c>
      <c r="T58" s="26" t="str">
        <f>IF(OR(J58="",J58=0),"",
IF(J58="Afecta Impacto",
IF(J57="Afecta Impacto",T57-(T57*R57),'2. Identificación del Riesgo'!$O$57),""))</f>
        <v/>
      </c>
      <c r="U58" s="26">
        <f t="shared" si="3"/>
        <v>0</v>
      </c>
      <c r="V58" s="26">
        <f t="shared" si="4"/>
        <v>0</v>
      </c>
      <c r="W58" s="2"/>
      <c r="X58" s="2"/>
      <c r="Y58" s="2"/>
      <c r="Z58" s="2"/>
      <c r="AA58" s="2"/>
      <c r="AB58" s="2"/>
      <c r="AC58" s="2"/>
      <c r="AD58" s="2"/>
      <c r="AE58" s="2"/>
      <c r="AF58" s="2"/>
      <c r="AG58" s="2"/>
      <c r="AH58" s="2"/>
      <c r="AI58" s="2"/>
      <c r="AJ58" s="2"/>
      <c r="AK58" s="2"/>
      <c r="AL58" s="2"/>
      <c r="AM58" s="2"/>
    </row>
    <row r="59" spans="1:39" ht="30.75" customHeight="1">
      <c r="A59" s="93"/>
      <c r="B59" s="93"/>
      <c r="C59" s="93"/>
      <c r="D59" s="93"/>
      <c r="E59" s="23"/>
      <c r="F59" s="23"/>
      <c r="G59" s="23"/>
      <c r="H59" s="23" t="str">
        <f t="shared" si="0"/>
        <v xml:space="preserve">  </v>
      </c>
      <c r="I59" s="33"/>
      <c r="J59" s="33" t="str">
        <f t="shared" si="1"/>
        <v/>
      </c>
      <c r="K59" s="33"/>
      <c r="L59" s="33"/>
      <c r="M59" s="33"/>
      <c r="N59" s="33"/>
      <c r="O59" s="33"/>
      <c r="P59" s="33"/>
      <c r="Q59" s="33"/>
      <c r="R59" s="25" t="str">
        <f t="shared" si="2"/>
        <v/>
      </c>
      <c r="S59" s="26" t="str">
        <f>IF(OR(J59="",J59=0),"",
IF(J59="Afecta probabilidad",
IF(J58="Afecta probabilidad",S58-(S58*R58),
IF(J57="Afecta probabilidad",S57-(S57*R57),'2. Identificación del Riesgo'!$L$57)),""))</f>
        <v/>
      </c>
      <c r="T59" s="26" t="str">
        <f>IF(OR(J59="",J59=0),"",
IF(J59="Afecta Impacto",
IF(J58="Afecta Impacto",T58-(T58*R58),
IF(J57="Afecta Impacto",T57-(T57*R57),'2. Identificación del Riesgo'!$O$57)),""))</f>
        <v/>
      </c>
      <c r="U59" s="26">
        <f t="shared" si="3"/>
        <v>0</v>
      </c>
      <c r="V59" s="26">
        <f t="shared" si="4"/>
        <v>0</v>
      </c>
      <c r="W59" s="2"/>
      <c r="X59" s="2"/>
      <c r="Y59" s="2"/>
      <c r="Z59" s="2"/>
      <c r="AA59" s="2"/>
      <c r="AB59" s="2"/>
      <c r="AC59" s="2"/>
      <c r="AD59" s="2"/>
      <c r="AE59" s="2"/>
      <c r="AF59" s="2"/>
      <c r="AG59" s="2"/>
      <c r="AH59" s="2"/>
      <c r="AI59" s="2"/>
      <c r="AJ59" s="2"/>
      <c r="AK59" s="2"/>
      <c r="AL59" s="2"/>
      <c r="AM59" s="2"/>
    </row>
    <row r="60" spans="1:39" ht="30.75" customHeight="1">
      <c r="A60" s="99">
        <v>18</v>
      </c>
      <c r="B60" s="11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3"/>
      <c r="F60" s="23"/>
      <c r="G60" s="23"/>
      <c r="H60" s="23" t="str">
        <f t="shared" si="0"/>
        <v xml:space="preserve">  </v>
      </c>
      <c r="I60" s="33"/>
      <c r="J60" s="33" t="str">
        <f t="shared" si="1"/>
        <v/>
      </c>
      <c r="K60" s="33"/>
      <c r="L60" s="33"/>
      <c r="M60" s="33"/>
      <c r="N60" s="33"/>
      <c r="O60" s="33"/>
      <c r="P60" s="33"/>
      <c r="Q60" s="33"/>
      <c r="R60" s="25" t="str">
        <f t="shared" si="2"/>
        <v/>
      </c>
      <c r="S60" s="26" t="str">
        <f>IF(OR(J60="",J60=0),"",
IF(J60="Afecta probabilidad",'2. Identificación del Riesgo'!$L$60,""))</f>
        <v/>
      </c>
      <c r="T60" s="26" t="str">
        <f>IF(OR(J60="",J60=0),"",
IF(J60="Afecta Impacto",'2. Identificación del Riesgo'!$O$60,""))</f>
        <v/>
      </c>
      <c r="U60" s="26">
        <f t="shared" si="3"/>
        <v>0</v>
      </c>
      <c r="V60" s="26">
        <f t="shared" si="4"/>
        <v>0</v>
      </c>
      <c r="W60" s="3"/>
      <c r="X60" s="3"/>
      <c r="Y60" s="3"/>
      <c r="Z60" s="3"/>
      <c r="AA60" s="3"/>
      <c r="AB60" s="3"/>
      <c r="AC60" s="3"/>
      <c r="AD60" s="3"/>
      <c r="AE60" s="3"/>
      <c r="AF60" s="3"/>
      <c r="AG60" s="3"/>
      <c r="AH60" s="3"/>
      <c r="AI60" s="3"/>
      <c r="AJ60" s="3"/>
      <c r="AK60" s="3"/>
      <c r="AL60" s="3"/>
      <c r="AM60" s="3"/>
    </row>
    <row r="61" spans="1:39" ht="30.75" customHeight="1">
      <c r="A61" s="92"/>
      <c r="B61" s="92"/>
      <c r="C61" s="92"/>
      <c r="D61" s="92"/>
      <c r="E61" s="23"/>
      <c r="F61" s="23"/>
      <c r="G61" s="23"/>
      <c r="H61" s="23" t="str">
        <f t="shared" si="0"/>
        <v xml:space="preserve">  </v>
      </c>
      <c r="I61" s="33"/>
      <c r="J61" s="33" t="str">
        <f t="shared" si="1"/>
        <v/>
      </c>
      <c r="K61" s="33"/>
      <c r="L61" s="33"/>
      <c r="M61" s="33"/>
      <c r="N61" s="33"/>
      <c r="O61" s="33"/>
      <c r="P61" s="33"/>
      <c r="Q61" s="33"/>
      <c r="R61" s="25" t="str">
        <f t="shared" si="2"/>
        <v/>
      </c>
      <c r="S61" s="26" t="str">
        <f>IF(OR(J61="",J61=0),"",
IF(J61="Afecta probabilidad",
IF(J60="Afecta probabilidad",S60-(S60*R60),'2. Identificación del Riesgo'!$L$60),""))</f>
        <v/>
      </c>
      <c r="T61" s="26" t="str">
        <f>IF(OR(J61="",J61=0),"",
IF(J61="Afecta Impacto",
IF(J60="Afecta Impacto",T60-(T60*R60),'2. Identificación del Riesgo'!$O$60),""))</f>
        <v/>
      </c>
      <c r="U61" s="26">
        <f t="shared" si="3"/>
        <v>0</v>
      </c>
      <c r="V61" s="26">
        <f t="shared" si="4"/>
        <v>0</v>
      </c>
      <c r="W61" s="2"/>
      <c r="X61" s="2"/>
      <c r="Y61" s="2"/>
      <c r="Z61" s="2"/>
      <c r="AA61" s="2"/>
      <c r="AB61" s="2"/>
      <c r="AC61" s="2"/>
      <c r="AD61" s="2"/>
      <c r="AE61" s="2"/>
      <c r="AF61" s="2"/>
      <c r="AG61" s="2"/>
      <c r="AH61" s="2"/>
      <c r="AI61" s="2"/>
      <c r="AJ61" s="2"/>
      <c r="AK61" s="2"/>
      <c r="AL61" s="2"/>
      <c r="AM61" s="2"/>
    </row>
    <row r="62" spans="1:39" ht="30.75" customHeight="1">
      <c r="A62" s="93"/>
      <c r="B62" s="93"/>
      <c r="C62" s="93"/>
      <c r="D62" s="93"/>
      <c r="E62" s="23"/>
      <c r="F62" s="23"/>
      <c r="G62" s="23"/>
      <c r="H62" s="23" t="str">
        <f t="shared" si="0"/>
        <v xml:space="preserve">  </v>
      </c>
      <c r="I62" s="33"/>
      <c r="J62" s="33" t="str">
        <f t="shared" si="1"/>
        <v/>
      </c>
      <c r="K62" s="33"/>
      <c r="L62" s="33"/>
      <c r="M62" s="33"/>
      <c r="N62" s="33"/>
      <c r="O62" s="33"/>
      <c r="P62" s="33"/>
      <c r="Q62" s="33"/>
      <c r="R62" s="25" t="str">
        <f t="shared" si="2"/>
        <v/>
      </c>
      <c r="S62" s="26" t="str">
        <f>IF(OR(J62="",J62=0),"",
IF(J62="Afecta probabilidad",
IF(J61="Afecta probabilidad",S61-(S61*R61),
IF(J60="Afecta probabilidad",S60-(S60*R60),'2. Identificación del Riesgo'!$L$60)),""))</f>
        <v/>
      </c>
      <c r="T62" s="26" t="str">
        <f>IF(OR(J62="",J62=0),"",
IF(J62="Afecta Impacto",
IF(J61="Afecta Impacto",T61-(T61*R61),
IF(J60="Afecta Impacto",T60-(T60*R60),'2. Identificación del Riesgo'!$O$60)),""))</f>
        <v/>
      </c>
      <c r="U62" s="26">
        <f t="shared" si="3"/>
        <v>0</v>
      </c>
      <c r="V62" s="26">
        <f t="shared" si="4"/>
        <v>0</v>
      </c>
      <c r="W62" s="2"/>
      <c r="X62" s="2"/>
      <c r="Y62" s="2"/>
      <c r="Z62" s="2"/>
      <c r="AA62" s="2"/>
      <c r="AB62" s="2"/>
      <c r="AC62" s="2"/>
      <c r="AD62" s="2"/>
      <c r="AE62" s="2"/>
      <c r="AF62" s="2"/>
      <c r="AG62" s="2"/>
      <c r="AH62" s="2"/>
      <c r="AI62" s="2"/>
      <c r="AJ62" s="2"/>
      <c r="AK62" s="2"/>
      <c r="AL62" s="2"/>
      <c r="AM62" s="2"/>
    </row>
    <row r="63" spans="1:39" ht="30.75" customHeight="1">
      <c r="A63" s="99">
        <v>19</v>
      </c>
      <c r="B63" s="11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3"/>
      <c r="F63" s="23"/>
      <c r="G63" s="23"/>
      <c r="H63" s="23" t="str">
        <f t="shared" si="0"/>
        <v xml:space="preserve">  </v>
      </c>
      <c r="I63" s="33"/>
      <c r="J63" s="33" t="str">
        <f t="shared" si="1"/>
        <v/>
      </c>
      <c r="K63" s="33"/>
      <c r="L63" s="33"/>
      <c r="M63" s="33"/>
      <c r="N63" s="33"/>
      <c r="O63" s="33"/>
      <c r="P63" s="33"/>
      <c r="Q63" s="33"/>
      <c r="R63" s="25" t="str">
        <f t="shared" si="2"/>
        <v/>
      </c>
      <c r="S63" s="26" t="str">
        <f>IF(OR(J63="",J63=0),"",
IF(J63="Afecta probabilidad",'2. Identificación del Riesgo'!$L$63,""))</f>
        <v/>
      </c>
      <c r="T63" s="26" t="str">
        <f>IF(OR(J63="",J63=0),"",
IF(J63="Afecta Impacto",'2. Identificación del Riesgo'!$O$63,""))</f>
        <v/>
      </c>
      <c r="U63" s="26">
        <f t="shared" si="3"/>
        <v>0</v>
      </c>
      <c r="V63" s="26">
        <f t="shared" si="4"/>
        <v>0</v>
      </c>
      <c r="W63" s="3"/>
      <c r="X63" s="3"/>
      <c r="Y63" s="3"/>
      <c r="Z63" s="3"/>
      <c r="AA63" s="3"/>
      <c r="AB63" s="3"/>
      <c r="AC63" s="3"/>
      <c r="AD63" s="3"/>
      <c r="AE63" s="3"/>
      <c r="AF63" s="3"/>
      <c r="AG63" s="3"/>
      <c r="AH63" s="3"/>
      <c r="AI63" s="3"/>
      <c r="AJ63" s="3"/>
      <c r="AK63" s="3"/>
      <c r="AL63" s="3"/>
      <c r="AM63" s="3"/>
    </row>
    <row r="64" spans="1:39" ht="30.75" customHeight="1">
      <c r="A64" s="92"/>
      <c r="B64" s="92"/>
      <c r="C64" s="92"/>
      <c r="D64" s="92"/>
      <c r="E64" s="23"/>
      <c r="F64" s="23"/>
      <c r="G64" s="23"/>
      <c r="H64" s="23" t="str">
        <f t="shared" si="0"/>
        <v xml:space="preserve">  </v>
      </c>
      <c r="I64" s="33"/>
      <c r="J64" s="33" t="str">
        <f t="shared" si="1"/>
        <v/>
      </c>
      <c r="K64" s="33"/>
      <c r="L64" s="33"/>
      <c r="M64" s="33"/>
      <c r="N64" s="33"/>
      <c r="O64" s="33"/>
      <c r="P64" s="33"/>
      <c r="Q64" s="33"/>
      <c r="R64" s="25" t="str">
        <f t="shared" si="2"/>
        <v/>
      </c>
      <c r="S64" s="26" t="str">
        <f>IF(OR(J64="",J64=0),"",
IF(J64="Afecta probabilidad",
IF(J63="Afecta probabilidad",S63-(S63*R63),'2. Identificación del Riesgo'!$L$63),""))</f>
        <v/>
      </c>
      <c r="T64" s="26" t="str">
        <f>IF(OR(J64="",J64=0),"",
IF(J64="Afecta Impacto",
IF(J63="Afecta Impacto",T63-(T63*R63),'2. Identificación del Riesgo'!$O$63),""))</f>
        <v/>
      </c>
      <c r="U64" s="26">
        <f t="shared" si="3"/>
        <v>0</v>
      </c>
      <c r="V64" s="26">
        <f t="shared" si="4"/>
        <v>0</v>
      </c>
      <c r="W64" s="2"/>
      <c r="X64" s="2"/>
      <c r="Y64" s="2"/>
      <c r="Z64" s="2"/>
      <c r="AA64" s="2"/>
      <c r="AB64" s="2"/>
      <c r="AC64" s="2"/>
      <c r="AD64" s="2"/>
      <c r="AE64" s="2"/>
      <c r="AF64" s="2"/>
      <c r="AG64" s="2"/>
      <c r="AH64" s="2"/>
      <c r="AI64" s="2"/>
      <c r="AJ64" s="2"/>
      <c r="AK64" s="2"/>
      <c r="AL64" s="2"/>
      <c r="AM64" s="2"/>
    </row>
    <row r="65" spans="1:39" ht="30.75" customHeight="1">
      <c r="A65" s="93"/>
      <c r="B65" s="93"/>
      <c r="C65" s="93"/>
      <c r="D65" s="93"/>
      <c r="E65" s="23"/>
      <c r="F65" s="23"/>
      <c r="G65" s="23"/>
      <c r="H65" s="23" t="str">
        <f t="shared" si="0"/>
        <v xml:space="preserve">  </v>
      </c>
      <c r="I65" s="33"/>
      <c r="J65" s="33" t="str">
        <f t="shared" si="1"/>
        <v/>
      </c>
      <c r="K65" s="33"/>
      <c r="L65" s="33"/>
      <c r="M65" s="33"/>
      <c r="N65" s="33"/>
      <c r="O65" s="33"/>
      <c r="P65" s="33"/>
      <c r="Q65" s="33"/>
      <c r="R65" s="25" t="str">
        <f t="shared" si="2"/>
        <v/>
      </c>
      <c r="S65" s="26" t="str">
        <f>IF(OR(J65="",J65=0),"",
IF(J65="Afecta probabilidad",
IF(J64="Afecta probabilidad",S64-(S64*R64),
IF(J63="Afecta probabilidad",S63-(S63*R63),'2. Identificación del Riesgo'!$L$63)),""))</f>
        <v/>
      </c>
      <c r="T65" s="26" t="str">
        <f>IF(OR(J65="",J65=0),"",
IF(J65="Afecta Impacto",
IF(J64="Afecta Impacto",T64-(T64*R64),
IF(J63="Afecta Impacto",T63-(T63*R63),'2. Identificación del Riesgo'!$O$63)),""))</f>
        <v/>
      </c>
      <c r="U65" s="26">
        <f t="shared" si="3"/>
        <v>0</v>
      </c>
      <c r="V65" s="26">
        <f t="shared" si="4"/>
        <v>0</v>
      </c>
      <c r="W65" s="2"/>
      <c r="X65" s="2"/>
      <c r="Y65" s="2"/>
      <c r="Z65" s="2"/>
      <c r="AA65" s="2"/>
      <c r="AB65" s="2"/>
      <c r="AC65" s="2"/>
      <c r="AD65" s="2"/>
      <c r="AE65" s="2"/>
      <c r="AF65" s="2"/>
      <c r="AG65" s="2"/>
      <c r="AH65" s="2"/>
      <c r="AI65" s="2"/>
      <c r="AJ65" s="2"/>
      <c r="AK65" s="2"/>
      <c r="AL65" s="2"/>
      <c r="AM65" s="2"/>
    </row>
    <row r="66" spans="1:39" ht="30.75" customHeight="1">
      <c r="A66" s="99">
        <v>20</v>
      </c>
      <c r="B66" s="11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3"/>
      <c r="F66" s="23"/>
      <c r="G66" s="23"/>
      <c r="H66" s="23" t="str">
        <f t="shared" si="0"/>
        <v xml:space="preserve">  </v>
      </c>
      <c r="I66" s="33"/>
      <c r="J66" s="33" t="str">
        <f t="shared" si="1"/>
        <v/>
      </c>
      <c r="K66" s="33"/>
      <c r="L66" s="33"/>
      <c r="M66" s="33"/>
      <c r="N66" s="33"/>
      <c r="O66" s="33"/>
      <c r="P66" s="33"/>
      <c r="Q66" s="33"/>
      <c r="R66" s="25" t="str">
        <f t="shared" si="2"/>
        <v/>
      </c>
      <c r="S66" s="26" t="str">
        <f>IF(OR(J66="",J66=0),"",
IF(J66="Afecta probabilidad",'2. Identificación del Riesgo'!$L$66,""))</f>
        <v/>
      </c>
      <c r="T66" s="26" t="str">
        <f>IF(OR(J66="",J66=0),"",
IF(J66="Afecta Impacto",'2. Identificación del Riesgo'!$O$66,""))</f>
        <v/>
      </c>
      <c r="U66" s="26">
        <f t="shared" si="3"/>
        <v>0</v>
      </c>
      <c r="V66" s="26">
        <f t="shared" si="4"/>
        <v>0</v>
      </c>
      <c r="W66" s="3"/>
      <c r="X66" s="3"/>
      <c r="Y66" s="3"/>
      <c r="Z66" s="3"/>
      <c r="AA66" s="3"/>
      <c r="AB66" s="3"/>
      <c r="AC66" s="3"/>
      <c r="AD66" s="3"/>
      <c r="AE66" s="3"/>
      <c r="AF66" s="3"/>
      <c r="AG66" s="3"/>
      <c r="AH66" s="3"/>
      <c r="AI66" s="3"/>
      <c r="AJ66" s="3"/>
      <c r="AK66" s="3"/>
      <c r="AL66" s="3"/>
      <c r="AM66" s="3"/>
    </row>
    <row r="67" spans="1:39" ht="30.75" customHeight="1">
      <c r="A67" s="92"/>
      <c r="B67" s="92"/>
      <c r="C67" s="92"/>
      <c r="D67" s="92"/>
      <c r="E67" s="23"/>
      <c r="F67" s="23"/>
      <c r="G67" s="23"/>
      <c r="H67" s="23" t="str">
        <f t="shared" si="0"/>
        <v xml:space="preserve">  </v>
      </c>
      <c r="I67" s="33"/>
      <c r="J67" s="33" t="str">
        <f t="shared" si="1"/>
        <v/>
      </c>
      <c r="K67" s="33"/>
      <c r="L67" s="33"/>
      <c r="M67" s="33"/>
      <c r="N67" s="33"/>
      <c r="O67" s="33"/>
      <c r="P67" s="33"/>
      <c r="Q67" s="33"/>
      <c r="R67" s="25" t="str">
        <f t="shared" si="2"/>
        <v/>
      </c>
      <c r="S67" s="26" t="str">
        <f>IF(OR(J67="",J67=0),"",
IF(J67="Afecta probabilidad",
IF(J66="Afecta probabilidad",S66-(S66*R66),'2. Identificación del Riesgo'!$L$66),""))</f>
        <v/>
      </c>
      <c r="T67" s="26" t="str">
        <f>IF(OR(J67="",J67=0),"",
IF(J67="Afecta Impacto",
IF(J66="Afecta Impacto",T66-(T66*R66),'2. Identificación del Riesgo'!$O$66),""))</f>
        <v/>
      </c>
      <c r="U67" s="26">
        <f t="shared" si="3"/>
        <v>0</v>
      </c>
      <c r="V67" s="26">
        <f t="shared" si="4"/>
        <v>0</v>
      </c>
      <c r="W67" s="2"/>
      <c r="X67" s="2"/>
      <c r="Y67" s="2"/>
      <c r="Z67" s="2"/>
      <c r="AA67" s="2"/>
      <c r="AB67" s="2"/>
      <c r="AC67" s="2"/>
      <c r="AD67" s="2"/>
      <c r="AE67" s="2"/>
      <c r="AF67" s="2"/>
      <c r="AG67" s="2"/>
      <c r="AH67" s="2"/>
      <c r="AI67" s="2"/>
      <c r="AJ67" s="2"/>
      <c r="AK67" s="2"/>
      <c r="AL67" s="2"/>
      <c r="AM67" s="2"/>
    </row>
    <row r="68" spans="1:39" ht="30.75" customHeight="1">
      <c r="A68" s="93"/>
      <c r="B68" s="93"/>
      <c r="C68" s="93"/>
      <c r="D68" s="93"/>
      <c r="E68" s="23"/>
      <c r="F68" s="23"/>
      <c r="G68" s="23"/>
      <c r="H68" s="23" t="str">
        <f t="shared" si="0"/>
        <v xml:space="preserve">  </v>
      </c>
      <c r="I68" s="33"/>
      <c r="J68" s="33" t="str">
        <f t="shared" si="1"/>
        <v/>
      </c>
      <c r="K68" s="33"/>
      <c r="L68" s="33"/>
      <c r="M68" s="33"/>
      <c r="N68" s="33"/>
      <c r="O68" s="33"/>
      <c r="P68" s="33"/>
      <c r="Q68" s="33"/>
      <c r="R68" s="25" t="str">
        <f t="shared" si="2"/>
        <v/>
      </c>
      <c r="S68" s="26" t="str">
        <f>IF(OR(J68="",J68=0),"",
IF(J68="Afecta probabilidad",
IF(J67="Afecta probabilidad",S67-(S67*R67),
IF(J66="Afecta probabilidad",S66-(S66*R66),'2. Identificación del Riesgo'!$L$66)),""))</f>
        <v/>
      </c>
      <c r="T68" s="26" t="str">
        <f>IF(OR(J68="",J68=0),"",
IF(J68="Afecta Impacto",
IF(J67="Afecta Impacto",T67-(T67*R67),
IF(J66="Afecta Impacto",T66-(T66*R66),'2. Identificación del Riesgo'!$O$66)),""))</f>
        <v/>
      </c>
      <c r="U68" s="26">
        <f t="shared" si="3"/>
        <v>0</v>
      </c>
      <c r="V68" s="26">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32" priority="1">
      <formula>IF($D9="No aplica",1,0)</formula>
    </cfRule>
  </conditionalFormatting>
  <conditionalFormatting sqref="E27:E28">
    <cfRule type="expression" dxfId="231" priority="2">
      <formula>IF($D$24="No aplica",1,0)</formula>
    </cfRule>
  </conditionalFormatting>
  <conditionalFormatting sqref="E30">
    <cfRule type="expression" dxfId="230" priority="3">
      <formula>IF($D$24="No aplica",1,0)</formula>
    </cfRule>
  </conditionalFormatting>
  <conditionalFormatting sqref="E30:N30 H31 P30">
    <cfRule type="expression" dxfId="229" priority="4">
      <formula>IF($D$27="No aplica",1,0)</formula>
    </cfRule>
  </conditionalFormatting>
  <conditionalFormatting sqref="H33">
    <cfRule type="expression" dxfId="228" priority="5">
      <formula>IF($D$18="No aplica",1,0)</formula>
    </cfRule>
  </conditionalFormatting>
  <conditionalFormatting sqref="E9:V11">
    <cfRule type="expression" dxfId="227" priority="6">
      <formula>IF($D$9="No aplica",1,0)</formula>
    </cfRule>
  </conditionalFormatting>
  <conditionalFormatting sqref="E12:V14">
    <cfRule type="expression" dxfId="226" priority="7">
      <formula>IF($D$12="No aplica",1,0)</formula>
    </cfRule>
  </conditionalFormatting>
  <conditionalFormatting sqref="E15:V17">
    <cfRule type="expression" dxfId="225" priority="8">
      <formula>IF($D$15="No aplica",1,0)</formula>
    </cfRule>
  </conditionalFormatting>
  <conditionalFormatting sqref="E18:V18 E20:V20 F19:V19">
    <cfRule type="expression" dxfId="224" priority="9">
      <formula>IF($D$18="No aplica",1,0)</formula>
    </cfRule>
  </conditionalFormatting>
  <conditionalFormatting sqref="E21:V23">
    <cfRule type="expression" dxfId="223" priority="10">
      <formula>IF($D$21="No aplica",1,0)</formula>
    </cfRule>
  </conditionalFormatting>
  <conditionalFormatting sqref="E24:V26">
    <cfRule type="expression" dxfId="222" priority="11">
      <formula>IF($D$24="No aplica",1,0)</formula>
    </cfRule>
  </conditionalFormatting>
  <conditionalFormatting sqref="E36:V38">
    <cfRule type="expression" dxfId="221" priority="12">
      <formula>IF($D$36="No aplica",1,0)</formula>
    </cfRule>
  </conditionalFormatting>
  <conditionalFormatting sqref="E39:V41">
    <cfRule type="expression" dxfId="220" priority="13">
      <formula>IF($D$39="No aplica",1,0)</formula>
    </cfRule>
  </conditionalFormatting>
  <conditionalFormatting sqref="E42:V44">
    <cfRule type="expression" dxfId="219" priority="14">
      <formula>IF($D$42="No aplica",1,0)</formula>
    </cfRule>
  </conditionalFormatting>
  <conditionalFormatting sqref="E45:V47">
    <cfRule type="expression" dxfId="218" priority="15">
      <formula>IF($D$45="No aplica",1,0)</formula>
    </cfRule>
  </conditionalFormatting>
  <conditionalFormatting sqref="E48:V50">
    <cfRule type="expression" dxfId="217" priority="16">
      <formula>IF($D$48="No aplica",1,0)</formula>
    </cfRule>
  </conditionalFormatting>
  <conditionalFormatting sqref="E51:V53">
    <cfRule type="expression" dxfId="216" priority="17">
      <formula>IF($D$51="No aplica",1,0)</formula>
    </cfRule>
  </conditionalFormatting>
  <conditionalFormatting sqref="E54:V56">
    <cfRule type="expression" dxfId="215" priority="18">
      <formula>IF($D$54="No aplica",1,0)</formula>
    </cfRule>
  </conditionalFormatting>
  <conditionalFormatting sqref="E57:V59">
    <cfRule type="expression" dxfId="214" priority="19">
      <formula>IF($D$57="No aplica",1,0)</formula>
    </cfRule>
  </conditionalFormatting>
  <conditionalFormatting sqref="E60:V62">
    <cfRule type="expression" dxfId="213" priority="20">
      <formula>IF($D$60="No aplica",1,0)</formula>
    </cfRule>
  </conditionalFormatting>
  <conditionalFormatting sqref="E63:V65">
    <cfRule type="expression" dxfId="212" priority="21">
      <formula>IF($D$63="No aplica",1,0)</formula>
    </cfRule>
  </conditionalFormatting>
  <conditionalFormatting sqref="E66:V68">
    <cfRule type="expression" dxfId="211" priority="22">
      <formula>IF($D$66="No aplica",1,0)</formula>
    </cfRule>
  </conditionalFormatting>
  <conditionalFormatting sqref="F30:H30 H31">
    <cfRule type="expression" dxfId="210" priority="23">
      <formula>IF($D$30="No aplica",1,0)</formula>
    </cfRule>
  </conditionalFormatting>
  <conditionalFormatting sqref="Q27:Q28">
    <cfRule type="expression" dxfId="209" priority="24">
      <formula>IF($D$18="No aplica",1,0)</formula>
    </cfRule>
  </conditionalFormatting>
  <conditionalFormatting sqref="Q30:Q31">
    <cfRule type="expression" dxfId="208" priority="25">
      <formula>IF($D$18="No aplica",1,0)</formula>
    </cfRule>
  </conditionalFormatting>
  <conditionalFormatting sqref="E27:P28 E29:V29 R27:V28">
    <cfRule type="expression" dxfId="207" priority="26">
      <formula>IF($D$27="No aplica",1,0)</formula>
    </cfRule>
  </conditionalFormatting>
  <conditionalFormatting sqref="E32:V32 F27:H28 I31:P31 R30:V31">
    <cfRule type="expression" dxfId="206" priority="27">
      <formula>IF($D$30="No aplica",1,0)</formula>
    </cfRule>
  </conditionalFormatting>
  <conditionalFormatting sqref="E34:P34 E35:V35 R33:V34">
    <cfRule type="expression" dxfId="205" priority="28">
      <formula>IF($D$33="No aplica",1,0)</formula>
    </cfRule>
  </conditionalFormatting>
  <conditionalFormatting sqref="U9:V68">
    <cfRule type="cellIs" dxfId="204" priority="29" operator="equal">
      <formula>0</formula>
    </cfRule>
  </conditionalFormatting>
  <conditionalFormatting sqref="O30">
    <cfRule type="expression" dxfId="203" priority="30">
      <formula>IF($D$27="No aplica",1,0)</formula>
    </cfRule>
  </conditionalFormatting>
  <conditionalFormatting sqref="E33:G33">
    <cfRule type="expression" dxfId="202" priority="31">
      <formula>IF($D$18="No aplica",1,0)</formula>
    </cfRule>
  </conditionalFormatting>
  <conditionalFormatting sqref="I33:Q33">
    <cfRule type="expression" dxfId="201" priority="32">
      <formula>IF($D$18="No aplica",1,0)</formula>
    </cfRule>
  </conditionalFormatting>
  <conditionalFormatting sqref="Q34">
    <cfRule type="expression" dxfId="200" priority="33">
      <formula>IF($D$18="No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I9:I68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80"/>
      <c r="B1" s="75"/>
      <c r="C1" s="80" t="s">
        <v>0</v>
      </c>
      <c r="D1" s="81"/>
      <c r="E1" s="81"/>
      <c r="F1" s="81"/>
      <c r="G1" s="81"/>
      <c r="H1" s="81"/>
      <c r="I1" s="81"/>
      <c r="J1" s="81"/>
      <c r="K1" s="81"/>
      <c r="L1" s="81"/>
      <c r="M1" s="81"/>
      <c r="N1" s="81"/>
      <c r="O1" s="81"/>
      <c r="P1" s="81"/>
      <c r="Q1" s="81"/>
      <c r="R1" s="81"/>
      <c r="S1" s="81"/>
      <c r="T1" s="81"/>
      <c r="U1" s="81"/>
      <c r="V1" s="81"/>
      <c r="W1" s="81"/>
      <c r="X1" s="81"/>
      <c r="Y1" s="81"/>
      <c r="Z1" s="75"/>
      <c r="AA1" s="110" t="s">
        <v>343</v>
      </c>
      <c r="AB1" s="67"/>
      <c r="AC1" s="3"/>
      <c r="AD1" s="3"/>
      <c r="AE1" s="3"/>
      <c r="AF1" s="3"/>
      <c r="AG1" s="3"/>
      <c r="AH1" s="3"/>
      <c r="AI1" s="3"/>
      <c r="AJ1" s="3"/>
      <c r="AK1" s="3"/>
      <c r="AL1" s="3"/>
      <c r="AM1" s="3"/>
      <c r="AN1" s="3"/>
      <c r="AO1" s="3"/>
      <c r="AP1" s="3"/>
      <c r="AQ1" s="3"/>
      <c r="AR1" s="3"/>
    </row>
    <row r="2" spans="1:44" ht="16.5" customHeight="1">
      <c r="A2" s="76"/>
      <c r="B2" s="77"/>
      <c r="C2" s="76"/>
      <c r="D2" s="82"/>
      <c r="E2" s="82"/>
      <c r="F2" s="82"/>
      <c r="G2" s="82"/>
      <c r="H2" s="82"/>
      <c r="I2" s="82"/>
      <c r="J2" s="82"/>
      <c r="K2" s="82"/>
      <c r="L2" s="82"/>
      <c r="M2" s="82"/>
      <c r="N2" s="82"/>
      <c r="O2" s="82"/>
      <c r="P2" s="82"/>
      <c r="Q2" s="82"/>
      <c r="R2" s="82"/>
      <c r="S2" s="82"/>
      <c r="T2" s="82"/>
      <c r="U2" s="82"/>
      <c r="V2" s="82"/>
      <c r="W2" s="82"/>
      <c r="X2" s="82"/>
      <c r="Y2" s="82"/>
      <c r="Z2" s="77"/>
      <c r="AA2" s="110" t="s">
        <v>344</v>
      </c>
      <c r="AB2" s="67"/>
      <c r="AC2" s="3"/>
      <c r="AD2" s="3"/>
      <c r="AE2" s="3"/>
      <c r="AF2" s="3"/>
      <c r="AG2" s="3"/>
      <c r="AH2" s="3"/>
      <c r="AI2" s="3"/>
      <c r="AJ2" s="3"/>
      <c r="AK2" s="3"/>
      <c r="AL2" s="3"/>
      <c r="AM2" s="3"/>
      <c r="AN2" s="3"/>
      <c r="AO2" s="3"/>
      <c r="AP2" s="3"/>
      <c r="AQ2" s="3"/>
      <c r="AR2" s="3"/>
    </row>
    <row r="3" spans="1:44" ht="16.5" customHeight="1">
      <c r="A3" s="76"/>
      <c r="B3" s="77"/>
      <c r="C3" s="76"/>
      <c r="D3" s="82"/>
      <c r="E3" s="82"/>
      <c r="F3" s="82"/>
      <c r="G3" s="82"/>
      <c r="H3" s="82"/>
      <c r="I3" s="82"/>
      <c r="J3" s="82"/>
      <c r="K3" s="82"/>
      <c r="L3" s="82"/>
      <c r="M3" s="82"/>
      <c r="N3" s="82"/>
      <c r="O3" s="82"/>
      <c r="P3" s="82"/>
      <c r="Q3" s="82"/>
      <c r="R3" s="82"/>
      <c r="S3" s="82"/>
      <c r="T3" s="82"/>
      <c r="U3" s="82"/>
      <c r="V3" s="82"/>
      <c r="W3" s="82"/>
      <c r="X3" s="82"/>
      <c r="Y3" s="82"/>
      <c r="Z3" s="77"/>
      <c r="AA3" s="110" t="s">
        <v>345</v>
      </c>
      <c r="AB3" s="67"/>
      <c r="AC3" s="3"/>
      <c r="AD3" s="3"/>
      <c r="AE3" s="3"/>
      <c r="AF3" s="3"/>
      <c r="AG3" s="3"/>
      <c r="AH3" s="3"/>
      <c r="AI3" s="3"/>
      <c r="AJ3" s="3"/>
      <c r="AK3" s="3"/>
      <c r="AL3" s="3"/>
      <c r="AM3" s="3"/>
      <c r="AN3" s="3"/>
      <c r="AO3" s="3"/>
      <c r="AP3" s="3"/>
      <c r="AQ3" s="3"/>
      <c r="AR3" s="3"/>
    </row>
    <row r="4" spans="1:44" ht="16.5" customHeight="1">
      <c r="A4" s="78"/>
      <c r="B4" s="79"/>
      <c r="C4" s="78"/>
      <c r="D4" s="83"/>
      <c r="E4" s="83"/>
      <c r="F4" s="83"/>
      <c r="G4" s="83"/>
      <c r="H4" s="83"/>
      <c r="I4" s="83"/>
      <c r="J4" s="83"/>
      <c r="K4" s="83"/>
      <c r="L4" s="83"/>
      <c r="M4" s="83"/>
      <c r="N4" s="83"/>
      <c r="O4" s="83"/>
      <c r="P4" s="83"/>
      <c r="Q4" s="83"/>
      <c r="R4" s="83"/>
      <c r="S4" s="83"/>
      <c r="T4" s="83"/>
      <c r="U4" s="83"/>
      <c r="V4" s="83"/>
      <c r="W4" s="83"/>
      <c r="X4" s="83"/>
      <c r="Y4" s="83"/>
      <c r="Z4" s="79"/>
      <c r="AA4" s="110" t="s">
        <v>346</v>
      </c>
      <c r="AB4" s="67"/>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106" t="s">
        <v>96</v>
      </c>
      <c r="B6" s="66"/>
      <c r="C6" s="66"/>
      <c r="D6" s="67"/>
      <c r="E6" s="106" t="s">
        <v>250</v>
      </c>
      <c r="F6" s="66"/>
      <c r="G6" s="66"/>
      <c r="H6" s="66"/>
      <c r="I6" s="66"/>
      <c r="J6" s="67"/>
      <c r="K6" s="106" t="s">
        <v>347</v>
      </c>
      <c r="L6" s="66"/>
      <c r="M6" s="66"/>
      <c r="N6" s="66"/>
      <c r="O6" s="66"/>
      <c r="P6" s="66"/>
      <c r="Q6" s="66"/>
      <c r="R6" s="66"/>
      <c r="S6" s="66"/>
      <c r="T6" s="66"/>
      <c r="U6" s="66"/>
      <c r="V6" s="66"/>
      <c r="W6" s="66"/>
      <c r="X6" s="66"/>
      <c r="Y6" s="66"/>
      <c r="Z6" s="66"/>
      <c r="AA6" s="66"/>
      <c r="AB6" s="67"/>
      <c r="AC6" s="3"/>
      <c r="AD6" s="3"/>
      <c r="AE6" s="3"/>
      <c r="AF6" s="3"/>
      <c r="AG6" s="3"/>
      <c r="AH6" s="3"/>
      <c r="AI6" s="3"/>
      <c r="AJ6" s="3"/>
      <c r="AK6" s="3"/>
      <c r="AL6" s="3"/>
      <c r="AM6" s="3"/>
      <c r="AN6" s="3"/>
      <c r="AO6" s="3"/>
      <c r="AP6" s="3"/>
      <c r="AQ6" s="3"/>
      <c r="AR6" s="3"/>
    </row>
    <row r="7" spans="1:44" ht="18" customHeight="1">
      <c r="A7" s="105" t="s">
        <v>94</v>
      </c>
      <c r="B7" s="101" t="s">
        <v>95</v>
      </c>
      <c r="C7" s="102" t="s">
        <v>103</v>
      </c>
      <c r="D7" s="102" t="s">
        <v>104</v>
      </c>
      <c r="E7" s="108" t="s">
        <v>247</v>
      </c>
      <c r="F7" s="108" t="s">
        <v>348</v>
      </c>
      <c r="G7" s="108" t="s">
        <v>349</v>
      </c>
      <c r="H7" s="108" t="s">
        <v>350</v>
      </c>
      <c r="I7" s="108" t="s">
        <v>351</v>
      </c>
      <c r="J7" s="108" t="s">
        <v>352</v>
      </c>
      <c r="K7" s="121" t="s">
        <v>353</v>
      </c>
      <c r="L7" s="121" t="s">
        <v>354</v>
      </c>
      <c r="M7" s="121" t="s">
        <v>355</v>
      </c>
      <c r="N7" s="121" t="s">
        <v>356</v>
      </c>
      <c r="O7" s="121" t="s">
        <v>357</v>
      </c>
      <c r="P7" s="121" t="s">
        <v>358</v>
      </c>
      <c r="Q7" s="121" t="s">
        <v>359</v>
      </c>
      <c r="R7" s="102" t="s">
        <v>360</v>
      </c>
      <c r="S7" s="102" t="s">
        <v>361</v>
      </c>
      <c r="T7" s="102" t="s">
        <v>362</v>
      </c>
      <c r="U7" s="108" t="s">
        <v>363</v>
      </c>
      <c r="V7" s="102" t="s">
        <v>364</v>
      </c>
      <c r="W7" s="102" t="s">
        <v>365</v>
      </c>
      <c r="X7" s="102" t="s">
        <v>366</v>
      </c>
      <c r="Y7" s="102" t="s">
        <v>367</v>
      </c>
      <c r="Z7" s="108" t="s">
        <v>368</v>
      </c>
      <c r="AA7" s="102" t="s">
        <v>369</v>
      </c>
      <c r="AB7" s="102" t="s">
        <v>370</v>
      </c>
      <c r="AC7" s="3"/>
      <c r="AD7" s="3"/>
      <c r="AE7" s="3"/>
      <c r="AF7" s="3"/>
      <c r="AG7" s="3"/>
      <c r="AH7" s="3"/>
      <c r="AI7" s="3"/>
      <c r="AJ7" s="3"/>
      <c r="AK7" s="3"/>
      <c r="AL7" s="3"/>
      <c r="AM7" s="3"/>
      <c r="AN7" s="3"/>
      <c r="AO7" s="3"/>
      <c r="AP7" s="3"/>
      <c r="AQ7" s="3"/>
      <c r="AR7" s="3"/>
    </row>
    <row r="8" spans="1:44" ht="59.25" customHeight="1">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16"/>
      <c r="AD8" s="16"/>
      <c r="AE8" s="16"/>
      <c r="AF8" s="16"/>
      <c r="AG8" s="16"/>
      <c r="AH8" s="16"/>
      <c r="AI8" s="16"/>
      <c r="AJ8" s="16"/>
      <c r="AK8" s="16"/>
      <c r="AL8" s="16"/>
      <c r="AM8" s="16"/>
      <c r="AN8" s="16"/>
      <c r="AO8" s="16"/>
      <c r="AP8" s="16"/>
      <c r="AQ8" s="16"/>
      <c r="AR8" s="16"/>
    </row>
    <row r="9" spans="1:44" ht="45.75" customHeight="1">
      <c r="A9" s="99">
        <v>1</v>
      </c>
      <c r="B9" s="11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34"/>
      <c r="F9" s="34"/>
      <c r="G9" s="34"/>
      <c r="H9" s="35"/>
      <c r="I9" s="35"/>
      <c r="J9" s="35"/>
      <c r="K9" s="24"/>
      <c r="L9" s="24"/>
      <c r="M9" s="24"/>
      <c r="N9" s="24"/>
      <c r="O9" s="24"/>
      <c r="P9" s="24"/>
      <c r="Q9" s="24"/>
      <c r="R9" s="33" t="str">
        <f t="shared" ref="R9:R68" si="0">IF(AND(S9&gt;=0,S9&lt;=85),"Débil",
IF(AND(S9&gt;=86,S9&lt;=95),"Moderado",
IF(AND(S9&gt;=96,S9&lt;=100),"Fuerte","")))</f>
        <v/>
      </c>
      <c r="S9" s="3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3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33"/>
      <c r="V9" s="3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20" t="str">
        <f>IF(AND(S9="",S10="",S11=""),"",AVERAGE(S9:S11))</f>
        <v/>
      </c>
      <c r="X9" s="120" t="str">
        <f>IF(W9="","",
IF(W9=100,"Fuerte",
IF(W9&lt;50,"Débil",
IF(OR(W9&gt;=50,W9&lt;100),"Moderado",""))))</f>
        <v/>
      </c>
      <c r="Y9" s="94" t="str">
        <f>IF(X9="","",IF(X9="Fuerte","NO","SI"))</f>
        <v/>
      </c>
      <c r="Z9" s="94"/>
      <c r="AA9" s="94"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5"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92"/>
      <c r="B10" s="92"/>
      <c r="C10" s="92"/>
      <c r="D10" s="92"/>
      <c r="E10" s="34"/>
      <c r="F10" s="34"/>
      <c r="G10" s="34"/>
      <c r="H10" s="35"/>
      <c r="I10" s="35"/>
      <c r="J10" s="35"/>
      <c r="K10" s="24"/>
      <c r="L10" s="24"/>
      <c r="M10" s="24"/>
      <c r="N10" s="24"/>
      <c r="O10" s="24"/>
      <c r="P10" s="24"/>
      <c r="Q10" s="24"/>
      <c r="R10" s="33" t="str">
        <f t="shared" si="0"/>
        <v/>
      </c>
      <c r="S10" s="3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33" t="str">
        <f t="shared" si="1"/>
        <v/>
      </c>
      <c r="U10" s="33"/>
      <c r="V10" s="33" t="str">
        <f t="shared" si="2"/>
        <v/>
      </c>
      <c r="W10" s="92"/>
      <c r="X10" s="92"/>
      <c r="Y10" s="92"/>
      <c r="Z10" s="92"/>
      <c r="AA10" s="92"/>
      <c r="AB10" s="92"/>
      <c r="AC10" s="3"/>
      <c r="AD10" s="3"/>
      <c r="AE10" s="3"/>
      <c r="AF10" s="3"/>
      <c r="AG10" s="3"/>
      <c r="AH10" s="3"/>
      <c r="AI10" s="3"/>
      <c r="AJ10" s="3"/>
      <c r="AK10" s="3"/>
      <c r="AL10" s="3"/>
      <c r="AM10" s="3"/>
      <c r="AN10" s="3"/>
      <c r="AO10" s="3"/>
      <c r="AP10" s="3"/>
      <c r="AQ10" s="3"/>
      <c r="AR10" s="3"/>
    </row>
    <row r="11" spans="1:44" ht="45.75" customHeight="1">
      <c r="A11" s="93"/>
      <c r="B11" s="93"/>
      <c r="C11" s="93"/>
      <c r="D11" s="93"/>
      <c r="E11" s="34"/>
      <c r="F11" s="34"/>
      <c r="G11" s="34"/>
      <c r="H11" s="35"/>
      <c r="I11" s="35"/>
      <c r="J11" s="35"/>
      <c r="K11" s="24"/>
      <c r="L11" s="24"/>
      <c r="M11" s="24"/>
      <c r="N11" s="24"/>
      <c r="O11" s="24"/>
      <c r="P11" s="24"/>
      <c r="Q11" s="24"/>
      <c r="R11" s="33" t="str">
        <f t="shared" si="0"/>
        <v/>
      </c>
      <c r="S11" s="3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33" t="str">
        <f t="shared" si="1"/>
        <v/>
      </c>
      <c r="U11" s="33"/>
      <c r="V11" s="33" t="str">
        <f t="shared" si="2"/>
        <v/>
      </c>
      <c r="W11" s="93"/>
      <c r="X11" s="93"/>
      <c r="Y11" s="93"/>
      <c r="Z11" s="93"/>
      <c r="AA11" s="93"/>
      <c r="AB11" s="93"/>
      <c r="AC11" s="3"/>
      <c r="AD11" s="3"/>
      <c r="AE11" s="3"/>
      <c r="AF11" s="3"/>
      <c r="AG11" s="3"/>
      <c r="AH11" s="3"/>
      <c r="AI11" s="3"/>
      <c r="AJ11" s="3"/>
      <c r="AK11" s="3"/>
      <c r="AL11" s="3"/>
      <c r="AM11" s="3"/>
      <c r="AN11" s="3"/>
      <c r="AO11" s="3"/>
      <c r="AP11" s="3"/>
      <c r="AQ11" s="3"/>
      <c r="AR11" s="3"/>
    </row>
    <row r="12" spans="1:44" ht="45.75" customHeight="1">
      <c r="A12" s="99">
        <v>2</v>
      </c>
      <c r="B12" s="11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6"/>
      <c r="F12" s="36"/>
      <c r="G12" s="36"/>
      <c r="H12" s="37"/>
      <c r="I12" s="37"/>
      <c r="J12" s="37"/>
      <c r="K12" s="24"/>
      <c r="L12" s="24"/>
      <c r="M12" s="24"/>
      <c r="N12" s="24"/>
      <c r="O12" s="24"/>
      <c r="P12" s="24"/>
      <c r="Q12" s="24"/>
      <c r="R12" s="33" t="str">
        <f t="shared" si="0"/>
        <v/>
      </c>
      <c r="S12" s="3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33" t="str">
        <f t="shared" si="1"/>
        <v/>
      </c>
      <c r="U12" s="33"/>
      <c r="V12" s="33" t="str">
        <f t="shared" si="2"/>
        <v/>
      </c>
      <c r="W12" s="120" t="str">
        <f>IF(AND(S12="",S13="",S14=""),"",AVERAGE(S12:S14))</f>
        <v/>
      </c>
      <c r="X12" s="120" t="str">
        <f>IF(W12="","",
IF(W12=100,"Fuerte",
IF(W12&lt;50,"Débil",
IF(OR(W12&gt;=50,W12&lt;100),"Moderado",""))))</f>
        <v/>
      </c>
      <c r="Y12" s="94" t="str">
        <f>IF(X12="","",IF(X12="Fuerte","NO","SI"))</f>
        <v/>
      </c>
      <c r="Z12" s="94"/>
      <c r="AA12" s="94"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5"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92"/>
      <c r="B13" s="92"/>
      <c r="C13" s="92"/>
      <c r="D13" s="92"/>
      <c r="E13" s="36"/>
      <c r="F13" s="36"/>
      <c r="G13" s="36"/>
      <c r="H13" s="37"/>
      <c r="I13" s="37"/>
      <c r="J13" s="37"/>
      <c r="K13" s="24"/>
      <c r="L13" s="24"/>
      <c r="M13" s="24"/>
      <c r="N13" s="24"/>
      <c r="O13" s="24"/>
      <c r="P13" s="24"/>
      <c r="Q13" s="24"/>
      <c r="R13" s="33" t="str">
        <f t="shared" si="0"/>
        <v/>
      </c>
      <c r="S13" s="3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33" t="str">
        <f t="shared" si="1"/>
        <v/>
      </c>
      <c r="U13" s="33"/>
      <c r="V13" s="33" t="str">
        <f t="shared" si="2"/>
        <v/>
      </c>
      <c r="W13" s="92"/>
      <c r="X13" s="92"/>
      <c r="Y13" s="92"/>
      <c r="Z13" s="92"/>
      <c r="AA13" s="92"/>
      <c r="AB13" s="92"/>
      <c r="AC13" s="3"/>
      <c r="AD13" s="3"/>
      <c r="AE13" s="3"/>
      <c r="AF13" s="3"/>
      <c r="AG13" s="3"/>
      <c r="AH13" s="3"/>
      <c r="AI13" s="3"/>
      <c r="AJ13" s="3"/>
      <c r="AK13" s="3"/>
      <c r="AL13" s="3"/>
      <c r="AM13" s="3"/>
      <c r="AN13" s="3"/>
      <c r="AO13" s="3"/>
      <c r="AP13" s="3"/>
      <c r="AQ13" s="3"/>
      <c r="AR13" s="3"/>
    </row>
    <row r="14" spans="1:44" ht="45.75" customHeight="1">
      <c r="A14" s="93"/>
      <c r="B14" s="93"/>
      <c r="C14" s="93"/>
      <c r="D14" s="93"/>
      <c r="E14" s="36"/>
      <c r="F14" s="36"/>
      <c r="G14" s="36"/>
      <c r="H14" s="37"/>
      <c r="I14" s="37"/>
      <c r="J14" s="37"/>
      <c r="K14" s="24"/>
      <c r="L14" s="24"/>
      <c r="M14" s="24"/>
      <c r="N14" s="24"/>
      <c r="O14" s="24"/>
      <c r="P14" s="24"/>
      <c r="Q14" s="24"/>
      <c r="R14" s="33" t="str">
        <f t="shared" si="0"/>
        <v/>
      </c>
      <c r="S14" s="3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33" t="str">
        <f t="shared" si="1"/>
        <v/>
      </c>
      <c r="U14" s="33"/>
      <c r="V14" s="33" t="str">
        <f t="shared" si="2"/>
        <v/>
      </c>
      <c r="W14" s="93"/>
      <c r="X14" s="93"/>
      <c r="Y14" s="93"/>
      <c r="Z14" s="93"/>
      <c r="AA14" s="93"/>
      <c r="AB14" s="93"/>
      <c r="AC14" s="3"/>
      <c r="AD14" s="3"/>
      <c r="AE14" s="3"/>
      <c r="AF14" s="3"/>
      <c r="AG14" s="3"/>
      <c r="AH14" s="3"/>
      <c r="AI14" s="3"/>
      <c r="AJ14" s="3"/>
      <c r="AK14" s="3"/>
      <c r="AL14" s="3"/>
      <c r="AM14" s="3"/>
      <c r="AN14" s="3"/>
      <c r="AO14" s="3"/>
      <c r="AP14" s="3"/>
      <c r="AQ14" s="3"/>
      <c r="AR14" s="3"/>
    </row>
    <row r="15" spans="1:44" ht="45.75" customHeight="1">
      <c r="A15" s="99">
        <v>3</v>
      </c>
      <c r="B15" s="11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6"/>
      <c r="F15" s="36"/>
      <c r="G15" s="36"/>
      <c r="H15" s="37"/>
      <c r="I15" s="37"/>
      <c r="J15" s="37"/>
      <c r="K15" s="24"/>
      <c r="L15" s="24"/>
      <c r="M15" s="24"/>
      <c r="N15" s="24"/>
      <c r="O15" s="24"/>
      <c r="P15" s="24"/>
      <c r="Q15" s="24"/>
      <c r="R15" s="33" t="str">
        <f t="shared" si="0"/>
        <v/>
      </c>
      <c r="S15" s="3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33" t="str">
        <f t="shared" si="1"/>
        <v/>
      </c>
      <c r="U15" s="33"/>
      <c r="V15" s="33" t="str">
        <f t="shared" si="2"/>
        <v/>
      </c>
      <c r="W15" s="120" t="str">
        <f>IF(AND(S15="",S16="",S17=""),"",AVERAGE(S15:S17))</f>
        <v/>
      </c>
      <c r="X15" s="120" t="str">
        <f>IF(W15="","",
IF(W15=100,"Fuerte",
IF(W15&lt;50,"Débil",
IF(OR(W15&gt;=50,W15&lt;100),"Moderado",""))))</f>
        <v/>
      </c>
      <c r="Y15" s="94" t="str">
        <f>IF(X15="","",IF(X15="Fuerte","NO","SI"))</f>
        <v/>
      </c>
      <c r="Z15" s="94"/>
      <c r="AA15" s="94"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5"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92"/>
      <c r="B16" s="92"/>
      <c r="C16" s="92"/>
      <c r="D16" s="92"/>
      <c r="E16" s="36"/>
      <c r="F16" s="36"/>
      <c r="G16" s="36"/>
      <c r="H16" s="37"/>
      <c r="I16" s="37"/>
      <c r="J16" s="37"/>
      <c r="K16" s="24"/>
      <c r="L16" s="24"/>
      <c r="M16" s="24"/>
      <c r="N16" s="24"/>
      <c r="O16" s="24"/>
      <c r="P16" s="24"/>
      <c r="Q16" s="24"/>
      <c r="R16" s="33" t="str">
        <f t="shared" si="0"/>
        <v/>
      </c>
      <c r="S16" s="3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33" t="str">
        <f t="shared" si="1"/>
        <v/>
      </c>
      <c r="U16" s="33"/>
      <c r="V16" s="33" t="str">
        <f t="shared" si="2"/>
        <v/>
      </c>
      <c r="W16" s="92"/>
      <c r="X16" s="92"/>
      <c r="Y16" s="92"/>
      <c r="Z16" s="92"/>
      <c r="AA16" s="92"/>
      <c r="AB16" s="92"/>
      <c r="AC16" s="3"/>
      <c r="AD16" s="3"/>
      <c r="AE16" s="3"/>
      <c r="AF16" s="3"/>
      <c r="AG16" s="3"/>
      <c r="AH16" s="3"/>
      <c r="AI16" s="3"/>
      <c r="AJ16" s="3"/>
      <c r="AK16" s="3"/>
      <c r="AL16" s="3"/>
      <c r="AM16" s="3"/>
      <c r="AN16" s="3"/>
      <c r="AO16" s="3"/>
      <c r="AP16" s="3"/>
      <c r="AQ16" s="3"/>
      <c r="AR16" s="3"/>
    </row>
    <row r="17" spans="1:44" ht="45.75" customHeight="1">
      <c r="A17" s="93"/>
      <c r="B17" s="93"/>
      <c r="C17" s="93"/>
      <c r="D17" s="93"/>
      <c r="E17" s="36"/>
      <c r="F17" s="36"/>
      <c r="G17" s="36"/>
      <c r="H17" s="37"/>
      <c r="I17" s="37"/>
      <c r="J17" s="37"/>
      <c r="K17" s="24"/>
      <c r="L17" s="24"/>
      <c r="M17" s="24"/>
      <c r="N17" s="24"/>
      <c r="O17" s="24"/>
      <c r="P17" s="24"/>
      <c r="Q17" s="24"/>
      <c r="R17" s="33" t="str">
        <f t="shared" si="0"/>
        <v/>
      </c>
      <c r="S17" s="3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33" t="str">
        <f t="shared" si="1"/>
        <v/>
      </c>
      <c r="U17" s="33"/>
      <c r="V17" s="33" t="str">
        <f t="shared" si="2"/>
        <v/>
      </c>
      <c r="W17" s="93"/>
      <c r="X17" s="93"/>
      <c r="Y17" s="93"/>
      <c r="Z17" s="93"/>
      <c r="AA17" s="93"/>
      <c r="AB17" s="93"/>
      <c r="AC17" s="3"/>
      <c r="AD17" s="3"/>
      <c r="AE17" s="3"/>
      <c r="AF17" s="3"/>
      <c r="AG17" s="3"/>
      <c r="AH17" s="3"/>
      <c r="AI17" s="3"/>
      <c r="AJ17" s="3"/>
      <c r="AK17" s="3"/>
      <c r="AL17" s="3"/>
      <c r="AM17" s="3"/>
      <c r="AN17" s="3"/>
      <c r="AO17" s="3"/>
      <c r="AP17" s="3"/>
      <c r="AQ17" s="3"/>
      <c r="AR17" s="3"/>
    </row>
    <row r="18" spans="1:44" ht="45.75" customHeight="1">
      <c r="A18" s="99">
        <v>4</v>
      </c>
      <c r="B18" s="11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36"/>
      <c r="F18" s="36"/>
      <c r="G18" s="36"/>
      <c r="H18" s="37"/>
      <c r="I18" s="37"/>
      <c r="J18" s="37"/>
      <c r="K18" s="24"/>
      <c r="L18" s="24"/>
      <c r="M18" s="24"/>
      <c r="N18" s="24"/>
      <c r="O18" s="24"/>
      <c r="P18" s="24"/>
      <c r="Q18" s="24"/>
      <c r="R18" s="33" t="str">
        <f t="shared" si="0"/>
        <v/>
      </c>
      <c r="S18" s="3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33" t="str">
        <f t="shared" si="1"/>
        <v/>
      </c>
      <c r="U18" s="33"/>
      <c r="V18" s="33" t="str">
        <f t="shared" si="2"/>
        <v/>
      </c>
      <c r="W18" s="120" t="str">
        <f>IF(AND(S18="",S19="",S20=""),"",AVERAGE(S18:S20))</f>
        <v/>
      </c>
      <c r="X18" s="120" t="str">
        <f>IF(W18="","",
IF(W18=100,"Fuerte",
IF(W18&lt;50,"Débil",
IF(OR(W18&gt;=50,W18&lt;100),"Moderado",""))))</f>
        <v/>
      </c>
      <c r="Y18" s="94" t="str">
        <f>IF(X18="","",IF(X18="Fuerte","NO","SI"))</f>
        <v/>
      </c>
      <c r="Z18" s="94"/>
      <c r="AA18" s="94"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5"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92"/>
      <c r="B19" s="92"/>
      <c r="C19" s="92"/>
      <c r="D19" s="92"/>
      <c r="E19" s="36"/>
      <c r="F19" s="36"/>
      <c r="G19" s="36"/>
      <c r="H19" s="37"/>
      <c r="I19" s="37"/>
      <c r="J19" s="37"/>
      <c r="K19" s="24"/>
      <c r="L19" s="24"/>
      <c r="M19" s="24"/>
      <c r="N19" s="24"/>
      <c r="O19" s="24"/>
      <c r="P19" s="24"/>
      <c r="Q19" s="24"/>
      <c r="R19" s="33" t="str">
        <f t="shared" si="0"/>
        <v/>
      </c>
      <c r="S19" s="3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33" t="str">
        <f t="shared" si="1"/>
        <v/>
      </c>
      <c r="U19" s="33"/>
      <c r="V19" s="33" t="str">
        <f t="shared" si="2"/>
        <v/>
      </c>
      <c r="W19" s="92"/>
      <c r="X19" s="92"/>
      <c r="Y19" s="92"/>
      <c r="Z19" s="92"/>
      <c r="AA19" s="92"/>
      <c r="AB19" s="92"/>
      <c r="AC19" s="3"/>
      <c r="AD19" s="3"/>
      <c r="AE19" s="3"/>
      <c r="AF19" s="3"/>
      <c r="AG19" s="3"/>
      <c r="AH19" s="3"/>
      <c r="AI19" s="3"/>
      <c r="AJ19" s="3"/>
      <c r="AK19" s="3"/>
      <c r="AL19" s="3"/>
      <c r="AM19" s="3"/>
      <c r="AN19" s="3"/>
      <c r="AO19" s="3"/>
      <c r="AP19" s="3"/>
      <c r="AQ19" s="3"/>
      <c r="AR19" s="3"/>
    </row>
    <row r="20" spans="1:44" ht="45.75" customHeight="1">
      <c r="A20" s="93"/>
      <c r="B20" s="93"/>
      <c r="C20" s="93"/>
      <c r="D20" s="93"/>
      <c r="E20" s="36"/>
      <c r="F20" s="36"/>
      <c r="G20" s="36"/>
      <c r="H20" s="37"/>
      <c r="I20" s="37"/>
      <c r="J20" s="37"/>
      <c r="K20" s="24"/>
      <c r="L20" s="24"/>
      <c r="M20" s="24"/>
      <c r="N20" s="24"/>
      <c r="O20" s="24"/>
      <c r="P20" s="24"/>
      <c r="Q20" s="24"/>
      <c r="R20" s="33" t="str">
        <f t="shared" si="0"/>
        <v/>
      </c>
      <c r="S20" s="3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33" t="str">
        <f t="shared" si="1"/>
        <v/>
      </c>
      <c r="U20" s="33"/>
      <c r="V20" s="33" t="str">
        <f t="shared" si="2"/>
        <v/>
      </c>
      <c r="W20" s="93"/>
      <c r="X20" s="93"/>
      <c r="Y20" s="93"/>
      <c r="Z20" s="93"/>
      <c r="AA20" s="93"/>
      <c r="AB20" s="93"/>
      <c r="AC20" s="3"/>
      <c r="AD20" s="3"/>
      <c r="AE20" s="3"/>
      <c r="AF20" s="3"/>
      <c r="AG20" s="3"/>
      <c r="AH20" s="3"/>
      <c r="AI20" s="3"/>
      <c r="AJ20" s="3"/>
      <c r="AK20" s="3"/>
      <c r="AL20" s="3"/>
      <c r="AM20" s="3"/>
      <c r="AN20" s="3"/>
      <c r="AO20" s="3"/>
      <c r="AP20" s="3"/>
      <c r="AQ20" s="3"/>
      <c r="AR20" s="3"/>
    </row>
    <row r="21" spans="1:44" ht="45.75" customHeight="1">
      <c r="A21" s="99">
        <v>5</v>
      </c>
      <c r="B21" s="11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36"/>
      <c r="F21" s="36"/>
      <c r="G21" s="36"/>
      <c r="H21" s="37"/>
      <c r="I21" s="37"/>
      <c r="J21" s="37"/>
      <c r="K21" s="24"/>
      <c r="L21" s="24"/>
      <c r="M21" s="24"/>
      <c r="N21" s="24"/>
      <c r="O21" s="24"/>
      <c r="P21" s="24"/>
      <c r="Q21" s="24"/>
      <c r="R21" s="33" t="str">
        <f t="shared" si="0"/>
        <v/>
      </c>
      <c r="S21" s="3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33" t="str">
        <f t="shared" si="1"/>
        <v/>
      </c>
      <c r="U21" s="33"/>
      <c r="V21" s="33" t="str">
        <f t="shared" si="2"/>
        <v/>
      </c>
      <c r="W21" s="120" t="str">
        <f>IF(AND(S21="",S22="",S23=""),"",AVERAGE(S21:S23))</f>
        <v/>
      </c>
      <c r="X21" s="120" t="str">
        <f>IF(W21="","",
IF(W21=100,"Fuerte",
IF(W21&lt;50,"Débil",
IF(OR(W21&gt;=50,W21&lt;100),"Moderado",""))))</f>
        <v/>
      </c>
      <c r="Y21" s="94" t="str">
        <f>IF(X21="","",IF(X21="Fuerte","NO","SI"))</f>
        <v/>
      </c>
      <c r="Z21" s="94"/>
      <c r="AA21" s="94"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5"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92"/>
      <c r="B22" s="92"/>
      <c r="C22" s="92"/>
      <c r="D22" s="92"/>
      <c r="E22" s="36"/>
      <c r="F22" s="36"/>
      <c r="G22" s="36"/>
      <c r="H22" s="37"/>
      <c r="I22" s="37"/>
      <c r="J22" s="37"/>
      <c r="K22" s="24"/>
      <c r="L22" s="24"/>
      <c r="M22" s="24"/>
      <c r="N22" s="24"/>
      <c r="O22" s="24"/>
      <c r="P22" s="24"/>
      <c r="Q22" s="24"/>
      <c r="R22" s="33" t="str">
        <f t="shared" si="0"/>
        <v/>
      </c>
      <c r="S22" s="3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33" t="str">
        <f t="shared" si="1"/>
        <v/>
      </c>
      <c r="U22" s="33"/>
      <c r="V22" s="33" t="str">
        <f t="shared" si="2"/>
        <v/>
      </c>
      <c r="W22" s="92"/>
      <c r="X22" s="92"/>
      <c r="Y22" s="92"/>
      <c r="Z22" s="92"/>
      <c r="AA22" s="92"/>
      <c r="AB22" s="92"/>
      <c r="AC22" s="3"/>
      <c r="AD22" s="3"/>
      <c r="AE22" s="3"/>
      <c r="AF22" s="3"/>
      <c r="AG22" s="3"/>
      <c r="AH22" s="3"/>
      <c r="AI22" s="3"/>
      <c r="AJ22" s="3"/>
      <c r="AK22" s="3"/>
      <c r="AL22" s="3"/>
      <c r="AM22" s="3"/>
      <c r="AN22" s="3"/>
      <c r="AO22" s="3"/>
      <c r="AP22" s="3"/>
      <c r="AQ22" s="3"/>
      <c r="AR22" s="3"/>
    </row>
    <row r="23" spans="1:44" ht="45.75" customHeight="1">
      <c r="A23" s="93"/>
      <c r="B23" s="93"/>
      <c r="C23" s="93"/>
      <c r="D23" s="93"/>
      <c r="E23" s="36"/>
      <c r="F23" s="36"/>
      <c r="G23" s="36"/>
      <c r="H23" s="37"/>
      <c r="I23" s="37"/>
      <c r="J23" s="37"/>
      <c r="K23" s="24"/>
      <c r="L23" s="24"/>
      <c r="M23" s="24"/>
      <c r="N23" s="24"/>
      <c r="O23" s="24"/>
      <c r="P23" s="24"/>
      <c r="Q23" s="24"/>
      <c r="R23" s="33" t="str">
        <f t="shared" si="0"/>
        <v/>
      </c>
      <c r="S23" s="3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33" t="str">
        <f t="shared" si="1"/>
        <v/>
      </c>
      <c r="U23" s="33"/>
      <c r="V23" s="33" t="str">
        <f t="shared" si="2"/>
        <v/>
      </c>
      <c r="W23" s="93"/>
      <c r="X23" s="93"/>
      <c r="Y23" s="93"/>
      <c r="Z23" s="93"/>
      <c r="AA23" s="93"/>
      <c r="AB23" s="93"/>
      <c r="AC23" s="3"/>
      <c r="AD23" s="3"/>
      <c r="AE23" s="3"/>
      <c r="AF23" s="3"/>
      <c r="AG23" s="3"/>
      <c r="AH23" s="3"/>
      <c r="AI23" s="3"/>
      <c r="AJ23" s="3"/>
      <c r="AK23" s="3"/>
      <c r="AL23" s="3"/>
      <c r="AM23" s="3"/>
      <c r="AN23" s="3"/>
      <c r="AO23" s="3"/>
      <c r="AP23" s="3"/>
      <c r="AQ23" s="3"/>
      <c r="AR23" s="3"/>
    </row>
    <row r="24" spans="1:44" ht="45.75" customHeight="1">
      <c r="A24" s="99">
        <v>6</v>
      </c>
      <c r="B24" s="11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36"/>
      <c r="F24" s="36"/>
      <c r="G24" s="36"/>
      <c r="H24" s="37"/>
      <c r="I24" s="37"/>
      <c r="J24" s="37"/>
      <c r="K24" s="24"/>
      <c r="L24" s="24"/>
      <c r="M24" s="24"/>
      <c r="N24" s="24"/>
      <c r="O24" s="24"/>
      <c r="P24" s="24"/>
      <c r="Q24" s="24"/>
      <c r="R24" s="33" t="str">
        <f t="shared" si="0"/>
        <v/>
      </c>
      <c r="S24" s="3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33" t="str">
        <f t="shared" si="1"/>
        <v/>
      </c>
      <c r="U24" s="33"/>
      <c r="V24" s="33" t="str">
        <f t="shared" si="2"/>
        <v/>
      </c>
      <c r="W24" s="120" t="str">
        <f>IF(AND(S24="",S25="",S26=""),"",AVERAGE(S24:S26))</f>
        <v/>
      </c>
      <c r="X24" s="120" t="str">
        <f>IF(W24="","",
IF(W24=100,"Fuerte",
IF(W24&lt;50,"Débil",
IF(OR(W24&gt;=50,W24&lt;100),"Moderado",""))))</f>
        <v/>
      </c>
      <c r="Y24" s="94" t="str">
        <f>IF(X24="","",IF(X24="Fuerte","NO","SI"))</f>
        <v/>
      </c>
      <c r="Z24" s="94"/>
      <c r="AA24" s="94"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5"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92"/>
      <c r="B25" s="92"/>
      <c r="C25" s="92"/>
      <c r="D25" s="92"/>
      <c r="E25" s="36"/>
      <c r="F25" s="36"/>
      <c r="G25" s="36"/>
      <c r="H25" s="37"/>
      <c r="I25" s="37"/>
      <c r="J25" s="37"/>
      <c r="K25" s="24"/>
      <c r="L25" s="24"/>
      <c r="M25" s="24"/>
      <c r="N25" s="24"/>
      <c r="O25" s="24"/>
      <c r="P25" s="24"/>
      <c r="Q25" s="24"/>
      <c r="R25" s="33" t="str">
        <f t="shared" si="0"/>
        <v/>
      </c>
      <c r="S25" s="3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33" t="str">
        <f t="shared" si="1"/>
        <v/>
      </c>
      <c r="U25" s="33"/>
      <c r="V25" s="33" t="str">
        <f t="shared" si="2"/>
        <v/>
      </c>
      <c r="W25" s="92"/>
      <c r="X25" s="92"/>
      <c r="Y25" s="92"/>
      <c r="Z25" s="92"/>
      <c r="AA25" s="92"/>
      <c r="AB25" s="92"/>
      <c r="AC25" s="3"/>
      <c r="AD25" s="3"/>
      <c r="AE25" s="3"/>
      <c r="AF25" s="3"/>
      <c r="AG25" s="3"/>
      <c r="AH25" s="3"/>
      <c r="AI25" s="3"/>
      <c r="AJ25" s="3"/>
      <c r="AK25" s="3"/>
      <c r="AL25" s="3"/>
      <c r="AM25" s="3"/>
      <c r="AN25" s="3"/>
      <c r="AO25" s="3"/>
      <c r="AP25" s="3"/>
      <c r="AQ25" s="3"/>
      <c r="AR25" s="3"/>
    </row>
    <row r="26" spans="1:44" ht="45.75" customHeight="1">
      <c r="A26" s="93"/>
      <c r="B26" s="93"/>
      <c r="C26" s="93"/>
      <c r="D26" s="93"/>
      <c r="E26" s="36"/>
      <c r="F26" s="36"/>
      <c r="G26" s="36"/>
      <c r="H26" s="37"/>
      <c r="I26" s="37"/>
      <c r="J26" s="37"/>
      <c r="K26" s="24"/>
      <c r="L26" s="24"/>
      <c r="M26" s="24"/>
      <c r="N26" s="24"/>
      <c r="O26" s="24"/>
      <c r="P26" s="24"/>
      <c r="Q26" s="24"/>
      <c r="R26" s="33" t="str">
        <f t="shared" si="0"/>
        <v/>
      </c>
      <c r="S26" s="3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33" t="str">
        <f t="shared" si="1"/>
        <v/>
      </c>
      <c r="U26" s="33"/>
      <c r="V26" s="33" t="str">
        <f t="shared" si="2"/>
        <v/>
      </c>
      <c r="W26" s="93"/>
      <c r="X26" s="93"/>
      <c r="Y26" s="93"/>
      <c r="Z26" s="93"/>
      <c r="AA26" s="93"/>
      <c r="AB26" s="93"/>
      <c r="AC26" s="3"/>
      <c r="AD26" s="3"/>
      <c r="AE26" s="3"/>
      <c r="AF26" s="3"/>
      <c r="AG26" s="3"/>
      <c r="AH26" s="3"/>
      <c r="AI26" s="3"/>
      <c r="AJ26" s="3"/>
      <c r="AK26" s="3"/>
      <c r="AL26" s="3"/>
      <c r="AM26" s="3"/>
      <c r="AN26" s="3"/>
      <c r="AO26" s="3"/>
      <c r="AP26" s="3"/>
      <c r="AQ26" s="3"/>
      <c r="AR26" s="3"/>
    </row>
    <row r="27" spans="1:44" ht="45.75" customHeight="1">
      <c r="A27" s="99">
        <v>7</v>
      </c>
      <c r="B27" s="11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36"/>
      <c r="F27" s="36"/>
      <c r="G27" s="36"/>
      <c r="H27" s="37"/>
      <c r="I27" s="37"/>
      <c r="J27" s="37"/>
      <c r="K27" s="24"/>
      <c r="L27" s="24"/>
      <c r="M27" s="24"/>
      <c r="N27" s="24"/>
      <c r="O27" s="24"/>
      <c r="P27" s="24"/>
      <c r="Q27" s="24"/>
      <c r="R27" s="33" t="str">
        <f t="shared" si="0"/>
        <v/>
      </c>
      <c r="S27" s="3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33" t="str">
        <f t="shared" si="1"/>
        <v/>
      </c>
      <c r="U27" s="33"/>
      <c r="V27" s="33" t="str">
        <f t="shared" si="2"/>
        <v/>
      </c>
      <c r="W27" s="120" t="str">
        <f>IF(AND(S27="",S28="",S29=""),"",AVERAGE(S27:S29))</f>
        <v/>
      </c>
      <c r="X27" s="120" t="str">
        <f>IF(W27="","",
IF(W27=100,"Fuerte",
IF(W27&lt;50,"Débil",
IF(OR(W27&gt;=50,W27&lt;100),"Moderado",""))))</f>
        <v/>
      </c>
      <c r="Y27" s="94" t="str">
        <f>IF(X27="","",IF(X27="Fuerte","NO","SI"))</f>
        <v/>
      </c>
      <c r="Z27" s="94"/>
      <c r="AA27" s="94"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5"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92"/>
      <c r="B28" s="92"/>
      <c r="C28" s="92"/>
      <c r="D28" s="92"/>
      <c r="E28" s="36"/>
      <c r="F28" s="36"/>
      <c r="G28" s="36"/>
      <c r="H28" s="37"/>
      <c r="I28" s="37"/>
      <c r="J28" s="37"/>
      <c r="K28" s="24"/>
      <c r="L28" s="24"/>
      <c r="M28" s="24"/>
      <c r="N28" s="24"/>
      <c r="O28" s="24"/>
      <c r="P28" s="24"/>
      <c r="Q28" s="24"/>
      <c r="R28" s="33" t="str">
        <f t="shared" si="0"/>
        <v/>
      </c>
      <c r="S28" s="3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33" t="str">
        <f t="shared" si="1"/>
        <v/>
      </c>
      <c r="U28" s="33"/>
      <c r="V28" s="33" t="str">
        <f t="shared" si="2"/>
        <v/>
      </c>
      <c r="W28" s="92"/>
      <c r="X28" s="92"/>
      <c r="Y28" s="92"/>
      <c r="Z28" s="92"/>
      <c r="AA28" s="92"/>
      <c r="AB28" s="92"/>
      <c r="AC28" s="3"/>
      <c r="AD28" s="3"/>
      <c r="AE28" s="3"/>
      <c r="AF28" s="3"/>
      <c r="AG28" s="3"/>
      <c r="AH28" s="3"/>
      <c r="AI28" s="3"/>
      <c r="AJ28" s="3"/>
      <c r="AK28" s="3"/>
      <c r="AL28" s="3"/>
      <c r="AM28" s="3"/>
      <c r="AN28" s="3"/>
      <c r="AO28" s="3"/>
      <c r="AP28" s="3"/>
      <c r="AQ28" s="3"/>
      <c r="AR28" s="3"/>
    </row>
    <row r="29" spans="1:44" ht="45.75" customHeight="1">
      <c r="A29" s="93"/>
      <c r="B29" s="93"/>
      <c r="C29" s="93"/>
      <c r="D29" s="93"/>
      <c r="E29" s="36"/>
      <c r="F29" s="36"/>
      <c r="G29" s="36"/>
      <c r="H29" s="37"/>
      <c r="I29" s="37"/>
      <c r="J29" s="37"/>
      <c r="K29" s="24"/>
      <c r="L29" s="24"/>
      <c r="M29" s="24"/>
      <c r="N29" s="24"/>
      <c r="O29" s="24"/>
      <c r="P29" s="24"/>
      <c r="Q29" s="24"/>
      <c r="R29" s="33" t="str">
        <f t="shared" si="0"/>
        <v/>
      </c>
      <c r="S29" s="3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33" t="str">
        <f t="shared" si="1"/>
        <v/>
      </c>
      <c r="U29" s="33"/>
      <c r="V29" s="33" t="str">
        <f t="shared" si="2"/>
        <v/>
      </c>
      <c r="W29" s="93"/>
      <c r="X29" s="93"/>
      <c r="Y29" s="93"/>
      <c r="Z29" s="93"/>
      <c r="AA29" s="93"/>
      <c r="AB29" s="93"/>
      <c r="AC29" s="3"/>
      <c r="AD29" s="3"/>
      <c r="AE29" s="3"/>
      <c r="AF29" s="3"/>
      <c r="AG29" s="3"/>
      <c r="AH29" s="3"/>
      <c r="AI29" s="3"/>
      <c r="AJ29" s="3"/>
      <c r="AK29" s="3"/>
      <c r="AL29" s="3"/>
      <c r="AM29" s="3"/>
      <c r="AN29" s="3"/>
      <c r="AO29" s="3"/>
      <c r="AP29" s="3"/>
      <c r="AQ29" s="3"/>
      <c r="AR29" s="3"/>
    </row>
    <row r="30" spans="1:44" ht="45.75" customHeight="1">
      <c r="A30" s="99">
        <v>8</v>
      </c>
      <c r="B30" s="11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36"/>
      <c r="F30" s="36"/>
      <c r="G30" s="36"/>
      <c r="H30" s="37"/>
      <c r="I30" s="37"/>
      <c r="J30" s="37"/>
      <c r="K30" s="24"/>
      <c r="L30" s="24"/>
      <c r="M30" s="24"/>
      <c r="N30" s="24"/>
      <c r="O30" s="24"/>
      <c r="P30" s="24"/>
      <c r="Q30" s="24"/>
      <c r="R30" s="33" t="str">
        <f t="shared" si="0"/>
        <v/>
      </c>
      <c r="S30" s="3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33" t="str">
        <f t="shared" si="1"/>
        <v/>
      </c>
      <c r="U30" s="33"/>
      <c r="V30" s="33" t="str">
        <f t="shared" si="2"/>
        <v/>
      </c>
      <c r="W30" s="120" t="str">
        <f>IF(AND(S30="",S31="",S32=""),"",AVERAGE(S30:S32))</f>
        <v/>
      </c>
      <c r="X30" s="120" t="str">
        <f>IF(W30="","",
IF(W30=100,"Fuerte",
IF(W30&lt;50,"Débil",
IF(OR(W30&gt;=50,W30&lt;100),"Moderado",""))))</f>
        <v/>
      </c>
      <c r="Y30" s="94" t="str">
        <f>IF(X30="","",IF(X30="Fuerte","NO","SI"))</f>
        <v/>
      </c>
      <c r="Z30" s="94"/>
      <c r="AA30" s="94"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5"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92"/>
      <c r="B31" s="92"/>
      <c r="C31" s="92"/>
      <c r="D31" s="92"/>
      <c r="E31" s="36"/>
      <c r="F31" s="36"/>
      <c r="G31" s="36"/>
      <c r="H31" s="37"/>
      <c r="I31" s="37"/>
      <c r="J31" s="37"/>
      <c r="K31" s="24"/>
      <c r="L31" s="24"/>
      <c r="M31" s="24"/>
      <c r="N31" s="24"/>
      <c r="O31" s="24"/>
      <c r="P31" s="24"/>
      <c r="Q31" s="24"/>
      <c r="R31" s="33" t="str">
        <f t="shared" si="0"/>
        <v/>
      </c>
      <c r="S31" s="3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33" t="str">
        <f t="shared" si="1"/>
        <v/>
      </c>
      <c r="U31" s="33"/>
      <c r="V31" s="33" t="str">
        <f t="shared" si="2"/>
        <v/>
      </c>
      <c r="W31" s="92"/>
      <c r="X31" s="92"/>
      <c r="Y31" s="92"/>
      <c r="Z31" s="92"/>
      <c r="AA31" s="92"/>
      <c r="AB31" s="92"/>
      <c r="AC31" s="3"/>
      <c r="AD31" s="3"/>
      <c r="AE31" s="3"/>
      <c r="AF31" s="3"/>
      <c r="AG31" s="3"/>
      <c r="AH31" s="3"/>
      <c r="AI31" s="3"/>
      <c r="AJ31" s="3"/>
      <c r="AK31" s="3"/>
      <c r="AL31" s="3"/>
      <c r="AM31" s="3"/>
      <c r="AN31" s="3"/>
      <c r="AO31" s="3"/>
      <c r="AP31" s="3"/>
      <c r="AQ31" s="3"/>
      <c r="AR31" s="3"/>
    </row>
    <row r="32" spans="1:44" ht="45.75" customHeight="1">
      <c r="A32" s="93"/>
      <c r="B32" s="93"/>
      <c r="C32" s="93"/>
      <c r="D32" s="93"/>
      <c r="E32" s="36"/>
      <c r="F32" s="36"/>
      <c r="G32" s="36"/>
      <c r="H32" s="37"/>
      <c r="I32" s="37"/>
      <c r="J32" s="37"/>
      <c r="K32" s="24"/>
      <c r="L32" s="24"/>
      <c r="M32" s="24"/>
      <c r="N32" s="24"/>
      <c r="O32" s="24"/>
      <c r="P32" s="24"/>
      <c r="Q32" s="24"/>
      <c r="R32" s="33" t="str">
        <f t="shared" si="0"/>
        <v/>
      </c>
      <c r="S32" s="3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33" t="str">
        <f t="shared" si="1"/>
        <v/>
      </c>
      <c r="U32" s="33"/>
      <c r="V32" s="33" t="str">
        <f t="shared" si="2"/>
        <v/>
      </c>
      <c r="W32" s="93"/>
      <c r="X32" s="93"/>
      <c r="Y32" s="93"/>
      <c r="Z32" s="93"/>
      <c r="AA32" s="93"/>
      <c r="AB32" s="93"/>
      <c r="AC32" s="3"/>
      <c r="AD32" s="3"/>
      <c r="AE32" s="3"/>
      <c r="AF32" s="3"/>
      <c r="AG32" s="3"/>
      <c r="AH32" s="3"/>
      <c r="AI32" s="3"/>
      <c r="AJ32" s="3"/>
      <c r="AK32" s="3"/>
      <c r="AL32" s="3"/>
      <c r="AM32" s="3"/>
      <c r="AN32" s="3"/>
      <c r="AO32" s="3"/>
      <c r="AP32" s="3"/>
      <c r="AQ32" s="3"/>
      <c r="AR32" s="3"/>
    </row>
    <row r="33" spans="1:44" ht="45.75" customHeight="1">
      <c r="A33" s="99">
        <v>9</v>
      </c>
      <c r="B33" s="11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E33" s="36"/>
      <c r="F33" s="36"/>
      <c r="G33" s="36"/>
      <c r="H33" s="37"/>
      <c r="I33" s="37"/>
      <c r="J33" s="37"/>
      <c r="K33" s="24"/>
      <c r="L33" s="24"/>
      <c r="M33" s="24"/>
      <c r="N33" s="24"/>
      <c r="O33" s="24"/>
      <c r="P33" s="24"/>
      <c r="Q33" s="24"/>
      <c r="R33" s="33" t="str">
        <f t="shared" si="0"/>
        <v/>
      </c>
      <c r="S33" s="3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33" t="str">
        <f t="shared" si="1"/>
        <v/>
      </c>
      <c r="U33" s="33"/>
      <c r="V33" s="33" t="str">
        <f t="shared" si="2"/>
        <v/>
      </c>
      <c r="W33" s="120" t="str">
        <f>IF(AND(S33="",S34="",S35=""),"",AVERAGE(S33:S35))</f>
        <v/>
      </c>
      <c r="X33" s="120" t="str">
        <f>IF(W33="","",
IF(W33=100,"Fuerte",
IF(W33&lt;50,"Débil",
IF(OR(W33&gt;=50,W33&lt;100),"Moderado",""))))</f>
        <v/>
      </c>
      <c r="Y33" s="94" t="str">
        <f>IF(X33="","",IF(X33="Fuerte","NO","SI"))</f>
        <v/>
      </c>
      <c r="Z33" s="94"/>
      <c r="AA33" s="94"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5"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92"/>
      <c r="B34" s="92"/>
      <c r="C34" s="92"/>
      <c r="D34" s="92"/>
      <c r="E34" s="36"/>
      <c r="F34" s="36"/>
      <c r="G34" s="36"/>
      <c r="H34" s="37"/>
      <c r="I34" s="37"/>
      <c r="J34" s="37"/>
      <c r="K34" s="24"/>
      <c r="L34" s="24"/>
      <c r="M34" s="24"/>
      <c r="N34" s="24"/>
      <c r="O34" s="24"/>
      <c r="P34" s="24"/>
      <c r="Q34" s="24"/>
      <c r="R34" s="33" t="str">
        <f t="shared" si="0"/>
        <v/>
      </c>
      <c r="S34" s="3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33" t="str">
        <f t="shared" si="1"/>
        <v/>
      </c>
      <c r="U34" s="33"/>
      <c r="V34" s="33" t="str">
        <f t="shared" si="2"/>
        <v/>
      </c>
      <c r="W34" s="92"/>
      <c r="X34" s="92"/>
      <c r="Y34" s="92"/>
      <c r="Z34" s="92"/>
      <c r="AA34" s="92"/>
      <c r="AB34" s="92"/>
      <c r="AC34" s="3"/>
      <c r="AD34" s="3"/>
      <c r="AE34" s="3"/>
      <c r="AF34" s="3"/>
      <c r="AG34" s="3"/>
      <c r="AH34" s="3"/>
      <c r="AI34" s="3"/>
      <c r="AJ34" s="3"/>
      <c r="AK34" s="3"/>
      <c r="AL34" s="3"/>
      <c r="AM34" s="3"/>
      <c r="AN34" s="3"/>
      <c r="AO34" s="3"/>
      <c r="AP34" s="3"/>
      <c r="AQ34" s="3"/>
      <c r="AR34" s="3"/>
    </row>
    <row r="35" spans="1:44" ht="45.75" customHeight="1">
      <c r="A35" s="93"/>
      <c r="B35" s="93"/>
      <c r="C35" s="93"/>
      <c r="D35" s="93"/>
      <c r="E35" s="36"/>
      <c r="F35" s="36"/>
      <c r="G35" s="36"/>
      <c r="H35" s="37"/>
      <c r="I35" s="37"/>
      <c r="J35" s="37"/>
      <c r="K35" s="24"/>
      <c r="L35" s="24"/>
      <c r="M35" s="24"/>
      <c r="N35" s="24"/>
      <c r="O35" s="24"/>
      <c r="P35" s="24"/>
      <c r="Q35" s="24"/>
      <c r="R35" s="33" t="str">
        <f t="shared" si="0"/>
        <v/>
      </c>
      <c r="S35" s="3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33" t="str">
        <f t="shared" si="1"/>
        <v/>
      </c>
      <c r="U35" s="33"/>
      <c r="V35" s="33" t="str">
        <f t="shared" si="2"/>
        <v/>
      </c>
      <c r="W35" s="93"/>
      <c r="X35" s="93"/>
      <c r="Y35" s="93"/>
      <c r="Z35" s="93"/>
      <c r="AA35" s="93"/>
      <c r="AB35" s="93"/>
      <c r="AC35" s="3"/>
      <c r="AD35" s="3"/>
      <c r="AE35" s="3"/>
      <c r="AF35" s="3"/>
      <c r="AG35" s="3"/>
      <c r="AH35" s="3"/>
      <c r="AI35" s="3"/>
      <c r="AJ35" s="3"/>
      <c r="AK35" s="3"/>
      <c r="AL35" s="3"/>
      <c r="AM35" s="3"/>
      <c r="AN35" s="3"/>
      <c r="AO35" s="3"/>
      <c r="AP35" s="3"/>
      <c r="AQ35" s="3"/>
      <c r="AR35" s="3"/>
    </row>
    <row r="36" spans="1:44" ht="45.75" customHeight="1">
      <c r="A36" s="99">
        <v>10</v>
      </c>
      <c r="B36" s="11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Tecnologías de la Información y las Comunicaciones</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Posibilidad de afectación economica y/o reputacional por generar daños o afectaciones sobre los servicios TIC, en beneficio propio o de terceros, debido a la falta de controles que permitan identificar de manera preventiva este tipo de daños.</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Corrupción</v>
      </c>
      <c r="E36" s="36" t="s">
        <v>371</v>
      </c>
      <c r="F36" s="36" t="s">
        <v>372</v>
      </c>
      <c r="G36" s="36" t="s">
        <v>373</v>
      </c>
      <c r="H36" s="37" t="s">
        <v>374</v>
      </c>
      <c r="I36" s="37" t="s">
        <v>375</v>
      </c>
      <c r="J36" s="37" t="s">
        <v>376</v>
      </c>
      <c r="K36" s="24" t="s">
        <v>377</v>
      </c>
      <c r="L36" s="24" t="s">
        <v>378</v>
      </c>
      <c r="M36" s="24" t="s">
        <v>379</v>
      </c>
      <c r="N36" s="24" t="s">
        <v>380</v>
      </c>
      <c r="O36" s="24" t="s">
        <v>381</v>
      </c>
      <c r="P36" s="24" t="s">
        <v>382</v>
      </c>
      <c r="Q36" s="24" t="s">
        <v>383</v>
      </c>
      <c r="R36" s="33" t="str">
        <f t="shared" si="0"/>
        <v>Fuerte</v>
      </c>
      <c r="S36" s="33">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100</v>
      </c>
      <c r="T36" s="33" t="str">
        <f t="shared" si="1"/>
        <v>No debe establecer un plan de acción para mejorar el diseño del control.</v>
      </c>
      <c r="U36" s="33" t="s">
        <v>384</v>
      </c>
      <c r="V36" s="33" t="str">
        <f t="shared" si="2"/>
        <v>Fuerte</v>
      </c>
      <c r="W36" s="120">
        <f>IF(AND(S36="",S37="",S38=""),"",AVERAGE(S36:S38))</f>
        <v>100</v>
      </c>
      <c r="X36" s="120" t="str">
        <f>IF(W36="","",
IF(W36=100,"Fuerte",
IF(W36&lt;50,"Débil",
IF(OR(W36&gt;=50,W36&lt;100),"Moderado",""))))</f>
        <v>Fuerte</v>
      </c>
      <c r="Y36" s="94" t="str">
        <f>IF(X36="","",IF(X36="Fuerte","NO","SI"))</f>
        <v>NO</v>
      </c>
      <c r="Z36" s="94" t="s">
        <v>385</v>
      </c>
      <c r="AA36" s="94">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2</v>
      </c>
      <c r="AB36" s="95"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Posible</v>
      </c>
      <c r="AC36" s="3"/>
      <c r="AD36" s="3"/>
      <c r="AE36" s="3"/>
      <c r="AF36" s="3"/>
      <c r="AG36" s="3"/>
      <c r="AH36" s="3"/>
      <c r="AI36" s="3"/>
      <c r="AJ36" s="3"/>
      <c r="AK36" s="3"/>
      <c r="AL36" s="3"/>
      <c r="AM36" s="3"/>
      <c r="AN36" s="3"/>
      <c r="AO36" s="3"/>
      <c r="AP36" s="3"/>
      <c r="AQ36" s="3"/>
      <c r="AR36" s="3"/>
    </row>
    <row r="37" spans="1:44" ht="45.75" customHeight="1">
      <c r="A37" s="92"/>
      <c r="B37" s="92"/>
      <c r="C37" s="92"/>
      <c r="D37" s="92"/>
      <c r="E37" s="36" t="s">
        <v>386</v>
      </c>
      <c r="F37" s="36" t="s">
        <v>387</v>
      </c>
      <c r="G37" s="36" t="s">
        <v>388</v>
      </c>
      <c r="H37" s="37" t="s">
        <v>389</v>
      </c>
      <c r="I37" s="37" t="s">
        <v>390</v>
      </c>
      <c r="J37" s="37" t="s">
        <v>391</v>
      </c>
      <c r="K37" s="24" t="s">
        <v>377</v>
      </c>
      <c r="L37" s="24" t="s">
        <v>378</v>
      </c>
      <c r="M37" s="24" t="s">
        <v>379</v>
      </c>
      <c r="N37" s="24" t="s">
        <v>380</v>
      </c>
      <c r="O37" s="24" t="s">
        <v>381</v>
      </c>
      <c r="P37" s="24" t="s">
        <v>382</v>
      </c>
      <c r="Q37" s="24" t="s">
        <v>383</v>
      </c>
      <c r="R37" s="33" t="str">
        <f t="shared" si="0"/>
        <v>Fuerte</v>
      </c>
      <c r="S37" s="33">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100</v>
      </c>
      <c r="T37" s="33" t="str">
        <f t="shared" si="1"/>
        <v>No debe establecer un plan de acción para mejorar el diseño del control.</v>
      </c>
      <c r="U37" s="33" t="s">
        <v>384</v>
      </c>
      <c r="V37" s="33" t="str">
        <f t="shared" si="2"/>
        <v>Fuerte</v>
      </c>
      <c r="W37" s="92"/>
      <c r="X37" s="92"/>
      <c r="Y37" s="92"/>
      <c r="Z37" s="92"/>
      <c r="AA37" s="92"/>
      <c r="AB37" s="92"/>
      <c r="AC37" s="2"/>
      <c r="AD37" s="2"/>
      <c r="AE37" s="2"/>
      <c r="AF37" s="2"/>
      <c r="AG37" s="2"/>
      <c r="AH37" s="2"/>
      <c r="AI37" s="2"/>
      <c r="AJ37" s="2"/>
      <c r="AK37" s="2"/>
      <c r="AL37" s="2"/>
      <c r="AM37" s="2"/>
      <c r="AN37" s="2"/>
      <c r="AO37" s="2"/>
      <c r="AP37" s="2"/>
      <c r="AQ37" s="2"/>
      <c r="AR37" s="2"/>
    </row>
    <row r="38" spans="1:44" ht="45.75" customHeight="1">
      <c r="A38" s="93"/>
      <c r="B38" s="93"/>
      <c r="C38" s="93"/>
      <c r="D38" s="93"/>
      <c r="E38" s="36" t="s">
        <v>386</v>
      </c>
      <c r="F38" s="36" t="s">
        <v>387</v>
      </c>
      <c r="G38" s="36" t="s">
        <v>392</v>
      </c>
      <c r="H38" s="37" t="s">
        <v>393</v>
      </c>
      <c r="I38" s="37" t="s">
        <v>394</v>
      </c>
      <c r="J38" s="37" t="s">
        <v>395</v>
      </c>
      <c r="K38" s="24" t="s">
        <v>377</v>
      </c>
      <c r="L38" s="24" t="s">
        <v>378</v>
      </c>
      <c r="M38" s="24" t="s">
        <v>379</v>
      </c>
      <c r="N38" s="24" t="s">
        <v>380</v>
      </c>
      <c r="O38" s="24" t="s">
        <v>381</v>
      </c>
      <c r="P38" s="24" t="s">
        <v>382</v>
      </c>
      <c r="Q38" s="24" t="s">
        <v>383</v>
      </c>
      <c r="R38" s="33" t="str">
        <f t="shared" si="0"/>
        <v>Fuerte</v>
      </c>
      <c r="S38" s="33">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100</v>
      </c>
      <c r="T38" s="33" t="str">
        <f t="shared" si="1"/>
        <v>No debe establecer un plan de acción para mejorar el diseño del control.</v>
      </c>
      <c r="U38" s="33" t="s">
        <v>384</v>
      </c>
      <c r="V38" s="33" t="str">
        <f t="shared" si="2"/>
        <v>Fuerte</v>
      </c>
      <c r="W38" s="93"/>
      <c r="X38" s="93"/>
      <c r="Y38" s="93"/>
      <c r="Z38" s="93"/>
      <c r="AA38" s="93"/>
      <c r="AB38" s="93"/>
      <c r="AC38" s="2"/>
      <c r="AD38" s="2"/>
      <c r="AE38" s="2"/>
      <c r="AF38" s="2"/>
      <c r="AG38" s="2"/>
      <c r="AH38" s="2"/>
      <c r="AI38" s="2"/>
      <c r="AJ38" s="2"/>
      <c r="AK38" s="2"/>
      <c r="AL38" s="2"/>
      <c r="AM38" s="2"/>
      <c r="AN38" s="2"/>
      <c r="AO38" s="2"/>
      <c r="AP38" s="2"/>
      <c r="AQ38" s="2"/>
      <c r="AR38" s="2"/>
    </row>
    <row r="39" spans="1:44" ht="45.75" customHeight="1">
      <c r="A39" s="99">
        <v>11</v>
      </c>
      <c r="B39" s="11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6"/>
      <c r="F39" s="36"/>
      <c r="G39" s="36"/>
      <c r="H39" s="37"/>
      <c r="I39" s="37"/>
      <c r="J39" s="37"/>
      <c r="K39" s="24"/>
      <c r="L39" s="24"/>
      <c r="M39" s="24"/>
      <c r="N39" s="24"/>
      <c r="O39" s="24"/>
      <c r="P39" s="24"/>
      <c r="Q39" s="24"/>
      <c r="R39" s="33" t="str">
        <f t="shared" si="0"/>
        <v/>
      </c>
      <c r="S39" s="3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33" t="str">
        <f t="shared" si="1"/>
        <v/>
      </c>
      <c r="U39" s="33"/>
      <c r="V39" s="33" t="str">
        <f t="shared" si="2"/>
        <v/>
      </c>
      <c r="W39" s="120" t="str">
        <f>IF(AND(S39="",S40="",S41=""),"",AVERAGE(S39:S41))</f>
        <v/>
      </c>
      <c r="X39" s="120" t="str">
        <f>IF(W39="","",
IF(W39=100,"Fuerte",
IF(W39&lt;50,"Débil",
IF(OR(W39&gt;=50,W39&lt;100),"Moderado",""))))</f>
        <v/>
      </c>
      <c r="Y39" s="94" t="str">
        <f>IF(X39="","",IF(X39="Fuerte","NO","SI"))</f>
        <v/>
      </c>
      <c r="Z39" s="94"/>
      <c r="AA39" s="94"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5"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92"/>
      <c r="B40" s="92"/>
      <c r="C40" s="92"/>
      <c r="D40" s="92"/>
      <c r="E40" s="36"/>
      <c r="F40" s="36"/>
      <c r="G40" s="36"/>
      <c r="H40" s="37"/>
      <c r="I40" s="37"/>
      <c r="J40" s="37"/>
      <c r="K40" s="24"/>
      <c r="L40" s="24"/>
      <c r="M40" s="24"/>
      <c r="N40" s="24"/>
      <c r="O40" s="24"/>
      <c r="P40" s="24"/>
      <c r="Q40" s="24"/>
      <c r="R40" s="33" t="str">
        <f t="shared" si="0"/>
        <v/>
      </c>
      <c r="S40" s="3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33" t="str">
        <f t="shared" si="1"/>
        <v/>
      </c>
      <c r="U40" s="33"/>
      <c r="V40" s="33" t="str">
        <f t="shared" si="2"/>
        <v/>
      </c>
      <c r="W40" s="92"/>
      <c r="X40" s="92"/>
      <c r="Y40" s="92"/>
      <c r="Z40" s="92"/>
      <c r="AA40" s="92"/>
      <c r="AB40" s="92"/>
      <c r="AC40" s="2"/>
      <c r="AD40" s="2"/>
      <c r="AE40" s="2"/>
      <c r="AF40" s="2"/>
      <c r="AG40" s="2"/>
      <c r="AH40" s="2"/>
      <c r="AI40" s="2"/>
      <c r="AJ40" s="2"/>
      <c r="AK40" s="2"/>
      <c r="AL40" s="2"/>
      <c r="AM40" s="2"/>
      <c r="AN40" s="2"/>
      <c r="AO40" s="2"/>
      <c r="AP40" s="2"/>
      <c r="AQ40" s="2"/>
      <c r="AR40" s="2"/>
    </row>
    <row r="41" spans="1:44" ht="45.75" customHeight="1">
      <c r="A41" s="93"/>
      <c r="B41" s="93"/>
      <c r="C41" s="93"/>
      <c r="D41" s="93"/>
      <c r="E41" s="36"/>
      <c r="F41" s="36"/>
      <c r="G41" s="36"/>
      <c r="H41" s="37"/>
      <c r="I41" s="37"/>
      <c r="J41" s="37"/>
      <c r="K41" s="24"/>
      <c r="L41" s="24"/>
      <c r="M41" s="24"/>
      <c r="N41" s="24"/>
      <c r="O41" s="24"/>
      <c r="P41" s="24"/>
      <c r="Q41" s="24"/>
      <c r="R41" s="33" t="str">
        <f t="shared" si="0"/>
        <v/>
      </c>
      <c r="S41" s="3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33" t="str">
        <f t="shared" si="1"/>
        <v/>
      </c>
      <c r="U41" s="33"/>
      <c r="V41" s="33" t="str">
        <f t="shared" si="2"/>
        <v/>
      </c>
      <c r="W41" s="93"/>
      <c r="X41" s="93"/>
      <c r="Y41" s="93"/>
      <c r="Z41" s="93"/>
      <c r="AA41" s="93"/>
      <c r="AB41" s="93"/>
      <c r="AC41" s="2"/>
      <c r="AD41" s="2"/>
      <c r="AE41" s="2"/>
      <c r="AF41" s="2"/>
      <c r="AG41" s="2"/>
      <c r="AH41" s="2"/>
      <c r="AI41" s="2"/>
      <c r="AJ41" s="2"/>
      <c r="AK41" s="2"/>
      <c r="AL41" s="2"/>
      <c r="AM41" s="2"/>
      <c r="AN41" s="2"/>
      <c r="AO41" s="2"/>
      <c r="AP41" s="2"/>
      <c r="AQ41" s="2"/>
      <c r="AR41" s="2"/>
    </row>
    <row r="42" spans="1:44" ht="45.75" customHeight="1">
      <c r="A42" s="99">
        <v>12</v>
      </c>
      <c r="B42" s="11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6"/>
      <c r="F42" s="36"/>
      <c r="G42" s="36"/>
      <c r="H42" s="37"/>
      <c r="I42" s="37"/>
      <c r="J42" s="37"/>
      <c r="K42" s="24"/>
      <c r="L42" s="24"/>
      <c r="M42" s="24"/>
      <c r="N42" s="24"/>
      <c r="O42" s="24"/>
      <c r="P42" s="24"/>
      <c r="Q42" s="24"/>
      <c r="R42" s="33" t="str">
        <f t="shared" si="0"/>
        <v/>
      </c>
      <c r="S42" s="3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33" t="str">
        <f t="shared" si="1"/>
        <v/>
      </c>
      <c r="U42" s="33"/>
      <c r="V42" s="33" t="str">
        <f t="shared" si="2"/>
        <v/>
      </c>
      <c r="W42" s="120" t="str">
        <f>IF(AND(S42="",S43="",S44=""),"",AVERAGE(S42:S44))</f>
        <v/>
      </c>
      <c r="X42" s="120" t="str">
        <f>IF(W42="","",
IF(W42=100,"Fuerte",
IF(W42&lt;50,"Débil",
IF(OR(W42&gt;=50,W42&lt;100),"Moderado",""))))</f>
        <v/>
      </c>
      <c r="Y42" s="94" t="str">
        <f>IF(X42="","",IF(X42="Fuerte","NO","SI"))</f>
        <v/>
      </c>
      <c r="Z42" s="94"/>
      <c r="AA42" s="94"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5"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92"/>
      <c r="B43" s="92"/>
      <c r="C43" s="92"/>
      <c r="D43" s="92"/>
      <c r="E43" s="36"/>
      <c r="F43" s="36"/>
      <c r="G43" s="36"/>
      <c r="H43" s="37"/>
      <c r="I43" s="37"/>
      <c r="J43" s="37"/>
      <c r="K43" s="24"/>
      <c r="L43" s="24"/>
      <c r="M43" s="24"/>
      <c r="N43" s="24"/>
      <c r="O43" s="24"/>
      <c r="P43" s="24"/>
      <c r="Q43" s="24"/>
      <c r="R43" s="33" t="str">
        <f t="shared" si="0"/>
        <v/>
      </c>
      <c r="S43" s="3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33" t="str">
        <f t="shared" si="1"/>
        <v/>
      </c>
      <c r="U43" s="33"/>
      <c r="V43" s="33" t="str">
        <f t="shared" si="2"/>
        <v/>
      </c>
      <c r="W43" s="92"/>
      <c r="X43" s="92"/>
      <c r="Y43" s="92"/>
      <c r="Z43" s="92"/>
      <c r="AA43" s="92"/>
      <c r="AB43" s="92"/>
      <c r="AC43" s="2"/>
      <c r="AD43" s="2"/>
      <c r="AE43" s="2"/>
      <c r="AF43" s="2"/>
      <c r="AG43" s="2"/>
      <c r="AH43" s="2"/>
      <c r="AI43" s="2"/>
      <c r="AJ43" s="2"/>
      <c r="AK43" s="2"/>
      <c r="AL43" s="2"/>
      <c r="AM43" s="2"/>
      <c r="AN43" s="2"/>
      <c r="AO43" s="2"/>
      <c r="AP43" s="2"/>
      <c r="AQ43" s="2"/>
      <c r="AR43" s="2"/>
    </row>
    <row r="44" spans="1:44" ht="45.75" customHeight="1">
      <c r="A44" s="93"/>
      <c r="B44" s="93"/>
      <c r="C44" s="93"/>
      <c r="D44" s="93"/>
      <c r="E44" s="36"/>
      <c r="F44" s="36"/>
      <c r="G44" s="36"/>
      <c r="H44" s="37"/>
      <c r="I44" s="37"/>
      <c r="J44" s="37"/>
      <c r="K44" s="24"/>
      <c r="L44" s="24"/>
      <c r="M44" s="24"/>
      <c r="N44" s="24"/>
      <c r="O44" s="24"/>
      <c r="P44" s="24"/>
      <c r="Q44" s="24"/>
      <c r="R44" s="33" t="str">
        <f t="shared" si="0"/>
        <v/>
      </c>
      <c r="S44" s="3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33" t="str">
        <f t="shared" si="1"/>
        <v/>
      </c>
      <c r="U44" s="33"/>
      <c r="V44" s="33" t="str">
        <f t="shared" si="2"/>
        <v/>
      </c>
      <c r="W44" s="93"/>
      <c r="X44" s="93"/>
      <c r="Y44" s="93"/>
      <c r="Z44" s="93"/>
      <c r="AA44" s="93"/>
      <c r="AB44" s="93"/>
      <c r="AC44" s="2"/>
      <c r="AD44" s="2"/>
      <c r="AE44" s="2"/>
      <c r="AF44" s="2"/>
      <c r="AG44" s="2"/>
      <c r="AH44" s="2"/>
      <c r="AI44" s="2"/>
      <c r="AJ44" s="2"/>
      <c r="AK44" s="2"/>
      <c r="AL44" s="2"/>
      <c r="AM44" s="2"/>
      <c r="AN44" s="2"/>
      <c r="AO44" s="2"/>
      <c r="AP44" s="2"/>
      <c r="AQ44" s="2"/>
      <c r="AR44" s="2"/>
    </row>
    <row r="45" spans="1:44" ht="45.75" customHeight="1">
      <c r="A45" s="99">
        <v>13</v>
      </c>
      <c r="B45" s="11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6"/>
      <c r="F45" s="36"/>
      <c r="G45" s="36"/>
      <c r="H45" s="37"/>
      <c r="I45" s="37"/>
      <c r="J45" s="37"/>
      <c r="K45" s="24"/>
      <c r="L45" s="24"/>
      <c r="M45" s="24"/>
      <c r="N45" s="24"/>
      <c r="O45" s="24"/>
      <c r="P45" s="24"/>
      <c r="Q45" s="24"/>
      <c r="R45" s="33" t="str">
        <f t="shared" si="0"/>
        <v/>
      </c>
      <c r="S45" s="3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33" t="str">
        <f t="shared" si="1"/>
        <v/>
      </c>
      <c r="U45" s="33"/>
      <c r="V45" s="33" t="str">
        <f t="shared" si="2"/>
        <v/>
      </c>
      <c r="W45" s="120" t="str">
        <f>IF(AND(S45="",S46="",S47=""),"",AVERAGE(S45:S47))</f>
        <v/>
      </c>
      <c r="X45" s="120" t="str">
        <f>IF(W45="","",
IF(W45=100,"Fuerte",
IF(W45&lt;50,"Débil",
IF(OR(W45&gt;=50,W45&lt;100),"Moderado",""))))</f>
        <v/>
      </c>
      <c r="Y45" s="94" t="str">
        <f>IF(X45="","",IF(X45="Fuerte","NO","SI"))</f>
        <v/>
      </c>
      <c r="Z45" s="94"/>
      <c r="AA45" s="94"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5"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92"/>
      <c r="B46" s="92"/>
      <c r="C46" s="92"/>
      <c r="D46" s="92"/>
      <c r="E46" s="36"/>
      <c r="F46" s="36"/>
      <c r="G46" s="36"/>
      <c r="H46" s="37"/>
      <c r="I46" s="37"/>
      <c r="J46" s="37"/>
      <c r="K46" s="24"/>
      <c r="L46" s="24"/>
      <c r="M46" s="24"/>
      <c r="N46" s="24"/>
      <c r="O46" s="24"/>
      <c r="P46" s="24"/>
      <c r="Q46" s="24"/>
      <c r="R46" s="33" t="str">
        <f t="shared" si="0"/>
        <v/>
      </c>
      <c r="S46" s="3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33" t="str">
        <f t="shared" si="1"/>
        <v/>
      </c>
      <c r="U46" s="33"/>
      <c r="V46" s="33" t="str">
        <f t="shared" si="2"/>
        <v/>
      </c>
      <c r="W46" s="92"/>
      <c r="X46" s="92"/>
      <c r="Y46" s="92"/>
      <c r="Z46" s="92"/>
      <c r="AA46" s="92"/>
      <c r="AB46" s="92"/>
      <c r="AC46" s="2"/>
      <c r="AD46" s="2"/>
      <c r="AE46" s="2"/>
      <c r="AF46" s="2"/>
      <c r="AG46" s="2"/>
      <c r="AH46" s="2"/>
      <c r="AI46" s="2"/>
      <c r="AJ46" s="2"/>
      <c r="AK46" s="2"/>
      <c r="AL46" s="2"/>
      <c r="AM46" s="2"/>
      <c r="AN46" s="2"/>
      <c r="AO46" s="2"/>
      <c r="AP46" s="2"/>
      <c r="AQ46" s="2"/>
      <c r="AR46" s="2"/>
    </row>
    <row r="47" spans="1:44" ht="45.75" customHeight="1">
      <c r="A47" s="93"/>
      <c r="B47" s="93"/>
      <c r="C47" s="93"/>
      <c r="D47" s="93"/>
      <c r="E47" s="36"/>
      <c r="F47" s="36"/>
      <c r="G47" s="36"/>
      <c r="H47" s="37"/>
      <c r="I47" s="37"/>
      <c r="J47" s="37"/>
      <c r="K47" s="24"/>
      <c r="L47" s="24"/>
      <c r="M47" s="24"/>
      <c r="N47" s="24"/>
      <c r="O47" s="24"/>
      <c r="P47" s="24"/>
      <c r="Q47" s="24"/>
      <c r="R47" s="33" t="str">
        <f t="shared" si="0"/>
        <v/>
      </c>
      <c r="S47" s="3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33" t="str">
        <f t="shared" si="1"/>
        <v/>
      </c>
      <c r="U47" s="33"/>
      <c r="V47" s="33" t="str">
        <f t="shared" si="2"/>
        <v/>
      </c>
      <c r="W47" s="93"/>
      <c r="X47" s="93"/>
      <c r="Y47" s="93"/>
      <c r="Z47" s="93"/>
      <c r="AA47" s="93"/>
      <c r="AB47" s="93"/>
      <c r="AC47" s="2"/>
      <c r="AD47" s="2"/>
      <c r="AE47" s="2"/>
      <c r="AF47" s="2"/>
      <c r="AG47" s="2"/>
      <c r="AH47" s="2"/>
      <c r="AI47" s="2"/>
      <c r="AJ47" s="2"/>
      <c r="AK47" s="2"/>
      <c r="AL47" s="2"/>
      <c r="AM47" s="2"/>
      <c r="AN47" s="2"/>
      <c r="AO47" s="2"/>
      <c r="AP47" s="2"/>
      <c r="AQ47" s="2"/>
      <c r="AR47" s="2"/>
    </row>
    <row r="48" spans="1:44" ht="45.75" customHeight="1">
      <c r="A48" s="99">
        <v>14</v>
      </c>
      <c r="B48" s="11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6"/>
      <c r="F48" s="36"/>
      <c r="G48" s="36"/>
      <c r="H48" s="37"/>
      <c r="I48" s="37"/>
      <c r="J48" s="37"/>
      <c r="K48" s="24"/>
      <c r="L48" s="24"/>
      <c r="M48" s="24"/>
      <c r="N48" s="24"/>
      <c r="O48" s="24"/>
      <c r="P48" s="24"/>
      <c r="Q48" s="24"/>
      <c r="R48" s="33" t="str">
        <f t="shared" si="0"/>
        <v/>
      </c>
      <c r="S48" s="3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33" t="str">
        <f t="shared" si="1"/>
        <v/>
      </c>
      <c r="U48" s="33"/>
      <c r="V48" s="33" t="str">
        <f t="shared" si="2"/>
        <v/>
      </c>
      <c r="W48" s="120" t="str">
        <f>IF(AND(S48="",S49="",S50=""),"",AVERAGE(S48:S50))</f>
        <v/>
      </c>
      <c r="X48" s="120" t="str">
        <f>IF(W48="","",
IF(W48=100,"Fuerte",
IF(W48&lt;50,"Débil",
IF(OR(W48&gt;=50,W48&lt;100),"Moderado",""))))</f>
        <v/>
      </c>
      <c r="Y48" s="94" t="str">
        <f>IF(X48="","",IF(X48="Fuerte","NO","SI"))</f>
        <v/>
      </c>
      <c r="Z48" s="94"/>
      <c r="AA48" s="94"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5"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92"/>
      <c r="B49" s="92"/>
      <c r="C49" s="92"/>
      <c r="D49" s="92"/>
      <c r="E49" s="36"/>
      <c r="F49" s="36"/>
      <c r="G49" s="36"/>
      <c r="H49" s="37"/>
      <c r="I49" s="37"/>
      <c r="J49" s="37"/>
      <c r="K49" s="24"/>
      <c r="L49" s="24"/>
      <c r="M49" s="24"/>
      <c r="N49" s="24"/>
      <c r="O49" s="24"/>
      <c r="P49" s="24"/>
      <c r="Q49" s="24"/>
      <c r="R49" s="33" t="str">
        <f t="shared" si="0"/>
        <v/>
      </c>
      <c r="S49" s="3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33" t="str">
        <f t="shared" si="1"/>
        <v/>
      </c>
      <c r="U49" s="33"/>
      <c r="V49" s="33" t="str">
        <f t="shared" si="2"/>
        <v/>
      </c>
      <c r="W49" s="92"/>
      <c r="X49" s="92"/>
      <c r="Y49" s="92"/>
      <c r="Z49" s="92"/>
      <c r="AA49" s="92"/>
      <c r="AB49" s="92"/>
      <c r="AC49" s="2"/>
      <c r="AD49" s="2"/>
      <c r="AE49" s="2"/>
      <c r="AF49" s="2"/>
      <c r="AG49" s="2"/>
      <c r="AH49" s="2"/>
      <c r="AI49" s="2"/>
      <c r="AJ49" s="2"/>
      <c r="AK49" s="2"/>
      <c r="AL49" s="2"/>
      <c r="AM49" s="2"/>
      <c r="AN49" s="2"/>
      <c r="AO49" s="2"/>
      <c r="AP49" s="2"/>
      <c r="AQ49" s="2"/>
      <c r="AR49" s="2"/>
    </row>
    <row r="50" spans="1:44" ht="45.75" customHeight="1">
      <c r="A50" s="93"/>
      <c r="B50" s="93"/>
      <c r="C50" s="93"/>
      <c r="D50" s="93"/>
      <c r="E50" s="36"/>
      <c r="F50" s="36"/>
      <c r="G50" s="36"/>
      <c r="H50" s="37"/>
      <c r="I50" s="37"/>
      <c r="J50" s="37"/>
      <c r="K50" s="24"/>
      <c r="L50" s="24"/>
      <c r="M50" s="24"/>
      <c r="N50" s="24"/>
      <c r="O50" s="24"/>
      <c r="P50" s="24"/>
      <c r="Q50" s="24"/>
      <c r="R50" s="33" t="str">
        <f t="shared" si="0"/>
        <v/>
      </c>
      <c r="S50" s="3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33" t="str">
        <f t="shared" si="1"/>
        <v/>
      </c>
      <c r="U50" s="33"/>
      <c r="V50" s="33" t="str">
        <f t="shared" si="2"/>
        <v/>
      </c>
      <c r="W50" s="93"/>
      <c r="X50" s="93"/>
      <c r="Y50" s="93"/>
      <c r="Z50" s="93"/>
      <c r="AA50" s="93"/>
      <c r="AB50" s="93"/>
      <c r="AC50" s="2"/>
      <c r="AD50" s="2"/>
      <c r="AE50" s="2"/>
      <c r="AF50" s="2"/>
      <c r="AG50" s="2"/>
      <c r="AH50" s="2"/>
      <c r="AI50" s="2"/>
      <c r="AJ50" s="2"/>
      <c r="AK50" s="2"/>
      <c r="AL50" s="2"/>
      <c r="AM50" s="2"/>
      <c r="AN50" s="2"/>
      <c r="AO50" s="2"/>
      <c r="AP50" s="2"/>
      <c r="AQ50" s="2"/>
      <c r="AR50" s="2"/>
    </row>
    <row r="51" spans="1:44" ht="45.75" customHeight="1">
      <c r="A51" s="99">
        <v>15</v>
      </c>
      <c r="B51" s="11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6"/>
      <c r="F51" s="36"/>
      <c r="G51" s="36"/>
      <c r="H51" s="37"/>
      <c r="I51" s="37"/>
      <c r="J51" s="37"/>
      <c r="K51" s="24"/>
      <c r="L51" s="24"/>
      <c r="M51" s="24"/>
      <c r="N51" s="24"/>
      <c r="O51" s="24"/>
      <c r="P51" s="24"/>
      <c r="Q51" s="24"/>
      <c r="R51" s="33" t="str">
        <f t="shared" si="0"/>
        <v/>
      </c>
      <c r="S51" s="3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33" t="str">
        <f t="shared" si="1"/>
        <v/>
      </c>
      <c r="U51" s="33"/>
      <c r="V51" s="33" t="str">
        <f t="shared" si="2"/>
        <v/>
      </c>
      <c r="W51" s="120" t="str">
        <f>IF(AND(S51="",S52="",S53=""),"",AVERAGE(S51:S53))</f>
        <v/>
      </c>
      <c r="X51" s="120" t="str">
        <f>IF(W51="","",
IF(W51=100,"Fuerte",
IF(W51&lt;50,"Débil",
IF(OR(W51&gt;=50,W51&lt;100),"Moderado",""))))</f>
        <v/>
      </c>
      <c r="Y51" s="94" t="str">
        <f>IF(X51="","",IF(X51="Fuerte","NO","SI"))</f>
        <v/>
      </c>
      <c r="Z51" s="94"/>
      <c r="AA51" s="94"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5"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92"/>
      <c r="B52" s="92"/>
      <c r="C52" s="92"/>
      <c r="D52" s="92"/>
      <c r="E52" s="36"/>
      <c r="F52" s="36"/>
      <c r="G52" s="36"/>
      <c r="H52" s="37"/>
      <c r="I52" s="37"/>
      <c r="J52" s="37"/>
      <c r="K52" s="24"/>
      <c r="L52" s="24"/>
      <c r="M52" s="24"/>
      <c r="N52" s="24"/>
      <c r="O52" s="24"/>
      <c r="P52" s="24"/>
      <c r="Q52" s="24"/>
      <c r="R52" s="33" t="str">
        <f t="shared" si="0"/>
        <v/>
      </c>
      <c r="S52" s="3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33" t="str">
        <f t="shared" si="1"/>
        <v/>
      </c>
      <c r="U52" s="33"/>
      <c r="V52" s="33" t="str">
        <f t="shared" si="2"/>
        <v/>
      </c>
      <c r="W52" s="92"/>
      <c r="X52" s="92"/>
      <c r="Y52" s="92"/>
      <c r="Z52" s="92"/>
      <c r="AA52" s="92"/>
      <c r="AB52" s="92"/>
      <c r="AC52" s="2"/>
      <c r="AD52" s="2"/>
      <c r="AE52" s="2"/>
      <c r="AF52" s="2"/>
      <c r="AG52" s="2"/>
      <c r="AH52" s="2"/>
      <c r="AI52" s="2"/>
      <c r="AJ52" s="2"/>
      <c r="AK52" s="2"/>
      <c r="AL52" s="2"/>
      <c r="AM52" s="2"/>
      <c r="AN52" s="2"/>
      <c r="AO52" s="2"/>
      <c r="AP52" s="2"/>
      <c r="AQ52" s="2"/>
      <c r="AR52" s="2"/>
    </row>
    <row r="53" spans="1:44" ht="45.75" customHeight="1">
      <c r="A53" s="93"/>
      <c r="B53" s="93"/>
      <c r="C53" s="93"/>
      <c r="D53" s="93"/>
      <c r="E53" s="36"/>
      <c r="F53" s="36"/>
      <c r="G53" s="36"/>
      <c r="H53" s="37"/>
      <c r="I53" s="37"/>
      <c r="J53" s="37"/>
      <c r="K53" s="24"/>
      <c r="L53" s="24"/>
      <c r="M53" s="24"/>
      <c r="N53" s="24"/>
      <c r="O53" s="24"/>
      <c r="P53" s="24"/>
      <c r="Q53" s="24"/>
      <c r="R53" s="33" t="str">
        <f t="shared" si="0"/>
        <v/>
      </c>
      <c r="S53" s="3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33" t="str">
        <f t="shared" si="1"/>
        <v/>
      </c>
      <c r="U53" s="33"/>
      <c r="V53" s="33" t="str">
        <f t="shared" si="2"/>
        <v/>
      </c>
      <c r="W53" s="93"/>
      <c r="X53" s="93"/>
      <c r="Y53" s="93"/>
      <c r="Z53" s="93"/>
      <c r="AA53" s="93"/>
      <c r="AB53" s="93"/>
      <c r="AC53" s="2"/>
      <c r="AD53" s="2"/>
      <c r="AE53" s="2"/>
      <c r="AF53" s="2"/>
      <c r="AG53" s="2"/>
      <c r="AH53" s="2"/>
      <c r="AI53" s="2"/>
      <c r="AJ53" s="2"/>
      <c r="AK53" s="2"/>
      <c r="AL53" s="2"/>
      <c r="AM53" s="2"/>
      <c r="AN53" s="2"/>
      <c r="AO53" s="2"/>
      <c r="AP53" s="2"/>
      <c r="AQ53" s="2"/>
      <c r="AR53" s="2"/>
    </row>
    <row r="54" spans="1:44" ht="45.75" customHeight="1">
      <c r="A54" s="99">
        <v>16</v>
      </c>
      <c r="B54" s="11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6"/>
      <c r="F54" s="36"/>
      <c r="G54" s="36"/>
      <c r="H54" s="37"/>
      <c r="I54" s="37"/>
      <c r="J54" s="37"/>
      <c r="K54" s="24"/>
      <c r="L54" s="24"/>
      <c r="M54" s="24"/>
      <c r="N54" s="24"/>
      <c r="O54" s="24"/>
      <c r="P54" s="24"/>
      <c r="Q54" s="24"/>
      <c r="R54" s="33" t="str">
        <f t="shared" si="0"/>
        <v/>
      </c>
      <c r="S54" s="3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33" t="str">
        <f t="shared" si="1"/>
        <v/>
      </c>
      <c r="U54" s="33"/>
      <c r="V54" s="33" t="str">
        <f t="shared" si="2"/>
        <v/>
      </c>
      <c r="W54" s="120" t="str">
        <f>IF(AND(S54="",S55="",S56=""),"",AVERAGE(S54:S56))</f>
        <v/>
      </c>
      <c r="X54" s="120" t="str">
        <f>IF(W54="","",
IF(W54=100,"Fuerte",
IF(W54&lt;50,"Débil",
IF(OR(W54&gt;=50,W54&lt;100),"Moderado",""))))</f>
        <v/>
      </c>
      <c r="Y54" s="94" t="str">
        <f>IF(X54="","",IF(X54="Fuerte","NO","SI"))</f>
        <v/>
      </c>
      <c r="Z54" s="94"/>
      <c r="AA54" s="94"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5"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92"/>
      <c r="B55" s="92"/>
      <c r="C55" s="92"/>
      <c r="D55" s="92"/>
      <c r="E55" s="36"/>
      <c r="F55" s="36"/>
      <c r="G55" s="36"/>
      <c r="H55" s="37"/>
      <c r="I55" s="37"/>
      <c r="J55" s="37"/>
      <c r="K55" s="24"/>
      <c r="L55" s="24"/>
      <c r="M55" s="24"/>
      <c r="N55" s="24"/>
      <c r="O55" s="24"/>
      <c r="P55" s="24"/>
      <c r="Q55" s="24"/>
      <c r="R55" s="33" t="str">
        <f t="shared" si="0"/>
        <v/>
      </c>
      <c r="S55" s="3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33" t="str">
        <f t="shared" si="1"/>
        <v/>
      </c>
      <c r="U55" s="33"/>
      <c r="V55" s="33" t="str">
        <f t="shared" si="2"/>
        <v/>
      </c>
      <c r="W55" s="92"/>
      <c r="X55" s="92"/>
      <c r="Y55" s="92"/>
      <c r="Z55" s="92"/>
      <c r="AA55" s="92"/>
      <c r="AB55" s="92"/>
      <c r="AC55" s="2"/>
      <c r="AD55" s="2"/>
      <c r="AE55" s="2"/>
      <c r="AF55" s="2"/>
      <c r="AG55" s="2"/>
      <c r="AH55" s="2"/>
      <c r="AI55" s="2"/>
      <c r="AJ55" s="2"/>
      <c r="AK55" s="2"/>
      <c r="AL55" s="2"/>
      <c r="AM55" s="2"/>
      <c r="AN55" s="2"/>
      <c r="AO55" s="2"/>
      <c r="AP55" s="2"/>
      <c r="AQ55" s="2"/>
      <c r="AR55" s="2"/>
    </row>
    <row r="56" spans="1:44" ht="45.75" customHeight="1">
      <c r="A56" s="93"/>
      <c r="B56" s="93"/>
      <c r="C56" s="93"/>
      <c r="D56" s="93"/>
      <c r="E56" s="36"/>
      <c r="F56" s="36"/>
      <c r="G56" s="36"/>
      <c r="H56" s="37"/>
      <c r="I56" s="37"/>
      <c r="J56" s="37"/>
      <c r="K56" s="24"/>
      <c r="L56" s="24"/>
      <c r="M56" s="24"/>
      <c r="N56" s="24"/>
      <c r="O56" s="24"/>
      <c r="P56" s="24"/>
      <c r="Q56" s="24"/>
      <c r="R56" s="33" t="str">
        <f t="shared" si="0"/>
        <v/>
      </c>
      <c r="S56" s="3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33" t="str">
        <f t="shared" si="1"/>
        <v/>
      </c>
      <c r="U56" s="33"/>
      <c r="V56" s="33" t="str">
        <f t="shared" si="2"/>
        <v/>
      </c>
      <c r="W56" s="93"/>
      <c r="X56" s="93"/>
      <c r="Y56" s="93"/>
      <c r="Z56" s="93"/>
      <c r="AA56" s="93"/>
      <c r="AB56" s="93"/>
      <c r="AC56" s="2"/>
      <c r="AD56" s="2"/>
      <c r="AE56" s="2"/>
      <c r="AF56" s="2"/>
      <c r="AG56" s="2"/>
      <c r="AH56" s="2"/>
      <c r="AI56" s="2"/>
      <c r="AJ56" s="2"/>
      <c r="AK56" s="2"/>
      <c r="AL56" s="2"/>
      <c r="AM56" s="2"/>
      <c r="AN56" s="2"/>
      <c r="AO56" s="2"/>
      <c r="AP56" s="2"/>
      <c r="AQ56" s="2"/>
      <c r="AR56" s="2"/>
    </row>
    <row r="57" spans="1:44" ht="45.75" customHeight="1">
      <c r="A57" s="99">
        <v>17</v>
      </c>
      <c r="B57" s="11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6"/>
      <c r="F57" s="36"/>
      <c r="G57" s="36"/>
      <c r="H57" s="37"/>
      <c r="I57" s="37"/>
      <c r="J57" s="37"/>
      <c r="K57" s="24"/>
      <c r="L57" s="24"/>
      <c r="M57" s="24"/>
      <c r="N57" s="24"/>
      <c r="O57" s="24"/>
      <c r="P57" s="24"/>
      <c r="Q57" s="24"/>
      <c r="R57" s="33" t="str">
        <f t="shared" si="0"/>
        <v/>
      </c>
      <c r="S57" s="3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33" t="str">
        <f t="shared" si="1"/>
        <v/>
      </c>
      <c r="U57" s="33"/>
      <c r="V57" s="33" t="str">
        <f t="shared" si="2"/>
        <v/>
      </c>
      <c r="W57" s="120" t="str">
        <f>IF(AND(S57="",S58="",S59=""),"",AVERAGE(S57:S59))</f>
        <v/>
      </c>
      <c r="X57" s="120" t="str">
        <f>IF(W57="","",
IF(W57=100,"Fuerte",
IF(W57&lt;50,"Débil",
IF(OR(W57&gt;=50,W57&lt;100),"Moderado",""))))</f>
        <v/>
      </c>
      <c r="Y57" s="94" t="str">
        <f>IF(X57="","",IF(X57="Fuerte","NO","SI"))</f>
        <v/>
      </c>
      <c r="Z57" s="94"/>
      <c r="AA57" s="94"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5"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92"/>
      <c r="B58" s="92"/>
      <c r="C58" s="92"/>
      <c r="D58" s="92"/>
      <c r="E58" s="36"/>
      <c r="F58" s="36"/>
      <c r="G58" s="36"/>
      <c r="H58" s="37"/>
      <c r="I58" s="37"/>
      <c r="J58" s="37"/>
      <c r="K58" s="24"/>
      <c r="L58" s="24"/>
      <c r="M58" s="24"/>
      <c r="N58" s="24"/>
      <c r="O58" s="24"/>
      <c r="P58" s="24"/>
      <c r="Q58" s="24"/>
      <c r="R58" s="33" t="str">
        <f t="shared" si="0"/>
        <v/>
      </c>
      <c r="S58" s="3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33" t="str">
        <f t="shared" si="1"/>
        <v/>
      </c>
      <c r="U58" s="33"/>
      <c r="V58" s="33" t="str">
        <f t="shared" si="2"/>
        <v/>
      </c>
      <c r="W58" s="92"/>
      <c r="X58" s="92"/>
      <c r="Y58" s="92"/>
      <c r="Z58" s="92"/>
      <c r="AA58" s="92"/>
      <c r="AB58" s="92"/>
      <c r="AC58" s="2"/>
      <c r="AD58" s="2"/>
      <c r="AE58" s="2"/>
      <c r="AF58" s="2"/>
      <c r="AG58" s="2"/>
      <c r="AH58" s="2"/>
      <c r="AI58" s="2"/>
      <c r="AJ58" s="2"/>
      <c r="AK58" s="2"/>
      <c r="AL58" s="2"/>
      <c r="AM58" s="2"/>
      <c r="AN58" s="2"/>
      <c r="AO58" s="2"/>
      <c r="AP58" s="2"/>
      <c r="AQ58" s="2"/>
      <c r="AR58" s="2"/>
    </row>
    <row r="59" spans="1:44" ht="45.75" customHeight="1">
      <c r="A59" s="93"/>
      <c r="B59" s="93"/>
      <c r="C59" s="93"/>
      <c r="D59" s="93"/>
      <c r="E59" s="36"/>
      <c r="F59" s="36"/>
      <c r="G59" s="36"/>
      <c r="H59" s="37"/>
      <c r="I59" s="37"/>
      <c r="J59" s="37"/>
      <c r="K59" s="24"/>
      <c r="L59" s="24"/>
      <c r="M59" s="24"/>
      <c r="N59" s="24"/>
      <c r="O59" s="24"/>
      <c r="P59" s="24"/>
      <c r="Q59" s="24"/>
      <c r="R59" s="33" t="str">
        <f t="shared" si="0"/>
        <v/>
      </c>
      <c r="S59" s="3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33" t="str">
        <f t="shared" si="1"/>
        <v/>
      </c>
      <c r="U59" s="33"/>
      <c r="V59" s="33" t="str">
        <f t="shared" si="2"/>
        <v/>
      </c>
      <c r="W59" s="93"/>
      <c r="X59" s="93"/>
      <c r="Y59" s="93"/>
      <c r="Z59" s="93"/>
      <c r="AA59" s="93"/>
      <c r="AB59" s="93"/>
      <c r="AC59" s="2"/>
      <c r="AD59" s="2"/>
      <c r="AE59" s="2"/>
      <c r="AF59" s="2"/>
      <c r="AG59" s="2"/>
      <c r="AH59" s="2"/>
      <c r="AI59" s="2"/>
      <c r="AJ59" s="2"/>
      <c r="AK59" s="2"/>
      <c r="AL59" s="2"/>
      <c r="AM59" s="2"/>
      <c r="AN59" s="2"/>
      <c r="AO59" s="2"/>
      <c r="AP59" s="2"/>
      <c r="AQ59" s="2"/>
      <c r="AR59" s="2"/>
    </row>
    <row r="60" spans="1:44" ht="45.75" customHeight="1">
      <c r="A60" s="99">
        <v>18</v>
      </c>
      <c r="B60" s="11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6"/>
      <c r="F60" s="36"/>
      <c r="G60" s="36"/>
      <c r="H60" s="37"/>
      <c r="I60" s="37"/>
      <c r="J60" s="37"/>
      <c r="K60" s="24"/>
      <c r="L60" s="24"/>
      <c r="M60" s="24"/>
      <c r="N60" s="24"/>
      <c r="O60" s="24"/>
      <c r="P60" s="24"/>
      <c r="Q60" s="24"/>
      <c r="R60" s="33" t="str">
        <f t="shared" si="0"/>
        <v/>
      </c>
      <c r="S60" s="3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33" t="str">
        <f t="shared" si="1"/>
        <v/>
      </c>
      <c r="U60" s="33"/>
      <c r="V60" s="33" t="str">
        <f t="shared" si="2"/>
        <v/>
      </c>
      <c r="W60" s="120" t="str">
        <f>IF(AND(S60="",S61="",S62=""),"",AVERAGE(S60:S62))</f>
        <v/>
      </c>
      <c r="X60" s="120" t="str">
        <f>IF(W60="","",
IF(W60=100,"Fuerte",
IF(W60&lt;50,"Débil",
IF(OR(W60&gt;=50,W60&lt;100),"Moderado",""))))</f>
        <v/>
      </c>
      <c r="Y60" s="94" t="str">
        <f>IF(X60="","",IF(X60="Fuerte","NO","SI"))</f>
        <v/>
      </c>
      <c r="Z60" s="94"/>
      <c r="AA60" s="94"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5"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92"/>
      <c r="B61" s="92"/>
      <c r="C61" s="92"/>
      <c r="D61" s="92"/>
      <c r="E61" s="36"/>
      <c r="F61" s="36"/>
      <c r="G61" s="36"/>
      <c r="H61" s="37"/>
      <c r="I61" s="37"/>
      <c r="J61" s="37"/>
      <c r="K61" s="24"/>
      <c r="L61" s="24"/>
      <c r="M61" s="24"/>
      <c r="N61" s="24"/>
      <c r="O61" s="24"/>
      <c r="P61" s="24"/>
      <c r="Q61" s="24"/>
      <c r="R61" s="33" t="str">
        <f t="shared" si="0"/>
        <v/>
      </c>
      <c r="S61" s="3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33" t="str">
        <f t="shared" si="1"/>
        <v/>
      </c>
      <c r="U61" s="33"/>
      <c r="V61" s="33" t="str">
        <f t="shared" si="2"/>
        <v/>
      </c>
      <c r="W61" s="92"/>
      <c r="X61" s="92"/>
      <c r="Y61" s="92"/>
      <c r="Z61" s="92"/>
      <c r="AA61" s="92"/>
      <c r="AB61" s="92"/>
      <c r="AC61" s="2"/>
      <c r="AD61" s="2"/>
      <c r="AE61" s="2"/>
      <c r="AF61" s="2"/>
      <c r="AG61" s="2"/>
      <c r="AH61" s="2"/>
      <c r="AI61" s="2"/>
      <c r="AJ61" s="2"/>
      <c r="AK61" s="2"/>
      <c r="AL61" s="2"/>
      <c r="AM61" s="2"/>
      <c r="AN61" s="2"/>
      <c r="AO61" s="2"/>
      <c r="AP61" s="2"/>
      <c r="AQ61" s="2"/>
      <c r="AR61" s="2"/>
    </row>
    <row r="62" spans="1:44" ht="45.75" customHeight="1">
      <c r="A62" s="93"/>
      <c r="B62" s="93"/>
      <c r="C62" s="93"/>
      <c r="D62" s="93"/>
      <c r="E62" s="36"/>
      <c r="F62" s="36"/>
      <c r="G62" s="36"/>
      <c r="H62" s="37"/>
      <c r="I62" s="37"/>
      <c r="J62" s="37"/>
      <c r="K62" s="24"/>
      <c r="L62" s="24"/>
      <c r="M62" s="24"/>
      <c r="N62" s="24"/>
      <c r="O62" s="24"/>
      <c r="P62" s="24"/>
      <c r="Q62" s="24"/>
      <c r="R62" s="33" t="str">
        <f t="shared" si="0"/>
        <v/>
      </c>
      <c r="S62" s="3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33" t="str">
        <f t="shared" si="1"/>
        <v/>
      </c>
      <c r="U62" s="33"/>
      <c r="V62" s="33" t="str">
        <f t="shared" si="2"/>
        <v/>
      </c>
      <c r="W62" s="93"/>
      <c r="X62" s="93"/>
      <c r="Y62" s="93"/>
      <c r="Z62" s="93"/>
      <c r="AA62" s="93"/>
      <c r="AB62" s="93"/>
      <c r="AC62" s="2"/>
      <c r="AD62" s="2"/>
      <c r="AE62" s="2"/>
      <c r="AF62" s="2"/>
      <c r="AG62" s="2"/>
      <c r="AH62" s="2"/>
      <c r="AI62" s="2"/>
      <c r="AJ62" s="2"/>
      <c r="AK62" s="2"/>
      <c r="AL62" s="2"/>
      <c r="AM62" s="2"/>
      <c r="AN62" s="2"/>
      <c r="AO62" s="2"/>
      <c r="AP62" s="2"/>
      <c r="AQ62" s="2"/>
      <c r="AR62" s="2"/>
    </row>
    <row r="63" spans="1:44" ht="45.75" customHeight="1">
      <c r="A63" s="99">
        <v>19</v>
      </c>
      <c r="B63" s="11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6"/>
      <c r="F63" s="36"/>
      <c r="G63" s="36"/>
      <c r="H63" s="37"/>
      <c r="I63" s="37"/>
      <c r="J63" s="37"/>
      <c r="K63" s="24"/>
      <c r="L63" s="24"/>
      <c r="M63" s="24"/>
      <c r="N63" s="24"/>
      <c r="O63" s="24"/>
      <c r="P63" s="24"/>
      <c r="Q63" s="24"/>
      <c r="R63" s="33" t="str">
        <f t="shared" si="0"/>
        <v/>
      </c>
      <c r="S63" s="3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33" t="str">
        <f t="shared" si="1"/>
        <v/>
      </c>
      <c r="U63" s="33"/>
      <c r="V63" s="33" t="str">
        <f t="shared" si="2"/>
        <v/>
      </c>
      <c r="W63" s="120" t="str">
        <f>IF(AND(S63="",S64="",S65=""),"",AVERAGE(S63:S65))</f>
        <v/>
      </c>
      <c r="X63" s="120" t="str">
        <f>IF(W63="","",
IF(W63=100,"Fuerte",
IF(W63&lt;50,"Débil",
IF(OR(W63&gt;=50,W63&lt;100),"Moderado",""))))</f>
        <v/>
      </c>
      <c r="Y63" s="94" t="str">
        <f>IF(X63="","",IF(X63="Fuerte","NO","SI"))</f>
        <v/>
      </c>
      <c r="Z63" s="94"/>
      <c r="AA63" s="94"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5"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92"/>
      <c r="B64" s="92"/>
      <c r="C64" s="92"/>
      <c r="D64" s="92"/>
      <c r="E64" s="36"/>
      <c r="F64" s="36"/>
      <c r="G64" s="36"/>
      <c r="H64" s="37"/>
      <c r="I64" s="37"/>
      <c r="J64" s="37"/>
      <c r="K64" s="24"/>
      <c r="L64" s="24"/>
      <c r="M64" s="24"/>
      <c r="N64" s="24"/>
      <c r="O64" s="24"/>
      <c r="P64" s="24"/>
      <c r="Q64" s="24"/>
      <c r="R64" s="33" t="str">
        <f t="shared" si="0"/>
        <v/>
      </c>
      <c r="S64" s="3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33" t="str">
        <f t="shared" si="1"/>
        <v/>
      </c>
      <c r="U64" s="33"/>
      <c r="V64" s="33" t="str">
        <f t="shared" si="2"/>
        <v/>
      </c>
      <c r="W64" s="92"/>
      <c r="X64" s="92"/>
      <c r="Y64" s="92"/>
      <c r="Z64" s="92"/>
      <c r="AA64" s="92"/>
      <c r="AB64" s="92"/>
      <c r="AC64" s="2"/>
      <c r="AD64" s="2"/>
      <c r="AE64" s="2"/>
      <c r="AF64" s="2"/>
      <c r="AG64" s="2"/>
      <c r="AH64" s="2"/>
      <c r="AI64" s="2"/>
      <c r="AJ64" s="2"/>
      <c r="AK64" s="2"/>
      <c r="AL64" s="2"/>
      <c r="AM64" s="2"/>
      <c r="AN64" s="2"/>
      <c r="AO64" s="2"/>
      <c r="AP64" s="2"/>
      <c r="AQ64" s="2"/>
      <c r="AR64" s="2"/>
    </row>
    <row r="65" spans="1:44" ht="45.75" customHeight="1">
      <c r="A65" s="93"/>
      <c r="B65" s="93"/>
      <c r="C65" s="93"/>
      <c r="D65" s="93"/>
      <c r="E65" s="36"/>
      <c r="F65" s="36"/>
      <c r="G65" s="36"/>
      <c r="H65" s="37"/>
      <c r="I65" s="37"/>
      <c r="J65" s="37"/>
      <c r="K65" s="24"/>
      <c r="L65" s="24"/>
      <c r="M65" s="24"/>
      <c r="N65" s="24"/>
      <c r="O65" s="24"/>
      <c r="P65" s="24"/>
      <c r="Q65" s="24"/>
      <c r="R65" s="33" t="str">
        <f t="shared" si="0"/>
        <v/>
      </c>
      <c r="S65" s="3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33" t="str">
        <f t="shared" si="1"/>
        <v/>
      </c>
      <c r="U65" s="33"/>
      <c r="V65" s="33" t="str">
        <f t="shared" si="2"/>
        <v/>
      </c>
      <c r="W65" s="93"/>
      <c r="X65" s="93"/>
      <c r="Y65" s="93"/>
      <c r="Z65" s="93"/>
      <c r="AA65" s="93"/>
      <c r="AB65" s="93"/>
      <c r="AC65" s="2"/>
      <c r="AD65" s="2"/>
      <c r="AE65" s="2"/>
      <c r="AF65" s="2"/>
      <c r="AG65" s="2"/>
      <c r="AH65" s="2"/>
      <c r="AI65" s="2"/>
      <c r="AJ65" s="2"/>
      <c r="AK65" s="2"/>
      <c r="AL65" s="2"/>
      <c r="AM65" s="2"/>
      <c r="AN65" s="2"/>
      <c r="AO65" s="2"/>
      <c r="AP65" s="2"/>
      <c r="AQ65" s="2"/>
      <c r="AR65" s="2"/>
    </row>
    <row r="66" spans="1:44" ht="45.75" customHeight="1">
      <c r="A66" s="99">
        <v>20</v>
      </c>
      <c r="B66" s="11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6"/>
      <c r="F66" s="36"/>
      <c r="G66" s="36"/>
      <c r="H66" s="37"/>
      <c r="I66" s="37"/>
      <c r="J66" s="37"/>
      <c r="K66" s="24"/>
      <c r="L66" s="24"/>
      <c r="M66" s="24"/>
      <c r="N66" s="24"/>
      <c r="O66" s="24"/>
      <c r="P66" s="24"/>
      <c r="Q66" s="24"/>
      <c r="R66" s="33" t="str">
        <f t="shared" si="0"/>
        <v/>
      </c>
      <c r="S66" s="3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33" t="str">
        <f t="shared" si="1"/>
        <v/>
      </c>
      <c r="U66" s="33"/>
      <c r="V66" s="33" t="str">
        <f t="shared" si="2"/>
        <v/>
      </c>
      <c r="W66" s="120" t="str">
        <f>IF(AND(S66="",S67="",S68=""),"",AVERAGE(S66:S68))</f>
        <v/>
      </c>
      <c r="X66" s="120" t="str">
        <f>IF(W66="","",
IF(W66=100,"Fuerte",
IF(W66&lt;50,"Débil",
IF(OR(W66&gt;=50,W66&lt;100),"Moderado",""))))</f>
        <v/>
      </c>
      <c r="Y66" s="94" t="str">
        <f>IF(X66="","",IF(X66="Fuerte","NO","SI"))</f>
        <v/>
      </c>
      <c r="Z66" s="94"/>
      <c r="AA66" s="94"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5"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92"/>
      <c r="B67" s="92"/>
      <c r="C67" s="92"/>
      <c r="D67" s="92"/>
      <c r="E67" s="36"/>
      <c r="F67" s="36"/>
      <c r="G67" s="36"/>
      <c r="H67" s="37"/>
      <c r="I67" s="37"/>
      <c r="J67" s="37"/>
      <c r="K67" s="24"/>
      <c r="L67" s="24"/>
      <c r="M67" s="24"/>
      <c r="N67" s="24"/>
      <c r="O67" s="24"/>
      <c r="P67" s="24"/>
      <c r="Q67" s="24"/>
      <c r="R67" s="33" t="str">
        <f t="shared" si="0"/>
        <v/>
      </c>
      <c r="S67" s="3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33" t="str">
        <f t="shared" si="1"/>
        <v/>
      </c>
      <c r="U67" s="33"/>
      <c r="V67" s="33" t="str">
        <f t="shared" si="2"/>
        <v/>
      </c>
      <c r="W67" s="92"/>
      <c r="X67" s="92"/>
      <c r="Y67" s="92"/>
      <c r="Z67" s="92"/>
      <c r="AA67" s="92"/>
      <c r="AB67" s="92"/>
      <c r="AC67" s="2"/>
      <c r="AD67" s="2"/>
      <c r="AE67" s="2"/>
      <c r="AF67" s="2"/>
      <c r="AG67" s="2"/>
      <c r="AH67" s="2"/>
      <c r="AI67" s="2"/>
      <c r="AJ67" s="2"/>
      <c r="AK67" s="2"/>
      <c r="AL67" s="2"/>
      <c r="AM67" s="2"/>
      <c r="AN67" s="2"/>
      <c r="AO67" s="2"/>
      <c r="AP67" s="2"/>
      <c r="AQ67" s="2"/>
      <c r="AR67" s="2"/>
    </row>
    <row r="68" spans="1:44" ht="45.75" customHeight="1">
      <c r="A68" s="93"/>
      <c r="B68" s="93"/>
      <c r="C68" s="93"/>
      <c r="D68" s="93"/>
      <c r="E68" s="36"/>
      <c r="F68" s="36"/>
      <c r="G68" s="36"/>
      <c r="H68" s="37"/>
      <c r="I68" s="37"/>
      <c r="J68" s="37"/>
      <c r="K68" s="24"/>
      <c r="L68" s="24"/>
      <c r="M68" s="24"/>
      <c r="N68" s="24"/>
      <c r="O68" s="24"/>
      <c r="P68" s="24"/>
      <c r="Q68" s="24"/>
      <c r="R68" s="33" t="str">
        <f t="shared" si="0"/>
        <v/>
      </c>
      <c r="S68" s="3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33" t="str">
        <f t="shared" si="1"/>
        <v/>
      </c>
      <c r="U68" s="33"/>
      <c r="V68" s="33" t="str">
        <f t="shared" si="2"/>
        <v/>
      </c>
      <c r="W68" s="93"/>
      <c r="X68" s="93"/>
      <c r="Y68" s="93"/>
      <c r="Z68" s="93"/>
      <c r="AA68" s="93"/>
      <c r="AB68" s="93"/>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B9:D68">
    <cfRule type="expression" dxfId="199" priority="1">
      <formula>IF($D9="No aplica",1,0)</formula>
    </cfRule>
  </conditionalFormatting>
  <conditionalFormatting sqref="E9:AB11">
    <cfRule type="expression" dxfId="198" priority="2">
      <formula>IF($D$9="No aplica",1,0)</formula>
    </cfRule>
  </conditionalFormatting>
  <conditionalFormatting sqref="E12:AB14">
    <cfRule type="expression" dxfId="197" priority="3">
      <formula>IF($D$12="No aplica",1,0)</formula>
    </cfRule>
  </conditionalFormatting>
  <conditionalFormatting sqref="E15:AB17">
    <cfRule type="expression" dxfId="196" priority="4">
      <formula>IF($D$15="No aplica",1,0)</formula>
    </cfRule>
  </conditionalFormatting>
  <conditionalFormatting sqref="E18:AB20">
    <cfRule type="expression" dxfId="195" priority="5">
      <formula>IF($D$18="No aplica",1,0)</formula>
    </cfRule>
  </conditionalFormatting>
  <conditionalFormatting sqref="E21:AB23">
    <cfRule type="expression" dxfId="194" priority="6">
      <formula>IF($D$21="No aplica",1,0)</formula>
    </cfRule>
  </conditionalFormatting>
  <conditionalFormatting sqref="E24:AB26">
    <cfRule type="expression" dxfId="193" priority="7">
      <formula>IF($D$24="No aplica",1,0)</formula>
    </cfRule>
  </conditionalFormatting>
  <conditionalFormatting sqref="E27:AB29">
    <cfRule type="expression" dxfId="192" priority="8">
      <formula>IF($D$27="No aplica",1,0)</formula>
    </cfRule>
  </conditionalFormatting>
  <conditionalFormatting sqref="E30:AB32">
    <cfRule type="expression" dxfId="191" priority="9">
      <formula>IF($D$30="No aplica",1,0)</formula>
    </cfRule>
  </conditionalFormatting>
  <conditionalFormatting sqref="E33:AB35">
    <cfRule type="expression" dxfId="190" priority="10">
      <formula>IF($D$33="No aplica",1,0)</formula>
    </cfRule>
  </conditionalFormatting>
  <conditionalFormatting sqref="E36:AB38">
    <cfRule type="expression" dxfId="189" priority="11">
      <formula>IF($D$36="No aplica",1,0)</formula>
    </cfRule>
  </conditionalFormatting>
  <conditionalFormatting sqref="E39:AB41">
    <cfRule type="expression" dxfId="188" priority="12">
      <formula>IF($D$39="No aplica",1,0)</formula>
    </cfRule>
  </conditionalFormatting>
  <conditionalFormatting sqref="E42:AB44">
    <cfRule type="expression" dxfId="187" priority="13">
      <formula>IF($D$42="No aplica",1,0)</formula>
    </cfRule>
  </conditionalFormatting>
  <conditionalFormatting sqref="E45:AB47">
    <cfRule type="expression" dxfId="186" priority="14">
      <formula>IF($D$45="No aplica",1,0)</formula>
    </cfRule>
  </conditionalFormatting>
  <conditionalFormatting sqref="E48:AB50">
    <cfRule type="expression" dxfId="185" priority="15">
      <formula>IF($D$48="No aplica",1,0)</formula>
    </cfRule>
  </conditionalFormatting>
  <conditionalFormatting sqref="E51:AB53">
    <cfRule type="expression" dxfId="184" priority="16">
      <formula>IF($D$51="No aplica",1,0)</formula>
    </cfRule>
  </conditionalFormatting>
  <conditionalFormatting sqref="E54:AB56">
    <cfRule type="expression" dxfId="183" priority="17">
      <formula>IF($D$54="No aplica",1,0)</formula>
    </cfRule>
  </conditionalFormatting>
  <conditionalFormatting sqref="E57:AB59">
    <cfRule type="expression" dxfId="182" priority="18">
      <formula>IF($D$57="No aplica",1,0)</formula>
    </cfRule>
  </conditionalFormatting>
  <conditionalFormatting sqref="E60:AB62">
    <cfRule type="expression" dxfId="181" priority="19">
      <formula>IF($D$60="No aplica",1,0)</formula>
    </cfRule>
  </conditionalFormatting>
  <conditionalFormatting sqref="E63:AB65">
    <cfRule type="expression" dxfId="180" priority="20">
      <formula>IF($D$63="No aplica",1,0)</formula>
    </cfRule>
  </conditionalFormatting>
  <conditionalFormatting sqref="E66:AB68">
    <cfRule type="expression" dxfId="179" priority="21">
      <formula>IF($D$66="No aplica",1,0)</formula>
    </cfRule>
  </conditionalFormatting>
  <conditionalFormatting sqref="AB9">
    <cfRule type="expression" dxfId="178" priority="22">
      <formula>IF($AB9="Casi seguro",1,0)</formula>
    </cfRule>
  </conditionalFormatting>
  <conditionalFormatting sqref="AB9">
    <cfRule type="expression" dxfId="177" priority="23">
      <formula>IF($AB9="Probable",1,0)</formula>
    </cfRule>
  </conditionalFormatting>
  <conditionalFormatting sqref="AB9">
    <cfRule type="expression" dxfId="176" priority="24">
      <formula>IF($AB9="Posible",1,0)</formula>
    </cfRule>
  </conditionalFormatting>
  <conditionalFormatting sqref="AB9">
    <cfRule type="expression" dxfId="175" priority="25">
      <formula>IF($AB9="Improbable",1,0)</formula>
    </cfRule>
  </conditionalFormatting>
  <conditionalFormatting sqref="AB9">
    <cfRule type="expression" dxfId="174" priority="26">
      <formula>IF($AB9="Rara vez",1,0)</formula>
    </cfRule>
  </conditionalFormatting>
  <conditionalFormatting sqref="AB12">
    <cfRule type="expression" dxfId="173" priority="27">
      <formula>IF($AB12="Casi seguro",1,0)</formula>
    </cfRule>
  </conditionalFormatting>
  <conditionalFormatting sqref="AB12">
    <cfRule type="expression" dxfId="172" priority="28">
      <formula>IF($AB12="Probable",1,0)</formula>
    </cfRule>
  </conditionalFormatting>
  <conditionalFormatting sqref="AB12">
    <cfRule type="expression" dxfId="171" priority="29">
      <formula>IF($AB12="Posible",1,0)</formula>
    </cfRule>
  </conditionalFormatting>
  <conditionalFormatting sqref="AB12">
    <cfRule type="expression" dxfId="170" priority="30">
      <formula>IF($AB12="Improbable",1,0)</formula>
    </cfRule>
  </conditionalFormatting>
  <conditionalFormatting sqref="AB12">
    <cfRule type="expression" dxfId="169" priority="31">
      <formula>IF($AB12="Rara vez",1,0)</formula>
    </cfRule>
  </conditionalFormatting>
  <conditionalFormatting sqref="AB15">
    <cfRule type="expression" dxfId="168" priority="32">
      <formula>IF($AB15="Casi seguro",1,0)</formula>
    </cfRule>
  </conditionalFormatting>
  <conditionalFormatting sqref="AB15">
    <cfRule type="expression" dxfId="167" priority="33">
      <formula>IF($AB15="Probable",1,0)</formula>
    </cfRule>
  </conditionalFormatting>
  <conditionalFormatting sqref="AB15">
    <cfRule type="expression" dxfId="166" priority="34">
      <formula>IF($AB15="Posible",1,0)</formula>
    </cfRule>
  </conditionalFormatting>
  <conditionalFormatting sqref="AB15">
    <cfRule type="expression" dxfId="165" priority="35">
      <formula>IF($AB15="Improbable",1,0)</formula>
    </cfRule>
  </conditionalFormatting>
  <conditionalFormatting sqref="AB15">
    <cfRule type="expression" dxfId="164" priority="36">
      <formula>IF($AB15="Rara vez",1,0)</formula>
    </cfRule>
  </conditionalFormatting>
  <conditionalFormatting sqref="AB18">
    <cfRule type="expression" dxfId="163" priority="37">
      <formula>IF($AB18="Casi seguro",1,0)</formula>
    </cfRule>
  </conditionalFormatting>
  <conditionalFormatting sqref="AB18">
    <cfRule type="expression" dxfId="162" priority="38">
      <formula>IF($AB18="Probable",1,0)</formula>
    </cfRule>
  </conditionalFormatting>
  <conditionalFormatting sqref="AB18">
    <cfRule type="expression" dxfId="161" priority="39">
      <formula>IF($AB18="Posible",1,0)</formula>
    </cfRule>
  </conditionalFormatting>
  <conditionalFormatting sqref="AB18">
    <cfRule type="expression" dxfId="160" priority="40">
      <formula>IF($AB18="Improbable",1,0)</formula>
    </cfRule>
  </conditionalFormatting>
  <conditionalFormatting sqref="AB18">
    <cfRule type="expression" dxfId="159" priority="41">
      <formula>IF($AB18="Rara vez",1,0)</formula>
    </cfRule>
  </conditionalFormatting>
  <conditionalFormatting sqref="AB21">
    <cfRule type="expression" dxfId="158" priority="42">
      <formula>IF($AB21="Casi seguro",1,0)</formula>
    </cfRule>
  </conditionalFormatting>
  <conditionalFormatting sqref="AB21">
    <cfRule type="expression" dxfId="157" priority="43">
      <formula>IF($AB21="Probable",1,0)</formula>
    </cfRule>
  </conditionalFormatting>
  <conditionalFormatting sqref="AB21">
    <cfRule type="expression" dxfId="156" priority="44">
      <formula>IF($AB21="Posible",1,0)</formula>
    </cfRule>
  </conditionalFormatting>
  <conditionalFormatting sqref="AB21">
    <cfRule type="expression" dxfId="155" priority="45">
      <formula>IF($AB21="Improbable",1,0)</formula>
    </cfRule>
  </conditionalFormatting>
  <conditionalFormatting sqref="AB21">
    <cfRule type="expression" dxfId="154" priority="46">
      <formula>IF($AB21="Rara vez",1,0)</formula>
    </cfRule>
  </conditionalFormatting>
  <conditionalFormatting sqref="AB24">
    <cfRule type="expression" dxfId="153" priority="47">
      <formula>IF($AB24="Casi seguro",1,0)</formula>
    </cfRule>
  </conditionalFormatting>
  <conditionalFormatting sqref="AB24">
    <cfRule type="expression" dxfId="152" priority="48">
      <formula>IF($AB24="Probable",1,0)</formula>
    </cfRule>
  </conditionalFormatting>
  <conditionalFormatting sqref="AB24">
    <cfRule type="expression" dxfId="151" priority="49">
      <formula>IF($AB24="Posible",1,0)</formula>
    </cfRule>
  </conditionalFormatting>
  <conditionalFormatting sqref="AB24">
    <cfRule type="expression" dxfId="150" priority="50">
      <formula>IF($AB24="Improbable",1,0)</formula>
    </cfRule>
  </conditionalFormatting>
  <conditionalFormatting sqref="AB24">
    <cfRule type="expression" dxfId="149" priority="51">
      <formula>IF($AB24="Rara vez",1,0)</formula>
    </cfRule>
  </conditionalFormatting>
  <conditionalFormatting sqref="AB27">
    <cfRule type="expression" dxfId="148" priority="52">
      <formula>IF($AB27="Casi seguro",1,0)</formula>
    </cfRule>
  </conditionalFormatting>
  <conditionalFormatting sqref="AB27">
    <cfRule type="expression" dxfId="147" priority="53">
      <formula>IF($AB27="Probable",1,0)</formula>
    </cfRule>
  </conditionalFormatting>
  <conditionalFormatting sqref="AB27">
    <cfRule type="expression" dxfId="146" priority="54">
      <formula>IF($AB27="Posible",1,0)</formula>
    </cfRule>
  </conditionalFormatting>
  <conditionalFormatting sqref="AB27">
    <cfRule type="expression" dxfId="145" priority="55">
      <formula>IF($AB27="Improbable",1,0)</formula>
    </cfRule>
  </conditionalFormatting>
  <conditionalFormatting sqref="AB27">
    <cfRule type="expression" dxfId="144" priority="56">
      <formula>IF($AB27="Rara vez",1,0)</formula>
    </cfRule>
  </conditionalFormatting>
  <conditionalFormatting sqref="AB30">
    <cfRule type="expression" dxfId="143" priority="57">
      <formula>IF($AB30="Casi seguro",1,0)</formula>
    </cfRule>
  </conditionalFormatting>
  <conditionalFormatting sqref="AB30">
    <cfRule type="expression" dxfId="142" priority="58">
      <formula>IF($AB30="Probable",1,0)</formula>
    </cfRule>
  </conditionalFormatting>
  <conditionalFormatting sqref="AB30">
    <cfRule type="expression" dxfId="141" priority="59">
      <formula>IF($AB30="Posible",1,0)</formula>
    </cfRule>
  </conditionalFormatting>
  <conditionalFormatting sqref="AB30">
    <cfRule type="expression" dxfId="140" priority="60">
      <formula>IF($AB30="Improbable",1,0)</formula>
    </cfRule>
  </conditionalFormatting>
  <conditionalFormatting sqref="AB30">
    <cfRule type="expression" dxfId="139" priority="61">
      <formula>IF($AB30="Rara vez",1,0)</formula>
    </cfRule>
  </conditionalFormatting>
  <conditionalFormatting sqref="AB33">
    <cfRule type="expression" dxfId="138" priority="62">
      <formula>IF($AB33="Casi seguro",1,0)</formula>
    </cfRule>
  </conditionalFormatting>
  <conditionalFormatting sqref="AB33">
    <cfRule type="expression" dxfId="137" priority="63">
      <formula>IF($AB33="Probable",1,0)</formula>
    </cfRule>
  </conditionalFormatting>
  <conditionalFormatting sqref="AB33">
    <cfRule type="expression" dxfId="136" priority="64">
      <formula>IF($AB33="Posible",1,0)</formula>
    </cfRule>
  </conditionalFormatting>
  <conditionalFormatting sqref="AB33">
    <cfRule type="expression" dxfId="135" priority="65">
      <formula>IF($AB33="Improbable",1,0)</formula>
    </cfRule>
  </conditionalFormatting>
  <conditionalFormatting sqref="AB33">
    <cfRule type="expression" dxfId="134" priority="66">
      <formula>IF($AB33="Rara vez",1,0)</formula>
    </cfRule>
  </conditionalFormatting>
  <conditionalFormatting sqref="AB36">
    <cfRule type="expression" dxfId="133" priority="67">
      <formula>IF($AB36="Casi seguro",1,0)</formula>
    </cfRule>
  </conditionalFormatting>
  <conditionalFormatting sqref="AB36">
    <cfRule type="expression" dxfId="132" priority="68">
      <formula>IF($AB36="Probable",1,0)</formula>
    </cfRule>
  </conditionalFormatting>
  <conditionalFormatting sqref="AB36">
    <cfRule type="expression" dxfId="131" priority="69">
      <formula>IF($AB36="Posible",1,0)</formula>
    </cfRule>
  </conditionalFormatting>
  <conditionalFormatting sqref="AB36">
    <cfRule type="expression" dxfId="130" priority="70">
      <formula>IF($AB36="Improbable",1,0)</formula>
    </cfRule>
  </conditionalFormatting>
  <conditionalFormatting sqref="AB36">
    <cfRule type="expression" dxfId="129" priority="71">
      <formula>IF($AB36="Rara vez",1,0)</formula>
    </cfRule>
  </conditionalFormatting>
  <conditionalFormatting sqref="AB39">
    <cfRule type="expression" dxfId="128" priority="72">
      <formula>IF($AB39="Casi seguro",1,0)</formula>
    </cfRule>
  </conditionalFormatting>
  <conditionalFormatting sqref="AB39">
    <cfRule type="expression" dxfId="127" priority="73">
      <formula>IF($AB39="Probable",1,0)</formula>
    </cfRule>
  </conditionalFormatting>
  <conditionalFormatting sqref="AB39">
    <cfRule type="expression" dxfId="126" priority="74">
      <formula>IF($AB39="Posible",1,0)</formula>
    </cfRule>
  </conditionalFormatting>
  <conditionalFormatting sqref="AB39">
    <cfRule type="expression" dxfId="125" priority="75">
      <formula>IF($AB39="Improbable",1,0)</formula>
    </cfRule>
  </conditionalFormatting>
  <conditionalFormatting sqref="AB39">
    <cfRule type="expression" dxfId="124" priority="76">
      <formula>IF($AB39="Rara vez",1,0)</formula>
    </cfRule>
  </conditionalFormatting>
  <conditionalFormatting sqref="AB42">
    <cfRule type="expression" dxfId="123" priority="77">
      <formula>IF($AB42="Casi seguro",1,0)</formula>
    </cfRule>
  </conditionalFormatting>
  <conditionalFormatting sqref="AB42">
    <cfRule type="expression" dxfId="122" priority="78">
      <formula>IF($AB42="Probable",1,0)</formula>
    </cfRule>
  </conditionalFormatting>
  <conditionalFormatting sqref="AB42">
    <cfRule type="expression" dxfId="121" priority="79">
      <formula>IF($AB42="Posible",1,0)</formula>
    </cfRule>
  </conditionalFormatting>
  <conditionalFormatting sqref="AB42">
    <cfRule type="expression" dxfId="120" priority="80">
      <formula>IF($AB42="Improbable",1,0)</formula>
    </cfRule>
  </conditionalFormatting>
  <conditionalFormatting sqref="AB42">
    <cfRule type="expression" dxfId="119" priority="81">
      <formula>IF($AB42="Rara vez",1,0)</formula>
    </cfRule>
  </conditionalFormatting>
  <conditionalFormatting sqref="AB45">
    <cfRule type="expression" dxfId="118" priority="82">
      <formula>IF($AB45="Casi seguro",1,0)</formula>
    </cfRule>
  </conditionalFormatting>
  <conditionalFormatting sqref="AB45">
    <cfRule type="expression" dxfId="117" priority="83">
      <formula>IF($AB45="Probable",1,0)</formula>
    </cfRule>
  </conditionalFormatting>
  <conditionalFormatting sqref="AB45">
    <cfRule type="expression" dxfId="116" priority="84">
      <formula>IF($AB45="Posible",1,0)</formula>
    </cfRule>
  </conditionalFormatting>
  <conditionalFormatting sqref="AB45">
    <cfRule type="expression" dxfId="115" priority="85">
      <formula>IF($AB45="Improbable",1,0)</formula>
    </cfRule>
  </conditionalFormatting>
  <conditionalFormatting sqref="AB45">
    <cfRule type="expression" dxfId="114" priority="86">
      <formula>IF($AB45="Rara vez",1,0)</formula>
    </cfRule>
  </conditionalFormatting>
  <conditionalFormatting sqref="AB48">
    <cfRule type="expression" dxfId="113" priority="87">
      <formula>IF($AB48="Casi seguro",1,0)</formula>
    </cfRule>
  </conditionalFormatting>
  <conditionalFormatting sqref="AB48">
    <cfRule type="expression" dxfId="112" priority="88">
      <formula>IF($AB48="Probable",1,0)</formula>
    </cfRule>
  </conditionalFormatting>
  <conditionalFormatting sqref="AB48">
    <cfRule type="expression" dxfId="111" priority="89">
      <formula>IF($AB48="Posible",1,0)</formula>
    </cfRule>
  </conditionalFormatting>
  <conditionalFormatting sqref="AB48">
    <cfRule type="expression" dxfId="110" priority="90">
      <formula>IF($AB48="Improbable",1,0)</formula>
    </cfRule>
  </conditionalFormatting>
  <conditionalFormatting sqref="AB48">
    <cfRule type="expression" dxfId="109" priority="91">
      <formula>IF($AB48="Rara vez",1,0)</formula>
    </cfRule>
  </conditionalFormatting>
  <conditionalFormatting sqref="AB51">
    <cfRule type="expression" dxfId="108" priority="92">
      <formula>IF($AB51="Casi seguro",1,0)</formula>
    </cfRule>
  </conditionalFormatting>
  <conditionalFormatting sqref="AB51">
    <cfRule type="expression" dxfId="107" priority="93">
      <formula>IF($AB51="Probable",1,0)</formula>
    </cfRule>
  </conditionalFormatting>
  <conditionalFormatting sqref="AB51">
    <cfRule type="expression" dxfId="106" priority="94">
      <formula>IF($AB51="Posible",1,0)</formula>
    </cfRule>
  </conditionalFormatting>
  <conditionalFormatting sqref="AB51">
    <cfRule type="expression" dxfId="105" priority="95">
      <formula>IF($AB51="Improbable",1,0)</formula>
    </cfRule>
  </conditionalFormatting>
  <conditionalFormatting sqref="AB51">
    <cfRule type="expression" dxfId="104" priority="96">
      <formula>IF($AB51="Rara vez",1,0)</formula>
    </cfRule>
  </conditionalFormatting>
  <conditionalFormatting sqref="AB54">
    <cfRule type="expression" dxfId="103" priority="97">
      <formula>IF($AB54="Casi seguro",1,0)</formula>
    </cfRule>
  </conditionalFormatting>
  <conditionalFormatting sqref="AB54">
    <cfRule type="expression" dxfId="102" priority="98">
      <formula>IF($AB54="Probable",1,0)</formula>
    </cfRule>
  </conditionalFormatting>
  <conditionalFormatting sqref="AB54">
    <cfRule type="expression" dxfId="101" priority="99">
      <formula>IF($AB54="Posible",1,0)</formula>
    </cfRule>
  </conditionalFormatting>
  <conditionalFormatting sqref="AB54">
    <cfRule type="expression" dxfId="100" priority="100">
      <formula>IF($AB54="Improbable",1,0)</formula>
    </cfRule>
  </conditionalFormatting>
  <conditionalFormatting sqref="AB54">
    <cfRule type="expression" dxfId="99" priority="101">
      <formula>IF($AB54="Rara vez",1,0)</formula>
    </cfRule>
  </conditionalFormatting>
  <conditionalFormatting sqref="AB57">
    <cfRule type="expression" dxfId="98" priority="102">
      <formula>IF($AB57="Casi seguro",1,0)</formula>
    </cfRule>
  </conditionalFormatting>
  <conditionalFormatting sqref="AB57">
    <cfRule type="expression" dxfId="97" priority="103">
      <formula>IF($AB57="Probable",1,0)</formula>
    </cfRule>
  </conditionalFormatting>
  <conditionalFormatting sqref="AB57">
    <cfRule type="expression" dxfId="96" priority="104">
      <formula>IF($AB57="Posible",1,0)</formula>
    </cfRule>
  </conditionalFormatting>
  <conditionalFormatting sqref="AB57">
    <cfRule type="expression" dxfId="95" priority="105">
      <formula>IF($AB57="Improbable",1,0)</formula>
    </cfRule>
  </conditionalFormatting>
  <conditionalFormatting sqref="AB57">
    <cfRule type="expression" dxfId="94" priority="106">
      <formula>IF($AB57="Rara vez",1,0)</formula>
    </cfRule>
  </conditionalFormatting>
  <conditionalFormatting sqref="AB60">
    <cfRule type="expression" dxfId="93" priority="107">
      <formula>IF($AB60="Casi seguro",1,0)</formula>
    </cfRule>
  </conditionalFormatting>
  <conditionalFormatting sqref="AB60">
    <cfRule type="expression" dxfId="92" priority="108">
      <formula>IF($AB60="Probable",1,0)</formula>
    </cfRule>
  </conditionalFormatting>
  <conditionalFormatting sqref="AB60">
    <cfRule type="expression" dxfId="91" priority="109">
      <formula>IF($AB60="Posible",1,0)</formula>
    </cfRule>
  </conditionalFormatting>
  <conditionalFormatting sqref="AB60">
    <cfRule type="expression" dxfId="90" priority="110">
      <formula>IF($AB60="Improbable",1,0)</formula>
    </cfRule>
  </conditionalFormatting>
  <conditionalFormatting sqref="AB60">
    <cfRule type="expression" dxfId="89" priority="111">
      <formula>IF($AB60="Rara vez",1,0)</formula>
    </cfRule>
  </conditionalFormatting>
  <conditionalFormatting sqref="AB63">
    <cfRule type="expression" dxfId="88" priority="112">
      <formula>IF($AB63="Casi seguro",1,0)</formula>
    </cfRule>
  </conditionalFormatting>
  <conditionalFormatting sqref="AB63">
    <cfRule type="expression" dxfId="87" priority="113">
      <formula>IF($AB63="Probable",1,0)</formula>
    </cfRule>
  </conditionalFormatting>
  <conditionalFormatting sqref="AB63">
    <cfRule type="expression" dxfId="86" priority="114">
      <formula>IF($AB63="Posible",1,0)</formula>
    </cfRule>
  </conditionalFormatting>
  <conditionalFormatting sqref="AB63">
    <cfRule type="expression" dxfId="85" priority="115">
      <formula>IF($AB63="Improbable",1,0)</formula>
    </cfRule>
  </conditionalFormatting>
  <conditionalFormatting sqref="AB63">
    <cfRule type="expression" dxfId="84" priority="116">
      <formula>IF($AB63="Rara vez",1,0)</formula>
    </cfRule>
  </conditionalFormatting>
  <conditionalFormatting sqref="AB66">
    <cfRule type="expression" dxfId="83" priority="117">
      <formula>IF($AB66="Casi seguro",1,0)</formula>
    </cfRule>
  </conditionalFormatting>
  <conditionalFormatting sqref="AB66">
    <cfRule type="expression" dxfId="82" priority="118">
      <formula>IF($AB66="Probable",1,0)</formula>
    </cfRule>
  </conditionalFormatting>
  <conditionalFormatting sqref="AB66">
    <cfRule type="expression" dxfId="81" priority="119">
      <formula>IF($AB66="Posible",1,0)</formula>
    </cfRule>
  </conditionalFormatting>
  <conditionalFormatting sqref="AB66">
    <cfRule type="expression" dxfId="80" priority="120">
      <formula>IF($AB66="Improbable",1,0)</formula>
    </cfRule>
  </conditionalFormatting>
  <conditionalFormatting sqref="AB66">
    <cfRule type="expression" dxfId="79" priority="121">
      <formula>IF($AB66="Rara vez",1,0)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IF($E9="",Listas!$R$3,Listas!$X$2:$X$3)</xm:f>
          </x14:formula1>
          <xm:sqref>P9:P68</xm:sqref>
        </x14:dataValidation>
        <x14:dataValidation type="list" allowBlank="1" showErrorMessage="1">
          <x14:formula1>
            <xm:f>IF($E9="",Listas!$R$3,Listas!$U$2:$U$3)</xm:f>
          </x14:formula1>
          <xm:sqref>M9:M68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IF($E9="",Listas!$R$3,Listas!$Y$2:$Y$4)</xm:f>
          </x14:formula1>
          <xm:sqref>Q9:Q68</xm:sqref>
        </x14:dataValidation>
        <x14:dataValidation type="list" allowBlank="1" showErrorMessage="1">
          <x14:formula1>
            <xm:f>IF($E9="",Listas!$R$3,Listas!$W$2:$W$3)</xm:f>
          </x14:formula1>
          <xm:sqref>O9:O68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24" t="s">
        <v>396</v>
      </c>
      <c r="B1" s="81"/>
      <c r="C1" s="75"/>
      <c r="D1" s="80" t="s">
        <v>0</v>
      </c>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75"/>
      <c r="AQ1" s="110" t="s">
        <v>397</v>
      </c>
      <c r="AR1" s="67"/>
      <c r="AS1" s="3"/>
      <c r="AT1" s="3"/>
      <c r="AU1" s="3"/>
      <c r="AV1" s="3"/>
      <c r="AW1" s="3"/>
      <c r="AX1" s="3"/>
      <c r="AY1" s="3"/>
      <c r="AZ1" s="3"/>
      <c r="BA1" s="3"/>
      <c r="BB1" s="3"/>
      <c r="BC1" s="3"/>
      <c r="BD1" s="3"/>
      <c r="BE1" s="3"/>
      <c r="BF1" s="3"/>
      <c r="BG1" s="3"/>
      <c r="BH1" s="3"/>
      <c r="BI1" s="3"/>
      <c r="BJ1" s="3"/>
      <c r="BK1" s="3"/>
      <c r="BL1" s="3"/>
    </row>
    <row r="2" spans="1:64" ht="16.5" customHeight="1">
      <c r="A2" s="76"/>
      <c r="B2" s="82"/>
      <c r="C2" s="77"/>
      <c r="D2" s="76"/>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77"/>
      <c r="AQ2" s="110" t="s">
        <v>398</v>
      </c>
      <c r="AR2" s="67"/>
      <c r="AS2" s="3"/>
      <c r="AT2" s="3"/>
      <c r="AU2" s="3"/>
      <c r="AV2" s="3"/>
      <c r="AW2" s="3"/>
      <c r="AX2" s="3"/>
      <c r="AY2" s="3"/>
      <c r="AZ2" s="3"/>
      <c r="BA2" s="3"/>
      <c r="BB2" s="3"/>
      <c r="BC2" s="3"/>
      <c r="BD2" s="3"/>
      <c r="BE2" s="3"/>
      <c r="BF2" s="3"/>
      <c r="BG2" s="3"/>
      <c r="BH2" s="3"/>
      <c r="BI2" s="3"/>
      <c r="BJ2" s="3"/>
      <c r="BK2" s="3"/>
      <c r="BL2" s="3"/>
    </row>
    <row r="3" spans="1:64" ht="16.5" customHeight="1">
      <c r="A3" s="76"/>
      <c r="B3" s="82"/>
      <c r="C3" s="77"/>
      <c r="D3" s="76"/>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77"/>
      <c r="AQ3" s="110" t="s">
        <v>399</v>
      </c>
      <c r="AR3" s="67"/>
      <c r="AS3" s="3"/>
      <c r="AT3" s="3"/>
      <c r="AU3" s="3"/>
      <c r="AV3" s="3"/>
      <c r="AW3" s="3"/>
      <c r="AX3" s="3"/>
      <c r="AY3" s="3"/>
      <c r="AZ3" s="3"/>
      <c r="BA3" s="3"/>
      <c r="BB3" s="3"/>
      <c r="BC3" s="3"/>
      <c r="BD3" s="3"/>
      <c r="BE3" s="3"/>
      <c r="BF3" s="3"/>
      <c r="BG3" s="3"/>
      <c r="BH3" s="3"/>
      <c r="BI3" s="3"/>
      <c r="BJ3" s="3"/>
      <c r="BK3" s="3"/>
      <c r="BL3" s="3"/>
    </row>
    <row r="4" spans="1:64" ht="16.5" customHeight="1">
      <c r="A4" s="78"/>
      <c r="B4" s="83"/>
      <c r="C4" s="79"/>
      <c r="D4" s="78"/>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79"/>
      <c r="AQ4" s="110" t="s">
        <v>400</v>
      </c>
      <c r="AR4" s="67"/>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8"/>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106" t="s">
        <v>96</v>
      </c>
      <c r="B6" s="66"/>
      <c r="C6" s="66"/>
      <c r="D6" s="66"/>
      <c r="E6" s="66"/>
      <c r="F6" s="66"/>
      <c r="G6" s="66"/>
      <c r="H6" s="66"/>
      <c r="I6" s="66"/>
      <c r="J6" s="67"/>
      <c r="K6" s="106" t="s">
        <v>97</v>
      </c>
      <c r="L6" s="66"/>
      <c r="M6" s="66"/>
      <c r="N6" s="66"/>
      <c r="O6" s="66"/>
      <c r="P6" s="67"/>
      <c r="Q6" s="106" t="s">
        <v>246</v>
      </c>
      <c r="R6" s="66"/>
      <c r="S6" s="66"/>
      <c r="T6" s="66"/>
      <c r="U6" s="66"/>
      <c r="V6" s="66"/>
      <c r="W6" s="66"/>
      <c r="X6" s="66"/>
      <c r="Y6" s="66"/>
      <c r="Z6" s="66"/>
      <c r="AA6" s="66"/>
      <c r="AB6" s="66"/>
      <c r="AC6" s="66"/>
      <c r="AD6" s="66"/>
      <c r="AE6" s="66"/>
      <c r="AF6" s="66"/>
      <c r="AG6" s="67"/>
      <c r="AH6" s="106" t="s">
        <v>401</v>
      </c>
      <c r="AI6" s="66"/>
      <c r="AJ6" s="66"/>
      <c r="AK6" s="66"/>
      <c r="AL6" s="66"/>
      <c r="AM6" s="66"/>
      <c r="AN6" s="67"/>
      <c r="AO6" s="125" t="s">
        <v>402</v>
      </c>
      <c r="AP6" s="66"/>
      <c r="AQ6" s="66"/>
      <c r="AR6" s="67"/>
      <c r="AS6" s="3"/>
      <c r="AT6" s="3"/>
      <c r="AU6" s="3"/>
      <c r="AV6" s="3"/>
      <c r="AW6" s="3"/>
      <c r="AX6" s="3"/>
      <c r="AY6" s="3"/>
      <c r="AZ6" s="3"/>
      <c r="BA6" s="3"/>
      <c r="BB6" s="3"/>
      <c r="BC6" s="3"/>
      <c r="BD6" s="3"/>
      <c r="BE6" s="3"/>
      <c r="BF6" s="3"/>
      <c r="BG6" s="3"/>
      <c r="BH6" s="3"/>
      <c r="BI6" s="3"/>
      <c r="BJ6" s="3"/>
      <c r="BK6" s="3"/>
      <c r="BL6" s="3"/>
    </row>
    <row r="7" spans="1:64" ht="18" customHeight="1">
      <c r="A7" s="105" t="s">
        <v>94</v>
      </c>
      <c r="B7" s="101" t="s">
        <v>95</v>
      </c>
      <c r="C7" s="102" t="s">
        <v>99</v>
      </c>
      <c r="D7" s="102" t="s">
        <v>100</v>
      </c>
      <c r="E7" s="102" t="s">
        <v>101</v>
      </c>
      <c r="F7" s="102" t="s">
        <v>102</v>
      </c>
      <c r="G7" s="101" t="s">
        <v>103</v>
      </c>
      <c r="H7" s="102" t="s">
        <v>104</v>
      </c>
      <c r="I7" s="102" t="s">
        <v>105</v>
      </c>
      <c r="J7" s="102" t="s">
        <v>106</v>
      </c>
      <c r="K7" s="102" t="s">
        <v>107</v>
      </c>
      <c r="L7" s="101" t="s">
        <v>108</v>
      </c>
      <c r="M7" s="102" t="s">
        <v>403</v>
      </c>
      <c r="N7" s="102" t="s">
        <v>110</v>
      </c>
      <c r="O7" s="101" t="s">
        <v>108</v>
      </c>
      <c r="P7" s="102" t="s">
        <v>111</v>
      </c>
      <c r="Q7" s="102" t="s">
        <v>404</v>
      </c>
      <c r="R7" s="117" t="s">
        <v>405</v>
      </c>
      <c r="S7" s="66"/>
      <c r="T7" s="66"/>
      <c r="U7" s="66"/>
      <c r="V7" s="66"/>
      <c r="W7" s="67"/>
      <c r="X7" s="117" t="s">
        <v>251</v>
      </c>
      <c r="Y7" s="66"/>
      <c r="Z7" s="67"/>
      <c r="AA7" s="117" t="s">
        <v>252</v>
      </c>
      <c r="AB7" s="66"/>
      <c r="AC7" s="66"/>
      <c r="AD7" s="66"/>
      <c r="AE7" s="66"/>
      <c r="AF7" s="67"/>
      <c r="AG7" s="102" t="s">
        <v>253</v>
      </c>
      <c r="AH7" s="102" t="s">
        <v>370</v>
      </c>
      <c r="AI7" s="102" t="s">
        <v>108</v>
      </c>
      <c r="AJ7" s="102" t="s">
        <v>406</v>
      </c>
      <c r="AK7" s="102" t="s">
        <v>108</v>
      </c>
      <c r="AL7" s="102" t="s">
        <v>407</v>
      </c>
      <c r="AM7" s="108" t="s">
        <v>408</v>
      </c>
      <c r="AN7" s="102" t="s">
        <v>409</v>
      </c>
      <c r="AO7" s="108" t="s">
        <v>410</v>
      </c>
      <c r="AP7" s="108" t="s">
        <v>411</v>
      </c>
      <c r="AQ7" s="102" t="s">
        <v>412</v>
      </c>
      <c r="AR7" s="108" t="s">
        <v>413</v>
      </c>
      <c r="AS7" s="3"/>
      <c r="AT7" s="3"/>
      <c r="AU7" s="3"/>
      <c r="AV7" s="3"/>
      <c r="AW7" s="3"/>
      <c r="AX7" s="3"/>
      <c r="AY7" s="3"/>
      <c r="AZ7" s="3"/>
      <c r="BA7" s="3"/>
      <c r="BB7" s="3"/>
      <c r="BC7" s="3"/>
      <c r="BD7" s="3"/>
      <c r="BE7" s="3"/>
      <c r="BF7" s="3"/>
      <c r="BG7" s="3"/>
      <c r="BH7" s="3"/>
      <c r="BI7" s="3"/>
      <c r="BJ7" s="3"/>
      <c r="BK7" s="3"/>
      <c r="BL7" s="3"/>
    </row>
    <row r="8" spans="1:64" ht="47.25" customHeight="1">
      <c r="A8" s="93"/>
      <c r="B8" s="93"/>
      <c r="C8" s="93"/>
      <c r="D8" s="93"/>
      <c r="E8" s="93"/>
      <c r="F8" s="93"/>
      <c r="G8" s="93"/>
      <c r="H8" s="93"/>
      <c r="I8" s="93"/>
      <c r="J8" s="93"/>
      <c r="K8" s="93"/>
      <c r="L8" s="93"/>
      <c r="M8" s="93"/>
      <c r="N8" s="93"/>
      <c r="O8" s="93"/>
      <c r="P8" s="93"/>
      <c r="Q8" s="93"/>
      <c r="R8" s="20" t="s">
        <v>247</v>
      </c>
      <c r="S8" s="20" t="s">
        <v>348</v>
      </c>
      <c r="T8" s="20" t="s">
        <v>349</v>
      </c>
      <c r="U8" s="20" t="s">
        <v>350</v>
      </c>
      <c r="V8" s="20" t="s">
        <v>351</v>
      </c>
      <c r="W8" s="20" t="s">
        <v>352</v>
      </c>
      <c r="X8" s="20" t="s">
        <v>256</v>
      </c>
      <c r="Y8" s="20" t="s">
        <v>257</v>
      </c>
      <c r="Z8" s="20" t="s">
        <v>258</v>
      </c>
      <c r="AA8" s="20" t="s">
        <v>259</v>
      </c>
      <c r="AB8" s="20" t="s">
        <v>260</v>
      </c>
      <c r="AC8" s="20" t="s">
        <v>261</v>
      </c>
      <c r="AD8" s="20" t="s">
        <v>262</v>
      </c>
      <c r="AE8" s="20" t="s">
        <v>263</v>
      </c>
      <c r="AF8" s="20" t="s">
        <v>264</v>
      </c>
      <c r="AG8" s="93"/>
      <c r="AH8" s="93"/>
      <c r="AI8" s="93"/>
      <c r="AJ8" s="93"/>
      <c r="AK8" s="93"/>
      <c r="AL8" s="93"/>
      <c r="AM8" s="93"/>
      <c r="AN8" s="93"/>
      <c r="AO8" s="93"/>
      <c r="AP8" s="93"/>
      <c r="AQ8" s="93"/>
      <c r="AR8" s="93"/>
      <c r="AS8" s="16"/>
      <c r="AT8" s="16"/>
      <c r="AU8" s="16"/>
      <c r="AV8" s="16"/>
      <c r="AW8" s="16"/>
      <c r="AX8" s="16"/>
      <c r="AY8" s="16"/>
      <c r="AZ8" s="16"/>
      <c r="BA8" s="16"/>
      <c r="BB8" s="16"/>
      <c r="BC8" s="16"/>
      <c r="BD8" s="16"/>
      <c r="BE8" s="16"/>
      <c r="BF8" s="16"/>
      <c r="BG8" s="16"/>
      <c r="BH8" s="16"/>
      <c r="BI8" s="16"/>
      <c r="BJ8" s="16"/>
      <c r="BK8" s="16"/>
      <c r="BL8" s="16"/>
    </row>
    <row r="9" spans="1:64" ht="32.25" customHeight="1">
      <c r="A9" s="99">
        <v>1</v>
      </c>
      <c r="B9" s="94" t="str">
        <f>'2. Identificación del Riesgo'!B9:B11</f>
        <v>Tecnologías de la Información y las Comunicaciones</v>
      </c>
      <c r="C9" s="94" t="str">
        <f>IF('2. Identificación del Riesgo'!C9:C11="","",'2. Identificación del Riesgo'!C9:C11)</f>
        <v>Instrumentación y telecomunicaciones</v>
      </c>
      <c r="D9" s="94" t="str">
        <f>IF('2. Identificación del Riesgo'!D9:D11="","",'2. Identificación del Riesgo'!D9:D11)</f>
        <v>Afectación Económica (o presupuestal) y Reputacional</v>
      </c>
      <c r="E9" s="94" t="str">
        <f>IF('2. Identificación del Riesgo'!E9:E11="","",'2. Identificación del Riesgo'!E9:E11)</f>
        <v xml:space="preserve"> Causas externas y condiciones de medio ambiente, Impericia en la manipulación del equipo, Mala calibración.</v>
      </c>
      <c r="F9" s="94" t="str">
        <f>IF('2. Identificación del Riesgo'!F9:F11="","",'2. Identificación del Riesgo'!F9:F11)</f>
        <v>Fallas de funcionamiento por el uso rutinario.</v>
      </c>
      <c r="G9" s="94" t="str">
        <f>IF('2. Identificación del Riesgo'!G9:G11="","",'2. Identificación del Riesgo'!G9:G11)</f>
        <v>Posibilidad de Afectación Económica (o presupuestal) y Reputacional por daños en los equipos de instrumentación y comunicación debido a Fallas de funcionamiento por el uso rutinario.</v>
      </c>
      <c r="H9" s="94" t="str">
        <f>IF('2. Identificación del Riesgo'!H9:H11="","",'2. Identificación del Riesgo'!H9:H11)</f>
        <v>Gestión</v>
      </c>
      <c r="I9" s="94" t="str">
        <f>IF('2. Identificación del Riesgo'!I9:I11="","",'2. Identificación del Riesgo'!I9:I11)</f>
        <v>Fallas Tecnológicas</v>
      </c>
      <c r="J9" s="94" t="str">
        <f>IF('2. Identificación del Riesgo'!J9:J11="","",'2. Identificación del Riesgo'!J9:J11)</f>
        <v>Baja: La actividad que conlleva el riesgo se ejecuta de 3 a 24 veces por año</v>
      </c>
      <c r="K9" s="95" t="str">
        <f>'2. Identificación del Riesgo'!K9:K11</f>
        <v>Baja</v>
      </c>
      <c r="L9" s="96">
        <f>'2. Identificación del Riesgo'!L9:L11</f>
        <v>0.4</v>
      </c>
      <c r="M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con algunos usuarios de relevancia frente al logro de los objetivos</v>
      </c>
      <c r="N9" s="95" t="str">
        <f>'2. Identificación del Riesgo'!N9:N11</f>
        <v>Moderado</v>
      </c>
      <c r="O9" s="96">
        <f>'2. Identificación del Riesgo'!O9:O11</f>
        <v>0.6</v>
      </c>
      <c r="P9" s="91" t="str">
        <f>'2. Identificación del Riesgo'!P9:P11</f>
        <v>Moderado</v>
      </c>
      <c r="Q9" s="37" t="str">
        <f>IF($H$9="","",
IF(OR($H$9="Corrupción",$H$9="Lavado de Activos",$H$9="Financiación del Terrorismo",$H$9="Corrupción en Trámites, OPAs y Consultas de Acceso a la Información Pública"),"No Aplica",'5. Valoración de Controles'!H9))</f>
        <v xml:space="preserve">Profesional 08 de Monitoreo Ejecución de Mantenimientos preventivos y correctivos a las Estaciones de RAB - RHB, verificación y ajuste de elementos </v>
      </c>
      <c r="R9" s="37" t="str">
        <f>IF($H$9="","",
IF(OR($H$9="Corrupción",$H$9="Lavado de Activos",$H$9="Financiación del Terrorismo",$H$9="Corrupción en Trámites, OPAs y Consultas de Acceso a la Información Pública"),'6.Valoración Control Corrupción'!E9,"No Aplica"))</f>
        <v>No Aplica</v>
      </c>
      <c r="S9" s="37" t="str">
        <f>IF($H$9="","",
IF(OR($H$9="Corrupción",$H$9="Lavado de Activos",$H$9="Financiación del Terrorismo",$H$9="Corrupción en Trámites, OPAs y Consultas de Acceso a la Información Pública"),'6.Valoración Control Corrupción'!F9,"No Aplica"))</f>
        <v>No Aplica</v>
      </c>
      <c r="T9" s="37" t="str">
        <f>IF($H$9="","",
IF(OR($H$9="Corrupción",$H$9="Lavado de Activos",$H$9="Financiación del Terrorismo",$H$9="Corrupción en Trámites, OPAs y Consultas de Acceso a la Información Pública"),'6.Valoración Control Corrupción'!G9,"No Aplica"))</f>
        <v>No Aplica</v>
      </c>
      <c r="U9" s="37" t="str">
        <f>IF($H$9="","",
IF(OR($H$9="Corrupción",$H$9="Lavado de Activos",$H$9="Financiación del Terrorismo",$H$9="Corrupción en Trámites, OPAs y Consultas de Acceso a la Información Pública"),'6.Valoración Control Corrupción'!H9,"No Aplica"))</f>
        <v>No Aplica</v>
      </c>
      <c r="V9" s="37" t="str">
        <f>IF($H$9="","",
IF(OR($H$9="Corrupción",$H$9="Lavado de Activos",$H$9="Financiación del Terrorismo",$H$9="Corrupción en Trámites, OPAs y Consultas de Acceso a la Información Pública"),'6.Valoración Control Corrupción'!I9,"No Aplica"))</f>
        <v>No Aplica</v>
      </c>
      <c r="W9" s="37" t="str">
        <f>IF($H$9="","",
IF(OR($H$9="Corrupción",$H$9="Lavado de Activos",$H$9="Financiación del Terrorismo",$H$9="Corrupción en Trámites, OPAs y Consultas de Acceso a la Información Pública"),'6.Valoración Control Corrupción'!J9,"No Aplica"))</f>
        <v>No Aplica</v>
      </c>
      <c r="X9" s="33" t="str">
        <f>IF($H$9="","",
IF(OR($H$9="Corrupción",$H$9="Lavado de Activos",$H$9="Financiación del Terrorismo",$H$9="Corrupción en Trámites, OPAs y Consultas de Acceso a la Información Pública"),"No Aplica",'5. Valoración de Controles'!I9))</f>
        <v>Preventivo</v>
      </c>
      <c r="Y9" s="33" t="str">
        <f>IF($H$9="","",
IF(OR($H$9="Corrupción",$H$9="Lavado de Activos",$H$9="Financiación del Terrorismo",$H$9="Corrupción en Trámites, OPAs y Consultas de Acceso a la Información Pública"),"No Aplica",'5. Valoración de Controles'!J9))</f>
        <v>Afecta probabilidad</v>
      </c>
      <c r="Z9" s="33" t="str">
        <f>IF($H$9="","",
IF(OR($H$9="Corrupción",$H$9="Lavado de Activos",$H$9="Financiación del Terrorismo",$H$9="Corrupción en Trámites, OPAs y Consultas de Acceso a la Información Pública"),"No Aplica",'5. Valoración de Controles'!K9))</f>
        <v>Manual</v>
      </c>
      <c r="AA9" s="33" t="str">
        <f>IF($H$9="","",
IF(OR($H$9="Corrupción",$H$9="Lavado de Activos",$H$9="Financiación del Terrorismo",$H$9="Corrupción en Trámites, OPAs y Consultas de Acceso a la Información Pública"),"No Aplica",'5. Valoración de Controles'!L9))</f>
        <v>Documentado</v>
      </c>
      <c r="AB9" s="33" t="str">
        <f>IF($H$9="","",
IF(OR($H$9="Corrupción",$H$9="Lavado de Activos",$H$9="Financiación del Terrorismo",$H$9="Corrupción en Trámites, OPAs y Consultas de Acceso a la Información Pública"),"No Aplica",'5. Valoración de Controles'!M9))</f>
        <v>Continua</v>
      </c>
      <c r="AC9" s="33" t="str">
        <f>IF($H$9="","",
IF(OR($H$9="Corrupción",$H$9="Lavado de Activos",$H$9="Financiación del Terrorismo",$H$9="Corrupción en Trámites, OPAs y Consultas de Acceso a la Información Pública"),"No Aplica",'5. Valoración de Controles'!N9))</f>
        <v>Con registro</v>
      </c>
      <c r="AD9" s="39" t="str">
        <f>IF($H$9="","",
IF(OR($H$9="Corrupción",$H$9="Lavado de Activos",$H$9="Financiación del Terrorismo",$H$9="Corrupción en Trámites, OPAs y Consultas de Acceso a la Información Pública"),"No Aplica",'5. Valoración de Controles'!O9))</f>
        <v>https://drive.google.com/drive/folders/1KcE0mgCu8IBqkwJ-0lIdNm0maj6DVHQH</v>
      </c>
      <c r="AE9" s="33" t="str">
        <f>IF($H$9="","",
IF(OR($H$9="Corrupción",$H$9="Lavado de Activos",$H$9="Financiación del Terrorismo",$H$9="Corrupción en Trámites, OPAs y Consultas de Acceso a la Información Pública"),"No Aplica",'5. Valoración de Controles'!P9))</f>
        <v>Informes mensules</v>
      </c>
      <c r="AF9" s="33" t="str">
        <f>IF($H$9="","",
IF(OR($H$9="Corrupción",$H$9="Lavado de Activos",$H$9="Financiación del Terrorismo",$H$9="Corrupción en Trámites, OPAs y Consultas de Acceso a la Información Pública"),"No Aplica",'5. Valoración de Controles'!Q9))</f>
        <v xml:space="preserve">Se realiza el coambio de los equipos que requieran, se realiza mantenimiento correctivo y puesta en funcionamiento </v>
      </c>
      <c r="AG9" s="25">
        <f>IF($H$9="","",
IF(OR($H$9="Corrupción",$H$9="Lavado de Activos",$H$9="Financiación del Terrorismo",$H$9="Corrupción en Trámites, OPAs y Consultas de Acceso a la Información Pública"),"No Aplica",'5. Valoración de Controles'!R9))</f>
        <v>0.4</v>
      </c>
      <c r="AH9" s="95"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2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0.14399999999999999</v>
      </c>
      <c r="AJ9" s="95"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Moderado</v>
      </c>
      <c r="AK9" s="12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0.6</v>
      </c>
      <c r="AL9" s="91"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7" t="s">
        <v>414</v>
      </c>
      <c r="AN9" s="11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12"/>
      <c r="AP9" s="122"/>
      <c r="AQ9" s="122" t="str">
        <f>IF(AO9="","","∑ Peso porcentual de cada acción definida")</f>
        <v/>
      </c>
      <c r="AR9" s="94"/>
      <c r="AS9" s="17"/>
      <c r="AT9" s="17"/>
      <c r="AU9" s="17"/>
      <c r="AV9" s="17"/>
      <c r="AW9" s="17"/>
      <c r="AX9" s="17"/>
      <c r="AY9" s="17"/>
      <c r="AZ9" s="17"/>
      <c r="BA9" s="17"/>
      <c r="BB9" s="17"/>
      <c r="BC9" s="17"/>
      <c r="BD9" s="17"/>
      <c r="BE9" s="17"/>
      <c r="BF9" s="17"/>
      <c r="BG9" s="17"/>
      <c r="BH9" s="17"/>
      <c r="BI9" s="17"/>
      <c r="BJ9" s="17"/>
      <c r="BK9" s="17"/>
      <c r="BL9" s="17"/>
    </row>
    <row r="10" spans="1:64" ht="31.5" customHeight="1">
      <c r="A10" s="92"/>
      <c r="B10" s="92"/>
      <c r="C10" s="92"/>
      <c r="D10" s="92"/>
      <c r="E10" s="92"/>
      <c r="F10" s="92"/>
      <c r="G10" s="92"/>
      <c r="H10" s="92"/>
      <c r="I10" s="92"/>
      <c r="J10" s="92"/>
      <c r="K10" s="92"/>
      <c r="L10" s="92"/>
      <c r="M10" s="92"/>
      <c r="N10" s="92"/>
      <c r="O10" s="92"/>
      <c r="P10" s="92"/>
      <c r="Q10" s="37" t="str">
        <f>IF($H$9="","",
IF(OR($H$9="Corrupción",$H$9="Lavado de Activos",$H$9="Financiación del Terrorismo",$H$9="Corrupción en Trámites, OPAs y Consultas de Acceso a la Información Pública"),"No Aplica",'5. Valoración de Controles'!H10))</f>
        <v xml:space="preserve">Profesional 08 de telecomunicaciones Ejecución de Manteniemientos preventivos y correctivos a las radios, radiobases y antenas de la red de telecomunicaciones </v>
      </c>
      <c r="R10" s="37" t="str">
        <f>IF($H$9="","",
IF(OR($H$9="Corrupción",$H$9="Lavado de Activos",$H$9="Financiación del Terrorismo",$H$9="Corrupción en Trámites, OPAs y Consultas de Acceso a la Información Pública"),'6.Valoración Control Corrupción'!E10,"No Aplica"))</f>
        <v>No Aplica</v>
      </c>
      <c r="S10" s="37" t="str">
        <f>IF($H$9="","",
IF(OR($H$9="Corrupción",$H$9="Lavado de Activos",$H$9="Financiación del Terrorismo",$H$9="Corrupción en Trámites, OPAs y Consultas de Acceso a la Información Pública"),'6.Valoración Control Corrupción'!F10,"No Aplica"))</f>
        <v>No Aplica</v>
      </c>
      <c r="T10" s="37" t="str">
        <f>IF($H$9="","",
IF(OR($H$9="Corrupción",$H$9="Lavado de Activos",$H$9="Financiación del Terrorismo",$H$9="Corrupción en Trámites, OPAs y Consultas de Acceso a la Información Pública"),'6.Valoración Control Corrupción'!G10,"No Aplica"))</f>
        <v>No Aplica</v>
      </c>
      <c r="U10" s="37" t="str">
        <f>IF($H$9="","",
IF(OR($H$9="Corrupción",$H$9="Lavado de Activos",$H$9="Financiación del Terrorismo",$H$9="Corrupción en Trámites, OPAs y Consultas de Acceso a la Información Pública"),'6.Valoración Control Corrupción'!H10,"No Aplica"))</f>
        <v>No Aplica</v>
      </c>
      <c r="V10" s="37" t="str">
        <f>IF($H$9="","",
IF(OR($H$9="Corrupción",$H$9="Lavado de Activos",$H$9="Financiación del Terrorismo",$H$9="Corrupción en Trámites, OPAs y Consultas de Acceso a la Información Pública"),'6.Valoración Control Corrupción'!I10,"No Aplica"))</f>
        <v>No Aplica</v>
      </c>
      <c r="W10" s="37" t="str">
        <f>IF($H$9="","",
IF(OR($H$9="Corrupción",$H$9="Lavado de Activos",$H$9="Financiación del Terrorismo",$H$9="Corrupción en Trámites, OPAs y Consultas de Acceso a la Información Pública"),'6.Valoración Control Corrupción'!J10,"No Aplica"))</f>
        <v>No Aplica</v>
      </c>
      <c r="X10" s="33" t="str">
        <f>IF($H$9="","",
IF(OR($H$9="Corrupción",$H$9="Lavado de Activos",$H$9="Financiación del Terrorismo",$H$9="Corrupción en Trámites, OPAs y Consultas de Acceso a la Información Pública"),"No Aplica",'5. Valoración de Controles'!I10))</f>
        <v>Preventivo</v>
      </c>
      <c r="Y10" s="33" t="str">
        <f>IF($H$9="","",
IF(OR($H$9="Corrupción",$H$9="Lavado de Activos",$H$9="Financiación del Terrorismo",$H$9="Corrupción en Trámites, OPAs y Consultas de Acceso a la Información Pública"),"No Aplica",'5. Valoración de Controles'!J10))</f>
        <v>Afecta probabilidad</v>
      </c>
      <c r="Z10" s="33" t="str">
        <f>IF($H$9="","",
IF(OR($H$9="Corrupción",$H$9="Lavado de Activos",$H$9="Financiación del Terrorismo",$H$9="Corrupción en Trámites, OPAs y Consultas de Acceso a la Información Pública"),"No Aplica",'5. Valoración de Controles'!K10))</f>
        <v>Manual</v>
      </c>
      <c r="AA10" s="33" t="str">
        <f>IF($H$9="","",
IF(OR($H$9="Corrupción",$H$9="Lavado de Activos",$H$9="Financiación del Terrorismo",$H$9="Corrupción en Trámites, OPAs y Consultas de Acceso a la Información Pública"),"No Aplica",'5. Valoración de Controles'!L10))</f>
        <v>Documentado</v>
      </c>
      <c r="AB10" s="33" t="str">
        <f>IF($H$9="","",
IF(OR($H$9="Corrupción",$H$9="Lavado de Activos",$H$9="Financiación del Terrorismo",$H$9="Corrupción en Trámites, OPAs y Consultas de Acceso a la Información Pública"),"No Aplica",'5. Valoración de Controles'!M10))</f>
        <v>Continua</v>
      </c>
      <c r="AC10" s="33" t="str">
        <f>IF($H$9="","",
IF(OR($H$9="Corrupción",$H$9="Lavado de Activos",$H$9="Financiación del Terrorismo",$H$9="Corrupción en Trámites, OPAs y Consultas de Acceso a la Información Pública"),"No Aplica",'5. Valoración de Controles'!N10))</f>
        <v>Con registro</v>
      </c>
      <c r="AD10" s="39" t="str">
        <f>IF($H$9="","",
IF(OR($H$9="Corrupción",$H$9="Lavado de Activos",$H$9="Financiación del Terrorismo",$H$9="Corrupción en Trámites, OPAs y Consultas de Acceso a la Información Pública"),"No Aplica",'5. Valoración de Controles'!O10))</f>
        <v>https://drive.google.com/drive/folders/1ns2SQGuysC896EH1eaGALuLgN09x7U0A</v>
      </c>
      <c r="AE10" s="33" t="str">
        <f>IF($H$9="","",
IF(OR($H$9="Corrupción",$H$9="Lavado de Activos",$H$9="Financiación del Terrorismo",$H$9="Corrupción en Trámites, OPAs y Consultas de Acceso a la Información Pública"),"No Aplica",'5. Valoración de Controles'!P10))</f>
        <v>Informes mensules</v>
      </c>
      <c r="AF10" s="33" t="str">
        <f>IF($H$9="","",
IF(OR($H$9="Corrupción",$H$9="Lavado de Activos",$H$9="Financiación del Terrorismo",$H$9="Corrupción en Trámites, OPAs y Consultas de Acceso a la Información Pública"),"No Aplica",'5. Valoración de Controles'!Q10))</f>
        <v xml:space="preserve">Se realiza el coambio de los equipos que requieran, se realiza mantenimiento correctivo y puesta en funcionamiento </v>
      </c>
      <c r="AG10" s="25">
        <f>IF($H$9="","",
IF(OR($H$9="Corrupción",$H$9="Lavado de Activos",$H$9="Financiación del Terrorismo",$H$9="Corrupción en Trámites, OPAs y Consultas de Acceso a la Información Pública"),"No Aplica",'5. Valoración de Controles'!R10))</f>
        <v>0.4</v>
      </c>
      <c r="AH10" s="92"/>
      <c r="AI10" s="92"/>
      <c r="AJ10" s="92"/>
      <c r="AK10" s="92"/>
      <c r="AL10" s="92"/>
      <c r="AM10" s="92"/>
      <c r="AN10" s="92"/>
      <c r="AO10" s="92"/>
      <c r="AP10" s="92"/>
      <c r="AQ10" s="92"/>
      <c r="AR10" s="92"/>
      <c r="AS10" s="3"/>
      <c r="AT10" s="3"/>
      <c r="AU10" s="3"/>
      <c r="AV10" s="3"/>
      <c r="AW10" s="3"/>
      <c r="AX10" s="3"/>
      <c r="AY10" s="3"/>
      <c r="AZ10" s="3"/>
      <c r="BA10" s="3"/>
      <c r="BB10" s="3"/>
      <c r="BC10" s="3"/>
      <c r="BD10" s="3"/>
      <c r="BE10" s="3"/>
      <c r="BF10" s="3"/>
      <c r="BG10" s="3"/>
      <c r="BH10" s="3"/>
      <c r="BI10" s="3"/>
      <c r="BJ10" s="3"/>
      <c r="BK10" s="3"/>
      <c r="BL10" s="3"/>
    </row>
    <row r="11" spans="1:64" ht="31.5" customHeight="1">
      <c r="A11" s="93"/>
      <c r="B11" s="93"/>
      <c r="C11" s="93"/>
      <c r="D11" s="93"/>
      <c r="E11" s="93"/>
      <c r="F11" s="93"/>
      <c r="G11" s="93"/>
      <c r="H11" s="93"/>
      <c r="I11" s="93"/>
      <c r="J11" s="93"/>
      <c r="K11" s="93"/>
      <c r="L11" s="93"/>
      <c r="M11" s="93"/>
      <c r="N11" s="93"/>
      <c r="O11" s="93"/>
      <c r="P11" s="93"/>
      <c r="Q11" s="37" t="str">
        <f>IF($H$9="","",
IF(OR($H$9="Corrupción",$H$9="Lavado de Activos",$H$9="Financiación del Terrorismo",$H$9="Corrupción en Trámites, OPAs y Consultas de Acceso a la Información Pública"),"No Aplica",'5. Valoración de Controles'!H11))</f>
        <v xml:space="preserve">  </v>
      </c>
      <c r="R11" s="37" t="str">
        <f>IF($H$9="","",
IF(OR($H$9="Corrupción",$H$9="Lavado de Activos",$H$9="Financiación del Terrorismo",$H$9="Corrupción en Trámites, OPAs y Consultas de Acceso a la Información Pública"),'6.Valoración Control Corrupción'!E11,"No Aplica"))</f>
        <v>No Aplica</v>
      </c>
      <c r="S11" s="37" t="str">
        <f>IF($H$9="","",
IF(OR($H$9="Corrupción",$H$9="Lavado de Activos",$H$9="Financiación del Terrorismo",$H$9="Corrupción en Trámites, OPAs y Consultas de Acceso a la Información Pública"),'6.Valoración Control Corrupción'!F11,"No Aplica"))</f>
        <v>No Aplica</v>
      </c>
      <c r="T11" s="37" t="str">
        <f>IF($H$9="","",
IF(OR($H$9="Corrupción",$H$9="Lavado de Activos",$H$9="Financiación del Terrorismo",$H$9="Corrupción en Trámites, OPAs y Consultas de Acceso a la Información Pública"),'6.Valoración Control Corrupción'!G11,"No Aplica"))</f>
        <v>No Aplica</v>
      </c>
      <c r="U11" s="37" t="str">
        <f>IF($H$9="","",
IF(OR($H$9="Corrupción",$H$9="Lavado de Activos",$H$9="Financiación del Terrorismo",$H$9="Corrupción en Trámites, OPAs y Consultas de Acceso a la Información Pública"),'6.Valoración Control Corrupción'!H11,"No Aplica"))</f>
        <v>No Aplica</v>
      </c>
      <c r="V11" s="37" t="str">
        <f>IF($H$9="","",
IF(OR($H$9="Corrupción",$H$9="Lavado de Activos",$H$9="Financiación del Terrorismo",$H$9="Corrupción en Trámites, OPAs y Consultas de Acceso a la Información Pública"),'6.Valoración Control Corrupción'!I11,"No Aplica"))</f>
        <v>No Aplica</v>
      </c>
      <c r="W11" s="37" t="str">
        <f>IF($H$9="","",
IF(OR($H$9="Corrupción",$H$9="Lavado de Activos",$H$9="Financiación del Terrorismo",$H$9="Corrupción en Trámites, OPAs y Consultas de Acceso a la Información Pública"),'6.Valoración Control Corrupción'!J11,"No Aplica"))</f>
        <v>No Aplica</v>
      </c>
      <c r="X11" s="33">
        <f>IF($H$9="","",
IF(OR($H$9="Corrupción",$H$9="Lavado de Activos",$H$9="Financiación del Terrorismo",$H$9="Corrupción en Trámites, OPAs y Consultas de Acceso a la Información Pública"),"No Aplica",'5. Valoración de Controles'!I11))</f>
        <v>0</v>
      </c>
      <c r="Y11" s="33" t="str">
        <f>IF($H$9="","",
IF(OR($H$9="Corrupción",$H$9="Lavado de Activos",$H$9="Financiación del Terrorismo",$H$9="Corrupción en Trámites, OPAs y Consultas de Acceso a la Información Pública"),"No Aplica",'5. Valoración de Controles'!J11))</f>
        <v/>
      </c>
      <c r="Z11" s="33">
        <f>IF($H$9="","",
IF(OR($H$9="Corrupción",$H$9="Lavado de Activos",$H$9="Financiación del Terrorismo",$H$9="Corrupción en Trámites, OPAs y Consultas de Acceso a la Información Pública"),"No Aplica",'5. Valoración de Controles'!K11))</f>
        <v>0</v>
      </c>
      <c r="AA11" s="33">
        <f>IF($H$9="","",
IF(OR($H$9="Corrupción",$H$9="Lavado de Activos",$H$9="Financiación del Terrorismo",$H$9="Corrupción en Trámites, OPAs y Consultas de Acceso a la Información Pública"),"No Aplica",'5. Valoración de Controles'!L11))</f>
        <v>0</v>
      </c>
      <c r="AB11" s="33">
        <f>IF($H$9="","",
IF(OR($H$9="Corrupción",$H$9="Lavado de Activos",$H$9="Financiación del Terrorismo",$H$9="Corrupción en Trámites, OPAs y Consultas de Acceso a la Información Pública"),"No Aplica",'5. Valoración de Controles'!M11))</f>
        <v>0</v>
      </c>
      <c r="AC11" s="33">
        <f>IF($H$9="","",
IF(OR($H$9="Corrupción",$H$9="Lavado de Activos",$H$9="Financiación del Terrorismo",$H$9="Corrupción en Trámites, OPAs y Consultas de Acceso a la Información Pública"),"No Aplica",'5. Valoración de Controles'!N11))</f>
        <v>0</v>
      </c>
      <c r="AD11" s="33">
        <f>IF($H$9="","",
IF(OR($H$9="Corrupción",$H$9="Lavado de Activos",$H$9="Financiación del Terrorismo",$H$9="Corrupción en Trámites, OPAs y Consultas de Acceso a la Información Pública"),"No Aplica",'5. Valoración de Controles'!O11))</f>
        <v>0</v>
      </c>
      <c r="AE11" s="33">
        <f>IF($H$9="","",
IF(OR($H$9="Corrupción",$H$9="Lavado de Activos",$H$9="Financiación del Terrorismo",$H$9="Corrupción en Trámites, OPAs y Consultas de Acceso a la Información Pública"),"No Aplica",'5. Valoración de Controles'!P11))</f>
        <v>0</v>
      </c>
      <c r="AF11" s="33">
        <f>IF($H$9="","",
IF(OR($H$9="Corrupción",$H$9="Lavado de Activos",$H$9="Financiación del Terrorismo",$H$9="Corrupción en Trámites, OPAs y Consultas de Acceso a la Información Pública"),"No Aplica",'5. Valoración de Controles'!Q11))</f>
        <v>0</v>
      </c>
      <c r="AG11" s="25" t="str">
        <f>IF($H$9="","",
IF(OR($H$9="Corrupción",$H$9="Lavado de Activos",$H$9="Financiación del Terrorismo",$H$9="Corrupción en Trámites, OPAs y Consultas de Acceso a la Información Pública"),"No Aplica",'5. Valoración de Controles'!R11))</f>
        <v/>
      </c>
      <c r="AH11" s="93"/>
      <c r="AI11" s="93"/>
      <c r="AJ11" s="93"/>
      <c r="AK11" s="93"/>
      <c r="AL11" s="93"/>
      <c r="AM11" s="93"/>
      <c r="AN11" s="93"/>
      <c r="AO11" s="93"/>
      <c r="AP11" s="93"/>
      <c r="AQ11" s="93"/>
      <c r="AR11" s="93"/>
      <c r="AS11" s="3"/>
      <c r="AT11" s="3"/>
      <c r="AU11" s="3"/>
      <c r="AV11" s="3"/>
      <c r="AW11" s="3"/>
      <c r="AX11" s="3"/>
      <c r="AY11" s="3"/>
      <c r="AZ11" s="3"/>
      <c r="BA11" s="3"/>
      <c r="BB11" s="3"/>
      <c r="BC11" s="3"/>
      <c r="BD11" s="3"/>
      <c r="BE11" s="3"/>
      <c r="BF11" s="3"/>
      <c r="BG11" s="3"/>
      <c r="BH11" s="3"/>
      <c r="BI11" s="3"/>
      <c r="BJ11" s="3"/>
      <c r="BK11" s="3"/>
      <c r="BL11" s="3"/>
    </row>
    <row r="12" spans="1:64" ht="51" customHeight="1">
      <c r="A12" s="99">
        <v>2</v>
      </c>
      <c r="B12" s="94" t="str">
        <f>'2. Identificación del Riesgo'!B12:B14</f>
        <v>Tecnologías de la Información y las Comunicaciones</v>
      </c>
      <c r="C12" s="94" t="str">
        <f>IF('2. Identificación del Riesgo'!C12:C14="","",'2. Identificación del Riesgo'!C12:C14)</f>
        <v>Seguridad e infraestructura tecnologica</v>
      </c>
      <c r="D12" s="94" t="str">
        <f>IF('2. Identificación del Riesgo'!D12:D14="","",'2. Identificación del Riesgo'!D12:D14)</f>
        <v>Afectación Reputacional</v>
      </c>
      <c r="E12" s="94" t="str">
        <f>IF('2. Identificación del Riesgo'!E12:E14="","",'2. Identificación del Riesgo'!E12:E14)</f>
        <v>Debilidad en politicas de seguridad, Suplantación funcionarios y o cambio de perfil.</v>
      </c>
      <c r="F12" s="94" t="str">
        <f>IF('2. Identificación del Riesgo'!F12:F14="","",'2. Identificación del Riesgo'!F12:F14)</f>
        <v>Falta de seguimiento efectivo a la cancelación de los usuarios que ya no laboran en la entidad.</v>
      </c>
      <c r="G12" s="94" t="str">
        <f>IF('2. Identificación del Riesgo'!G12:G14="","",'2. Identificación del Riesgo'!G12:G14)</f>
        <v>Posibilidad de Afectación reputacional por Acceso no autorizado a los Sistemas de Información Debido a posibles ataques ciberneticos Y/o Falta de seguimiento efectivo a la cancelación de los usuarios que ya no laboran en la entidad.</v>
      </c>
      <c r="H12" s="94" t="str">
        <f>IF('2. Identificación del Riesgo'!H12:H14="","",'2. Identificación del Riesgo'!H12:H14)</f>
        <v>Gestión</v>
      </c>
      <c r="I12" s="94" t="str">
        <f>IF('2. Identificación del Riesgo'!I12:I14="","",'2. Identificación del Riesgo'!I12:I14)</f>
        <v>Ejecución y Administración de procesos</v>
      </c>
      <c r="J12" s="94" t="str">
        <f>IF('2. Identificación del Riesgo'!J12:J14="","",'2. Identificación del Riesgo'!J12:J14)</f>
        <v>Baja: La actividad que conlleva el riesgo se ejecuta de 3 a 24 veces por año</v>
      </c>
      <c r="K12" s="95" t="str">
        <f>'2. Identificación del Riesgo'!K12:K14</f>
        <v>Baja</v>
      </c>
      <c r="L12" s="96">
        <f>'2. Identificación del Riesgo'!L12:L14</f>
        <v>0.4</v>
      </c>
      <c r="M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95" t="str">
        <f>'2. Identificación del Riesgo'!N12:N14</f>
        <v>Moderado</v>
      </c>
      <c r="O12" s="96">
        <f>'2. Identificación del Riesgo'!O12:O14</f>
        <v>0.6</v>
      </c>
      <c r="P12" s="91" t="str">
        <f>'2. Identificación del Riesgo'!P12:P14</f>
        <v>Moderado</v>
      </c>
      <c r="Q12" s="37" t="str">
        <f>IF($H$12="","",
IF(OR($H$12="Corrupción",$H$12="Lavado de Activos",$H$12="Financiación del Terrorismo",$H$12="Corrupción en Trámites, OPAs y Consultas de Acceso a la Información Pública"),"No Aplica",'5. Valoración de Controles'!H12))</f>
        <v xml:space="preserve">Profesional especializado 23 de infra estructura tecnologica - contratistas de redes de conectividad  Validación  del Control de alertas, Firewall, reportes de intentos, Alta disponibilidad de equipos, Politicas de acceso Red Perimetral </v>
      </c>
      <c r="R12" s="37" t="str">
        <f>IF($H$12="","",
IF(OR($H$12="Corrupción",$H$12="Lavado de Activos",$H$12="Financiación del Terrorismo",$H$12="Corrupción en Trámites, OPAs y Consultas de Acceso a la Información Pública"),'6.Valoración Control Corrupción'!E12,"No Aplica"))</f>
        <v>No Aplica</v>
      </c>
      <c r="S12" s="37" t="str">
        <f>IF($H$12="","",
IF(OR($H$12="Corrupción",$H$12="Lavado de Activos",$H$12="Financiación del Terrorismo",$H$12="Corrupción en Trámites, OPAs y Consultas de Acceso a la Información Pública"),'6.Valoración Control Corrupción'!F12,"No Aplica"))</f>
        <v>No Aplica</v>
      </c>
      <c r="T12" s="37" t="str">
        <f>IF($H$12="","",
IF(OR($H$12="Corrupción",$H$12="Lavado de Activos",$H$12="Financiación del Terrorismo",$H$12="Corrupción en Trámites, OPAs y Consultas de Acceso a la Información Pública"),'6.Valoración Control Corrupción'!G12,"No Aplica"))</f>
        <v>No Aplica</v>
      </c>
      <c r="U12" s="37" t="str">
        <f>IF($H$12="","",
IF(OR($H$12="Corrupción",$H$12="Lavado de Activos",$H$12="Financiación del Terrorismo",$H$12="Corrupción en Trámites, OPAs y Consultas de Acceso a la Información Pública"),'6.Valoración Control Corrupción'!H12,"No Aplica"))</f>
        <v>No Aplica</v>
      </c>
      <c r="V12" s="37" t="str">
        <f>IF($H$12="","",
IF(OR($H$12="Corrupción",$H$12="Lavado de Activos",$H$12="Financiación del Terrorismo",$H$12="Corrupción en Trámites, OPAs y Consultas de Acceso a la Información Pública"),'6.Valoración Control Corrupción'!I12,"No Aplica"))</f>
        <v>No Aplica</v>
      </c>
      <c r="W12" s="37" t="str">
        <f>IF($H$12="","",
IF(OR($H$12="Corrupción",$H$12="Lavado de Activos",$H$12="Financiación del Terrorismo",$H$12="Corrupción en Trámites, OPAs y Consultas de Acceso a la Información Pública"),'6.Valoración Control Corrupción'!J12,"No Aplica"))</f>
        <v>No Aplica</v>
      </c>
      <c r="X12" s="33" t="str">
        <f>IF($H$12="","",
IF(OR($H$12="Corrupción",$H$12="Lavado de Activos",$H$12="Financiación del Terrorismo",$H$12="Trámites, OPAs y Consultas de Acceso a la Información Pública"),"No Aplica",'5. Valoración de Controles'!I12))</f>
        <v>Detectivo</v>
      </c>
      <c r="Y12" s="33" t="str">
        <f>IF($H$12="","",
IF(OR($H$12="Corrupción",$H$12="Lavado de Activos",$H$12="Financiación del Terrorismo",$H$12="Trámites, OPAs y Consultas de Acceso a la Información Pública"),"No Aplica",'5. Valoración de Controles'!J12))</f>
        <v>Afecta probabilidad</v>
      </c>
      <c r="Z12" s="33" t="str">
        <f>IF($H$12="","",
IF(OR($H$12="Corrupción",$H$12="Lavado de Activos",$H$12="Financiación del Terrorismo",$H$12="Trámites, OPAs y Consultas de Acceso a la Información Pública"),"No Aplica",'5. Valoración de Controles'!K12))</f>
        <v>Automático</v>
      </c>
      <c r="AA12" s="33" t="str">
        <f>IF($H$12="","",
IF(OR($H$12="Corrupción",$H$12="Lavado de Activos",$H$12="Financiación del Terrorismo",$H$12="Trámites, OPAs y Consultas de Acceso a la Información Pública"),"No Aplica",'5. Valoración de Controles'!L12))</f>
        <v>Documentado</v>
      </c>
      <c r="AB12" s="33" t="str">
        <f>IF($H$12="","",
IF(OR($H$12="Corrupción",$H$12="Lavado de Activos",$H$12="Financiación del Terrorismo",$H$12="Trámites, OPAs y Consultas de Acceso a la Información Pública"),"No Aplica",'5. Valoración de Controles'!M12))</f>
        <v>Continua</v>
      </c>
      <c r="AC12" s="33" t="str">
        <f>IF($H$12="","",
IF(OR($H$12="Corrupción",$H$12="Lavado de Activos",$H$12="Financiación del Terrorismo",$H$12="Trámites, OPAs y Consultas de Acceso a la Información Pública"),"No Aplica",'5. Valoración de Controles'!N12))</f>
        <v>Con registro</v>
      </c>
      <c r="AD12" s="39" t="str">
        <f>IF($H$12="","",
IF(OR($H$12="Corrupción",$H$12="Lavado de Activos",$H$12="Financiación del Terrorismo",$H$12="Trámites, OPAs y Consultas de Acceso a la Información Pública"),"No Aplica",'5. Valoración de Controles'!O12))</f>
        <v>https://drive.google.com/drive/folders/1Cmuh9h3zCkW9N3uB5YvpnvDk2OuqJ6Rv</v>
      </c>
      <c r="AE12" s="33" t="str">
        <f>IF($H$12="","",
IF(OR($H$12="Corrupción",$H$12="Lavado de Activos",$H$12="Financiación del Terrorismo",$H$12="Trámites, OPAs y Consultas de Acceso a la Información Pública"),"No Aplica",'5. Valoración de Controles'!P12))</f>
        <v xml:space="preserve">informes de alertas </v>
      </c>
      <c r="AF12" s="33" t="str">
        <f>IF($H$12="","",
IF(OR($H$12="Corrupción",$H$12="Lavado de Activos",$H$12="Financiación del Terrorismo",$H$12="Trámites, OPAs y Consultas de Acceso a la Información Pública"),"No Aplica",'5. Valoración de Controles'!Q12))</f>
        <v xml:space="preserve">se realiza seguimiento a las terminaciones contractuales de la entidad para cierre de credenciales, se realiza seguimiento a los paz y salvos allegados para cierre de credenciales </v>
      </c>
      <c r="AG12" s="25">
        <f>IF($H$12="","",
IF(OR($H$12="Corrupción",$H$12="Lavado de Activos",$H$12="Financiación del Terrorismo",$H$12="Corrupción en Trámites, OPAs y Consultas de Acceso a la Información Pública"),"No Aplica",'5. Valoración de Controles'!R12))</f>
        <v>0.4</v>
      </c>
      <c r="AH12" s="95"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2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0.14399999999999999</v>
      </c>
      <c r="AJ12" s="95"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2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91"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97" t="s">
        <v>414</v>
      </c>
      <c r="AN12" s="11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12"/>
      <c r="AP12" s="122"/>
      <c r="AQ12" s="122" t="str">
        <f>IF(AO12="","","∑ Peso porcentual de cada acción definida")</f>
        <v/>
      </c>
      <c r="AR12" s="94"/>
      <c r="AS12" s="3"/>
      <c r="AT12" s="3"/>
      <c r="AU12" s="3"/>
      <c r="AV12" s="3"/>
      <c r="AW12" s="3"/>
      <c r="AX12" s="3"/>
      <c r="AY12" s="3"/>
      <c r="AZ12" s="3"/>
      <c r="BA12" s="3"/>
      <c r="BB12" s="3"/>
      <c r="BC12" s="3"/>
      <c r="BD12" s="3"/>
      <c r="BE12" s="3"/>
      <c r="BF12" s="3"/>
      <c r="BG12" s="3"/>
      <c r="BH12" s="3"/>
      <c r="BI12" s="3"/>
      <c r="BJ12" s="3"/>
      <c r="BK12" s="3"/>
      <c r="BL12" s="3"/>
    </row>
    <row r="13" spans="1:64" ht="31.5" customHeight="1">
      <c r="A13" s="92"/>
      <c r="B13" s="92"/>
      <c r="C13" s="92"/>
      <c r="D13" s="92"/>
      <c r="E13" s="92"/>
      <c r="F13" s="92"/>
      <c r="G13" s="92"/>
      <c r="H13" s="92"/>
      <c r="I13" s="92"/>
      <c r="J13" s="92"/>
      <c r="K13" s="92"/>
      <c r="L13" s="92"/>
      <c r="M13" s="92"/>
      <c r="N13" s="92"/>
      <c r="O13" s="92"/>
      <c r="P13" s="92"/>
      <c r="Q13" s="37" t="str">
        <f>IF($H$12="","",
IF(OR($H$12="Corrupción",$H$12="Lavado de Activos",$H$12="Financiación del Terrorismo",$H$12="Corrupción en Trámites, OPAs y Consultas de Acceso a la Información Pública"),"No Aplica",'5. Valoración de Controles'!H13))</f>
        <v xml:space="preserve">contratista de seguiridad de la informacion  Elaboración y seguimiento de Politica de backups,  Politicas de seguridad, informes mensuales de seguimiento, analisis de riesgos de seguridad </v>
      </c>
      <c r="R13" s="37" t="str">
        <f>IF($H$12="","",
IF(OR($H$12="Corrupción",$H$12="Lavado de Activos",$H$12="Financiación del Terrorismo",$H$12="Corrupción en Trámites, OPAs y Consultas de Acceso a la Información Pública"),'6.Valoración Control Corrupción'!E13,"No Aplica"))</f>
        <v>No Aplica</v>
      </c>
      <c r="S13" s="37" t="str">
        <f>IF($H$12="","",
IF(OR($H$12="Corrupción",$H$12="Lavado de Activos",$H$12="Financiación del Terrorismo",$H$12="Corrupción en Trámites, OPAs y Consultas de Acceso a la Información Pública"),'6.Valoración Control Corrupción'!F13,"No Aplica"))</f>
        <v>No Aplica</v>
      </c>
      <c r="T13" s="37" t="str">
        <f>IF($H$12="","",
IF(OR($H$12="Corrupción",$H$12="Lavado de Activos",$H$12="Financiación del Terrorismo",$H$12="Corrupción en Trámites, OPAs y Consultas de Acceso a la Información Pública"),'6.Valoración Control Corrupción'!G13,"No Aplica"))</f>
        <v>No Aplica</v>
      </c>
      <c r="U13" s="37" t="str">
        <f>IF($H$12="","",
IF(OR($H$12="Corrupción",$H$12="Lavado de Activos",$H$12="Financiación del Terrorismo",$H$12="Corrupción en Trámites, OPAs y Consultas de Acceso a la Información Pública"),'6.Valoración Control Corrupción'!H13,"No Aplica"))</f>
        <v>No Aplica</v>
      </c>
      <c r="V13" s="37" t="str">
        <f>IF($H$12="","",
IF(OR($H$12="Corrupción",$H$12="Lavado de Activos",$H$12="Financiación del Terrorismo",$H$12="Corrupción en Trámites, OPAs y Consultas de Acceso a la Información Pública"),'6.Valoración Control Corrupción'!I13,"No Aplica"))</f>
        <v>No Aplica</v>
      </c>
      <c r="W13" s="37" t="str">
        <f>IF($H$12="","",
IF(OR($H$12="Corrupción",$H$12="Lavado de Activos",$H$12="Financiación del Terrorismo",$H$12="Corrupción en Trámites, OPAs y Consultas de Acceso a la Información Pública"),'6.Valoración Control Corrupción'!J13,"No Aplica"))</f>
        <v>No Aplica</v>
      </c>
      <c r="X13" s="33" t="str">
        <f>IF($H$12="","",
IF(OR($H$12="Corrupción",$H$12="Lavado de Activos",$H$12="Financiación del Terrorismo",$H$12="Trámites, OPAs y Consultas de Acceso a la Información Pública"),"No Aplica",'5. Valoración de Controles'!I13))</f>
        <v>Preventivo</v>
      </c>
      <c r="Y13" s="33" t="str">
        <f>IF($H$12="","",
IF(OR($H$12="Corrupción",$H$12="Lavado de Activos",$H$12="Financiación del Terrorismo",$H$12="Trámites, OPAs y Consultas de Acceso a la Información Pública"),"No Aplica",'5. Valoración de Controles'!J13))</f>
        <v>Afecta probabilidad</v>
      </c>
      <c r="Z13" s="33" t="str">
        <f>IF($H$12="","",
IF(OR($H$12="Corrupción",$H$12="Lavado de Activos",$H$12="Financiación del Terrorismo",$H$12="Trámites, OPAs y Consultas de Acceso a la Información Pública"),"No Aplica",'5. Valoración de Controles'!K13))</f>
        <v>Manual</v>
      </c>
      <c r="AA13" s="33" t="str">
        <f>IF($H$12="","",
IF(OR($H$12="Corrupción",$H$12="Lavado de Activos",$H$12="Financiación del Terrorismo",$H$12="Trámites, OPAs y Consultas de Acceso a la Información Pública"),"No Aplica",'5. Valoración de Controles'!L13))</f>
        <v>Documentado</v>
      </c>
      <c r="AB13" s="33" t="str">
        <f>IF($H$12="","",
IF(OR($H$12="Corrupción",$H$12="Lavado de Activos",$H$12="Financiación del Terrorismo",$H$12="Trámites, OPAs y Consultas de Acceso a la Información Pública"),"No Aplica",'5. Valoración de Controles'!M13))</f>
        <v>Continua</v>
      </c>
      <c r="AC13" s="33" t="str">
        <f>IF($H$12="","",
IF(OR($H$12="Corrupción",$H$12="Lavado de Activos",$H$12="Financiación del Terrorismo",$H$12="Trámites, OPAs y Consultas de Acceso a la Información Pública"),"No Aplica",'5. Valoración de Controles'!N13))</f>
        <v>Con registro</v>
      </c>
      <c r="AD13" s="39" t="str">
        <f>IF($H$12="","",
IF(OR($H$12="Corrupción",$H$12="Lavado de Activos",$H$12="Financiación del Terrorismo",$H$12="Trámites, OPAs y Consultas de Acceso a la Información Pública"),"No Aplica",'5. Valoración de Controles'!O13))</f>
        <v>https://drive.google.com/drive/folders/1Cmuh9h3zCkW9N3uB5YvpnvDk2OuqJ6Rvv</v>
      </c>
      <c r="AE13" s="33" t="str">
        <f>IF($H$12="","",
IF(OR($H$12="Corrupción",$H$12="Lavado de Activos",$H$12="Financiación del Terrorismo",$H$12="Trámites, OPAs y Consultas de Acceso a la Información Pública"),"No Aplica",'5. Valoración de Controles'!P13))</f>
        <v>informes mensuales</v>
      </c>
      <c r="AF13" s="33" t="str">
        <f>IF($H$12="","",
IF(OR($H$12="Corrupción",$H$12="Lavado de Activos",$H$12="Financiación del Terrorismo",$H$12="Trámites, OPAs y Consultas de Acceso a la Información Pública"),"No Aplica",'5. Valoración de Controles'!Q13))</f>
        <v xml:space="preserve">se realiza la revisión de alertas de posibles ataques se realiza la elaboración de políticas, manuales y procedimientos que cierren posibilidades a vulnerabilidades. </v>
      </c>
      <c r="AG13" s="25">
        <f>IF($H$12="","",
IF(OR($H$12="Corrupción",$H$12="Lavado de Activos",$H$12="Financiación del Terrorismo",$H$12="Corrupción en Trámites, OPAs y Consultas de Acceso a la Información Pública"),"No Aplica",'5. Valoración de Controles'!R13))</f>
        <v>0.4</v>
      </c>
      <c r="AH13" s="92"/>
      <c r="AI13" s="92"/>
      <c r="AJ13" s="92"/>
      <c r="AK13" s="92"/>
      <c r="AL13" s="92"/>
      <c r="AM13" s="92"/>
      <c r="AN13" s="92"/>
      <c r="AO13" s="92"/>
      <c r="AP13" s="92"/>
      <c r="AQ13" s="92"/>
      <c r="AR13" s="92"/>
      <c r="AS13" s="3"/>
      <c r="AT13" s="3"/>
      <c r="AU13" s="3"/>
      <c r="AV13" s="3"/>
      <c r="AW13" s="3"/>
      <c r="AX13" s="3"/>
      <c r="AY13" s="3"/>
      <c r="AZ13" s="3"/>
      <c r="BA13" s="3"/>
      <c r="BB13" s="3"/>
      <c r="BC13" s="3"/>
      <c r="BD13" s="3"/>
      <c r="BE13" s="3"/>
      <c r="BF13" s="3"/>
      <c r="BG13" s="3"/>
      <c r="BH13" s="3"/>
      <c r="BI13" s="3"/>
      <c r="BJ13" s="3"/>
      <c r="BK13" s="3"/>
      <c r="BL13" s="3"/>
    </row>
    <row r="14" spans="1:64" ht="31.5" customHeight="1">
      <c r="A14" s="93"/>
      <c r="B14" s="93"/>
      <c r="C14" s="93"/>
      <c r="D14" s="93"/>
      <c r="E14" s="93"/>
      <c r="F14" s="93"/>
      <c r="G14" s="93"/>
      <c r="H14" s="93"/>
      <c r="I14" s="93"/>
      <c r="J14" s="93"/>
      <c r="K14" s="93"/>
      <c r="L14" s="93"/>
      <c r="M14" s="93"/>
      <c r="N14" s="93"/>
      <c r="O14" s="93"/>
      <c r="P14" s="93"/>
      <c r="Q14" s="37" t="str">
        <f>IF($H$12="","",
IF(OR($H$12="Corrupción",$H$12="Lavado de Activos",$H$12="Financiación del Terrorismo",$H$12="Corrupción en Trámites, OPAs y Consultas de Acceso a la Información Pública"),"No Aplica",'5. Valoración de Controles'!H14))</f>
        <v xml:space="preserve">  </v>
      </c>
      <c r="R14" s="37" t="str">
        <f>IF($H$12="","",
IF(OR($H$12="Corrupción",$H$12="Lavado de Activos",$H$12="Financiación del Terrorismo",$H$12="Corrupción en Trámites, OPAs y Consultas de Acceso a la Información Pública"),'6.Valoración Control Corrupción'!E14,"No Aplica"))</f>
        <v>No Aplica</v>
      </c>
      <c r="S14" s="37" t="str">
        <f>IF($H$12="","",
IF(OR($H$12="Corrupción",$H$12="Lavado de Activos",$H$12="Financiación del Terrorismo",$H$12="Corrupción en Trámites, OPAs y Consultas de Acceso a la Información Pública"),'6.Valoración Control Corrupción'!F14,"No Aplica"))</f>
        <v>No Aplica</v>
      </c>
      <c r="T14" s="37" t="str">
        <f>IF($H$12="","",
IF(OR($H$12="Corrupción",$H$12="Lavado de Activos",$H$12="Financiación del Terrorismo",$H$12="Corrupción en Trámites, OPAs y Consultas de Acceso a la Información Pública"),'6.Valoración Control Corrupción'!G14,"No Aplica"))</f>
        <v>No Aplica</v>
      </c>
      <c r="U14" s="37" t="str">
        <f>IF($H$12="","",
IF(OR($H$12="Corrupción",$H$12="Lavado de Activos",$H$12="Financiación del Terrorismo",$H$12="Corrupción en Trámites, OPAs y Consultas de Acceso a la Información Pública"),'6.Valoración Control Corrupción'!H14,"No Aplica"))</f>
        <v>No Aplica</v>
      </c>
      <c r="V14" s="37" t="str">
        <f>IF($H$12="","",
IF(OR($H$12="Corrupción",$H$12="Lavado de Activos",$H$12="Financiación del Terrorismo",$H$12="Corrupción en Trámites, OPAs y Consultas de Acceso a la Información Pública"),'6.Valoración Control Corrupción'!I14,"No Aplica"))</f>
        <v>No Aplica</v>
      </c>
      <c r="W14" s="37" t="str">
        <f>IF($H$12="","",
IF(OR($H$12="Corrupción",$H$12="Lavado de Activos",$H$12="Financiación del Terrorismo",$H$12="Corrupción en Trámites, OPAs y Consultas de Acceso a la Información Pública"),'6.Valoración Control Corrupción'!J14,"No Aplica"))</f>
        <v>No Aplica</v>
      </c>
      <c r="X14" s="33">
        <f>IF($H$12="","",
IF(OR($H$12="Corrupción",$H$12="Lavado de Activos",$H$12="Financiación del Terrorismo",$H$12="Trámites, OPAs y Consultas de Acceso a la Información Pública"),"No Aplica",'5. Valoración de Controles'!I14))</f>
        <v>0</v>
      </c>
      <c r="Y14" s="33" t="str">
        <f>IF($H$12="","",
IF(OR($H$12="Corrupción",$H$12="Lavado de Activos",$H$12="Financiación del Terrorismo",$H$12="Trámites, OPAs y Consultas de Acceso a la Información Pública"),"No Aplica",'5. Valoración de Controles'!J14))</f>
        <v/>
      </c>
      <c r="Z14" s="33">
        <f>IF($H$12="","",
IF(OR($H$12="Corrupción",$H$12="Lavado de Activos",$H$12="Financiación del Terrorismo",$H$12="Trámites, OPAs y Consultas de Acceso a la Información Pública"),"No Aplica",'5. Valoración de Controles'!K14))</f>
        <v>0</v>
      </c>
      <c r="AA14" s="33">
        <f>IF($H$12="","",
IF(OR($H$12="Corrupción",$H$12="Lavado de Activos",$H$12="Financiación del Terrorismo",$H$12="Trámites, OPAs y Consultas de Acceso a la Información Pública"),"No Aplica",'5. Valoración de Controles'!L14))</f>
        <v>0</v>
      </c>
      <c r="AB14" s="33">
        <f>IF($H$12="","",
IF(OR($H$12="Corrupción",$H$12="Lavado de Activos",$H$12="Financiación del Terrorismo",$H$12="Trámites, OPAs y Consultas de Acceso a la Información Pública"),"No Aplica",'5. Valoración de Controles'!M14))</f>
        <v>0</v>
      </c>
      <c r="AC14" s="33">
        <f>IF($H$12="","",
IF(OR($H$12="Corrupción",$H$12="Lavado de Activos",$H$12="Financiación del Terrorismo",$H$12="Trámites, OPAs y Consultas de Acceso a la Información Pública"),"No Aplica",'5. Valoración de Controles'!N14))</f>
        <v>0</v>
      </c>
      <c r="AD14" s="33">
        <f>IF($H$12="","",
IF(OR($H$12="Corrupción",$H$12="Lavado de Activos",$H$12="Financiación del Terrorismo",$H$12="Trámites, OPAs y Consultas de Acceso a la Información Pública"),"No Aplica",'5. Valoración de Controles'!O14))</f>
        <v>0</v>
      </c>
      <c r="AE14" s="33">
        <f>IF($H$12="","",
IF(OR($H$12="Corrupción",$H$12="Lavado de Activos",$H$12="Financiación del Terrorismo",$H$12="Trámites, OPAs y Consultas de Acceso a la Información Pública"),"No Aplica",'5. Valoración de Controles'!P14))</f>
        <v>0</v>
      </c>
      <c r="AF14" s="33">
        <f>IF($H$12="","",
IF(OR($H$12="Corrupción",$H$12="Lavado de Activos",$H$12="Financiación del Terrorismo",$H$12="Trámites, OPAs y Consultas de Acceso a la Información Pública"),"No Aplica",'5. Valoración de Controles'!Q14))</f>
        <v>0</v>
      </c>
      <c r="AG14" s="25" t="str">
        <f>IF($H$12="","",
IF(OR($H$12="Corrupción",$H$12="Lavado de Activos",$H$12="Financiación del Terrorismo",$H$12="Corrupción en Trámites, OPAs y Consultas de Acceso a la Información Pública"),"No Aplica",'5. Valoración de Controles'!R14))</f>
        <v/>
      </c>
      <c r="AH14" s="93"/>
      <c r="AI14" s="93"/>
      <c r="AJ14" s="93"/>
      <c r="AK14" s="93"/>
      <c r="AL14" s="93"/>
      <c r="AM14" s="93"/>
      <c r="AN14" s="93"/>
      <c r="AO14" s="93"/>
      <c r="AP14" s="93"/>
      <c r="AQ14" s="93"/>
      <c r="AR14" s="93"/>
      <c r="AS14" s="3"/>
      <c r="AT14" s="3"/>
      <c r="AU14" s="3"/>
      <c r="AV14" s="3"/>
      <c r="AW14" s="3"/>
      <c r="AX14" s="3"/>
      <c r="AY14" s="3"/>
      <c r="AZ14" s="3"/>
      <c r="BA14" s="3"/>
      <c r="BB14" s="3"/>
      <c r="BC14" s="3"/>
      <c r="BD14" s="3"/>
      <c r="BE14" s="3"/>
      <c r="BF14" s="3"/>
      <c r="BG14" s="3"/>
      <c r="BH14" s="3"/>
      <c r="BI14" s="3"/>
      <c r="BJ14" s="3"/>
      <c r="BK14" s="3"/>
      <c r="BL14" s="3"/>
    </row>
    <row r="15" spans="1:64" ht="79.5" customHeight="1">
      <c r="A15" s="99">
        <v>3</v>
      </c>
      <c r="B15" s="94" t="str">
        <f>'2. Identificación del Riesgo'!B15:B17</f>
        <v>Tecnologías de la Información y las Comunicaciones</v>
      </c>
      <c r="C15" s="94" t="str">
        <f>IF('2. Identificación del Riesgo'!C15:C17="","",'2. Identificación del Riesgo'!C15:C17)</f>
        <v>Desarrollo tecnológico</v>
      </c>
      <c r="D15" s="94" t="str">
        <f>IF('2. Identificación del Riesgo'!D15:D17="","",'2. Identificación del Riesgo'!D15:D17)</f>
        <v>Afectación Reputacional</v>
      </c>
      <c r="E15" s="94" t="str">
        <f>IF('2. Identificación del Riesgo'!E15:E17="","",'2. Identificación del Riesgo'!E15:E17)</f>
        <v>Fallas en la definición de alcance, resultados esperados y otros requerimientos del usuario funcional. Debilidades en la definición y alcance en los atributos de calidad y operación.</v>
      </c>
      <c r="F15" s="94" t="str">
        <f>IF('2. Identificación del Riesgo'!F15:F17="","",'2. Identificación del Riesgo'!F15:F17)</f>
        <v>Falta de control y seguimiento durante el ciclo de vida del sistema de información,  No hay personal especializado en pruebas de sotfware, Falta monitoreo automatizado de soluciones, Pruebas de seguridad antes de salir a producción.</v>
      </c>
      <c r="G15" s="94" t="str">
        <f>IF('2. Identificación del Riesgo'!G15:G17="","",'2. Identificación del Riesgo'!G15:G17)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H15" s="94" t="str">
        <f>IF('2. Identificación del Riesgo'!H15:H17="","",'2. Identificación del Riesgo'!H15:H17)</f>
        <v>Gestión</v>
      </c>
      <c r="I15" s="94" t="str">
        <f>IF('2. Identificación del Riesgo'!I15:I17="","",'2. Identificación del Riesgo'!I15:I17)</f>
        <v>Fallas Tecnológicas</v>
      </c>
      <c r="J15" s="94" t="str">
        <f>IF('2. Identificación del Riesgo'!J15:J17="","",'2. Identificación del Riesgo'!J15:J17)</f>
        <v>Baja: La actividad que conlleva el riesgo se ejecuta de 3 a 24 veces por año</v>
      </c>
      <c r="K15" s="95" t="str">
        <f>'2. Identificación del Riesgo'!K15:K17</f>
        <v>Baja</v>
      </c>
      <c r="L15" s="96">
        <f>'2. Identificación del Riesgo'!L15:L17</f>
        <v>0.4</v>
      </c>
      <c r="M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con algunos usuarios de relevancia frente al logro de los objetivos</v>
      </c>
      <c r="N15" s="95" t="str">
        <f>'2. Identificación del Riesgo'!N15:N17</f>
        <v>Moderado</v>
      </c>
      <c r="O15" s="96">
        <f>'2. Identificación del Riesgo'!O15:O17</f>
        <v>0.6</v>
      </c>
      <c r="P15" s="91" t="str">
        <f>'2. Identificación del Riesgo'!P15:P17</f>
        <v>Moderado</v>
      </c>
      <c r="Q15" s="37" t="str">
        <f>IF($H$15="","",
IF(OR($H$15="Corrupción",$H$15="Lavado de Activos",$H$15="Financiación del Terrorismo",$H$15="Corrupción en Trámites, OPAs y Consultas de Acceso a la Información Pública"),"No Aplica",'5. Valoración de Controles'!H15))</f>
        <v xml:space="preserve">Profesional 12 de desarrollo Tecnologico Seguimiento a l cargue de requerimientos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v>
      </c>
      <c r="R15" s="37" t="str">
        <f>IF($H$15="","",
IF(OR($H$15="Corrupción",$H$15="Lavado de Activos",$H$15="Financiación del Terrorismo",$H$15="Corrupción en Trámites, OPAs y Consultas de Acceso a la Información Pública"),'6.Valoración Control Corrupción'!E15,"No Aplica"))</f>
        <v>No Aplica</v>
      </c>
      <c r="S15" s="37" t="str">
        <f>IF($H$15="","",
IF(OR($H$15="Corrupción",$H$15="Lavado de Activos",$H$15="Financiación del Terrorismo",$H$15="Corrupción en Trámites, OPAs y Consultas de Acceso a la Información Pública"),'6.Valoración Control Corrupción'!F15,"No Aplica"))</f>
        <v>No Aplica</v>
      </c>
      <c r="T15" s="37" t="str">
        <f>IF($H$15="","",
IF(OR($H$15="Corrupción",$H$15="Lavado de Activos",$H$15="Financiación del Terrorismo",$H$15="Corrupción en Trámites, OPAs y Consultas de Acceso a la Información Pública"),'6.Valoración Control Corrupción'!G15,"No Aplica"))</f>
        <v>No Aplica</v>
      </c>
      <c r="U15" s="37" t="str">
        <f>IF($H$15="","",
IF(OR($H$15="Corrupción",$H$15="Lavado de Activos",$H$15="Financiación del Terrorismo",$H$15="Corrupción en Trámites, OPAs y Consultas de Acceso a la Información Pública"),'6.Valoración Control Corrupción'!H15,"No Aplica"))</f>
        <v>No Aplica</v>
      </c>
      <c r="V15" s="37" t="str">
        <f>IF($H$15="","",
IF(OR($H$15="Corrupción",$H$15="Lavado de Activos",$H$15="Financiación del Terrorismo",$H$15="Corrupción en Trámites, OPAs y Consultas de Acceso a la Información Pública"),'6.Valoración Control Corrupción'!I15,"No Aplica"))</f>
        <v>No Aplica</v>
      </c>
      <c r="W15" s="37" t="str">
        <f>IF($H$15="","",
IF(OR($H$15="Corrupción",$H$15="Lavado de Activos",$H$15="Financiación del Terrorismo",$H$15="Corrupción en Trámites, OPAs y Consultas de Acceso a la Información Pública"),'6.Valoración Control Corrupción'!J15,"No Aplica"))</f>
        <v>No Aplica</v>
      </c>
      <c r="X15" s="33" t="str">
        <f>IF($H$15="","",
IF(OR($H$15="Corrupción",$H$15="Lavado de Activos",$H$15="Financiación del Terrorismo",$H$15="Trámites, OPAs y Consultas de Acceso a la Información Pública"),"No Aplica",'5. Valoración de Controles'!I15))</f>
        <v>Preventivo</v>
      </c>
      <c r="Y15" s="33" t="str">
        <f>IF($H$15="","",
IF(OR($H$15="Corrupción",$H$15="Lavado de Activos",$H$15="Financiación del Terrorismo",$H$15="Trámites, OPAs y Consultas de Acceso a la Información Pública"),"No Aplica",'5. Valoración de Controles'!J15))</f>
        <v>Afecta probabilidad</v>
      </c>
      <c r="Z15" s="33" t="str">
        <f>IF($H$15="","",
IF(OR($H$15="Corrupción",$H$15="Lavado de Activos",$H$15="Financiación del Terrorismo",$H$15="Trámites, OPAs y Consultas de Acceso a la Información Pública"),"No Aplica",'5. Valoración de Controles'!K15))</f>
        <v>Manual</v>
      </c>
      <c r="AA15" s="33" t="str">
        <f>IF($H$15="","",
IF(OR($H$15="Corrupción",$H$15="Lavado de Activos",$H$15="Financiación del Terrorismo",$H$15="Trámites, OPAs y Consultas de Acceso a la Información Pública"),"No Aplica",'5. Valoración de Controles'!L15))</f>
        <v>Documentado</v>
      </c>
      <c r="AB15" s="33" t="str">
        <f>IF($H$15="","",
IF(OR($H$15="Corrupción",$H$15="Lavado de Activos",$H$15="Financiación del Terrorismo",$H$15="Trámites, OPAs y Consultas de Acceso a la Información Pública"),"No Aplica",'5. Valoración de Controles'!M15))</f>
        <v>Continua</v>
      </c>
      <c r="AC15" s="33" t="str">
        <f>IF($H$15="","",
IF(OR($H$15="Corrupción",$H$15="Lavado de Activos",$H$15="Financiación del Terrorismo",$H$15="Trámites, OPAs y Consultas de Acceso a la Información Pública"),"No Aplica",'5. Valoración de Controles'!N15))</f>
        <v>Con registro</v>
      </c>
      <c r="AD15" s="39" t="str">
        <f>IF($H$15="","",
IF(OR($H$15="Corrupción",$H$15="Lavado de Activos",$H$15="Financiación del Terrorismo",$H$15="Trámites, OPAs y Consultas de Acceso a la Información Pública"),"No Aplica",'5. Valoración de Controles'!O15))</f>
        <v>https://drive.google.com/drive/folders/1R3tbYTJJcxPwm9NPvL_UYr75o7e9MV_L</v>
      </c>
      <c r="AE15" s="33" t="str">
        <f>IF($H$15="","",
IF(OR($H$15="Corrupción",$H$15="Lavado de Activos",$H$15="Financiación del Terrorismo",$H$15="Trámites, OPAs y Consultas de Acceso a la Información Pública"),"No Aplica",'5. Valoración de Controles'!P15))</f>
        <v>informes mensuales como evidencia del cargue y ejecución de los rewuerimientos</v>
      </c>
      <c r="AF15" s="33" t="str">
        <f>IF($H$15="","",
IF(OR($H$15="Corrupción",$H$15="Lavado de Activos",$H$15="Financiación del Terrorismo",$H$15="Trámites, OPAs y Consultas de Acceso a la Información Pública"),"No Aplica",'5. Valoración de Controles'!Q15))</f>
        <v xml:space="preserve">validación y mesas de trabajo con las áreas funcionales para dar claridad a los requerimientos y tiempos de entrega de las funcionalidades. </v>
      </c>
      <c r="AG15" s="25">
        <f>IF($H$15="","",
IF(OR($H$15="Corrupción",$H$15="Lavado de Activos",$H$15="Financiación del Terrorismo",$H$15="Corrupción en Trámites, OPAs y Consultas de Acceso a la Información Pública"),"No Aplica",'5. Valoración de Controles'!R15))</f>
        <v>0.4</v>
      </c>
      <c r="AH15" s="95"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2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0.24</v>
      </c>
      <c r="AJ15" s="95"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Moderado</v>
      </c>
      <c r="AK15" s="12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0.6</v>
      </c>
      <c r="AL15" s="91"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97" t="s">
        <v>414</v>
      </c>
      <c r="AN15" s="11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12"/>
      <c r="AP15" s="122"/>
      <c r="AQ15" s="122" t="str">
        <f>IF(AO15="","","∑ Peso porcentual de cada acción definida")</f>
        <v/>
      </c>
      <c r="AR15" s="94"/>
      <c r="AS15" s="3"/>
      <c r="AT15" s="3"/>
      <c r="AU15" s="3"/>
      <c r="AV15" s="3"/>
      <c r="AW15" s="3"/>
      <c r="AX15" s="3"/>
      <c r="AY15" s="3"/>
      <c r="AZ15" s="3"/>
      <c r="BA15" s="3"/>
      <c r="BB15" s="3"/>
      <c r="BC15" s="3"/>
      <c r="BD15" s="3"/>
      <c r="BE15" s="3"/>
      <c r="BF15" s="3"/>
      <c r="BG15" s="3"/>
      <c r="BH15" s="3"/>
      <c r="BI15" s="3"/>
      <c r="BJ15" s="3"/>
      <c r="BK15" s="3"/>
      <c r="BL15" s="3"/>
    </row>
    <row r="16" spans="1:64" ht="31.5" customHeight="1">
      <c r="A16" s="92"/>
      <c r="B16" s="92"/>
      <c r="C16" s="92"/>
      <c r="D16" s="92"/>
      <c r="E16" s="92"/>
      <c r="F16" s="92"/>
      <c r="G16" s="92"/>
      <c r="H16" s="92"/>
      <c r="I16" s="92"/>
      <c r="J16" s="92"/>
      <c r="K16" s="92"/>
      <c r="L16" s="92"/>
      <c r="M16" s="92"/>
      <c r="N16" s="92"/>
      <c r="O16" s="92"/>
      <c r="P16" s="92"/>
      <c r="Q16" s="37" t="str">
        <f>IF($H$15="","",
IF(OR($H$15="Corrupción",$H$15="Lavado de Activos",$H$15="Financiación del Terrorismo",$H$15="Corrupción en Trámites, OPAs y Consultas de Acceso a la Información Pública"),"No Aplica",'5. Valoración de Controles'!H16))</f>
        <v xml:space="preserve">  </v>
      </c>
      <c r="R16" s="37" t="str">
        <f>IF($H$15="","",
IF(OR($H$15="Corrupción",$H$15="Lavado de Activos",$H$15="Financiación del Terrorismo",$H$15="Corrupción en Trámites, OPAs y Consultas de Acceso a la Información Pública"),'6.Valoración Control Corrupción'!E16,"No Aplica"))</f>
        <v>No Aplica</v>
      </c>
      <c r="S16" s="37" t="str">
        <f>IF($H$15="","",
IF(OR($H$15="Corrupción",$H$15="Lavado de Activos",$H$15="Financiación del Terrorismo",$H$15="Corrupción en Trámites, OPAs y Consultas de Acceso a la Información Pública"),'6.Valoración Control Corrupción'!F16,"No Aplica"))</f>
        <v>No Aplica</v>
      </c>
      <c r="T16" s="37" t="str">
        <f>IF($H$15="","",
IF(OR($H$15="Corrupción",$H$15="Lavado de Activos",$H$15="Financiación del Terrorismo",$H$15="Corrupción en Trámites, OPAs y Consultas de Acceso a la Información Pública"),'6.Valoración Control Corrupción'!G16,"No Aplica"))</f>
        <v>No Aplica</v>
      </c>
      <c r="U16" s="37" t="str">
        <f>IF($H$15="","",
IF(OR($H$15="Corrupción",$H$15="Lavado de Activos",$H$15="Financiación del Terrorismo",$H$15="Corrupción en Trámites, OPAs y Consultas de Acceso a la Información Pública"),'6.Valoración Control Corrupción'!H16,"No Aplica"))</f>
        <v>No Aplica</v>
      </c>
      <c r="V16" s="37" t="str">
        <f>IF($H$15="","",
IF(OR($H$15="Corrupción",$H$15="Lavado de Activos",$H$15="Financiación del Terrorismo",$H$15="Corrupción en Trámites, OPAs y Consultas de Acceso a la Información Pública"),'6.Valoración Control Corrupción'!I16,"No Aplica"))</f>
        <v>No Aplica</v>
      </c>
      <c r="W16" s="37" t="str">
        <f>IF($H$15="","",
IF(OR($H$15="Corrupción",$H$15="Lavado de Activos",$H$15="Financiación del Terrorismo",$H$15="Corrupción en Trámites, OPAs y Consultas de Acceso a la Información Pública"),'6.Valoración Control Corrupción'!J16,"No Aplica"))</f>
        <v>No Aplica</v>
      </c>
      <c r="X16" s="33">
        <f>IF($H$15="","",
IF(OR($H$15="Corrupción",$H$15="Lavado de Activos",$H$15="Financiación del Terrorismo",$H$15="Trámites, OPAs y Consultas de Acceso a la Información Pública"),"No Aplica",'5. Valoración de Controles'!I16))</f>
        <v>0</v>
      </c>
      <c r="Y16" s="33" t="str">
        <f>IF($H$15="","",
IF(OR($H$15="Corrupción",$H$15="Lavado de Activos",$H$15="Financiación del Terrorismo",$H$15="Trámites, OPAs y Consultas de Acceso a la Información Pública"),"No Aplica",'5. Valoración de Controles'!J16))</f>
        <v/>
      </c>
      <c r="Z16" s="33">
        <f>IF($H$15="","",
IF(OR($H$15="Corrupción",$H$15="Lavado de Activos",$H$15="Financiación del Terrorismo",$H$15="Trámites, OPAs y Consultas de Acceso a la Información Pública"),"No Aplica",'5. Valoración de Controles'!K16))</f>
        <v>0</v>
      </c>
      <c r="AA16" s="33">
        <f>IF($H$15="","",
IF(OR($H$15="Corrupción",$H$15="Lavado de Activos",$H$15="Financiación del Terrorismo",$H$15="Trámites, OPAs y Consultas de Acceso a la Información Pública"),"No Aplica",'5. Valoración de Controles'!L16))</f>
        <v>0</v>
      </c>
      <c r="AB16" s="33">
        <f>IF($H$15="","",
IF(OR($H$15="Corrupción",$H$15="Lavado de Activos",$H$15="Financiación del Terrorismo",$H$15="Trámites, OPAs y Consultas de Acceso a la Información Pública"),"No Aplica",'5. Valoración de Controles'!M16))</f>
        <v>0</v>
      </c>
      <c r="AC16" s="33">
        <f>IF($H$15="","",
IF(OR($H$15="Corrupción",$H$15="Lavado de Activos",$H$15="Financiación del Terrorismo",$H$15="Trámites, OPAs y Consultas de Acceso a la Información Pública"),"No Aplica",'5. Valoración de Controles'!N16))</f>
        <v>0</v>
      </c>
      <c r="AD16" s="33">
        <f>IF($H$15="","",
IF(OR($H$15="Corrupción",$H$15="Lavado de Activos",$H$15="Financiación del Terrorismo",$H$15="Trámites, OPAs y Consultas de Acceso a la Información Pública"),"No Aplica",'5. Valoración de Controles'!O16))</f>
        <v>0</v>
      </c>
      <c r="AE16" s="33">
        <f>IF($H$15="","",
IF(OR($H$15="Corrupción",$H$15="Lavado de Activos",$H$15="Financiación del Terrorismo",$H$15="Trámites, OPAs y Consultas de Acceso a la Información Pública"),"No Aplica",'5. Valoración de Controles'!P16))</f>
        <v>0</v>
      </c>
      <c r="AF16" s="33">
        <f>IF($H$15="","",
IF(OR($H$15="Corrupción",$H$15="Lavado de Activos",$H$15="Financiación del Terrorismo",$H$15="Trámites, OPAs y Consultas de Acceso a la Información Pública"),"No Aplica",'5. Valoración de Controles'!Q16))</f>
        <v>0</v>
      </c>
      <c r="AG16" s="25" t="str">
        <f>IF($H$15="","",
IF(OR($H$15="Corrupción",$H$15="Lavado de Activos",$H$15="Financiación del Terrorismo",$H$15="Corrupción en Trámites, OPAs y Consultas de Acceso a la Información Pública"),"No Aplica",'5. Valoración de Controles'!R16))</f>
        <v/>
      </c>
      <c r="AH16" s="92"/>
      <c r="AI16" s="92"/>
      <c r="AJ16" s="92"/>
      <c r="AK16" s="92"/>
      <c r="AL16" s="92"/>
      <c r="AM16" s="92"/>
      <c r="AN16" s="92"/>
      <c r="AO16" s="92"/>
      <c r="AP16" s="92"/>
      <c r="AQ16" s="92"/>
      <c r="AR16" s="92"/>
      <c r="AS16" s="3"/>
      <c r="AT16" s="3"/>
      <c r="AU16" s="3"/>
      <c r="AV16" s="3"/>
      <c r="AW16" s="3"/>
      <c r="AX16" s="3"/>
      <c r="AY16" s="3"/>
      <c r="AZ16" s="3"/>
      <c r="BA16" s="3"/>
      <c r="BB16" s="3"/>
      <c r="BC16" s="3"/>
      <c r="BD16" s="3"/>
      <c r="BE16" s="3"/>
      <c r="BF16" s="3"/>
      <c r="BG16" s="3"/>
      <c r="BH16" s="3"/>
      <c r="BI16" s="3"/>
      <c r="BJ16" s="3"/>
      <c r="BK16" s="3"/>
      <c r="BL16" s="3"/>
    </row>
    <row r="17" spans="1:64" ht="31.5" customHeight="1">
      <c r="A17" s="93"/>
      <c r="B17" s="93"/>
      <c r="C17" s="93"/>
      <c r="D17" s="93"/>
      <c r="E17" s="93"/>
      <c r="F17" s="93"/>
      <c r="G17" s="93"/>
      <c r="H17" s="93"/>
      <c r="I17" s="93"/>
      <c r="J17" s="93"/>
      <c r="K17" s="93"/>
      <c r="L17" s="93"/>
      <c r="M17" s="93"/>
      <c r="N17" s="93"/>
      <c r="O17" s="93"/>
      <c r="P17" s="93"/>
      <c r="Q17" s="37" t="str">
        <f>IF($H$15="","",
IF(OR($H$15="Corrupción",$H$15="Lavado de Activos",$H$15="Financiación del Terrorismo",$H$15="Corrupción en Trámites, OPAs y Consultas de Acceso a la Información Pública"),"No Aplica",'5. Valoración de Controles'!H17))</f>
        <v xml:space="preserve">  </v>
      </c>
      <c r="R17" s="37" t="str">
        <f>IF($H$15="","",
IF(OR($H$15="Corrupción",$H$15="Lavado de Activos",$H$15="Financiación del Terrorismo",$H$15="Corrupción en Trámites, OPAs y Consultas de Acceso a la Información Pública"),'6.Valoración Control Corrupción'!E17,"No Aplica"))</f>
        <v>No Aplica</v>
      </c>
      <c r="S17" s="37" t="str">
        <f>IF($H$15="","",
IF(OR($H$15="Corrupción",$H$15="Lavado de Activos",$H$15="Financiación del Terrorismo",$H$15="Corrupción en Trámites, OPAs y Consultas de Acceso a la Información Pública"),'6.Valoración Control Corrupción'!F17,"No Aplica"))</f>
        <v>No Aplica</v>
      </c>
      <c r="T17" s="37" t="str">
        <f>IF($H$15="","",
IF(OR($H$15="Corrupción",$H$15="Lavado de Activos",$H$15="Financiación del Terrorismo",$H$15="Corrupción en Trámites, OPAs y Consultas de Acceso a la Información Pública"),'6.Valoración Control Corrupción'!G17,"No Aplica"))</f>
        <v>No Aplica</v>
      </c>
      <c r="U17" s="37" t="str">
        <f>IF($H$15="","",
IF(OR($H$15="Corrupción",$H$15="Lavado de Activos",$H$15="Financiación del Terrorismo",$H$15="Corrupción en Trámites, OPAs y Consultas de Acceso a la Información Pública"),'6.Valoración Control Corrupción'!H17,"No Aplica"))</f>
        <v>No Aplica</v>
      </c>
      <c r="V17" s="37" t="str">
        <f>IF($H$15="","",
IF(OR($H$15="Corrupción",$H$15="Lavado de Activos",$H$15="Financiación del Terrorismo",$H$15="Corrupción en Trámites, OPAs y Consultas de Acceso a la Información Pública"),'6.Valoración Control Corrupción'!I17,"No Aplica"))</f>
        <v>No Aplica</v>
      </c>
      <c r="W17" s="37" t="str">
        <f>IF($H$15="","",
IF(OR($H$15="Corrupción",$H$15="Lavado de Activos",$H$15="Financiación del Terrorismo",$H$15="Corrupción en Trámites, OPAs y Consultas de Acceso a la Información Pública"),'6.Valoración Control Corrupción'!J17,"No Aplica"))</f>
        <v>No Aplica</v>
      </c>
      <c r="X17" s="33">
        <f>IF($H$15="","",
IF(OR($H$15="Corrupción",$H$15="Lavado de Activos",$H$15="Financiación del Terrorismo",$H$15="Trámites, OPAs y Consultas de Acceso a la Información Pública"),"No Aplica",'5. Valoración de Controles'!I17))</f>
        <v>0</v>
      </c>
      <c r="Y17" s="33" t="str">
        <f>IF($H$15="","",
IF(OR($H$15="Corrupción",$H$15="Lavado de Activos",$H$15="Financiación del Terrorismo",$H$15="Trámites, OPAs y Consultas de Acceso a la Información Pública"),"No Aplica",'5. Valoración de Controles'!J17))</f>
        <v/>
      </c>
      <c r="Z17" s="33">
        <f>IF($H$15="","",
IF(OR($H$15="Corrupción",$H$15="Lavado de Activos",$H$15="Financiación del Terrorismo",$H$15="Trámites, OPAs y Consultas de Acceso a la Información Pública"),"No Aplica",'5. Valoración de Controles'!K17))</f>
        <v>0</v>
      </c>
      <c r="AA17" s="33">
        <f>IF($H$15="","",
IF(OR($H$15="Corrupción",$H$15="Lavado de Activos",$H$15="Financiación del Terrorismo",$H$15="Trámites, OPAs y Consultas de Acceso a la Información Pública"),"No Aplica",'5. Valoración de Controles'!L17))</f>
        <v>0</v>
      </c>
      <c r="AB17" s="33">
        <f>IF($H$15="","",
IF(OR($H$15="Corrupción",$H$15="Lavado de Activos",$H$15="Financiación del Terrorismo",$H$15="Trámites, OPAs y Consultas de Acceso a la Información Pública"),"No Aplica",'5. Valoración de Controles'!M17))</f>
        <v>0</v>
      </c>
      <c r="AC17" s="33">
        <f>IF($H$15="","",
IF(OR($H$15="Corrupción",$H$15="Lavado de Activos",$H$15="Financiación del Terrorismo",$H$15="Trámites, OPAs y Consultas de Acceso a la Información Pública"),"No Aplica",'5. Valoración de Controles'!N17))</f>
        <v>0</v>
      </c>
      <c r="AD17" s="33">
        <f>IF($H$15="","",
IF(OR($H$15="Corrupción",$H$15="Lavado de Activos",$H$15="Financiación del Terrorismo",$H$15="Trámites, OPAs y Consultas de Acceso a la Información Pública"),"No Aplica",'5. Valoración de Controles'!O17))</f>
        <v>0</v>
      </c>
      <c r="AE17" s="33">
        <f>IF($H$15="","",
IF(OR($H$15="Corrupción",$H$15="Lavado de Activos",$H$15="Financiación del Terrorismo",$H$15="Trámites, OPAs y Consultas de Acceso a la Información Pública"),"No Aplica",'5. Valoración de Controles'!P17))</f>
        <v>0</v>
      </c>
      <c r="AF17" s="33">
        <f>IF($H$15="","",
IF(OR($H$15="Corrupción",$H$15="Lavado de Activos",$H$15="Financiación del Terrorismo",$H$15="Trámites, OPAs y Consultas de Acceso a la Información Pública"),"No Aplica",'5. Valoración de Controles'!Q17))</f>
        <v>0</v>
      </c>
      <c r="AG17" s="25" t="str">
        <f>IF($H$15="","",
IF(OR($H$15="Corrupción",$H$15="Lavado de Activos",$H$15="Financiación del Terrorismo",$H$15="Corrupción en Trámites, OPAs y Consultas de Acceso a la Información Pública"),"No Aplica",'5. Valoración de Controles'!R17))</f>
        <v/>
      </c>
      <c r="AH17" s="93"/>
      <c r="AI17" s="93"/>
      <c r="AJ17" s="93"/>
      <c r="AK17" s="93"/>
      <c r="AL17" s="93"/>
      <c r="AM17" s="93"/>
      <c r="AN17" s="93"/>
      <c r="AO17" s="93"/>
      <c r="AP17" s="93"/>
      <c r="AQ17" s="93"/>
      <c r="AR17" s="93"/>
      <c r="AS17" s="3"/>
      <c r="AT17" s="3"/>
      <c r="AU17" s="3"/>
      <c r="AV17" s="3"/>
      <c r="AW17" s="3"/>
      <c r="AX17" s="3"/>
      <c r="AY17" s="3"/>
      <c r="AZ17" s="3"/>
      <c r="BA17" s="3"/>
      <c r="BB17" s="3"/>
      <c r="BC17" s="3"/>
      <c r="BD17" s="3"/>
      <c r="BE17" s="3"/>
      <c r="BF17" s="3"/>
      <c r="BG17" s="3"/>
      <c r="BH17" s="3"/>
      <c r="BI17" s="3"/>
      <c r="BJ17" s="3"/>
      <c r="BK17" s="3"/>
      <c r="BL17" s="3"/>
    </row>
    <row r="18" spans="1:64" ht="31.5" customHeight="1">
      <c r="A18" s="99">
        <v>4</v>
      </c>
      <c r="B18" s="94" t="str">
        <f>'2. Identificación del Riesgo'!B18:B20</f>
        <v>Tecnologías de la Información y las Comunicaciones</v>
      </c>
      <c r="C18" s="94" t="str">
        <f>IF('2. Identificación del Riesgo'!C18:C20="","",'2. Identificación del Riesgo'!C18:C20)</f>
        <v>Infraestructura tecnológica</v>
      </c>
      <c r="D18" s="94" t="str">
        <f>IF('2. Identificación del Riesgo'!D18:D20="","",'2. Identificación del Riesgo'!D18:D20)</f>
        <v>Afectación Reputacional</v>
      </c>
      <c r="E18" s="94" t="str">
        <f>IF('2. Identificación del Riesgo'!E18:E20="","",'2. Identificación del Riesgo'!E18:E20)</f>
        <v>Perdida y retrasos en la disponibilidad de los servicios tecnologicios</v>
      </c>
      <c r="F18" s="94" t="str">
        <f>IF('2. Identificación del Riesgo'!F18:F20="","",'2. Identificación del Riesgo'!F18:F20)</f>
        <v>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G18" s="94" t="str">
        <f>IF('2. Identificación del Riesgo'!G18:G20="","",'2. Identificación del Riesgo'!G18:G20)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H18" s="94" t="str">
        <f>IF('2. Identificación del Riesgo'!H18:H20="","",'2. Identificación del Riesgo'!H18:H20)</f>
        <v>Gestión</v>
      </c>
      <c r="I18" s="94" t="str">
        <f>IF('2. Identificación del Riesgo'!I18:I20="","",'2. Identificación del Riesgo'!I18:I20)</f>
        <v>Fallas Tecnológicas</v>
      </c>
      <c r="J18" s="94" t="str">
        <f>IF('2. Identificación del Riesgo'!J18:J20="","",'2. Identificación del Riesgo'!J18:J20)</f>
        <v>Baja: La actividad que conlleva el riesgo se ejecuta de 3 a 24 veces por año</v>
      </c>
      <c r="K18" s="95" t="str">
        <f>'2. Identificación del Riesgo'!K18:K20</f>
        <v>Baja</v>
      </c>
      <c r="L18" s="96">
        <f>'2. Identificación del Riesgo'!L18:L20</f>
        <v>0.4</v>
      </c>
      <c r="M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la entidad con algunos usuarios de relevancia frente al logro de los objetivos</v>
      </c>
      <c r="N18" s="95" t="str">
        <f>'2. Identificación del Riesgo'!N18:N20</f>
        <v>Moderado</v>
      </c>
      <c r="O18" s="96">
        <f>'2. Identificación del Riesgo'!O18:O20</f>
        <v>0.6</v>
      </c>
      <c r="P18" s="91" t="str">
        <f>'2. Identificación del Riesgo'!P18:P20</f>
        <v>Moderado</v>
      </c>
      <c r="Q18" s="37" t="str">
        <f>IF($H$18="","",
IF(OR($H$18="Corrupción",$H$18="Lavado de Activos",$H$18="Financiación del Terrorismo",$H$18="Corrupción en Trámites, OPAs y Consultas de Acceso a la Información Pública"),"No Aplica",'5. Valoración de Controles'!H18))</f>
        <v>El Profesional de infraestructura tecnologica y/o contratistas de la Oficina TICS ejecutan las actividades que se identifican durante el periodo y de acuerdo con plan de adquisiones los avances se relacionan en informes de gestión de los profesionales encargados.</v>
      </c>
      <c r="R18" s="37" t="str">
        <f>IF($H$18="","",
IF(OR($H$18="Corrupción",$H$18="Lavado de Activos",$H$18="Financiación del Terrorismo",$H$18="Corrupción en Trámites, OPAs y Consultas de Acceso a la Información Pública"),'6.Valoración Control Corrupción'!E18,"No Aplica"))</f>
        <v>No Aplica</v>
      </c>
      <c r="S18" s="37" t="str">
        <f>IF($H$18="","",
IF(OR($H$18="Corrupción",$H$18="Lavado de Activos",$H$18="Financiación del Terrorismo",$H$18="Corrupción en Trámites, OPAs y Consultas de Acceso a la Información Pública"),'6.Valoración Control Corrupción'!F18,"No Aplica"))</f>
        <v>No Aplica</v>
      </c>
      <c r="T18" s="37" t="str">
        <f>IF($H$18="","",
IF(OR($H$18="Corrupción",$H$18="Lavado de Activos",$H$18="Financiación del Terrorismo",$H$18="Corrupción en Trámites, OPAs y Consultas de Acceso a la Información Pública"),'6.Valoración Control Corrupción'!G18,"No Aplica"))</f>
        <v>No Aplica</v>
      </c>
      <c r="U18" s="37" t="str">
        <f>IF($H$18="","",
IF(OR($H$18="Corrupción",$H$18="Lavado de Activos",$H$18="Financiación del Terrorismo",$H$18="Corrupción en Trámites, OPAs y Consultas de Acceso a la Información Pública"),'6.Valoración Control Corrupción'!H18,"No Aplica"))</f>
        <v>No Aplica</v>
      </c>
      <c r="V18" s="37" t="str">
        <f>IF($H$18="","",
IF(OR($H$18="Corrupción",$H$18="Lavado de Activos",$H$18="Financiación del Terrorismo",$H$18="Corrupción en Trámites, OPAs y Consultas de Acceso a la Información Pública"),'6.Valoración Control Corrupción'!I18,"No Aplica"))</f>
        <v>No Aplica</v>
      </c>
      <c r="W18" s="37" t="str">
        <f>IF($H$18="","",
IF(OR($H$18="Corrupción",$H$18="Lavado de Activos",$H$18="Financiación del Terrorismo",$H$18="Corrupción en Trámites, OPAs y Consultas de Acceso a la Información Pública"),'6.Valoración Control Corrupción'!J18,"No Aplica"))</f>
        <v>No Aplica</v>
      </c>
      <c r="X18" s="33" t="str">
        <f>IF($H$18="","",
IF(OR($H$18="Corrupción",$H$18="Lavado de Activos",$H$18="Financiación del Terrorismo",$H$18="Trámites, OPAs y Consultas de Acceso a la Información Pública"),"No Aplica",'5. Valoración de Controles'!I18))</f>
        <v>Preventivo</v>
      </c>
      <c r="Y18" s="33" t="str">
        <f>IF($H$18="","",
IF(OR($H$18="Corrupción",$H$18="Lavado de Activos",$H$18="Financiación del Terrorismo",$H$18="Trámites, OPAs y Consultas de Acceso a la Información Pública"),"No Aplica",'5. Valoración de Controles'!J18))</f>
        <v>Afecta probabilidad</v>
      </c>
      <c r="Z18" s="33" t="str">
        <f>IF($H$18="","",
IF(OR($H$18="Corrupción",$H$18="Lavado de Activos",$H$18="Financiación del Terrorismo",$H$18="Trámites, OPAs y Consultas de Acceso a la Información Pública"),"No Aplica",'5. Valoración de Controles'!K18))</f>
        <v>Manual</v>
      </c>
      <c r="AA18" s="33" t="str">
        <f>IF($H$18="","",
IF(OR($H$18="Corrupción",$H$18="Lavado de Activos",$H$18="Financiación del Terrorismo",$H$18="Trámites, OPAs y Consultas de Acceso a la Información Pública"),"No Aplica",'5. Valoración de Controles'!L18))</f>
        <v>Documentado</v>
      </c>
      <c r="AB18" s="33" t="str">
        <f>IF($H$18="","",
IF(OR($H$18="Corrupción",$H$18="Lavado de Activos",$H$18="Financiación del Terrorismo",$H$18="Trámites, OPAs y Consultas de Acceso a la Información Pública"),"No Aplica",'5. Valoración de Controles'!M18))</f>
        <v>Continua</v>
      </c>
      <c r="AC18" s="33" t="str">
        <f>IF($H$18="","",
IF(OR($H$18="Corrupción",$H$18="Lavado de Activos",$H$18="Financiación del Terrorismo",$H$18="Trámites, OPAs y Consultas de Acceso a la Información Pública"),"No Aplica",'5. Valoración de Controles'!N18))</f>
        <v>Con registro</v>
      </c>
      <c r="AD18" s="39" t="str">
        <f>IF($H$18="","",
IF(OR($H$18="Corrupción",$H$18="Lavado de Activos",$H$18="Financiación del Terrorismo",$H$18="Trámites, OPAs y Consultas de Acceso a la Información Pública"),"No Aplica",'5. Valoración de Controles'!O18))</f>
        <v>Carpeta donde reposan los informes de gestión.</v>
      </c>
      <c r="AE18" s="33" t="str">
        <f>IF($H$18="","",
IF(OR($H$18="Corrupción",$H$18="Lavado de Activos",$H$18="Financiación del Terrorismo",$H$18="Trámites, OPAs y Consultas de Acceso a la Información Pública"),"No Aplica",'5. Valoración de Controles'!P18))</f>
        <v>informes mensuales</v>
      </c>
      <c r="AF18" s="33" t="str">
        <f>IF($H$18="","",
IF(OR($H$18="Corrupción",$H$18="Lavado de Activos",$H$18="Financiación del Terrorismo",$H$18="Trámites, OPAs y Consultas de Acceso a la Información Pública"),"No Aplica",'5. Valoración de Controles'!Q18))</f>
        <v>Se investigan y se identifican las acciones para corregir.</v>
      </c>
      <c r="AG18" s="25">
        <f>IF($H$18="","",
IF(OR($H$18="Corrupción",$H$18="Lavado de Activos",$H$18="Financiación del Terrorismo",$H$18="Corrupción en Trámites, OPAs y Consultas de Acceso a la Información Pública"),"No Aplica",'5. Valoración de Controles'!R18))</f>
        <v>0.4</v>
      </c>
      <c r="AH18" s="95"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23">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0.14399999999999999</v>
      </c>
      <c r="AJ18" s="95"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Moderado</v>
      </c>
      <c r="AK18" s="123">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0.6</v>
      </c>
      <c r="AL18" s="91"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Moderado</v>
      </c>
      <c r="AM18" s="97" t="s">
        <v>414</v>
      </c>
      <c r="AN18" s="11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12"/>
      <c r="AP18" s="122"/>
      <c r="AQ18" s="122" t="str">
        <f>IF(AO18="","","∑ Peso porcentual de cada acción definida")</f>
        <v/>
      </c>
      <c r="AR18" s="94"/>
      <c r="AS18" s="3"/>
      <c r="AT18" s="3"/>
      <c r="AU18" s="3"/>
      <c r="AV18" s="3"/>
      <c r="AW18" s="3"/>
      <c r="AX18" s="3"/>
      <c r="AY18" s="3"/>
      <c r="AZ18" s="3"/>
      <c r="BA18" s="3"/>
      <c r="BB18" s="3"/>
      <c r="BC18" s="3"/>
      <c r="BD18" s="3"/>
      <c r="BE18" s="3"/>
      <c r="BF18" s="3"/>
      <c r="BG18" s="3"/>
      <c r="BH18" s="3"/>
      <c r="BI18" s="3"/>
      <c r="BJ18" s="3"/>
      <c r="BK18" s="3"/>
      <c r="BL18" s="3"/>
    </row>
    <row r="19" spans="1:64" ht="31.5" customHeight="1">
      <c r="A19" s="92"/>
      <c r="B19" s="92"/>
      <c r="C19" s="92"/>
      <c r="D19" s="92"/>
      <c r="E19" s="92"/>
      <c r="F19" s="92"/>
      <c r="G19" s="92"/>
      <c r="H19" s="92"/>
      <c r="I19" s="92"/>
      <c r="J19" s="92"/>
      <c r="K19" s="92"/>
      <c r="L19" s="92"/>
      <c r="M19" s="92"/>
      <c r="N19" s="92"/>
      <c r="O19" s="92"/>
      <c r="P19" s="92"/>
      <c r="Q19" s="37" t="str">
        <f>IF($H$18="","",
IF(OR($H$18="Corrupción",$H$18="Lavado de Activos",$H$18="Financiación del Terrorismo",$H$18="Corrupción en Trámites, OPAs y Consultas de Acceso a la Información Pública"),"No Aplica",'5. Valoración de Controles'!H19))</f>
        <v>Los profesionales de infraestructura tecnologica y/o contratistas de la Oficina TICS Verifican, que se hayan actualizado los componentes de software que integran la infraestructura. Dejando actualizados las hojas de vida de los componentes.</v>
      </c>
      <c r="R19" s="37" t="str">
        <f>IF($H$18="","",
IF(OR($H$18="Corrupción",$H$18="Lavado de Activos",$H$18="Financiación del Terrorismo",$H$18="Corrupción en Trámites, OPAs y Consultas de Acceso a la Información Pública"),'6.Valoración Control Corrupción'!E19,"No Aplica"))</f>
        <v>No Aplica</v>
      </c>
      <c r="S19" s="37" t="str">
        <f>IF($H$18="","",
IF(OR($H$18="Corrupción",$H$18="Lavado de Activos",$H$18="Financiación del Terrorismo",$H$18="Corrupción en Trámites, OPAs y Consultas de Acceso a la Información Pública"),'6.Valoración Control Corrupción'!F19,"No Aplica"))</f>
        <v>No Aplica</v>
      </c>
      <c r="T19" s="37" t="str">
        <f>IF($H$18="","",
IF(OR($H$18="Corrupción",$H$18="Lavado de Activos",$H$18="Financiación del Terrorismo",$H$18="Corrupción en Trámites, OPAs y Consultas de Acceso a la Información Pública"),'6.Valoración Control Corrupción'!G19,"No Aplica"))</f>
        <v>No Aplica</v>
      </c>
      <c r="U19" s="37" t="str">
        <f>IF($H$18="","",
IF(OR($H$18="Corrupción",$H$18="Lavado de Activos",$H$18="Financiación del Terrorismo",$H$18="Corrupción en Trámites, OPAs y Consultas de Acceso a la Información Pública"),'6.Valoración Control Corrupción'!H19,"No Aplica"))</f>
        <v>No Aplica</v>
      </c>
      <c r="V19" s="37" t="str">
        <f>IF($H$18="","",
IF(OR($H$18="Corrupción",$H$18="Lavado de Activos",$H$18="Financiación del Terrorismo",$H$18="Corrupción en Trámites, OPAs y Consultas de Acceso a la Información Pública"),'6.Valoración Control Corrupción'!I19,"No Aplica"))</f>
        <v>No Aplica</v>
      </c>
      <c r="W19" s="37" t="str">
        <f>IF($H$18="","",
IF(OR($H$18="Corrupción",$H$18="Lavado de Activos",$H$18="Financiación del Terrorismo",$H$18="Corrupción en Trámites, OPAs y Consultas de Acceso a la Información Pública"),'6.Valoración Control Corrupción'!J19,"No Aplica"))</f>
        <v>No Aplica</v>
      </c>
      <c r="X19" s="33" t="str">
        <f>IF($H$18="","",
IF(OR($H$18="Corrupción",$H$18="Lavado de Activos",$H$18="Financiación del Terrorismo",$H$18="Trámites, OPAs y Consultas de Acceso a la Información Pública"),"No Aplica",'5. Valoración de Controles'!I19))</f>
        <v>Preventivo</v>
      </c>
      <c r="Y19" s="33" t="str">
        <f>IF($H$18="","",
IF(OR($H$18="Corrupción",$H$18="Lavado de Activos",$H$18="Financiación del Terrorismo",$H$18="Trámites, OPAs y Consultas de Acceso a la Información Pública"),"No Aplica",'5. Valoración de Controles'!J19))</f>
        <v>Afecta probabilidad</v>
      </c>
      <c r="Z19" s="33" t="str">
        <f>IF($H$18="","",
IF(OR($H$18="Corrupción",$H$18="Lavado de Activos",$H$18="Financiación del Terrorismo",$H$18="Trámites, OPAs y Consultas de Acceso a la Información Pública"),"No Aplica",'5. Valoración de Controles'!K19))</f>
        <v>Manual</v>
      </c>
      <c r="AA19" s="33" t="str">
        <f>IF($H$18="","",
IF(OR($H$18="Corrupción",$H$18="Lavado de Activos",$H$18="Financiación del Terrorismo",$H$18="Trámites, OPAs y Consultas de Acceso a la Información Pública"),"No Aplica",'5. Valoración de Controles'!L19))</f>
        <v>Sin Documentar</v>
      </c>
      <c r="AB19" s="33" t="str">
        <f>IF($H$18="","",
IF(OR($H$18="Corrupción",$H$18="Lavado de Activos",$H$18="Financiación del Terrorismo",$H$18="Trámites, OPAs y Consultas de Acceso a la Información Pública"),"No Aplica",'5. Valoración de Controles'!M19))</f>
        <v>Continua</v>
      </c>
      <c r="AC19" s="33" t="str">
        <f>IF($H$18="","",
IF(OR($H$18="Corrupción",$H$18="Lavado de Activos",$H$18="Financiación del Terrorismo",$H$18="Trámites, OPAs y Consultas de Acceso a la Información Pública"),"No Aplica",'5. Valoración de Controles'!N19))</f>
        <v>Con registro</v>
      </c>
      <c r="AD19" s="39" t="str">
        <f>IF($H$18="","",
IF(OR($H$18="Corrupción",$H$18="Lavado de Activos",$H$18="Financiación del Terrorismo",$H$18="Trámites, OPAs y Consultas de Acceso a la Información Pública"),"No Aplica",'5. Valoración de Controles'!O19))</f>
        <v>Hojas de Vida de los componentes.</v>
      </c>
      <c r="AE19" s="33" t="str">
        <f>IF($H$18="","",
IF(OR($H$18="Corrupción",$H$18="Lavado de Activos",$H$18="Financiación del Terrorismo",$H$18="Trámites, OPAs y Consultas de Acceso a la Información Pública"),"No Aplica",'5. Valoración de Controles'!P19))</f>
        <v>hojas de vida actualizadas semestralmente</v>
      </c>
      <c r="AF19" s="33" t="str">
        <f>IF($H$18="","",
IF(OR($H$18="Corrupción",$H$18="Lavado de Activos",$H$18="Financiación del Terrorismo",$H$18="Trámites, OPAs y Consultas de Acceso a la Información Pública"),"No Aplica",'5. Valoración de Controles'!Q19))</f>
        <v>Se investigan y se identifican las acciones para corregir.</v>
      </c>
      <c r="AG19" s="25">
        <f>IF($H$18="","",
IF(OR($H$18="Corrupción",$H$18="Lavado de Activos",$H$18="Financiación del Terrorismo",$H$18="Corrupción en Trámites, OPAs y Consultas de Acceso a la Información Pública"),"No Aplica",'5. Valoración de Controles'!R19))</f>
        <v>0.4</v>
      </c>
      <c r="AH19" s="92"/>
      <c r="AI19" s="92"/>
      <c r="AJ19" s="92"/>
      <c r="AK19" s="92"/>
      <c r="AL19" s="92"/>
      <c r="AM19" s="92"/>
      <c r="AN19" s="92"/>
      <c r="AO19" s="92"/>
      <c r="AP19" s="92"/>
      <c r="AQ19" s="92"/>
      <c r="AR19" s="92"/>
      <c r="AS19" s="3"/>
      <c r="AT19" s="3"/>
      <c r="AU19" s="3"/>
      <c r="AV19" s="3"/>
      <c r="AW19" s="3"/>
      <c r="AX19" s="3"/>
      <c r="AY19" s="3"/>
      <c r="AZ19" s="3"/>
      <c r="BA19" s="3"/>
      <c r="BB19" s="3"/>
      <c r="BC19" s="3"/>
      <c r="BD19" s="3"/>
      <c r="BE19" s="3"/>
      <c r="BF19" s="3"/>
      <c r="BG19" s="3"/>
      <c r="BH19" s="3"/>
      <c r="BI19" s="3"/>
      <c r="BJ19" s="3"/>
      <c r="BK19" s="3"/>
      <c r="BL19" s="3"/>
    </row>
    <row r="20" spans="1:64" ht="31.5" customHeight="1">
      <c r="A20" s="93"/>
      <c r="B20" s="93"/>
      <c r="C20" s="93"/>
      <c r="D20" s="93"/>
      <c r="E20" s="93"/>
      <c r="F20" s="93"/>
      <c r="G20" s="93"/>
      <c r="H20" s="93"/>
      <c r="I20" s="93"/>
      <c r="J20" s="93"/>
      <c r="K20" s="93"/>
      <c r="L20" s="93"/>
      <c r="M20" s="93"/>
      <c r="N20" s="93"/>
      <c r="O20" s="93"/>
      <c r="P20" s="93"/>
      <c r="Q20" s="37" t="str">
        <f>IF($H$18="","",
IF(OR($H$18="Corrupción",$H$18="Lavado de Activos",$H$18="Financiación del Terrorismo",$H$18="Corrupción en Trámites, OPAs y Consultas de Acceso a la Información Pública"),"No Aplica",'5. Valoración de Controles'!H20))</f>
        <v xml:space="preserve">  </v>
      </c>
      <c r="R20" s="37" t="str">
        <f>IF($H$18="","",
IF(OR($H$18="Corrupción",$H$18="Lavado de Activos",$H$18="Financiación del Terrorismo",$H$18="Corrupción en Trámites, OPAs y Consultas de Acceso a la Información Pública"),'6.Valoración Control Corrupción'!E20,"No Aplica"))</f>
        <v>No Aplica</v>
      </c>
      <c r="S20" s="37" t="str">
        <f>IF($H$18="","",
IF(OR($H$18="Corrupción",$H$18="Lavado de Activos",$H$18="Financiación del Terrorismo",$H$18="Corrupción en Trámites, OPAs y Consultas de Acceso a la Información Pública"),'6.Valoración Control Corrupción'!F20,"No Aplica"))</f>
        <v>No Aplica</v>
      </c>
      <c r="T20" s="37" t="str">
        <f>IF($H$18="","",
IF(OR($H$18="Corrupción",$H$18="Lavado de Activos",$H$18="Financiación del Terrorismo",$H$18="Corrupción en Trámites, OPAs y Consultas de Acceso a la Información Pública"),'6.Valoración Control Corrupción'!G20,"No Aplica"))</f>
        <v>No Aplica</v>
      </c>
      <c r="U20" s="37" t="str">
        <f>IF($H$18="","",
IF(OR($H$18="Corrupción",$H$18="Lavado de Activos",$H$18="Financiación del Terrorismo",$H$18="Corrupción en Trámites, OPAs y Consultas de Acceso a la Información Pública"),'6.Valoración Control Corrupción'!H20,"No Aplica"))</f>
        <v>No Aplica</v>
      </c>
      <c r="V20" s="37" t="str">
        <f>IF($H$18="","",
IF(OR($H$18="Corrupción",$H$18="Lavado de Activos",$H$18="Financiación del Terrorismo",$H$18="Corrupción en Trámites, OPAs y Consultas de Acceso a la Información Pública"),'6.Valoración Control Corrupción'!I20,"No Aplica"))</f>
        <v>No Aplica</v>
      </c>
      <c r="W20" s="37" t="str">
        <f>IF($H$18="","",
IF(OR($H$18="Corrupción",$H$18="Lavado de Activos",$H$18="Financiación del Terrorismo",$H$18="Corrupción en Trámites, OPAs y Consultas de Acceso a la Información Pública"),'6.Valoración Control Corrupción'!J20,"No Aplica"))</f>
        <v>No Aplica</v>
      </c>
      <c r="X20" s="33">
        <f>IF($H$18="","",
IF(OR($H$18="Corrupción",$H$18="Lavado de Activos",$H$18="Financiación del Terrorismo",$H$18="Trámites, OPAs y Consultas de Acceso a la Información Pública"),"No Aplica",'5. Valoración de Controles'!I20))</f>
        <v>0</v>
      </c>
      <c r="Y20" s="33" t="str">
        <f>IF($H$18="","",
IF(OR($H$18="Corrupción",$H$18="Lavado de Activos",$H$18="Financiación del Terrorismo",$H$18="Trámites, OPAs y Consultas de Acceso a la Información Pública"),"No Aplica",'5. Valoración de Controles'!J20))</f>
        <v/>
      </c>
      <c r="Z20" s="33">
        <f>IF($H$18="","",
IF(OR($H$18="Corrupción",$H$18="Lavado de Activos",$H$18="Financiación del Terrorismo",$H$18="Trámites, OPAs y Consultas de Acceso a la Información Pública"),"No Aplica",'5. Valoración de Controles'!K20))</f>
        <v>0</v>
      </c>
      <c r="AA20" s="33">
        <f>IF($H$18="","",
IF(OR($H$18="Corrupción",$H$18="Lavado de Activos",$H$18="Financiación del Terrorismo",$H$18="Trámites, OPAs y Consultas de Acceso a la Información Pública"),"No Aplica",'5. Valoración de Controles'!L20))</f>
        <v>0</v>
      </c>
      <c r="AB20" s="33">
        <f>IF($H$18="","",
IF(OR($H$18="Corrupción",$H$18="Lavado de Activos",$H$18="Financiación del Terrorismo",$H$18="Trámites, OPAs y Consultas de Acceso a la Información Pública"),"No Aplica",'5. Valoración de Controles'!M20))</f>
        <v>0</v>
      </c>
      <c r="AC20" s="33">
        <f>IF($H$18="","",
IF(OR($H$18="Corrupción",$H$18="Lavado de Activos",$H$18="Financiación del Terrorismo",$H$18="Trámites, OPAs y Consultas de Acceso a la Información Pública"),"No Aplica",'5. Valoración de Controles'!N20))</f>
        <v>0</v>
      </c>
      <c r="AD20" s="33">
        <f>IF($H$18="","",
IF(OR($H$18="Corrupción",$H$18="Lavado de Activos",$H$18="Financiación del Terrorismo",$H$18="Trámites, OPAs y Consultas de Acceso a la Información Pública"),"No Aplica",'5. Valoración de Controles'!O20))</f>
        <v>0</v>
      </c>
      <c r="AE20" s="33">
        <f>IF($H$18="","",
IF(OR($H$18="Corrupción",$H$18="Lavado de Activos",$H$18="Financiación del Terrorismo",$H$18="Trámites, OPAs y Consultas de Acceso a la Información Pública"),"No Aplica",'5. Valoración de Controles'!P20))</f>
        <v>0</v>
      </c>
      <c r="AF20" s="33">
        <f>IF($H$18="","",
IF(OR($H$18="Corrupción",$H$18="Lavado de Activos",$H$18="Financiación del Terrorismo",$H$18="Trámites, OPAs y Consultas de Acceso a la Información Pública"),"No Aplica",'5. Valoración de Controles'!Q20))</f>
        <v>0</v>
      </c>
      <c r="AG20" s="25" t="str">
        <f>IF($H$18="","",
IF(OR($H$18="Corrupción",$H$18="Lavado de Activos",$H$18="Financiación del Terrorismo",$H$18="Corrupción en Trámites, OPAs y Consultas de Acceso a la Información Pública"),"No Aplica",'5. Valoración de Controles'!R20))</f>
        <v/>
      </c>
      <c r="AH20" s="93"/>
      <c r="AI20" s="93"/>
      <c r="AJ20" s="93"/>
      <c r="AK20" s="93"/>
      <c r="AL20" s="93"/>
      <c r="AM20" s="93"/>
      <c r="AN20" s="93"/>
      <c r="AO20" s="93"/>
      <c r="AP20" s="93"/>
      <c r="AQ20" s="93"/>
      <c r="AR20" s="93"/>
      <c r="AS20" s="3"/>
      <c r="AT20" s="3"/>
      <c r="AU20" s="3"/>
      <c r="AV20" s="3"/>
      <c r="AW20" s="3"/>
      <c r="AX20" s="3"/>
      <c r="AY20" s="3"/>
      <c r="AZ20" s="3"/>
      <c r="BA20" s="3"/>
      <c r="BB20" s="3"/>
      <c r="BC20" s="3"/>
      <c r="BD20" s="3"/>
      <c r="BE20" s="3"/>
      <c r="BF20" s="3"/>
      <c r="BG20" s="3"/>
      <c r="BH20" s="3"/>
      <c r="BI20" s="3"/>
      <c r="BJ20" s="3"/>
      <c r="BK20" s="3"/>
      <c r="BL20" s="3"/>
    </row>
    <row r="21" spans="1:64" ht="31.5" customHeight="1">
      <c r="A21" s="99">
        <v>5</v>
      </c>
      <c r="B21" s="94" t="str">
        <f>'2. Identificación del Riesgo'!B21:B23</f>
        <v>Tecnologías de la Información y las Comunicaciones</v>
      </c>
      <c r="C21" s="94" t="str">
        <f>IF('2. Identificación del Riesgo'!C21:C23="","",'2. Identificación del Riesgo'!C21:C23)</f>
        <v>Administraciión de SIRE</v>
      </c>
      <c r="D21" s="94" t="str">
        <f>IF('2. Identificación del Riesgo'!D21:D23="","",'2. Identificación del Riesgo'!D21:D23)</f>
        <v>Afectación Reputacional</v>
      </c>
      <c r="E21" s="94" t="str">
        <f>IF('2. Identificación del Riesgo'!E21:E23="","",'2. Identificación del Riesgo'!E21:E23)</f>
        <v>Indisponibilidad de los servicios del sistema de información misional de la Entidad</v>
      </c>
      <c r="F21" s="94" t="str">
        <f>IF('2. Identificación del Riesgo'!F21:F23="","",'2. Identificación del Riesgo'!F21:F23)</f>
        <v>Fallas de funcioamiento de servidor
Fallas o intermitencias en la conexión de la base de datos.
Fallas en la conectividad.</v>
      </c>
      <c r="G21" s="94" t="str">
        <f>IF('2. Identificación del Riesgo'!G21:G23="","",'2. Identificación del Riesgo'!G21:G23)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H21" s="94" t="str">
        <f>IF('2. Identificación del Riesgo'!H21:H23="","",'2. Identificación del Riesgo'!H21:H23)</f>
        <v>Gestión</v>
      </c>
      <c r="I21" s="94" t="str">
        <f>IF('2. Identificación del Riesgo'!I21:I23="","",'2. Identificación del Riesgo'!I21:I23)</f>
        <v>Fallas Tecnológicas</v>
      </c>
      <c r="J21" s="94" t="str">
        <f>IF('2. Identificación del Riesgo'!J21:J23="","",'2. Identificación del Riesgo'!J21:J23)</f>
        <v>Baja: La actividad que conlleva el riesgo se ejecuta de 3 a 24 veces por año</v>
      </c>
      <c r="K21" s="95" t="str">
        <f>'2. Identificación del Riesgo'!K21:K23</f>
        <v>Baja</v>
      </c>
      <c r="L21" s="96">
        <f>'2. Identificación del Riesgo'!L21:L23</f>
        <v>0.4</v>
      </c>
      <c r="M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la entidad con algunos usuarios de relevancia frente al logro de los objetivos</v>
      </c>
      <c r="N21" s="95" t="str">
        <f>'2. Identificación del Riesgo'!N21:N23</f>
        <v>Moderado</v>
      </c>
      <c r="O21" s="96">
        <f>'2. Identificación del Riesgo'!O21:O23</f>
        <v>0.6</v>
      </c>
      <c r="P21" s="91" t="str">
        <f>'2. Identificación del Riesgo'!P21:P23</f>
        <v>Moderado</v>
      </c>
      <c r="Q21" s="37" t="str">
        <f>IF($H$21="","",
IF(OR($H$21="Corrupción",$H$21="Lavado de Activos",$H$21="Financiación del Terrorismo",$H$21="Corrupción en Trámites, OPAs y Consultas de Acceso a la Información Pública"),"No Aplica",'5. Valoración de Controles'!H21))</f>
        <v xml:space="preserve">Profesional especializado 23 administración SIRE Seguimiento al funcionamiento y disponibilidad del Sistema de información, Reinicio del servidor de aplicación </v>
      </c>
      <c r="R21" s="37" t="str">
        <f>IF($H$21="","",
IF(OR($H$21="Corrupción",$H$21="Lavado de Activos",$H$21="Financiación del Terrorismo",$H$21="Corrupción en Trámites, OPAs y Consultas de Acceso a la Información Pública"),'6.Valoración Control Corrupción'!E21,"No Aplica"))</f>
        <v>No Aplica</v>
      </c>
      <c r="S21" s="37" t="str">
        <f>IF($H$21="","",
IF(OR($H$21="Corrupción",$H$21="Lavado de Activos",$H$21="Financiación del Terrorismo",$H$21="Corrupción en Trámites, OPAs y Consultas de Acceso a la Información Pública"),'6.Valoración Control Corrupción'!F21,"No Aplica"))</f>
        <v>No Aplica</v>
      </c>
      <c r="T21" s="37" t="str">
        <f>IF($H$21="","",
IF(OR($H$21="Corrupción",$H$21="Lavado de Activos",$H$21="Financiación del Terrorismo",$H$21="Corrupción en Trámites, OPAs y Consultas de Acceso a la Información Pública"),'6.Valoración Control Corrupción'!G21,"No Aplica"))</f>
        <v>No Aplica</v>
      </c>
      <c r="U21" s="37" t="str">
        <f>IF($H$21="","",
IF(OR($H$21="Corrupción",$H$21="Lavado de Activos",$H$21="Financiación del Terrorismo",$H$21="Corrupción en Trámites, OPAs y Consultas de Acceso a la Información Pública"),'6.Valoración Control Corrupción'!H21,"No Aplica"))</f>
        <v>No Aplica</v>
      </c>
      <c r="V21" s="37" t="str">
        <f>IF($H$21="","",
IF(OR($H$21="Corrupción",$H$21="Lavado de Activos",$H$21="Financiación del Terrorismo",$H$21="Corrupción en Trámites, OPAs y Consultas de Acceso a la Información Pública"),'6.Valoración Control Corrupción'!I21,"No Aplica"))</f>
        <v>No Aplica</v>
      </c>
      <c r="W21" s="37" t="str">
        <f>IF($H$21="","",
IF(OR($H$21="Corrupción",$H$21="Lavado de Activos",$H$21="Financiación del Terrorismo",$H$21="Corrupción en Trámites, OPAs y Consultas de Acceso a la Información Pública"),'6.Valoración Control Corrupción'!J21,"No Aplica"))</f>
        <v>No Aplica</v>
      </c>
      <c r="X21" s="33" t="str">
        <f>IF($H$21="","",
IF(OR($H$21="Corrupción",$H$21="Lavado de Activos",$H$21="Financiación del Terrorismo",$H$21="Trámites, OPAs y Consultas de Acceso a la Información Pública"),"No Aplica",'5. Valoración de Controles'!I21))</f>
        <v>Detectivo</v>
      </c>
      <c r="Y21" s="33" t="str">
        <f>IF($H$21="","",
IF(OR($H$21="Corrupción",$H$21="Lavado de Activos",$H$21="Financiación del Terrorismo",$H$21="Trámites, OPAs y Consultas de Acceso a la Información Pública"),"No Aplica",'5. Valoración de Controles'!J21))</f>
        <v>Afecta probabilidad</v>
      </c>
      <c r="Z21" s="33" t="str">
        <f>IF($H$21="","",
IF(OR($H$21="Corrupción",$H$21="Lavado de Activos",$H$21="Financiación del Terrorismo",$H$21="Trámites, OPAs y Consultas de Acceso a la Información Pública"),"No Aplica",'5. Valoración de Controles'!K21))</f>
        <v>Automático</v>
      </c>
      <c r="AA21" s="33" t="str">
        <f>IF($H$21="","",
IF(OR($H$21="Corrupción",$H$21="Lavado de Activos",$H$21="Financiación del Terrorismo",$H$21="Trámites, OPAs y Consultas de Acceso a la Información Pública"),"No Aplica",'5. Valoración de Controles'!L21))</f>
        <v>Documentado</v>
      </c>
      <c r="AB21" s="33" t="str">
        <f>IF($H$21="","",
IF(OR($H$21="Corrupción",$H$21="Lavado de Activos",$H$21="Financiación del Terrorismo",$H$21="Trámites, OPAs y Consultas de Acceso a la Información Pública"),"No Aplica",'5. Valoración de Controles'!M21))</f>
        <v>Continua</v>
      </c>
      <c r="AC21" s="33" t="str">
        <f>IF($H$21="","",
IF(OR($H$21="Corrupción",$H$21="Lavado de Activos",$H$21="Financiación del Terrorismo",$H$21="Trámites, OPAs y Consultas de Acceso a la Información Pública"),"No Aplica",'5. Valoración de Controles'!N21))</f>
        <v>Con registro</v>
      </c>
      <c r="AD21" s="39" t="str">
        <f>IF($H$21="","",
IF(OR($H$21="Corrupción",$H$21="Lavado de Activos",$H$21="Financiación del Terrorismo",$H$21="Trámites, OPAs y Consultas de Acceso a la Información Pública"),"No Aplica",'5. Valoración de Controles'!O21))</f>
        <v>https://drive.google.com/drive/folders/1ePfWKMygynbrEKAOnC5PgNKqU0m1HkWA</v>
      </c>
      <c r="AE21" s="33" t="str">
        <f>IF($H$21="","",
IF(OR($H$21="Corrupción",$H$21="Lavado de Activos",$H$21="Financiación del Terrorismo",$H$21="Trámites, OPAs y Consultas de Acceso a la Información Pública"),"No Aplica",'5. Valoración de Controles'!P21))</f>
        <v>documento de validación de accesos y perdodas de disponibilidad de SIRE</v>
      </c>
      <c r="AF21" s="33" t="str">
        <f>IF($H$21="","",
IF(OR($H$21="Corrupción",$H$21="Lavado de Activos",$H$21="Financiación del Terrorismo",$H$21="Trámites, OPAs y Consultas de Acceso a la Información Pública"),"No Aplica",'5. Valoración de Controles'!Q21))</f>
        <v>se realiza el diagnostico de si la falencia es del sistema o de infraestructura y se procede a los reportes necesarios y a los ajustes que se requierena del sistema o de la infraestructura tecnologica</v>
      </c>
      <c r="AG21" s="25">
        <f>IF($H$21="","",
IF(OR($H$21="Corrupción",$H$21="Lavado de Activos",$H$21="Financiación del Terrorismo",$H$21="Corrupción en Trámites, OPAs y Consultas de Acceso a la Información Pública"),"No Aplica",'5. Valoración de Controles'!R21))</f>
        <v>0.4</v>
      </c>
      <c r="AH21" s="95"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23">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0.24</v>
      </c>
      <c r="AJ21" s="95"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Moderado</v>
      </c>
      <c r="AK21" s="123">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0.6</v>
      </c>
      <c r="AL21" s="91"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Moderado</v>
      </c>
      <c r="AM21" s="97" t="s">
        <v>414</v>
      </c>
      <c r="AN21" s="11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12"/>
      <c r="AP21" s="122"/>
      <c r="AQ21" s="122" t="str">
        <f>IF(AO21="","","∑ Peso porcentual de cada acción definida")</f>
        <v/>
      </c>
      <c r="AR21" s="94"/>
      <c r="AS21" s="3"/>
      <c r="AT21" s="3"/>
      <c r="AU21" s="3"/>
      <c r="AV21" s="3"/>
      <c r="AW21" s="3"/>
      <c r="AX21" s="3"/>
      <c r="AY21" s="3"/>
      <c r="AZ21" s="3"/>
      <c r="BA21" s="3"/>
      <c r="BB21" s="3"/>
      <c r="BC21" s="3"/>
      <c r="BD21" s="3"/>
      <c r="BE21" s="3"/>
      <c r="BF21" s="3"/>
      <c r="BG21" s="3"/>
      <c r="BH21" s="3"/>
      <c r="BI21" s="3"/>
      <c r="BJ21" s="3"/>
      <c r="BK21" s="3"/>
      <c r="BL21" s="3"/>
    </row>
    <row r="22" spans="1:64" ht="31.5" customHeight="1">
      <c r="A22" s="92"/>
      <c r="B22" s="92"/>
      <c r="C22" s="92"/>
      <c r="D22" s="92"/>
      <c r="E22" s="92"/>
      <c r="F22" s="92"/>
      <c r="G22" s="92"/>
      <c r="H22" s="92"/>
      <c r="I22" s="92"/>
      <c r="J22" s="92"/>
      <c r="K22" s="92"/>
      <c r="L22" s="92"/>
      <c r="M22" s="92"/>
      <c r="N22" s="92"/>
      <c r="O22" s="92"/>
      <c r="P22" s="92"/>
      <c r="Q22" s="37" t="str">
        <f>IF($H$21="","",
IF(OR($H$21="Corrupción",$H$21="Lavado de Activos",$H$21="Financiación del Terrorismo",$H$21="Corrupción en Trámites, OPAs y Consultas de Acceso a la Información Pública"),"No Aplica",'5. Valoración de Controles'!H22))</f>
        <v xml:space="preserve">  </v>
      </c>
      <c r="R22" s="37" t="str">
        <f>IF($H$21="","",
IF(OR($H$21="Corrupción",$H$21="Lavado de Activos",$H$21="Financiación del Terrorismo",$H$21="Corrupción en Trámites, OPAs y Consultas de Acceso a la Información Pública"),'6.Valoración Control Corrupción'!E22,"No Aplica"))</f>
        <v>No Aplica</v>
      </c>
      <c r="S22" s="37" t="str">
        <f>IF($H$21="","",
IF(OR($H$21="Corrupción",$H$21="Lavado de Activos",$H$21="Financiación del Terrorismo",$H$21="Corrupción en Trámites, OPAs y Consultas de Acceso a la Información Pública"),'6.Valoración Control Corrupción'!F22,"No Aplica"))</f>
        <v>No Aplica</v>
      </c>
      <c r="T22" s="37" t="str">
        <f>IF($H$21="","",
IF(OR($H$21="Corrupción",$H$21="Lavado de Activos",$H$21="Financiación del Terrorismo",$H$21="Corrupción en Trámites, OPAs y Consultas de Acceso a la Información Pública"),'6.Valoración Control Corrupción'!G22,"No Aplica"))</f>
        <v>No Aplica</v>
      </c>
      <c r="U22" s="37" t="str">
        <f>IF($H$21="","",
IF(OR($H$21="Corrupción",$H$21="Lavado de Activos",$H$21="Financiación del Terrorismo",$H$21="Corrupción en Trámites, OPAs y Consultas de Acceso a la Información Pública"),'6.Valoración Control Corrupción'!H22,"No Aplica"))</f>
        <v>No Aplica</v>
      </c>
      <c r="V22" s="37" t="str">
        <f>IF($H$21="","",
IF(OR($H$21="Corrupción",$H$21="Lavado de Activos",$H$21="Financiación del Terrorismo",$H$21="Corrupción en Trámites, OPAs y Consultas de Acceso a la Información Pública"),'6.Valoración Control Corrupción'!I22,"No Aplica"))</f>
        <v>No Aplica</v>
      </c>
      <c r="W22" s="37" t="str">
        <f>IF($H$21="","",
IF(OR($H$21="Corrupción",$H$21="Lavado de Activos",$H$21="Financiación del Terrorismo",$H$21="Corrupción en Trámites, OPAs y Consultas de Acceso a la Información Pública"),'6.Valoración Control Corrupción'!J22,"No Aplica"))</f>
        <v>No Aplica</v>
      </c>
      <c r="X22" s="33">
        <f>IF($H$21="","",
IF(OR($H$21="Corrupción",$H$21="Lavado de Activos",$H$21="Financiación del Terrorismo",$H$21="Trámites, OPAs y Consultas de Acceso a la Información Pública"),"No Aplica",'5. Valoración de Controles'!I22))</f>
        <v>0</v>
      </c>
      <c r="Y22" s="33" t="str">
        <f>IF($H$21="","",
IF(OR($H$21="Corrupción",$H$21="Lavado de Activos",$H$21="Financiación del Terrorismo",$H$21="Trámites, OPAs y Consultas de Acceso a la Información Pública"),"No Aplica",'5. Valoración de Controles'!J22))</f>
        <v/>
      </c>
      <c r="Z22" s="33">
        <f>IF($H$21="","",
IF(OR($H$21="Corrupción",$H$21="Lavado de Activos",$H$21="Financiación del Terrorismo",$H$21="Trámites, OPAs y Consultas de Acceso a la Información Pública"),"No Aplica",'5. Valoración de Controles'!K22))</f>
        <v>0</v>
      </c>
      <c r="AA22" s="33">
        <f>IF($H$21="","",
IF(OR($H$21="Corrupción",$H$21="Lavado de Activos",$H$21="Financiación del Terrorismo",$H$21="Trámites, OPAs y Consultas de Acceso a la Información Pública"),"No Aplica",'5. Valoración de Controles'!L22))</f>
        <v>0</v>
      </c>
      <c r="AB22" s="33">
        <f>IF($H$21="","",
IF(OR($H$21="Corrupción",$H$21="Lavado de Activos",$H$21="Financiación del Terrorismo",$H$21="Trámites, OPAs y Consultas de Acceso a la Información Pública"),"No Aplica",'5. Valoración de Controles'!M22))</f>
        <v>0</v>
      </c>
      <c r="AC22" s="33">
        <f>IF($H$21="","",
IF(OR($H$21="Corrupción",$H$21="Lavado de Activos",$H$21="Financiación del Terrorismo",$H$21="Trámites, OPAs y Consultas de Acceso a la Información Pública"),"No Aplica",'5. Valoración de Controles'!N22))</f>
        <v>0</v>
      </c>
      <c r="AD22" s="33">
        <f>IF($H$21="","",
IF(OR($H$21="Corrupción",$H$21="Lavado de Activos",$H$21="Financiación del Terrorismo",$H$21="Trámites, OPAs y Consultas de Acceso a la Información Pública"),"No Aplica",'5. Valoración de Controles'!O22))</f>
        <v>0</v>
      </c>
      <c r="AE22" s="33">
        <f>IF($H$21="","",
IF(OR($H$21="Corrupción",$H$21="Lavado de Activos",$H$21="Financiación del Terrorismo",$H$21="Trámites, OPAs y Consultas de Acceso a la Información Pública"),"No Aplica",'5. Valoración de Controles'!P22))</f>
        <v>0</v>
      </c>
      <c r="AF22" s="33">
        <f>IF($H$21="","",
IF(OR($H$21="Corrupción",$H$21="Lavado de Activos",$H$21="Financiación del Terrorismo",$H$21="Trámites, OPAs y Consultas de Acceso a la Información Pública"),"No Aplica",'5. Valoración de Controles'!Q22))</f>
        <v>0</v>
      </c>
      <c r="AG22" s="25" t="str">
        <f>IF($H$21="","",
IF(OR($H$21="Corrupción",$H$21="Lavado de Activos",$H$21="Financiación del Terrorismo",$H$21="Corrupción en Trámites, OPAs y Consultas de Acceso a la Información Pública"),"No Aplica",'5. Valoración de Controles'!R22))</f>
        <v/>
      </c>
      <c r="AH22" s="92"/>
      <c r="AI22" s="92"/>
      <c r="AJ22" s="92"/>
      <c r="AK22" s="92"/>
      <c r="AL22" s="92"/>
      <c r="AM22" s="92"/>
      <c r="AN22" s="92"/>
      <c r="AO22" s="92"/>
      <c r="AP22" s="92"/>
      <c r="AQ22" s="92"/>
      <c r="AR22" s="92"/>
      <c r="AS22" s="3"/>
      <c r="AT22" s="3"/>
      <c r="AU22" s="3"/>
      <c r="AV22" s="3"/>
      <c r="AW22" s="3"/>
      <c r="AX22" s="3"/>
      <c r="AY22" s="3"/>
      <c r="AZ22" s="3"/>
      <c r="BA22" s="3"/>
      <c r="BB22" s="3"/>
      <c r="BC22" s="3"/>
      <c r="BD22" s="3"/>
      <c r="BE22" s="3"/>
      <c r="BF22" s="3"/>
      <c r="BG22" s="3"/>
      <c r="BH22" s="3"/>
      <c r="BI22" s="3"/>
      <c r="BJ22" s="3"/>
      <c r="BK22" s="3"/>
      <c r="BL22" s="3"/>
    </row>
    <row r="23" spans="1:64" ht="31.5" customHeight="1">
      <c r="A23" s="93"/>
      <c r="B23" s="93"/>
      <c r="C23" s="93"/>
      <c r="D23" s="93"/>
      <c r="E23" s="93"/>
      <c r="F23" s="93"/>
      <c r="G23" s="93"/>
      <c r="H23" s="93"/>
      <c r="I23" s="93"/>
      <c r="J23" s="93"/>
      <c r="K23" s="93"/>
      <c r="L23" s="93"/>
      <c r="M23" s="93"/>
      <c r="N23" s="93"/>
      <c r="O23" s="93"/>
      <c r="P23" s="93"/>
      <c r="Q23" s="37" t="str">
        <f>IF($H$21="","",
IF(OR($H$21="Corrupción",$H$21="Lavado de Activos",$H$21="Financiación del Terrorismo",$H$21="Corrupción en Trámites, OPAs y Consultas de Acceso a la Información Pública"),"No Aplica",'5. Valoración de Controles'!H23))</f>
        <v xml:space="preserve">  </v>
      </c>
      <c r="R23" s="37" t="str">
        <f>IF($H$21="","",
IF(OR($H$21="Corrupción",$H$21="Lavado de Activos",$H$21="Financiación del Terrorismo",$H$21="Corrupción en Trámites, OPAs y Consultas de Acceso a la Información Pública"),'6.Valoración Control Corrupción'!E23,"No Aplica"))</f>
        <v>No Aplica</v>
      </c>
      <c r="S23" s="37" t="str">
        <f>IF($H$21="","",
IF(OR($H$21="Corrupción",$H$21="Lavado de Activos",$H$21="Financiación del Terrorismo",$H$21="Corrupción en Trámites, OPAs y Consultas de Acceso a la Información Pública"),'6.Valoración Control Corrupción'!F23,"No Aplica"))</f>
        <v>No Aplica</v>
      </c>
      <c r="T23" s="37" t="str">
        <f>IF($H$21="","",
IF(OR($H$21="Corrupción",$H$21="Lavado de Activos",$H$21="Financiación del Terrorismo",$H$21="Corrupción en Trámites, OPAs y Consultas de Acceso a la Información Pública"),'6.Valoración Control Corrupción'!G23,"No Aplica"))</f>
        <v>No Aplica</v>
      </c>
      <c r="U23" s="37" t="str">
        <f>IF($H$21="","",
IF(OR($H$21="Corrupción",$H$21="Lavado de Activos",$H$21="Financiación del Terrorismo",$H$21="Corrupción en Trámites, OPAs y Consultas de Acceso a la Información Pública"),'6.Valoración Control Corrupción'!H23,"No Aplica"))</f>
        <v>No Aplica</v>
      </c>
      <c r="V23" s="37" t="str">
        <f>IF($H$21="","",
IF(OR($H$21="Corrupción",$H$21="Lavado de Activos",$H$21="Financiación del Terrorismo",$H$21="Corrupción en Trámites, OPAs y Consultas de Acceso a la Información Pública"),'6.Valoración Control Corrupción'!I23,"No Aplica"))</f>
        <v>No Aplica</v>
      </c>
      <c r="W23" s="37" t="str">
        <f>IF($H$21="","",
IF(OR($H$21="Corrupción",$H$21="Lavado de Activos",$H$21="Financiación del Terrorismo",$H$21="Corrupción en Trámites, OPAs y Consultas de Acceso a la Información Pública"),'6.Valoración Control Corrupción'!J23,"No Aplica"))</f>
        <v>No Aplica</v>
      </c>
      <c r="X23" s="33">
        <f>IF($H$21="","",
IF(OR($H$21="Corrupción",$H$21="Lavado de Activos",$H$21="Financiación del Terrorismo",$H$21="Trámites, OPAs y Consultas de Acceso a la Información Pública"),"No Aplica",'5. Valoración de Controles'!I23))</f>
        <v>0</v>
      </c>
      <c r="Y23" s="33" t="str">
        <f>IF($H$21="","",
IF(OR($H$21="Corrupción",$H$21="Lavado de Activos",$H$21="Financiación del Terrorismo",$H$21="Trámites, OPAs y Consultas de Acceso a la Información Pública"),"No Aplica",'5. Valoración de Controles'!J23))</f>
        <v/>
      </c>
      <c r="Z23" s="33">
        <f>IF($H$21="","",
IF(OR($H$21="Corrupción",$H$21="Lavado de Activos",$H$21="Financiación del Terrorismo",$H$21="Trámites, OPAs y Consultas de Acceso a la Información Pública"),"No Aplica",'5. Valoración de Controles'!K23))</f>
        <v>0</v>
      </c>
      <c r="AA23" s="33">
        <f>IF($H$21="","",
IF(OR($H$21="Corrupción",$H$21="Lavado de Activos",$H$21="Financiación del Terrorismo",$H$21="Trámites, OPAs y Consultas de Acceso a la Información Pública"),"No Aplica",'5. Valoración de Controles'!L23))</f>
        <v>0</v>
      </c>
      <c r="AB23" s="33">
        <f>IF($H$21="","",
IF(OR($H$21="Corrupción",$H$21="Lavado de Activos",$H$21="Financiación del Terrorismo",$H$21="Trámites, OPAs y Consultas de Acceso a la Información Pública"),"No Aplica",'5. Valoración de Controles'!M23))</f>
        <v>0</v>
      </c>
      <c r="AC23" s="33">
        <f>IF($H$21="","",
IF(OR($H$21="Corrupción",$H$21="Lavado de Activos",$H$21="Financiación del Terrorismo",$H$21="Trámites, OPAs y Consultas de Acceso a la Información Pública"),"No Aplica",'5. Valoración de Controles'!N23))</f>
        <v>0</v>
      </c>
      <c r="AD23" s="33">
        <f>IF($H$21="","",
IF(OR($H$21="Corrupción",$H$21="Lavado de Activos",$H$21="Financiación del Terrorismo",$H$21="Trámites, OPAs y Consultas de Acceso a la Información Pública"),"No Aplica",'5. Valoración de Controles'!O23))</f>
        <v>0</v>
      </c>
      <c r="AE23" s="33">
        <f>IF($H$21="","",
IF(OR($H$21="Corrupción",$H$21="Lavado de Activos",$H$21="Financiación del Terrorismo",$H$21="Trámites, OPAs y Consultas de Acceso a la Información Pública"),"No Aplica",'5. Valoración de Controles'!P23))</f>
        <v>0</v>
      </c>
      <c r="AF23" s="33">
        <f>IF($H$21="","",
IF(OR($H$21="Corrupción",$H$21="Lavado de Activos",$H$21="Financiación del Terrorismo",$H$21="Trámites, OPAs y Consultas de Acceso a la Información Pública"),"No Aplica",'5. Valoración de Controles'!Q23))</f>
        <v>0</v>
      </c>
      <c r="AG23" s="25" t="str">
        <f>IF($H$21="","",
IF(OR($H$21="Corrupción",$H$21="Lavado de Activos",$H$21="Financiación del Terrorismo",$H$21="Corrupción en Trámites, OPAs y Consultas de Acceso a la Información Pública"),"No Aplica",'5. Valoración de Controles'!R23))</f>
        <v/>
      </c>
      <c r="AH23" s="93"/>
      <c r="AI23" s="93"/>
      <c r="AJ23" s="93"/>
      <c r="AK23" s="93"/>
      <c r="AL23" s="93"/>
      <c r="AM23" s="93"/>
      <c r="AN23" s="93"/>
      <c r="AO23" s="93"/>
      <c r="AP23" s="93"/>
      <c r="AQ23" s="93"/>
      <c r="AR23" s="93"/>
      <c r="AS23" s="3"/>
      <c r="AT23" s="3"/>
      <c r="AU23" s="3"/>
      <c r="AV23" s="3"/>
      <c r="AW23" s="3"/>
      <c r="AX23" s="3"/>
      <c r="AY23" s="3"/>
      <c r="AZ23" s="3"/>
      <c r="BA23" s="3"/>
      <c r="BB23" s="3"/>
      <c r="BC23" s="3"/>
      <c r="BD23" s="3"/>
      <c r="BE23" s="3"/>
      <c r="BF23" s="3"/>
      <c r="BG23" s="3"/>
      <c r="BH23" s="3"/>
      <c r="BI23" s="3"/>
      <c r="BJ23" s="3"/>
      <c r="BK23" s="3"/>
      <c r="BL23" s="3"/>
    </row>
    <row r="24" spans="1:64" ht="31.5" customHeight="1">
      <c r="A24" s="99">
        <v>6</v>
      </c>
      <c r="B24" s="94" t="str">
        <f>'2. Identificación del Riesgo'!B24:B26</f>
        <v>Tecnologías de la Información y las Comunicaciones</v>
      </c>
      <c r="C24" s="94" t="str">
        <f>IF('2. Identificación del Riesgo'!C24:C26="","",'2. Identificación del Riesgo'!C24:C26)</f>
        <v>Administración de carpetas compartidas y gestión de usuarios</v>
      </c>
      <c r="D24" s="94" t="str">
        <f>IF('2. Identificación del Riesgo'!D24:D26="","",'2. Identificación del Riesgo'!D24:D26)</f>
        <v>Afectación Económica (o presupuestal) y Reputacional</v>
      </c>
      <c r="E24" s="94" t="str">
        <f>IF('2. Identificación del Riesgo'!E24:E26="","",'2. Identificación del Riesgo'!E24:E26)</f>
        <v>Accesos no autorizados</v>
      </c>
      <c r="F24" s="94" t="str">
        <f>IF('2. Identificación del Riesgo'!F24:F26="","",'2. Identificación del Riesgo'!F24:F26)</f>
        <v>Debilidad en la solicitud oportuna para la actualizacion de los permisos de la carpetas compartidas.</v>
      </c>
      <c r="G24" s="94"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4" s="94" t="str">
        <f>IF('2. Identificación del Riesgo'!H24:H26="","",'2. Identificación del Riesgo'!H24:H26)</f>
        <v>Seguridad de la Información (Pérdida de Confidencialidad)</v>
      </c>
      <c r="I24" s="94" t="str">
        <f>IF('2. Identificación del Riesgo'!I24:I26="","",'2. Identificación del Riesgo'!I24:I26)</f>
        <v>Usuarios, productos y practicas, organizacionales</v>
      </c>
      <c r="J24" s="94" t="str">
        <f>IF('2. Identificación del Riesgo'!J24:J26="","",'2. Identificación del Riesgo'!J24:J26)</f>
        <v>Muy Alta: La actividad que conlleva el riesgo se ejecuta más de 5000 veces por año</v>
      </c>
      <c r="K24" s="95" t="str">
        <f>'2. Identificación del Riesgo'!K24:K26</f>
        <v>Muy Alta</v>
      </c>
      <c r="L24" s="96">
        <f>'2. Identificación del Riesgo'!L24:L26</f>
        <v>1</v>
      </c>
      <c r="M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de la entidad con efecto publicitario sostenido a nivel de sector administrativo, nivel departamental o municipal</v>
      </c>
      <c r="N24" s="95" t="str">
        <f>'2. Identificación del Riesgo'!N24:N26</f>
        <v>Mayor</v>
      </c>
      <c r="O24" s="96">
        <f>'2. Identificación del Riesgo'!O24:O26</f>
        <v>0.8</v>
      </c>
      <c r="P24" s="91" t="str">
        <f>'2. Identificación del Riesgo'!P24:P26</f>
        <v>Alto</v>
      </c>
      <c r="Q24" s="37" t="str">
        <f>IF($H$24="","",
IF(OR($H$24="Corrupción",$H$24="Lavado de Activos",$H$24="Financiación del Terrorismo",$H$24="Corrupción en Trámites, OPAs y Consultas de Acceso a la Información Pública"),"No Aplica",'5. Valoración de Controles'!H24))</f>
        <v>El subdirector, Jefe o personal delegado Solicita a través de la mesa de servicio y cuando sea necesario. el reporte de acceso a las carpetas compartidas, para el personal que considere pertinente.</v>
      </c>
      <c r="R24" s="37" t="str">
        <f>IF($H$24="","",
IF(OR($H$24="Corrupción",$H$24="Lavado de Activos",$H$24="Financiación del Terrorismo",$H$24="Corrupción en Trámites, OPAs y Consultas de Acceso a la Información Pública"),'6.Valoración Control Corrupción'!E24,"No Aplica"))</f>
        <v>No Aplica</v>
      </c>
      <c r="S24" s="37" t="str">
        <f>IF($H$24="","",
IF(OR($H$24="Corrupción",$H$24="Lavado de Activos",$H$24="Financiación del Terrorismo",$H$24="Corrupción en Trámites, OPAs y Consultas de Acceso a la Información Pública"),'6.Valoración Control Corrupción'!F24,"No Aplica"))</f>
        <v>No Aplica</v>
      </c>
      <c r="T24" s="37" t="str">
        <f>IF($H$24="","",
IF(OR($H$24="Corrupción",$H$24="Lavado de Activos",$H$24="Financiación del Terrorismo",$H$24="Corrupción en Trámites, OPAs y Consultas de Acceso a la Información Pública"),'6.Valoración Control Corrupción'!G24,"No Aplica"))</f>
        <v>No Aplica</v>
      </c>
      <c r="U24" s="37" t="str">
        <f>IF($H$24="","",
IF(OR($H$24="Corrupción",$H$24="Lavado de Activos",$H$24="Financiación del Terrorismo",$H$24="Corrupción en Trámites, OPAs y Consultas de Acceso a la Información Pública"),'6.Valoración Control Corrupción'!H24,"No Aplica"))</f>
        <v>No Aplica</v>
      </c>
      <c r="V24" s="37" t="str">
        <f>IF($H$24="","",
IF(OR($H$24="Corrupción",$H$24="Lavado de Activos",$H$24="Financiación del Terrorismo",$H$24="Corrupción en Trámites, OPAs y Consultas de Acceso a la Información Pública"),'6.Valoración Control Corrupción'!I24,"No Aplica"))</f>
        <v>No Aplica</v>
      </c>
      <c r="W24" s="37" t="str">
        <f>IF($H$24="","",
IF(OR($H$24="Corrupción",$H$24="Lavado de Activos",$H$24="Financiación del Terrorismo",$H$24="Corrupción en Trámites, OPAs y Consultas de Acceso a la Información Pública"),'6.Valoración Control Corrupción'!J24,"No Aplica"))</f>
        <v>No Aplica</v>
      </c>
      <c r="X24" s="33" t="str">
        <f>IF($H$24="","",
IF(OR($H$24="Corrupción",$H$24="Lavado de Activos",$H$24="Financiación del Terrorismo",$H$24="Trámites, OPAs y Consultas de Acceso a la Información Pública"),"No Aplica",'5. Valoración de Controles'!I24))</f>
        <v>Preventivo</v>
      </c>
      <c r="Y24" s="33" t="str">
        <f>IF($H$24="","",
IF(OR($H$24="Corrupción",$H$24="Lavado de Activos",$H$24="Financiación del Terrorismo",$H$24="Trámites, OPAs y Consultas de Acceso a la Información Pública"),"No Aplica",'5. Valoración de Controles'!J24))</f>
        <v>Afecta probabilidad</v>
      </c>
      <c r="Z24" s="33" t="str">
        <f>IF($H$24="","",
IF(OR($H$24="Corrupción",$H$24="Lavado de Activos",$H$24="Financiación del Terrorismo",$H$24="Trámites, OPAs y Consultas de Acceso a la Información Pública"),"No Aplica",'5. Valoración de Controles'!K24))</f>
        <v>Manual</v>
      </c>
      <c r="AA24" s="33" t="str">
        <f>IF($H$24="","",
IF(OR($H$24="Corrupción",$H$24="Lavado de Activos",$H$24="Financiación del Terrorismo",$H$24="Trámites, OPAs y Consultas de Acceso a la Información Pública"),"No Aplica",'5. Valoración de Controles'!L24))</f>
        <v>Sin Documentar</v>
      </c>
      <c r="AB24" s="33" t="str">
        <f>IF($H$24="","",
IF(OR($H$24="Corrupción",$H$24="Lavado de Activos",$H$24="Financiación del Terrorismo",$H$24="Trámites, OPAs y Consultas de Acceso a la Información Pública"),"No Aplica",'5. Valoración de Controles'!M24))</f>
        <v>Aleatoria</v>
      </c>
      <c r="AC24" s="33" t="str">
        <f>IF($H$24="","",
IF(OR($H$24="Corrupción",$H$24="Lavado de Activos",$H$24="Financiación del Terrorismo",$H$24="Trámites, OPAs y Consultas de Acceso a la Información Pública"),"No Aplica",'5. Valoración de Controles'!N24))</f>
        <v>Con registro</v>
      </c>
      <c r="AD24" s="33" t="str">
        <f>IF($H$24="","",
IF(OR($H$24="Corrupción",$H$24="Lavado de Activos",$H$24="Financiación del Terrorismo",$H$24="Trámites, OPAs y Consultas de Acceso a la Información Pública"),"No Aplica",'5. Valoración de Controles'!O24))</f>
        <v xml:space="preserve">reportes de permisos de carpetas enviados </v>
      </c>
      <c r="AE24" s="33" t="str">
        <f>IF($H$24="","",
IF(OR($H$24="Corrupción",$H$24="Lavado de Activos",$H$24="Financiación del Terrorismo",$H$24="Trámites, OPAs y Consultas de Acceso a la Información Pública"),"No Aplica",'5. Valoración de Controles'!P24))</f>
        <v>Propiedades de la carpeta donde se visualicen los usuarios con los permisos o reporte solicitado a la Oficina TICS.</v>
      </c>
      <c r="AF24" s="33" t="str">
        <f>IF($H$24="","",
IF(OR($H$24="Corrupción",$H$24="Lavado de Activos",$H$24="Financiación del Terrorismo",$H$24="Trámites, OPAs y Consultas de Acceso a la Información Pública"),"No Aplica",'5. Valoración de Controles'!Q24))</f>
        <v>Se corrigen y se resuelven inmediatamente si se detecta alguna inconsistencia.</v>
      </c>
      <c r="AG24" s="25">
        <f>IF($H$24="","",
IF(OR($H$24="Corrupción",$H$24="Lavado de Activos",$H$24="Financiación del Terrorismo",$H$24="Corrupción en Trámites, OPAs y Consultas de Acceso a la Información Pública"),"No Aplica",'5. Valoración de Controles'!R24))</f>
        <v>0.4</v>
      </c>
      <c r="AH24" s="95"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Media</v>
      </c>
      <c r="AI24" s="123">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0.6</v>
      </c>
      <c r="AJ24" s="95"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Mayor</v>
      </c>
      <c r="AK24" s="123">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0.8</v>
      </c>
      <c r="AL24" s="91"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Alto</v>
      </c>
      <c r="AM24" s="97" t="s">
        <v>415</v>
      </c>
      <c r="AN24" s="11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12" t="s">
        <v>416</v>
      </c>
      <c r="AP24" s="122" t="s">
        <v>417</v>
      </c>
      <c r="AQ24" s="122" t="str">
        <f>IF(AO24="","","∑ Peso porcentual de cada acción definida")</f>
        <v>∑ Peso porcentual de cada acción definida</v>
      </c>
      <c r="AR24" s="94" t="s">
        <v>418</v>
      </c>
      <c r="AS24" s="3"/>
      <c r="AT24" s="3"/>
      <c r="AU24" s="3"/>
      <c r="AV24" s="3"/>
      <c r="AW24" s="3"/>
      <c r="AX24" s="3"/>
      <c r="AY24" s="3"/>
      <c r="AZ24" s="3"/>
      <c r="BA24" s="3"/>
      <c r="BB24" s="3"/>
      <c r="BC24" s="3"/>
      <c r="BD24" s="3"/>
      <c r="BE24" s="3"/>
      <c r="BF24" s="3"/>
      <c r="BG24" s="3"/>
      <c r="BH24" s="3"/>
      <c r="BI24" s="3"/>
      <c r="BJ24" s="3"/>
      <c r="BK24" s="3"/>
      <c r="BL24" s="3"/>
    </row>
    <row r="25" spans="1:64" ht="31.5" customHeight="1">
      <c r="A25" s="92"/>
      <c r="B25" s="92"/>
      <c r="C25" s="92"/>
      <c r="D25" s="92"/>
      <c r="E25" s="92"/>
      <c r="F25" s="92"/>
      <c r="G25" s="92"/>
      <c r="H25" s="92"/>
      <c r="I25" s="92"/>
      <c r="J25" s="92"/>
      <c r="K25" s="92"/>
      <c r="L25" s="92"/>
      <c r="M25" s="92"/>
      <c r="N25" s="92"/>
      <c r="O25" s="92"/>
      <c r="P25" s="92"/>
      <c r="Q25" s="37" t="str">
        <f>IF($H$24="","",
IF(OR($H$24="Corrupción",$H$24="Lavado de Activos",$H$24="Financiación del Terrorismo",$H$24="Corrupción en Trámites, OPAs y Consultas de Acceso a la Información Pública"),"No Aplica",'5. Valoración de Controles'!H25))</f>
        <v xml:space="preserve">  </v>
      </c>
      <c r="R25" s="37" t="str">
        <f>IF($H$24="","",
IF(OR($H$24="Corrupción",$H$24="Lavado de Activos",$H$24="Financiación del Terrorismo",$H$24="Corrupción en Trámites, OPAs y Consultas de Acceso a la Información Pública"),'6.Valoración Control Corrupción'!E25,"No Aplica"))</f>
        <v>No Aplica</v>
      </c>
      <c r="S25" s="37" t="str">
        <f>IF($H$24="","",
IF(OR($H$24="Corrupción",$H$24="Lavado de Activos",$H$24="Financiación del Terrorismo",$H$24="Corrupción en Trámites, OPAs y Consultas de Acceso a la Información Pública"),'6.Valoración Control Corrupción'!F25,"No Aplica"))</f>
        <v>No Aplica</v>
      </c>
      <c r="T25" s="37" t="str">
        <f>IF($H$24="","",
IF(OR($H$24="Corrupción",$H$24="Lavado de Activos",$H$24="Financiación del Terrorismo",$H$24="Corrupción en Trámites, OPAs y Consultas de Acceso a la Información Pública"),'6.Valoración Control Corrupción'!G25,"No Aplica"))</f>
        <v>No Aplica</v>
      </c>
      <c r="U25" s="37" t="str">
        <f>IF($H$24="","",
IF(OR($H$24="Corrupción",$H$24="Lavado de Activos",$H$24="Financiación del Terrorismo",$H$24="Corrupción en Trámites, OPAs y Consultas de Acceso a la Información Pública"),'6.Valoración Control Corrupción'!H25,"No Aplica"))</f>
        <v>No Aplica</v>
      </c>
      <c r="V25" s="37" t="str">
        <f>IF($H$24="","",
IF(OR($H$24="Corrupción",$H$24="Lavado de Activos",$H$24="Financiación del Terrorismo",$H$24="Corrupción en Trámites, OPAs y Consultas de Acceso a la Información Pública"),'6.Valoración Control Corrupción'!I25,"No Aplica"))</f>
        <v>No Aplica</v>
      </c>
      <c r="W25" s="37" t="str">
        <f>IF($H$24="","",
IF(OR($H$24="Corrupción",$H$24="Lavado de Activos",$H$24="Financiación del Terrorismo",$H$24="Corrupción en Trámites, OPAs y Consultas de Acceso a la Información Pública"),'6.Valoración Control Corrupción'!J25,"No Aplica"))</f>
        <v>No Aplica</v>
      </c>
      <c r="X25" s="33">
        <f>IF($H$24="","",
IF(OR($H$24="Corrupción",$H$24="Lavado de Activos",$H$24="Financiación del Terrorismo",$H$24="Trámites, OPAs y Consultas de Acceso a la Información Pública"),"No Aplica",'5. Valoración de Controles'!I25))</f>
        <v>0</v>
      </c>
      <c r="Y25" s="33" t="str">
        <f>IF($H$24="","",
IF(OR($H$24="Corrupción",$H$24="Lavado de Activos",$H$24="Financiación del Terrorismo",$H$24="Trámites, OPAs y Consultas de Acceso a la Información Pública"),"No Aplica",'5. Valoración de Controles'!J25))</f>
        <v/>
      </c>
      <c r="Z25" s="33">
        <f>IF($H$24="","",
IF(OR($H$24="Corrupción",$H$24="Lavado de Activos",$H$24="Financiación del Terrorismo",$H$24="Trámites, OPAs y Consultas de Acceso a la Información Pública"),"No Aplica",'5. Valoración de Controles'!K25))</f>
        <v>0</v>
      </c>
      <c r="AA25" s="33">
        <f>IF($H$24="","",
IF(OR($H$24="Corrupción",$H$24="Lavado de Activos",$H$24="Financiación del Terrorismo",$H$24="Trámites, OPAs y Consultas de Acceso a la Información Pública"),"No Aplica",'5. Valoración de Controles'!L25))</f>
        <v>0</v>
      </c>
      <c r="AB25" s="33">
        <f>IF($H$24="","",
IF(OR($H$24="Corrupción",$H$24="Lavado de Activos",$H$24="Financiación del Terrorismo",$H$24="Trámites, OPAs y Consultas de Acceso a la Información Pública"),"No Aplica",'5. Valoración de Controles'!M25))</f>
        <v>0</v>
      </c>
      <c r="AC25" s="33">
        <f>IF($H$24="","",
IF(OR($H$24="Corrupción",$H$24="Lavado de Activos",$H$24="Financiación del Terrorismo",$H$24="Trámites, OPAs y Consultas de Acceso a la Información Pública"),"No Aplica",'5. Valoración de Controles'!N25))</f>
        <v>0</v>
      </c>
      <c r="AD25" s="33">
        <f>IF($H$24="","",
IF(OR($H$24="Corrupción",$H$24="Lavado de Activos",$H$24="Financiación del Terrorismo",$H$24="Trámites, OPAs y Consultas de Acceso a la Información Pública"),"No Aplica",'5. Valoración de Controles'!O25))</f>
        <v>0</v>
      </c>
      <c r="AE25" s="33">
        <f>IF($H$24="","",
IF(OR($H$24="Corrupción",$H$24="Lavado de Activos",$H$24="Financiación del Terrorismo",$H$24="Trámites, OPAs y Consultas de Acceso a la Información Pública"),"No Aplica",'5. Valoración de Controles'!P25))</f>
        <v>0</v>
      </c>
      <c r="AF25" s="33">
        <f>IF($H$24="","",
IF(OR($H$24="Corrupción",$H$24="Lavado de Activos",$H$24="Financiación del Terrorismo",$H$24="Trámites, OPAs y Consultas de Acceso a la Información Pública"),"No Aplica",'5. Valoración de Controles'!Q25))</f>
        <v>0</v>
      </c>
      <c r="AG25" s="25" t="str">
        <f>IF($H$24="","",
IF(OR($H$24="Corrupción",$H$24="Lavado de Activos",$H$24="Financiación del Terrorismo",$H$24="Corrupción en Trámites, OPAs y Consultas de Acceso a la Información Pública"),"No Aplica",'5. Valoración de Controles'!R25))</f>
        <v/>
      </c>
      <c r="AH25" s="92"/>
      <c r="AI25" s="92"/>
      <c r="AJ25" s="92"/>
      <c r="AK25" s="92"/>
      <c r="AL25" s="92"/>
      <c r="AM25" s="92"/>
      <c r="AN25" s="92"/>
      <c r="AO25" s="92"/>
      <c r="AP25" s="92"/>
      <c r="AQ25" s="92"/>
      <c r="AR25" s="92"/>
      <c r="AS25" s="3"/>
      <c r="AT25" s="3"/>
      <c r="AU25" s="3"/>
      <c r="AV25" s="3"/>
      <c r="AW25" s="3"/>
      <c r="AX25" s="3"/>
      <c r="AY25" s="3"/>
      <c r="AZ25" s="3"/>
      <c r="BA25" s="3"/>
      <c r="BB25" s="3"/>
      <c r="BC25" s="3"/>
      <c r="BD25" s="3"/>
      <c r="BE25" s="3"/>
      <c r="BF25" s="3"/>
      <c r="BG25" s="3"/>
      <c r="BH25" s="3"/>
      <c r="BI25" s="3"/>
      <c r="BJ25" s="3"/>
      <c r="BK25" s="3"/>
      <c r="BL25" s="3"/>
    </row>
    <row r="26" spans="1:64" ht="31.5" customHeight="1">
      <c r="A26" s="93"/>
      <c r="B26" s="93"/>
      <c r="C26" s="93"/>
      <c r="D26" s="93"/>
      <c r="E26" s="93"/>
      <c r="F26" s="93"/>
      <c r="G26" s="93"/>
      <c r="H26" s="93"/>
      <c r="I26" s="93"/>
      <c r="J26" s="93"/>
      <c r="K26" s="93"/>
      <c r="L26" s="93"/>
      <c r="M26" s="93"/>
      <c r="N26" s="93"/>
      <c r="O26" s="93"/>
      <c r="P26" s="93"/>
      <c r="Q26" s="37" t="str">
        <f>IF($H$24="","",
IF(OR($H$24="Corrupción",$H$24="Lavado de Activos",$H$24="Financiación del Terrorismo",$H$24="Corrupción en Trámites, OPAs y Consultas de Acceso a la Información Pública"),"No Aplica",'5. Valoración de Controles'!H26))</f>
        <v xml:space="preserve">  </v>
      </c>
      <c r="R26" s="37" t="str">
        <f>IF($H$24="","",
IF(OR($H$24="Corrupción",$H$24="Lavado de Activos",$H$24="Financiación del Terrorismo",$H$24="Corrupción en Trámites, OPAs y Consultas de Acceso a la Información Pública"),'6.Valoración Control Corrupción'!E26,"No Aplica"))</f>
        <v>No Aplica</v>
      </c>
      <c r="S26" s="37" t="str">
        <f>IF($H$24="","",
IF(OR($H$24="Corrupción",$H$24="Lavado de Activos",$H$24="Financiación del Terrorismo",$H$24="Corrupción en Trámites, OPAs y Consultas de Acceso a la Información Pública"),'6.Valoración Control Corrupción'!F26,"No Aplica"))</f>
        <v>No Aplica</v>
      </c>
      <c r="T26" s="37" t="str">
        <f>IF($H$24="","",
IF(OR($H$24="Corrupción",$H$24="Lavado de Activos",$H$24="Financiación del Terrorismo",$H$24="Corrupción en Trámites, OPAs y Consultas de Acceso a la Información Pública"),'6.Valoración Control Corrupción'!G26,"No Aplica"))</f>
        <v>No Aplica</v>
      </c>
      <c r="U26" s="37" t="str">
        <f>IF($H$24="","",
IF(OR($H$24="Corrupción",$H$24="Lavado de Activos",$H$24="Financiación del Terrorismo",$H$24="Corrupción en Trámites, OPAs y Consultas de Acceso a la Información Pública"),'6.Valoración Control Corrupción'!H26,"No Aplica"))</f>
        <v>No Aplica</v>
      </c>
      <c r="V26" s="37" t="str">
        <f>IF($H$24="","",
IF(OR($H$24="Corrupción",$H$24="Lavado de Activos",$H$24="Financiación del Terrorismo",$H$24="Corrupción en Trámites, OPAs y Consultas de Acceso a la Información Pública"),'6.Valoración Control Corrupción'!I26,"No Aplica"))</f>
        <v>No Aplica</v>
      </c>
      <c r="W26" s="37" t="str">
        <f>IF($H$24="","",
IF(OR($H$24="Corrupción",$H$24="Lavado de Activos",$H$24="Financiación del Terrorismo",$H$24="Corrupción en Trámites, OPAs y Consultas de Acceso a la Información Pública"),'6.Valoración Control Corrupción'!J26,"No Aplica"))</f>
        <v>No Aplica</v>
      </c>
      <c r="X26" s="33">
        <f>IF($H$24="","",
IF(OR($H$24="Corrupción",$H$24="Lavado de Activos",$H$24="Financiación del Terrorismo",$H$24="Trámites, OPAs y Consultas de Acceso a la Información Pública"),"No Aplica",'5. Valoración de Controles'!I26))</f>
        <v>0</v>
      </c>
      <c r="Y26" s="33" t="str">
        <f>IF($H$24="","",
IF(OR($H$24="Corrupción",$H$24="Lavado de Activos",$H$24="Financiación del Terrorismo",$H$24="Trámites, OPAs y Consultas de Acceso a la Información Pública"),"No Aplica",'5. Valoración de Controles'!J26))</f>
        <v/>
      </c>
      <c r="Z26" s="33">
        <f>IF($H$24="","",
IF(OR($H$24="Corrupción",$H$24="Lavado de Activos",$H$24="Financiación del Terrorismo",$H$24="Trámites, OPAs y Consultas de Acceso a la Información Pública"),"No Aplica",'5. Valoración de Controles'!K26))</f>
        <v>0</v>
      </c>
      <c r="AA26" s="33">
        <f>IF($H$24="","",
IF(OR($H$24="Corrupción",$H$24="Lavado de Activos",$H$24="Financiación del Terrorismo",$H$24="Trámites, OPAs y Consultas de Acceso a la Información Pública"),"No Aplica",'5. Valoración de Controles'!L26))</f>
        <v>0</v>
      </c>
      <c r="AB26" s="33">
        <f>IF($H$24="","",
IF(OR($H$24="Corrupción",$H$24="Lavado de Activos",$H$24="Financiación del Terrorismo",$H$24="Trámites, OPAs y Consultas de Acceso a la Información Pública"),"No Aplica",'5. Valoración de Controles'!M26))</f>
        <v>0</v>
      </c>
      <c r="AC26" s="33">
        <f>IF($H$24="","",
IF(OR($H$24="Corrupción",$H$24="Lavado de Activos",$H$24="Financiación del Terrorismo",$H$24="Trámites, OPAs y Consultas de Acceso a la Información Pública"),"No Aplica",'5. Valoración de Controles'!N26))</f>
        <v>0</v>
      </c>
      <c r="AD26" s="33">
        <f>IF($H$24="","",
IF(OR($H$24="Corrupción",$H$24="Lavado de Activos",$H$24="Financiación del Terrorismo",$H$24="Trámites, OPAs y Consultas de Acceso a la Información Pública"),"No Aplica",'5. Valoración de Controles'!O26))</f>
        <v>0</v>
      </c>
      <c r="AE26" s="33">
        <f>IF($H$24="","",
IF(OR($H$24="Corrupción",$H$24="Lavado de Activos",$H$24="Financiación del Terrorismo",$H$24="Trámites, OPAs y Consultas de Acceso a la Información Pública"),"No Aplica",'5. Valoración de Controles'!P26))</f>
        <v>0</v>
      </c>
      <c r="AF26" s="33">
        <f>IF($H$24="","",
IF(OR($H$24="Corrupción",$H$24="Lavado de Activos",$H$24="Financiación del Terrorismo",$H$24="Trámites, OPAs y Consultas de Acceso a la Información Pública"),"No Aplica",'5. Valoración de Controles'!Q26))</f>
        <v>0</v>
      </c>
      <c r="AG26" s="25" t="str">
        <f>IF($H$24="","",
IF(OR($H$24="Corrupción",$H$24="Lavado de Activos",$H$24="Financiación del Terrorismo",$H$24="Corrupción en Trámites, OPAs y Consultas de Acceso a la Información Pública"),"No Aplica",'5. Valoración de Controles'!R26))</f>
        <v/>
      </c>
      <c r="AH26" s="93"/>
      <c r="AI26" s="93"/>
      <c r="AJ26" s="93"/>
      <c r="AK26" s="93"/>
      <c r="AL26" s="93"/>
      <c r="AM26" s="93"/>
      <c r="AN26" s="93"/>
      <c r="AO26" s="93"/>
      <c r="AP26" s="93"/>
      <c r="AQ26" s="93"/>
      <c r="AR26" s="93"/>
      <c r="AS26" s="3"/>
      <c r="AT26" s="3"/>
      <c r="AU26" s="3"/>
      <c r="AV26" s="3"/>
      <c r="AW26" s="3"/>
      <c r="AX26" s="3"/>
      <c r="AY26" s="3"/>
      <c r="AZ26" s="3"/>
      <c r="BA26" s="3"/>
      <c r="BB26" s="3"/>
      <c r="BC26" s="3"/>
      <c r="BD26" s="3"/>
      <c r="BE26" s="3"/>
      <c r="BF26" s="3"/>
      <c r="BG26" s="3"/>
      <c r="BH26" s="3"/>
      <c r="BI26" s="3"/>
      <c r="BJ26" s="3"/>
      <c r="BK26" s="3"/>
      <c r="BL26" s="3"/>
    </row>
    <row r="27" spans="1:64" ht="31.5" customHeight="1">
      <c r="A27" s="99">
        <v>7</v>
      </c>
      <c r="B27" s="94" t="str">
        <f>'2. Identificación del Riesgo'!B27:B29</f>
        <v>Tecnologías de la Información y las Comunicaciones</v>
      </c>
      <c r="C27" s="94" t="str">
        <f>IF('2. Identificación del Riesgo'!C27:C29="","",'2. Identificación del Riesgo'!C27:C29)</f>
        <v>Trabajo en Casa y Teletrabajo</v>
      </c>
      <c r="D27" s="94" t="str">
        <f>IF('2. Identificación del Riesgo'!D27:D29="","",'2. Identificación del Riesgo'!D27:D29)</f>
        <v>Afectación Económica (o presupuestal) y Reputacional</v>
      </c>
      <c r="E27" s="94" t="str">
        <f>IF('2. Identificación del Riesgo'!E27:E29="","",'2. Identificación del Riesgo'!E27:E29)</f>
        <v>Instalación de software malicioso en los equipos de computo personales, cuando se realiza trabajo en casa o teletrabajo.</v>
      </c>
      <c r="F27" s="94" t="str">
        <f>IF('2. Identificación del Riesgo'!F27:F29="","",'2. Identificación del Riesgo'!F27:F29)</f>
        <v>Desconocimiento por parte de los procesos, de los riesgos de ciber seguridad.</v>
      </c>
      <c r="G27" s="94"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7" s="94" t="str">
        <f>IF('2. Identificación del Riesgo'!H27:H29="","",'2. Identificación del Riesgo'!H27:H29)</f>
        <v>Seguridad de la Información (Pérdida de la Integridad)</v>
      </c>
      <c r="I27" s="94" t="str">
        <f>IF('2. Identificación del Riesgo'!I27:I29="","",'2. Identificación del Riesgo'!I27:I29)</f>
        <v>Usuarios, productos y practicas, organizacionales</v>
      </c>
      <c r="J27" s="94" t="str">
        <f>IF('2. Identificación del Riesgo'!J27:J29="","",'2. Identificación del Riesgo'!J27:J29)</f>
        <v>Muy Alta: La actividad que conlleva el riesgo se ejecuta más de 5000 veces por año</v>
      </c>
      <c r="K27" s="95" t="str">
        <f>'2. Identificación del Riesgo'!K27:K29</f>
        <v>Muy Alta</v>
      </c>
      <c r="L27" s="96">
        <f>'2. Identificación del Riesgo'!L27:L29</f>
        <v>1</v>
      </c>
      <c r="M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Reputacional: El riesgo afecta la imagen de de la entidad con efecto publicitario sostenido a nivel de sector administrativo, nivel departamental o municipal</v>
      </c>
      <c r="N27" s="95" t="str">
        <f>'2. Identificación del Riesgo'!N27:N29</f>
        <v>Mayor</v>
      </c>
      <c r="O27" s="96">
        <f>'2. Identificación del Riesgo'!O27:O29</f>
        <v>0.8</v>
      </c>
      <c r="P27" s="91" t="str">
        <f>'2. Identificación del Riesgo'!P27:P29</f>
        <v>Alto</v>
      </c>
      <c r="Q27" s="37" t="e">
        <f>IF($H$27="","",
IF(OR($H$27="Corrupción",$H$27="Lavado de Activos",$H$27="Financiación del Terrorismo",$H$27="Corrupción en Trámites, OPAs y Consultas de Acceso a la Información Pública"),"No Aplica",'5. Valoración de Controles'!#REF!))</f>
        <v>#REF!</v>
      </c>
      <c r="R27" s="37" t="str">
        <f>IF($H$27="","",
IF(OR($H$27="Corrupción",$H$27="Lavado de Activos",$H$27="Financiación del Terrorismo",$H$27="Corrupción en Trámites, OPAs y Consultas de Acceso a la Información Pública"),'6.Valoración Control Corrupción'!E27,"No Aplica"))</f>
        <v>No Aplica</v>
      </c>
      <c r="S27" s="37" t="str">
        <f>IF($H$27="","",
IF(OR($H$27="Corrupción",$H$27="Lavado de Activos",$H$27="Financiación del Terrorismo",$H$27="Corrupción en Trámites, OPAs y Consultas de Acceso a la Información Pública"),'6.Valoración Control Corrupción'!F27,"No Aplica"))</f>
        <v>No Aplica</v>
      </c>
      <c r="T27" s="37" t="str">
        <f>IF($H$27="","",
IF(OR($H$27="Corrupción",$H$27="Lavado de Activos",$H$27="Financiación del Terrorismo",$H$27="Corrupción en Trámites, OPAs y Consultas de Acceso a la Información Pública"),'6.Valoración Control Corrupción'!G27,"No Aplica"))</f>
        <v>No Aplica</v>
      </c>
      <c r="U27" s="37" t="str">
        <f>IF($H$27="","",
IF(OR($H$27="Corrupción",$H$27="Lavado de Activos",$H$27="Financiación del Terrorismo",$H$27="Corrupción en Trámites, OPAs y Consultas de Acceso a la Información Pública"),'6.Valoración Control Corrupción'!H27,"No Aplica"))</f>
        <v>No Aplica</v>
      </c>
      <c r="V27" s="37" t="str">
        <f>IF($H$27="","",
IF(OR($H$27="Corrupción",$H$27="Lavado de Activos",$H$27="Financiación del Terrorismo",$H$27="Corrupción en Trámites, OPAs y Consultas de Acceso a la Información Pública"),'6.Valoración Control Corrupción'!I27,"No Aplica"))</f>
        <v>No Aplica</v>
      </c>
      <c r="W27" s="37" t="str">
        <f>IF($H$27="","",
IF(OR($H$27="Corrupción",$H$27="Lavado de Activos",$H$27="Financiación del Terrorismo",$H$27="Corrupción en Trámites, OPAs y Consultas de Acceso a la Información Pública"),'6.Valoración Control Corrupción'!J27,"No Aplica"))</f>
        <v>No Aplica</v>
      </c>
      <c r="X27" s="33" t="str">
        <f>IF($H$27="","",
IF(OR($H$27="Corrupción",$H$27="Lavado de Activos",$H$27="Financiación del Terrorismo",$H$27="Trámites, OPAs y Consultas de Acceso a la Información Pública"),"No Aplica",'5. Valoración de Controles'!I27))</f>
        <v>Preventivo</v>
      </c>
      <c r="Y27" s="33" t="str">
        <f>IF($H$27="","",
IF(OR($H$27="Corrupción",$H$27="Lavado de Activos",$H$27="Financiación del Terrorismo",$H$27="Trámites, OPAs y Consultas de Acceso a la Información Pública"),"No Aplica",'5. Valoración de Controles'!J27))</f>
        <v>Afecta probabilidad</v>
      </c>
      <c r="Z27" s="33" t="str">
        <f>IF($H$27="","",
IF(OR($H$27="Corrupción",$H$27="Lavado de Activos",$H$27="Financiación del Terrorismo",$H$27="Trámites, OPAs y Consultas de Acceso a la Información Pública"),"No Aplica",'5. Valoración de Controles'!K27))</f>
        <v>Manual</v>
      </c>
      <c r="AA27" s="33" t="str">
        <f>IF($H$27="","",
IF(OR($H$27="Corrupción",$H$27="Lavado de Activos",$H$27="Financiación del Terrorismo",$H$27="Trámites, OPAs y Consultas de Acceso a la Información Pública"),"No Aplica",'5. Valoración de Controles'!L27))</f>
        <v>Sin Documentar</v>
      </c>
      <c r="AB27" s="33" t="str">
        <f>IF($H$27="","",
IF(OR($H$27="Corrupción",$H$27="Lavado de Activos",$H$27="Financiación del Terrorismo",$H$27="Trámites, OPAs y Consultas de Acceso a la Información Pública"),"No Aplica",'5. Valoración de Controles'!M27))</f>
        <v>Aleatoria</v>
      </c>
      <c r="AC27" s="33" t="str">
        <f>IF($H$27="","",
IF(OR($H$27="Corrupción",$H$27="Lavado de Activos",$H$27="Financiación del Terrorismo",$H$27="Trámites, OPAs y Consultas de Acceso a la Información Pública"),"No Aplica",'5. Valoración de Controles'!N27))</f>
        <v>Con registro</v>
      </c>
      <c r="AD27" s="33" t="str">
        <f>IF($H$27="","",
IF(OR($H$27="Corrupción",$H$27="Lavado de Activos",$H$27="Financiación del Terrorismo",$H$27="Trámites, OPAs y Consultas de Acceso a la Información Pública"),"No Aplica",'5. Valoración de Controles'!O27))</f>
        <v>Carpeta de Seguridad de la Información en Google Drive</v>
      </c>
      <c r="AE27" s="33" t="str">
        <f>IF($H$27="","",
IF(OR($H$27="Corrupción",$H$27="Lavado de Activos",$H$27="Financiación del Terrorismo",$H$27="Trámites, OPAs y Consultas de Acceso a la Información Pública"),"No Aplica",'5. Valoración de Controles'!P27))</f>
        <v>test de conocimiento y registro de los usuarios.</v>
      </c>
      <c r="AF27" s="33" t="str">
        <f>IF($H$27="","",
IF(OR($H$27="Corrupción",$H$27="Lavado de Activos",$H$27="Financiación del Terrorismo",$H$27="Trámites, OPAs y Consultas de Acceso a la Información Pública"),"No Aplica",'5. Valoración de Controles'!Q27))</f>
        <v>Se investigan y se identifican las acciones para corregir.</v>
      </c>
      <c r="AG27" s="25">
        <f>IF($H$27="","",
IF(OR($H$27="Corrupción",$H$27="Lavado de Activos",$H$27="Financiación del Terrorismo",$H$27="Corrupción en Trámites, OPAs y Consultas de Acceso a la Información Pública"),"No Aplica",'5. Valoración de Controles'!R27))</f>
        <v>0.4</v>
      </c>
      <c r="AH27" s="95"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Muy Baja</v>
      </c>
      <c r="AI27" s="123">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0.36</v>
      </c>
      <c r="AJ27" s="95"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Mayor</v>
      </c>
      <c r="AK27" s="123">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0.8</v>
      </c>
      <c r="AL27" s="91"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Alto</v>
      </c>
      <c r="AM27" s="97" t="s">
        <v>415</v>
      </c>
      <c r="AN27" s="11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12" t="s">
        <v>419</v>
      </c>
      <c r="AP27" s="122" t="s">
        <v>420</v>
      </c>
      <c r="AQ27" s="122" t="str">
        <f>IF(AO27="","","∑ Peso porcentual de cada acción definida")</f>
        <v>∑ Peso porcentual de cada acción definida</v>
      </c>
      <c r="AR27" s="94" t="s">
        <v>421</v>
      </c>
      <c r="AS27" s="3"/>
      <c r="AT27" s="3"/>
      <c r="AU27" s="3"/>
      <c r="AV27" s="3"/>
      <c r="AW27" s="3"/>
      <c r="AX27" s="3"/>
      <c r="AY27" s="3"/>
      <c r="AZ27" s="3"/>
      <c r="BA27" s="3"/>
      <c r="BB27" s="3"/>
      <c r="BC27" s="3"/>
      <c r="BD27" s="3"/>
      <c r="BE27" s="3"/>
      <c r="BF27" s="3"/>
      <c r="BG27" s="3"/>
      <c r="BH27" s="3"/>
      <c r="BI27" s="3"/>
      <c r="BJ27" s="3"/>
      <c r="BK27" s="3"/>
      <c r="BL27" s="3"/>
    </row>
    <row r="28" spans="1:64" ht="31.5" customHeight="1">
      <c r="A28" s="92"/>
      <c r="B28" s="92"/>
      <c r="C28" s="92"/>
      <c r="D28" s="92"/>
      <c r="E28" s="92"/>
      <c r="F28" s="92"/>
      <c r="G28" s="92"/>
      <c r="H28" s="92"/>
      <c r="I28" s="92"/>
      <c r="J28" s="92"/>
      <c r="K28" s="92"/>
      <c r="L28" s="92"/>
      <c r="M28" s="92"/>
      <c r="N28" s="92"/>
      <c r="O28" s="92"/>
      <c r="P28" s="92"/>
      <c r="Q28" s="37" t="e">
        <f>IF($H$27="","",
IF(OR($H$27="Corrupción",$H$27="Lavado de Activos",$H$27="Financiación del Terrorismo",$H$27="Corrupción en Trámites, OPAs y Consultas de Acceso a la Información Pública"),"No Aplica",'5. Valoración de Controles'!#REF!))</f>
        <v>#REF!</v>
      </c>
      <c r="R28" s="37" t="str">
        <f>IF($H$27="","",
IF(OR($H$27="Corrupción",$H$27="Lavado de Activos",$H$27="Financiación del Terrorismo",$H$27="Corrupción en Trámites, OPAs y Consultas de Acceso a la Información Pública"),'6.Valoración Control Corrupción'!E28,"No Aplica"))</f>
        <v>No Aplica</v>
      </c>
      <c r="S28" s="37" t="str">
        <f>IF($H$27="","",
IF(OR($H$27="Corrupción",$H$27="Lavado de Activos",$H$27="Financiación del Terrorismo",$H$27="Corrupción en Trámites, OPAs y Consultas de Acceso a la Información Pública"),'6.Valoración Control Corrupción'!F28,"No Aplica"))</f>
        <v>No Aplica</v>
      </c>
      <c r="T28" s="37" t="str">
        <f>IF($H$27="","",
IF(OR($H$27="Corrupción",$H$27="Lavado de Activos",$H$27="Financiación del Terrorismo",$H$27="Corrupción en Trámites, OPAs y Consultas de Acceso a la Información Pública"),'6.Valoración Control Corrupción'!G28,"No Aplica"))</f>
        <v>No Aplica</v>
      </c>
      <c r="U28" s="37" t="str">
        <f>IF($H$27="","",
IF(OR($H$27="Corrupción",$H$27="Lavado de Activos",$H$27="Financiación del Terrorismo",$H$27="Corrupción en Trámites, OPAs y Consultas de Acceso a la Información Pública"),'6.Valoración Control Corrupción'!H28,"No Aplica"))</f>
        <v>No Aplica</v>
      </c>
      <c r="V28" s="37" t="str">
        <f>IF($H$27="","",
IF(OR($H$27="Corrupción",$H$27="Lavado de Activos",$H$27="Financiación del Terrorismo",$H$27="Corrupción en Trámites, OPAs y Consultas de Acceso a la Información Pública"),'6.Valoración Control Corrupción'!I28,"No Aplica"))</f>
        <v>No Aplica</v>
      </c>
      <c r="W28" s="37" t="str">
        <f>IF($H$27="","",
IF(OR($H$27="Corrupción",$H$27="Lavado de Activos",$H$27="Financiación del Terrorismo",$H$27="Corrupción en Trámites, OPAs y Consultas de Acceso a la Información Pública"),'6.Valoración Control Corrupción'!J28,"No Aplica"))</f>
        <v>No Aplica</v>
      </c>
      <c r="X28" s="33" t="str">
        <f>IF($H$27="","",
IF(OR($H$27="Corrupción",$H$27="Lavado de Activos",$H$27="Financiación del Terrorismo",$H$27="Trámites, OPAs y Consultas de Acceso a la Información Pública"),"No Aplica",'5. Valoración de Controles'!I28))</f>
        <v>Preventivo</v>
      </c>
      <c r="Y28" s="33" t="str">
        <f>IF($H$27="","",
IF(OR($H$27="Corrupción",$H$27="Lavado de Activos",$H$27="Financiación del Terrorismo",$H$27="Trámites, OPAs y Consultas de Acceso a la Información Pública"),"No Aplica",'5. Valoración de Controles'!J28))</f>
        <v>Afecta probabilidad</v>
      </c>
      <c r="Z28" s="33" t="str">
        <f>IF($H$27="","",
IF(OR($H$27="Corrupción",$H$27="Lavado de Activos",$H$27="Financiación del Terrorismo",$H$27="Trámites, OPAs y Consultas de Acceso a la Información Pública"),"No Aplica",'5. Valoración de Controles'!K28))</f>
        <v>Manual</v>
      </c>
      <c r="AA28" s="33" t="str">
        <f>IF($H$27="","",
IF(OR($H$27="Corrupción",$H$27="Lavado de Activos",$H$27="Financiación del Terrorismo",$H$27="Trámites, OPAs y Consultas de Acceso a la Información Pública"),"No Aplica",'5. Valoración de Controles'!L28))</f>
        <v>Sin Documentar</v>
      </c>
      <c r="AB28" s="33" t="str">
        <f>IF($H$27="","",
IF(OR($H$27="Corrupción",$H$27="Lavado de Activos",$H$27="Financiación del Terrorismo",$H$27="Trámites, OPAs y Consultas de Acceso a la Información Pública"),"No Aplica",'5. Valoración de Controles'!M28))</f>
        <v>Aleatoria</v>
      </c>
      <c r="AC28" s="33" t="str">
        <f>IF($H$27="","",
IF(OR($H$27="Corrupción",$H$27="Lavado de Activos",$H$27="Financiación del Terrorismo",$H$27="Trámites, OPAs y Consultas de Acceso a la Información Pública"),"No Aplica",'5. Valoración de Controles'!N28))</f>
        <v>Sin registro</v>
      </c>
      <c r="AD28" s="33" t="str">
        <f>IF($H$27="","",
IF(OR($H$27="Corrupción",$H$27="Lavado de Activos",$H$27="Financiación del Terrorismo",$H$27="Trámites, OPAs y Consultas de Acceso a la Información Pública"),"No Aplica",'5. Valoración de Controles'!O28))</f>
        <v>Reportes de conectividad de los usuarios con VPN.</v>
      </c>
      <c r="AE28" s="33" t="str">
        <f>IF($H$27="","",
IF(OR($H$27="Corrupción",$H$27="Lavado de Activos",$H$27="Financiación del Terrorismo",$H$27="Trámites, OPAs y Consultas de Acceso a la Información Pública"),"No Aplica",'5. Valoración de Controles'!P28))</f>
        <v>Reportes de conectividad de los usuarios con VPN. Trimestral</v>
      </c>
      <c r="AF28" s="33" t="str">
        <f>IF($H$27="","",
IF(OR($H$27="Corrupción",$H$27="Lavado de Activos",$H$27="Financiación del Terrorismo",$H$27="Trámites, OPAs y Consultas de Acceso a la Información Pública"),"No Aplica",'5. Valoración de Controles'!Q28))</f>
        <v>Se investigan y se identifican las acciones para corregir.</v>
      </c>
      <c r="AG28" s="25">
        <f>IF($H$27="","",
IF(OR($H$27="Corrupción",$H$27="Lavado de Activos",$H$27="Financiación del Terrorismo",$H$27="Corrupción en Trámites, OPAs y Consultas de Acceso a la Información Pública"),"No Aplica",'5. Valoración de Controles'!R28))</f>
        <v>0.4</v>
      </c>
      <c r="AH28" s="92"/>
      <c r="AI28" s="92"/>
      <c r="AJ28" s="92"/>
      <c r="AK28" s="92"/>
      <c r="AL28" s="92"/>
      <c r="AM28" s="92"/>
      <c r="AN28" s="92"/>
      <c r="AO28" s="92"/>
      <c r="AP28" s="92"/>
      <c r="AQ28" s="92"/>
      <c r="AR28" s="92"/>
      <c r="AS28" s="3"/>
      <c r="AT28" s="3"/>
      <c r="AU28" s="3"/>
      <c r="AV28" s="3"/>
      <c r="AW28" s="3"/>
      <c r="AX28" s="3"/>
      <c r="AY28" s="3"/>
      <c r="AZ28" s="3"/>
      <c r="BA28" s="3"/>
      <c r="BB28" s="3"/>
      <c r="BC28" s="3"/>
      <c r="BD28" s="3"/>
      <c r="BE28" s="3"/>
      <c r="BF28" s="3"/>
      <c r="BG28" s="3"/>
      <c r="BH28" s="3"/>
      <c r="BI28" s="3"/>
      <c r="BJ28" s="3"/>
      <c r="BK28" s="3"/>
      <c r="BL28" s="3"/>
    </row>
    <row r="29" spans="1:64" ht="31.5" customHeight="1">
      <c r="A29" s="93"/>
      <c r="B29" s="93"/>
      <c r="C29" s="93"/>
      <c r="D29" s="93"/>
      <c r="E29" s="93"/>
      <c r="F29" s="93"/>
      <c r="G29" s="93"/>
      <c r="H29" s="93"/>
      <c r="I29" s="93"/>
      <c r="J29" s="93"/>
      <c r="K29" s="93"/>
      <c r="L29" s="93"/>
      <c r="M29" s="93"/>
      <c r="N29" s="93"/>
      <c r="O29" s="93"/>
      <c r="P29" s="93"/>
      <c r="Q29" s="37" t="str">
        <f>IF($H$27="","",
IF(OR($H$27="Corrupción",$H$27="Lavado de Activos",$H$27="Financiación del Terrorismo",$H$27="Corrupción en Trámites, OPAs y Consultas de Acceso a la Información Pública"),"No Aplica",'5. Valoración de Controles'!H29))</f>
        <v xml:space="preserve">  </v>
      </c>
      <c r="R29" s="37" t="str">
        <f>IF($H$27="","",
IF(OR($H$27="Corrupción",$H$27="Lavado de Activos",$H$27="Financiación del Terrorismo",$H$27="Corrupción en Trámites, OPAs y Consultas de Acceso a la Información Pública"),'6.Valoración Control Corrupción'!E29,"No Aplica"))</f>
        <v>No Aplica</v>
      </c>
      <c r="S29" s="37" t="str">
        <f>IF($H$27="","",
IF(OR($H$27="Corrupción",$H$27="Lavado de Activos",$H$27="Financiación del Terrorismo",$H$27="Corrupción en Trámites, OPAs y Consultas de Acceso a la Información Pública"),'6.Valoración Control Corrupción'!F29,"No Aplica"))</f>
        <v>No Aplica</v>
      </c>
      <c r="T29" s="37" t="str">
        <f>IF($H$27="","",
IF(OR($H$27="Corrupción",$H$27="Lavado de Activos",$H$27="Financiación del Terrorismo",$H$27="Corrupción en Trámites, OPAs y Consultas de Acceso a la Información Pública"),'6.Valoración Control Corrupción'!G29,"No Aplica"))</f>
        <v>No Aplica</v>
      </c>
      <c r="U29" s="37" t="str">
        <f>IF($H$27="","",
IF(OR($H$27="Corrupción",$H$27="Lavado de Activos",$H$27="Financiación del Terrorismo",$H$27="Corrupción en Trámites, OPAs y Consultas de Acceso a la Información Pública"),'6.Valoración Control Corrupción'!H29,"No Aplica"))</f>
        <v>No Aplica</v>
      </c>
      <c r="V29" s="37" t="str">
        <f>IF($H$27="","",
IF(OR($H$27="Corrupción",$H$27="Lavado de Activos",$H$27="Financiación del Terrorismo",$H$27="Corrupción en Trámites, OPAs y Consultas de Acceso a la Información Pública"),'6.Valoración Control Corrupción'!I29,"No Aplica"))</f>
        <v>No Aplica</v>
      </c>
      <c r="W29" s="37" t="str">
        <f>IF($H$27="","",
IF(OR($H$27="Corrupción",$H$27="Lavado de Activos",$H$27="Financiación del Terrorismo",$H$27="Corrupción en Trámites, OPAs y Consultas de Acceso a la Información Pública"),'6.Valoración Control Corrupción'!J29,"No Aplica"))</f>
        <v>No Aplica</v>
      </c>
      <c r="X29" s="33">
        <f>IF($H$27="","",
IF(OR($H$27="Corrupción",$H$27="Lavado de Activos",$H$27="Financiación del Terrorismo",$H$27="Trámites, OPAs y Consultas de Acceso a la Información Pública"),"No Aplica",'5. Valoración de Controles'!I29))</f>
        <v>0</v>
      </c>
      <c r="Y29" s="33" t="str">
        <f>IF($H$27="","",
IF(OR($H$27="Corrupción",$H$27="Lavado de Activos",$H$27="Financiación del Terrorismo",$H$27="Trámites, OPAs y Consultas de Acceso a la Información Pública"),"No Aplica",'5. Valoración de Controles'!J29))</f>
        <v/>
      </c>
      <c r="Z29" s="33">
        <f>IF($H$27="","",
IF(OR($H$27="Corrupción",$H$27="Lavado de Activos",$H$27="Financiación del Terrorismo",$H$27="Trámites, OPAs y Consultas de Acceso a la Información Pública"),"No Aplica",'5. Valoración de Controles'!K29))</f>
        <v>0</v>
      </c>
      <c r="AA29" s="33">
        <f>IF($H$27="","",
IF(OR($H$27="Corrupción",$H$27="Lavado de Activos",$H$27="Financiación del Terrorismo",$H$27="Trámites, OPAs y Consultas de Acceso a la Información Pública"),"No Aplica",'5. Valoración de Controles'!L29))</f>
        <v>0</v>
      </c>
      <c r="AB29" s="33">
        <f>IF($H$27="","",
IF(OR($H$27="Corrupción",$H$27="Lavado de Activos",$H$27="Financiación del Terrorismo",$H$27="Trámites, OPAs y Consultas de Acceso a la Información Pública"),"No Aplica",'5. Valoración de Controles'!M29))</f>
        <v>0</v>
      </c>
      <c r="AC29" s="33">
        <f>IF($H$27="","",
IF(OR($H$27="Corrupción",$H$27="Lavado de Activos",$H$27="Financiación del Terrorismo",$H$27="Trámites, OPAs y Consultas de Acceso a la Información Pública"),"No Aplica",'5. Valoración de Controles'!N29))</f>
        <v>0</v>
      </c>
      <c r="AD29" s="33">
        <f>IF($H$27="","",
IF(OR($H$27="Corrupción",$H$27="Lavado de Activos",$H$27="Financiación del Terrorismo",$H$27="Trámites, OPAs y Consultas de Acceso a la Información Pública"),"No Aplica",'5. Valoración de Controles'!O29))</f>
        <v>0</v>
      </c>
      <c r="AE29" s="33">
        <f>IF($H$27="","",
IF(OR($H$27="Corrupción",$H$27="Lavado de Activos",$H$27="Financiación del Terrorismo",$H$27="Trámites, OPAs y Consultas de Acceso a la Información Pública"),"No Aplica",'5. Valoración de Controles'!P29))</f>
        <v>0</v>
      </c>
      <c r="AF29" s="33">
        <f>IF($H$27="","",
IF(OR($H$27="Corrupción",$H$27="Lavado de Activos",$H$27="Financiación del Terrorismo",$H$27="Trámites, OPAs y Consultas de Acceso a la Información Pública"),"No Aplica",'5. Valoración de Controles'!Q29))</f>
        <v>0</v>
      </c>
      <c r="AG29" s="25" t="str">
        <f>IF($H$27="","",
IF(OR($H$27="Corrupción",$H$27="Lavado de Activos",$H$27="Financiación del Terrorismo",$H$27="Corrupción en Trámites, OPAs y Consultas de Acceso a la Información Pública"),"No Aplica",'5. Valoración de Controles'!R29))</f>
        <v/>
      </c>
      <c r="AH29" s="93"/>
      <c r="AI29" s="93"/>
      <c r="AJ29" s="93"/>
      <c r="AK29" s="93"/>
      <c r="AL29" s="93"/>
      <c r="AM29" s="93"/>
      <c r="AN29" s="93"/>
      <c r="AO29" s="93"/>
      <c r="AP29" s="93"/>
      <c r="AQ29" s="93"/>
      <c r="AR29" s="93"/>
      <c r="AS29" s="3"/>
      <c r="AT29" s="3"/>
      <c r="AU29" s="3"/>
      <c r="AV29" s="3"/>
      <c r="AW29" s="3"/>
      <c r="AX29" s="3"/>
      <c r="AY29" s="3"/>
      <c r="AZ29" s="3"/>
      <c r="BA29" s="3"/>
      <c r="BB29" s="3"/>
      <c r="BC29" s="3"/>
      <c r="BD29" s="3"/>
      <c r="BE29" s="3"/>
      <c r="BF29" s="3"/>
      <c r="BG29" s="3"/>
      <c r="BH29" s="3"/>
      <c r="BI29" s="3"/>
      <c r="BJ29" s="3"/>
      <c r="BK29" s="3"/>
      <c r="BL29" s="3"/>
    </row>
    <row r="30" spans="1:64" ht="31.5" customHeight="1">
      <c r="A30" s="99">
        <v>8</v>
      </c>
      <c r="B30" s="94" t="str">
        <f>'2. Identificación del Riesgo'!B30:B32</f>
        <v>Tecnologías de la Información y las Comunicaciones</v>
      </c>
      <c r="C30" s="94" t="str">
        <f>IF('2. Identificación del Riesgo'!C30:C32="","",'2. Identificación del Riesgo'!C30:C32)</f>
        <v>Administración de la infraestructura y los servicios de TI</v>
      </c>
      <c r="D30" s="94" t="str">
        <f>IF('2. Identificación del Riesgo'!D30:D32="","",'2. Identificación del Riesgo'!D30:D32)</f>
        <v>Afectación Económica (o presupuestal) y Reputacional</v>
      </c>
      <c r="E30" s="94" t="str">
        <f>IF('2. Identificación del Riesgo'!E30:E32="","",'2. Identificación del Riesgo'!E30:E32)</f>
        <v>Incumplimiento de buenas practicas en el manejo de usuarios de altos privilegios.</v>
      </c>
      <c r="F30" s="94" t="str">
        <f>IF('2. Identificación del Riesgo'!F30:F32="","",'2. Identificación del Riesgo'!F30:F32)</f>
        <v>Ausencia de lineamientos para la adecuada  gestión de los usuarios de altos privilegios.</v>
      </c>
      <c r="G30" s="94" t="str">
        <f>IF('2. Identificación del Riesgo'!G30:G32="","",'2. Identificación del Riesgo'!G30:G32)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H30" s="94" t="str">
        <f>IF('2. Identificación del Riesgo'!H30:H32="","",'2. Identificación del Riesgo'!H30:H32)</f>
        <v>Seguridad de la Información (Pérdida de la Disponibilidad)</v>
      </c>
      <c r="I30" s="94" t="str">
        <f>IF('2. Identificación del Riesgo'!I30:I32="","",'2. Identificación del Riesgo'!I30:I32)</f>
        <v>Usuarios, productos y practicas, organizacionales</v>
      </c>
      <c r="J30" s="94" t="str">
        <f>IF('2. Identificación del Riesgo'!J30:J32="","",'2. Identificación del Riesgo'!J30:J32)</f>
        <v>Media: La actividad que conlleva el riesgo se ejecuta de 24 a 500 veces por año</v>
      </c>
      <c r="K30" s="95" t="str">
        <f>'2. Identificación del Riesgo'!K30:K32</f>
        <v>Media</v>
      </c>
      <c r="L30" s="96">
        <f>'2. Identificación del Riesgo'!L30:L32</f>
        <v>0.6</v>
      </c>
      <c r="M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Económico: Entre 100 y 500 SMLMV</v>
      </c>
      <c r="N30" s="95" t="str">
        <f>'2. Identificación del Riesgo'!N30:N32</f>
        <v>Mayor</v>
      </c>
      <c r="O30" s="96">
        <f>'2. Identificación del Riesgo'!O30:O32</f>
        <v>0.8</v>
      </c>
      <c r="P30" s="91" t="str">
        <f>'2. Identificación del Riesgo'!P30:P32</f>
        <v>Alto</v>
      </c>
      <c r="Q30" s="37" t="str">
        <f>IF($H$30="","",
IF(OR($H$30="Corrupción",$H$30="Lavado de Activos",$H$30="Financiación del Terrorismo",$H$30="Corrupción en Trámites, OPAs y Consultas de Acceso a la Información Pública"),"No Aplica",'5. Valoración de Controles'!H27))</f>
        <v>El Oficial de seguridad verifica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v>
      </c>
      <c r="R30" s="37" t="str">
        <f>IF($H$30="","",
IF(OR($H$30="Corrupción",$H$30="Lavado de Activos",$H$30="Financiación del Terrorismo",$H$30="Corrupción en Trámites, OPAs y Consultas de Acceso a la Información Pública"),'6.Valoración Control Corrupción'!E30,"No Aplica"))</f>
        <v>No Aplica</v>
      </c>
      <c r="S30" s="37" t="str">
        <f>IF($H$30="","",
IF(OR($H$30="Corrupción",$H$30="Lavado de Activos",$H$30="Financiación del Terrorismo",$H$30="Corrupción en Trámites, OPAs y Consultas de Acceso a la Información Pública"),'6.Valoración Control Corrupción'!F30,"No Aplica"))</f>
        <v>No Aplica</v>
      </c>
      <c r="T30" s="37" t="str">
        <f>IF($H$30="","",
IF(OR($H$30="Corrupción",$H$30="Lavado de Activos",$H$30="Financiación del Terrorismo",$H$30="Corrupción en Trámites, OPAs y Consultas de Acceso a la Información Pública"),'6.Valoración Control Corrupción'!G30,"No Aplica"))</f>
        <v>No Aplica</v>
      </c>
      <c r="U30" s="37" t="str">
        <f>IF($H$30="","",
IF(OR($H$30="Corrupción",$H$30="Lavado de Activos",$H$30="Financiación del Terrorismo",$H$30="Corrupción en Trámites, OPAs y Consultas de Acceso a la Información Pública"),'6.Valoración Control Corrupción'!H30,"No Aplica"))</f>
        <v>No Aplica</v>
      </c>
      <c r="V30" s="37" t="str">
        <f>IF($H$30="","",
IF(OR($H$30="Corrupción",$H$30="Lavado de Activos",$H$30="Financiación del Terrorismo",$H$30="Corrupción en Trámites, OPAs y Consultas de Acceso a la Información Pública"),'6.Valoración Control Corrupción'!I30,"No Aplica"))</f>
        <v>No Aplica</v>
      </c>
      <c r="W30" s="37" t="str">
        <f>IF($H$30="","",
IF(OR($H$30="Corrupción",$H$30="Lavado de Activos",$H$30="Financiación del Terrorismo",$H$30="Corrupción en Trámites, OPAs y Consultas de Acceso a la Información Pública"),'6.Valoración Control Corrupción'!J30,"No Aplica"))</f>
        <v>No Aplica</v>
      </c>
      <c r="X30" s="33" t="str">
        <f>IF($H$30="","",
IF(OR($H$30="Corrupción",$H$30="Lavado de Activos",$H$30="Financiación del Terrorismo",$H$30="Trámites, OPAs y Consultas de Acceso a la Información Pública"),"No Aplica",'5. Valoración de Controles'!I30))</f>
        <v>Preventivo</v>
      </c>
      <c r="Y30" s="33" t="str">
        <f>IF($H$30="","",
IF(OR($H$30="Corrupción",$H$30="Lavado de Activos",$H$30="Financiación del Terrorismo",$H$30="Trámites, OPAs y Consultas de Acceso a la Información Pública"),"No Aplica",'5. Valoración de Controles'!J30))</f>
        <v>Afecta probabilidad</v>
      </c>
      <c r="Z30" s="33" t="str">
        <f>IF($H$30="","",
IF(OR($H$30="Corrupción",$H$30="Lavado de Activos",$H$30="Financiación del Terrorismo",$H$30="Trámites, OPAs y Consultas de Acceso a la Información Pública"),"No Aplica",'5. Valoración de Controles'!K30))</f>
        <v>Manual</v>
      </c>
      <c r="AA30" s="33" t="str">
        <f>IF($H$30="","",
IF(OR($H$30="Corrupción",$H$30="Lavado de Activos",$H$30="Financiación del Terrorismo",$H$30="Trámites, OPAs y Consultas de Acceso a la Información Pública"),"No Aplica",'5. Valoración de Controles'!L30))</f>
        <v>Sin Documentar</v>
      </c>
      <c r="AB30" s="33" t="str">
        <f>IF($H$30="","",
IF(OR($H$30="Corrupción",$H$30="Lavado de Activos",$H$30="Financiación del Terrorismo",$H$30="Trámites, OPAs y Consultas de Acceso a la Información Pública"),"No Aplica",'5. Valoración de Controles'!M30))</f>
        <v>Aleatoria</v>
      </c>
      <c r="AC30" s="33" t="str">
        <f>IF($H$30="","",
IF(OR($H$30="Corrupción",$H$30="Lavado de Activos",$H$30="Financiación del Terrorismo",$H$30="Trámites, OPAs y Consultas de Acceso a la Información Pública"),"No Aplica",'5. Valoración de Controles'!N30))</f>
        <v>Con registro</v>
      </c>
      <c r="AD30" s="33" t="str">
        <f>IF($H$30="","",
IF(OR($H$30="Corrupción",$H$30="Lavado de Activos",$H$30="Financiación del Terrorismo",$H$30="Trámites, OPAs y Consultas de Acceso a la Información Pública"),"No Aplica",'5. Valoración de Controles'!O30))</f>
        <v>Carpeta de Seguridad de la Información en Google Drive</v>
      </c>
      <c r="AE30" s="33" t="str">
        <f>IF($H$30="","",
IF(OR($H$30="Corrupción",$H$30="Lavado de Activos",$H$30="Financiación del Terrorismo",$H$30="Trámites, OPAs y Consultas de Acceso a la Información Pública"),"No Aplica",'5. Valoración de Controles'!P30))</f>
        <v>test de conocimiento de los usuarios.</v>
      </c>
      <c r="AF30" s="33" t="str">
        <f>IF($H$30="","",
IF(OR($H$30="Corrupción",$H$30="Lavado de Activos",$H$30="Financiación del Terrorismo",$H$30="Trámites, OPAs y Consultas de Acceso a la Información Pública"),"No Aplica",'5. Valoración de Controles'!Q30))</f>
        <v>Se investigan y se identifican las acciones para corregir.</v>
      </c>
      <c r="AG30" s="25">
        <f>IF($H$30="","",
IF(OR($H$30="Corrupción",$H$30="Lavado de Activos",$H$30="Financiación del Terrorismo",$H$30="Corrupción en Trámites, OPAs y Consultas de Acceso a la Información Pública"),"No Aplica",'5. Valoración de Controles'!R30))</f>
        <v>0.4</v>
      </c>
      <c r="AH30" s="95"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Muy Baja</v>
      </c>
      <c r="AI30" s="123">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0.252</v>
      </c>
      <c r="AJ30" s="95"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Mayor</v>
      </c>
      <c r="AK30" s="123">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0.8</v>
      </c>
      <c r="AL30" s="91"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Alto</v>
      </c>
      <c r="AM30" s="97" t="s">
        <v>415</v>
      </c>
      <c r="AN30" s="11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12" t="s">
        <v>422</v>
      </c>
      <c r="AP30" s="122" t="s">
        <v>420</v>
      </c>
      <c r="AQ30" s="122" t="str">
        <f>IF(AO30="","","∑ Peso porcentual de cada acción definida")</f>
        <v>∑ Peso porcentual de cada acción definida</v>
      </c>
      <c r="AR30" s="94" t="s">
        <v>421</v>
      </c>
      <c r="AS30" s="3"/>
      <c r="AT30" s="3"/>
      <c r="AU30" s="3"/>
      <c r="AV30" s="3"/>
      <c r="AW30" s="3"/>
      <c r="AX30" s="3"/>
      <c r="AY30" s="3"/>
      <c r="AZ30" s="3"/>
      <c r="BA30" s="3"/>
      <c r="BB30" s="3"/>
      <c r="BC30" s="3"/>
      <c r="BD30" s="3"/>
      <c r="BE30" s="3"/>
      <c r="BF30" s="3"/>
      <c r="BG30" s="3"/>
      <c r="BH30" s="3"/>
      <c r="BI30" s="3"/>
      <c r="BJ30" s="3"/>
      <c r="BK30" s="3"/>
      <c r="BL30" s="3"/>
    </row>
    <row r="31" spans="1:64" ht="31.5" customHeight="1">
      <c r="A31" s="92"/>
      <c r="B31" s="92"/>
      <c r="C31" s="92"/>
      <c r="D31" s="92"/>
      <c r="E31" s="92"/>
      <c r="F31" s="92"/>
      <c r="G31" s="92"/>
      <c r="H31" s="92"/>
      <c r="I31" s="92"/>
      <c r="J31" s="92"/>
      <c r="K31" s="92"/>
      <c r="L31" s="92"/>
      <c r="M31" s="92"/>
      <c r="N31" s="92"/>
      <c r="O31" s="92"/>
      <c r="P31" s="92"/>
      <c r="Q31" s="37" t="str">
        <f>IF($H$30="","",
IF(OR($H$30="Corrupción",$H$30="Lavado de Activos",$H$30="Financiación del Terrorismo",$H$30="Corrupción en Trámites, OPAs y Consultas de Acceso a la Información Pública"),"No Aplica",'5. Valoración de Controles'!H28))</f>
        <v>Todos los colaboradores que accedan remotamente a la red de la entidad. deben asegurar la integridad, confidencialidad y disponibilidad de la información mientras se realiza el trabajo en casa mediante el uso de una Red Privada Virtual (VPN) provisto por IDIGER.</v>
      </c>
      <c r="R31" s="37" t="str">
        <f>IF($H$30="","",
IF(OR($H$30="Corrupción",$H$30="Lavado de Activos",$H$30="Financiación del Terrorismo",$H$30="Corrupción en Trámites, OPAs y Consultas de Acceso a la Información Pública"),'6.Valoración Control Corrupción'!E31,"No Aplica"))</f>
        <v>No Aplica</v>
      </c>
      <c r="S31" s="37" t="str">
        <f>IF($H$30="","",
IF(OR($H$30="Corrupción",$H$30="Lavado de Activos",$H$30="Financiación del Terrorismo",$H$30="Corrupción en Trámites, OPAs y Consultas de Acceso a la Información Pública"),'6.Valoración Control Corrupción'!F31,"No Aplica"))</f>
        <v>No Aplica</v>
      </c>
      <c r="T31" s="37" t="str">
        <f>IF($H$30="","",
IF(OR($H$30="Corrupción",$H$30="Lavado de Activos",$H$30="Financiación del Terrorismo",$H$30="Corrupción en Trámites, OPAs y Consultas de Acceso a la Información Pública"),'6.Valoración Control Corrupción'!G31,"No Aplica"))</f>
        <v>No Aplica</v>
      </c>
      <c r="U31" s="37" t="str">
        <f>IF($H$30="","",
IF(OR($H$30="Corrupción",$H$30="Lavado de Activos",$H$30="Financiación del Terrorismo",$H$30="Corrupción en Trámites, OPAs y Consultas de Acceso a la Información Pública"),'6.Valoración Control Corrupción'!H31,"No Aplica"))</f>
        <v>No Aplica</v>
      </c>
      <c r="V31" s="37" t="str">
        <f>IF($H$30="","",
IF(OR($H$30="Corrupción",$H$30="Lavado de Activos",$H$30="Financiación del Terrorismo",$H$30="Corrupción en Trámites, OPAs y Consultas de Acceso a la Información Pública"),'6.Valoración Control Corrupción'!I31,"No Aplica"))</f>
        <v>No Aplica</v>
      </c>
      <c r="W31" s="37" t="str">
        <f>IF($H$30="","",
IF(OR($H$30="Corrupción",$H$30="Lavado de Activos",$H$30="Financiación del Terrorismo",$H$30="Corrupción en Trámites, OPAs y Consultas de Acceso a la Información Pública"),'6.Valoración Control Corrupción'!J31,"No Aplica"))</f>
        <v>No Aplica</v>
      </c>
      <c r="X31" s="33" t="str">
        <f>IF($H$30="","",
IF(OR($H$30="Corrupción",$H$30="Lavado de Activos",$H$30="Financiación del Terrorismo",$H$30="Trámites, OPAs y Consultas de Acceso a la Información Pública"),"No Aplica",'5. Valoración de Controles'!I31))</f>
        <v>Detectivo</v>
      </c>
      <c r="Y31" s="33" t="str">
        <f>IF($H$30="","",
IF(OR($H$30="Corrupción",$H$30="Lavado de Activos",$H$30="Financiación del Terrorismo",$H$30="Trámites, OPAs y Consultas de Acceso a la Información Pública"),"No Aplica",'5. Valoración de Controles'!J31))</f>
        <v>Afecta probabilidad</v>
      </c>
      <c r="Z31" s="33" t="str">
        <f>IF($H$30="","",
IF(OR($H$30="Corrupción",$H$30="Lavado de Activos",$H$30="Financiación del Terrorismo",$H$30="Trámites, OPAs y Consultas de Acceso a la Información Pública"),"No Aplica",'5. Valoración de Controles'!K31))</f>
        <v>Manual</v>
      </c>
      <c r="AA31" s="33" t="str">
        <f>IF($H$30="","",
IF(OR($H$30="Corrupción",$H$30="Lavado de Activos",$H$30="Financiación del Terrorismo",$H$30="Trámites, OPAs y Consultas de Acceso a la Información Pública"),"No Aplica",'5. Valoración de Controles'!L31))</f>
        <v>Sin Documentar</v>
      </c>
      <c r="AB31" s="33" t="str">
        <f>IF($H$30="","",
IF(OR($H$30="Corrupción",$H$30="Lavado de Activos",$H$30="Financiación del Terrorismo",$H$30="Trámites, OPAs y Consultas de Acceso a la Información Pública"),"No Aplica",'5. Valoración de Controles'!M31))</f>
        <v>Aleatoria</v>
      </c>
      <c r="AC31" s="33" t="str">
        <f>IF($H$30="","",
IF(OR($H$30="Corrupción",$H$30="Lavado de Activos",$H$30="Financiación del Terrorismo",$H$30="Trámites, OPAs y Consultas de Acceso a la Información Pública"),"No Aplica",'5. Valoración de Controles'!N31))</f>
        <v>Con registro</v>
      </c>
      <c r="AD31" s="33" t="str">
        <f>IF($H$30="","",
IF(OR($H$30="Corrupción",$H$30="Lavado de Activos",$H$30="Financiación del Terrorismo",$H$30="Trámites, OPAs y Consultas de Acceso a la Información Pública"),"No Aplica",'5. Valoración de Controles'!O31))</f>
        <v>Reporte informando usuarios administradores de los servicios mencionados en el control.</v>
      </c>
      <c r="AE31" s="33" t="str">
        <f>IF($H$30="","",
IF(OR($H$30="Corrupción",$H$30="Lavado de Activos",$H$30="Financiación del Terrorismo",$H$30="Trámites, OPAs y Consultas de Acceso a la Información Pública"),"No Aplica",'5. Valoración de Controles'!P31))</f>
        <v>reporte de usuarios con altos privilegio, semestrales</v>
      </c>
      <c r="AF31" s="33" t="str">
        <f>IF($H$30="","",
IF(OR($H$30="Corrupción",$H$30="Lavado de Activos",$H$30="Financiación del Terrorismo",$H$30="Trámites, OPAs y Consultas de Acceso a la Información Pública"),"No Aplica",'5. Valoración de Controles'!Q31))</f>
        <v>Se investigan y se identifican las acciones para corregir.</v>
      </c>
      <c r="AG31" s="25">
        <f>IF($H$30="","",
IF(OR($H$30="Corrupción",$H$30="Lavado de Activos",$H$30="Financiación del Terrorismo",$H$30="Corrupción en Trámites, OPAs y Consultas de Acceso a la Información Pública"),"No Aplica",'5. Valoración de Controles'!R31))</f>
        <v>0.3</v>
      </c>
      <c r="AH31" s="92"/>
      <c r="AI31" s="92"/>
      <c r="AJ31" s="92"/>
      <c r="AK31" s="92"/>
      <c r="AL31" s="92"/>
      <c r="AM31" s="92"/>
      <c r="AN31" s="92"/>
      <c r="AO31" s="92"/>
      <c r="AP31" s="92"/>
      <c r="AQ31" s="92"/>
      <c r="AR31" s="92"/>
      <c r="AS31" s="3"/>
      <c r="AT31" s="3"/>
      <c r="AU31" s="3"/>
      <c r="AV31" s="3"/>
      <c r="AW31" s="3"/>
      <c r="AX31" s="3"/>
      <c r="AY31" s="3"/>
      <c r="AZ31" s="3"/>
      <c r="BA31" s="3"/>
      <c r="BB31" s="3"/>
      <c r="BC31" s="3"/>
      <c r="BD31" s="3"/>
      <c r="BE31" s="3"/>
      <c r="BF31" s="3"/>
      <c r="BG31" s="3"/>
      <c r="BH31" s="3"/>
      <c r="BI31" s="3"/>
      <c r="BJ31" s="3"/>
      <c r="BK31" s="3"/>
      <c r="BL31" s="3"/>
    </row>
    <row r="32" spans="1:64" ht="31.5" customHeight="1">
      <c r="A32" s="93"/>
      <c r="B32" s="93"/>
      <c r="C32" s="93"/>
      <c r="D32" s="93"/>
      <c r="E32" s="93"/>
      <c r="F32" s="93"/>
      <c r="G32" s="93"/>
      <c r="H32" s="93"/>
      <c r="I32" s="93"/>
      <c r="J32" s="93"/>
      <c r="K32" s="93"/>
      <c r="L32" s="93"/>
      <c r="M32" s="93"/>
      <c r="N32" s="93"/>
      <c r="O32" s="93"/>
      <c r="P32" s="93"/>
      <c r="Q32" s="37" t="str">
        <f>IF($H$30="","",
IF(OR($H$30="Corrupción",$H$30="Lavado de Activos",$H$30="Financiación del Terrorismo",$H$30="Corrupción en Trámites, OPAs y Consultas de Acceso a la Información Pública"),"No Aplica",'5. Valoración de Controles'!H32))</f>
        <v xml:space="preserve">  </v>
      </c>
      <c r="R32" s="37" t="str">
        <f>IF($H$30="","",
IF(OR($H$30="Corrupción",$H$30="Lavado de Activos",$H$30="Financiación del Terrorismo",$H$30="Corrupción en Trámites, OPAs y Consultas de Acceso a la Información Pública"),'6.Valoración Control Corrupción'!E32,"No Aplica"))</f>
        <v>No Aplica</v>
      </c>
      <c r="S32" s="37" t="str">
        <f>IF($H$30="","",
IF(OR($H$30="Corrupción",$H$30="Lavado de Activos",$H$30="Financiación del Terrorismo",$H$30="Corrupción en Trámites, OPAs y Consultas de Acceso a la Información Pública"),'6.Valoración Control Corrupción'!F32,"No Aplica"))</f>
        <v>No Aplica</v>
      </c>
      <c r="T32" s="37" t="str">
        <f>IF($H$30="","",
IF(OR($H$30="Corrupción",$H$30="Lavado de Activos",$H$30="Financiación del Terrorismo",$H$30="Corrupción en Trámites, OPAs y Consultas de Acceso a la Información Pública"),'6.Valoración Control Corrupción'!G32,"No Aplica"))</f>
        <v>No Aplica</v>
      </c>
      <c r="U32" s="37" t="str">
        <f>IF($H$30="","",
IF(OR($H$30="Corrupción",$H$30="Lavado de Activos",$H$30="Financiación del Terrorismo",$H$30="Corrupción en Trámites, OPAs y Consultas de Acceso a la Información Pública"),'6.Valoración Control Corrupción'!H32,"No Aplica"))</f>
        <v>No Aplica</v>
      </c>
      <c r="V32" s="37" t="str">
        <f>IF($H$30="","",
IF(OR($H$30="Corrupción",$H$30="Lavado de Activos",$H$30="Financiación del Terrorismo",$H$30="Corrupción en Trámites, OPAs y Consultas de Acceso a la Información Pública"),'6.Valoración Control Corrupción'!I32,"No Aplica"))</f>
        <v>No Aplica</v>
      </c>
      <c r="W32" s="37" t="str">
        <f>IF($H$30="","",
IF(OR($H$30="Corrupción",$H$30="Lavado de Activos",$H$30="Financiación del Terrorismo",$H$30="Corrupción en Trámites, OPAs y Consultas de Acceso a la Información Pública"),'6.Valoración Control Corrupción'!J32,"No Aplica"))</f>
        <v>No Aplica</v>
      </c>
      <c r="X32" s="33">
        <f>IF($H$30="","",
IF(OR($H$30="Corrupción",$H$30="Lavado de Activos",$H$30="Financiación del Terrorismo",$H$30="Trámites, OPAs y Consultas de Acceso a la Información Pública"),"No Aplica",'5. Valoración de Controles'!I32))</f>
        <v>0</v>
      </c>
      <c r="Y32" s="33" t="str">
        <f>IF($H$30="","",
IF(OR($H$30="Corrupción",$H$30="Lavado de Activos",$H$30="Financiación del Terrorismo",$H$30="Trámites, OPAs y Consultas de Acceso a la Información Pública"),"No Aplica",'5. Valoración de Controles'!J32))</f>
        <v/>
      </c>
      <c r="Z32" s="33">
        <f>IF($H$30="","",
IF(OR($H$30="Corrupción",$H$30="Lavado de Activos",$H$30="Financiación del Terrorismo",$H$30="Trámites, OPAs y Consultas de Acceso a la Información Pública"),"No Aplica",'5. Valoración de Controles'!K32))</f>
        <v>0</v>
      </c>
      <c r="AA32" s="33">
        <f>IF($H$30="","",
IF(OR($H$30="Corrupción",$H$30="Lavado de Activos",$H$30="Financiación del Terrorismo",$H$30="Trámites, OPAs y Consultas de Acceso a la Información Pública"),"No Aplica",'5. Valoración de Controles'!L32))</f>
        <v>0</v>
      </c>
      <c r="AB32" s="33">
        <f>IF($H$30="","",
IF(OR($H$30="Corrupción",$H$30="Lavado de Activos",$H$30="Financiación del Terrorismo",$H$30="Trámites, OPAs y Consultas de Acceso a la Información Pública"),"No Aplica",'5. Valoración de Controles'!M32))</f>
        <v>0</v>
      </c>
      <c r="AC32" s="33">
        <f>IF($H$30="","",
IF(OR($H$30="Corrupción",$H$30="Lavado de Activos",$H$30="Financiación del Terrorismo",$H$30="Trámites, OPAs y Consultas de Acceso a la Información Pública"),"No Aplica",'5. Valoración de Controles'!N32))</f>
        <v>0</v>
      </c>
      <c r="AD32" s="33">
        <f>IF($H$30="","",
IF(OR($H$30="Corrupción",$H$30="Lavado de Activos",$H$30="Financiación del Terrorismo",$H$30="Trámites, OPAs y Consultas de Acceso a la Información Pública"),"No Aplica",'5. Valoración de Controles'!O32))</f>
        <v>0</v>
      </c>
      <c r="AE32" s="33">
        <f>IF($H$30="","",
IF(OR($H$30="Corrupción",$H$30="Lavado de Activos",$H$30="Financiación del Terrorismo",$H$30="Trámites, OPAs y Consultas de Acceso a la Información Pública"),"No Aplica",'5. Valoración de Controles'!P32))</f>
        <v>0</v>
      </c>
      <c r="AF32" s="33">
        <f>IF($H$30="","",
IF(OR($H$30="Corrupción",$H$30="Lavado de Activos",$H$30="Financiación del Terrorismo",$H$30="Trámites, OPAs y Consultas de Acceso a la Información Pública"),"No Aplica",'5. Valoración de Controles'!Q32))</f>
        <v>0</v>
      </c>
      <c r="AG32" s="25" t="str">
        <f>IF($H$30="","",
IF(OR($H$30="Corrupción",$H$30="Lavado de Activos",$H$30="Financiación del Terrorismo",$H$30="Corrupción en Trámites, OPAs y Consultas de Acceso a la Información Pública"),"No Aplica",'5. Valoración de Controles'!R32))</f>
        <v/>
      </c>
      <c r="AH32" s="93"/>
      <c r="AI32" s="93"/>
      <c r="AJ32" s="93"/>
      <c r="AK32" s="93"/>
      <c r="AL32" s="93"/>
      <c r="AM32" s="93"/>
      <c r="AN32" s="93"/>
      <c r="AO32" s="93"/>
      <c r="AP32" s="93"/>
      <c r="AQ32" s="93"/>
      <c r="AR32" s="93"/>
      <c r="AS32" s="3"/>
      <c r="AT32" s="3"/>
      <c r="AU32" s="3"/>
      <c r="AV32" s="3"/>
      <c r="AW32" s="3"/>
      <c r="AX32" s="3"/>
      <c r="AY32" s="3"/>
      <c r="AZ32" s="3"/>
      <c r="BA32" s="3"/>
      <c r="BB32" s="3"/>
      <c r="BC32" s="3"/>
      <c r="BD32" s="3"/>
      <c r="BE32" s="3"/>
      <c r="BF32" s="3"/>
      <c r="BG32" s="3"/>
      <c r="BH32" s="3"/>
      <c r="BI32" s="3"/>
      <c r="BJ32" s="3"/>
      <c r="BK32" s="3"/>
      <c r="BL32" s="3"/>
    </row>
    <row r="33" spans="1:64" ht="31.5" customHeight="1">
      <c r="A33" s="99">
        <v>9</v>
      </c>
      <c r="B33" s="94" t="str">
        <f>'2. Identificación del Riesgo'!B33:B35</f>
        <v>Tecnologías de la Información y las Comunicaciones</v>
      </c>
      <c r="C33" s="94" t="str">
        <f>IF('2. Identificación del Riesgo'!C33:C35="","",'2. Identificación del Riesgo'!C33:C35)</f>
        <v>Administración de la infraestructura y los servicios de TI</v>
      </c>
      <c r="D33" s="94" t="str">
        <f>IF('2. Identificación del Riesgo'!D33:D35="","",'2. Identificación del Riesgo'!D33:D35)</f>
        <v>Afectación Económica (o presupuestal) y Reputacional</v>
      </c>
      <c r="E33" s="94" t="str">
        <f>IF('2. Identificación del Riesgo'!E33:E35="","",'2. Identificación del Riesgo'!E33:E35)</f>
        <v>Fallas en la prestación de los servicios de TI</v>
      </c>
      <c r="F33" s="94" t="str">
        <f>IF('2. Identificación del Riesgo'!F33:F35="","",'2. Identificación del Riesgo'!F33:F35)</f>
        <v>Inadecuada gestión de cambios.</v>
      </c>
      <c r="G33" s="94" t="str">
        <f>IF('2. Identificación del Riesgo'!G33:G35="","",'2. Identificación del Riesgo'!G33:G35)</f>
        <v>Posibilidad de afectación economica y/o reputacional y perdida de disponiblidad por fallas en la prestación de los servicios de TI debido a la inadecuada gestión de cambios en los ambientes productivos de la entidad.</v>
      </c>
      <c r="H33" s="94" t="str">
        <f>IF('2. Identificación del Riesgo'!H33:H35="","",'2. Identificación del Riesgo'!H33:H35)</f>
        <v>Seguridad de la Información (Pérdida de la Disponibilidad)</v>
      </c>
      <c r="I33" s="94" t="str">
        <f>IF('2. Identificación del Riesgo'!I33:I35="","",'2. Identificación del Riesgo'!I33:I35)</f>
        <v>Usuarios, productos y practicas, organizacionales</v>
      </c>
      <c r="J33" s="94" t="str">
        <f>IF('2. Identificación del Riesgo'!J33:J35="","",'2. Identificación del Riesgo'!J33:J35)</f>
        <v>Media: La actividad que conlleva el riesgo se ejecuta de 24 a 500 veces por año</v>
      </c>
      <c r="K33" s="95" t="str">
        <f>'2. Identificación del Riesgo'!K33:K35</f>
        <v>Media</v>
      </c>
      <c r="L33" s="96">
        <f>'2. Identificación del Riesgo'!L33:L35</f>
        <v>0.6</v>
      </c>
      <c r="M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Económico: Entre 100 y 500 SMLMV</v>
      </c>
      <c r="N33" s="95" t="str">
        <f>'2. Identificación del Riesgo'!N33:N35</f>
        <v>Mayor</v>
      </c>
      <c r="O33" s="96">
        <f>'2. Identificación del Riesgo'!O33:O35</f>
        <v>0.8</v>
      </c>
      <c r="P33" s="91" t="str">
        <f>'2. Identificación del Riesgo'!P33:P35</f>
        <v>Alto</v>
      </c>
      <c r="Q33" s="37" t="str">
        <f>IF($H$33="","",
IF(OR($H$33="Corrupción",$H$33="Lavado de Activos",$H$33="Financiación del Terrorismo",$H$33="Corrupción en Trámites, OPAs y Consultas de Acceso a la Información Pública"),"No Aplica",'5. Valoración de Controles'!H33))</f>
        <v>El Profesional de infraestructura tecnologica y/o contratistas de la Oficina TICS ejecutan las actividades que se identifican durante el periodo y de acuerdo con plan de adquisiones los avances se relacionan en informes de gestión de los profesionales encargados.</v>
      </c>
      <c r="R33" s="37" t="str">
        <f>IF($H$33="","",
IF(OR($H$33="Corrupción",$H$33="Lavado de Activos",$H$33="Financiación del Terrorismo",$H$33="Corrupción en Trámites, OPAs y Consultas de Acceso a la Información Pública"),'6.Valoración Control Corrupción'!E33,"No Aplica"))</f>
        <v>No Aplica</v>
      </c>
      <c r="S33" s="37" t="str">
        <f>IF($H$33="","",
IF(OR($H$33="Corrupción",$H$33="Lavado de Activos",$H$33="Financiación del Terrorismo",$H$33="Corrupción en Trámites, OPAs y Consultas de Acceso a la Información Pública"),'6.Valoración Control Corrupción'!F33,"No Aplica"))</f>
        <v>No Aplica</v>
      </c>
      <c r="T33" s="37" t="str">
        <f>IF($H$33="","",
IF(OR($H$33="Corrupción",$H$33="Lavado de Activos",$H$33="Financiación del Terrorismo",$H$33="Corrupción en Trámites, OPAs y Consultas de Acceso a la Información Pública"),'6.Valoración Control Corrupción'!G33,"No Aplica"))</f>
        <v>No Aplica</v>
      </c>
      <c r="U33" s="37" t="str">
        <f>IF($H$33="","",
IF(OR($H$33="Corrupción",$H$33="Lavado de Activos",$H$33="Financiación del Terrorismo",$H$33="Corrupción en Trámites, OPAs y Consultas de Acceso a la Información Pública"),'6.Valoración Control Corrupción'!H33,"No Aplica"))</f>
        <v>No Aplica</v>
      </c>
      <c r="V33" s="37" t="str">
        <f>IF($H$33="","",
IF(OR($H$33="Corrupción",$H$33="Lavado de Activos",$H$33="Financiación del Terrorismo",$H$33="Corrupción en Trámites, OPAs y Consultas de Acceso a la Información Pública"),'6.Valoración Control Corrupción'!I33,"No Aplica"))</f>
        <v>No Aplica</v>
      </c>
      <c r="W33" s="37" t="str">
        <f>IF($H$33="","",
IF(OR($H$33="Corrupción",$H$33="Lavado de Activos",$H$33="Financiación del Terrorismo",$H$33="Corrupción en Trámites, OPAs y Consultas de Acceso a la Información Pública"),'6.Valoración Control Corrupción'!J33,"No Aplica"))</f>
        <v>No Aplica</v>
      </c>
      <c r="X33" s="33" t="str">
        <f>IF($H$33="","",
IF(OR($H$33="Corrupción",$H$33="Lavado de Activos",$H$33="Financiación del Terrorismo",$H$33="Trámites, OPAs y Consultas de Acceso a la Información Pública"),"No Aplica",'5. Valoración de Controles'!I33))</f>
        <v>Preventivo</v>
      </c>
      <c r="Y33" s="33" t="str">
        <f>IF($H$33="","",
IF(OR($H$33="Corrupción",$H$33="Lavado de Activos",$H$33="Financiación del Terrorismo",$H$33="Trámites, OPAs y Consultas de Acceso a la Información Pública"),"No Aplica",'5. Valoración de Controles'!J33))</f>
        <v>Afecta probabilidad</v>
      </c>
      <c r="Z33" s="33" t="str">
        <f>IF($H$33="","",
IF(OR($H$33="Corrupción",$H$33="Lavado de Activos",$H$33="Financiación del Terrorismo",$H$33="Trámites, OPAs y Consultas de Acceso a la Información Pública"),"No Aplica",'5. Valoración de Controles'!K33))</f>
        <v>Manual</v>
      </c>
      <c r="AA33" s="33" t="str">
        <f>IF($H$33="","",
IF(OR($H$33="Corrupción",$H$33="Lavado de Activos",$H$33="Financiación del Terrorismo",$H$33="Trámites, OPAs y Consultas de Acceso a la Información Pública"),"No Aplica",'5. Valoración de Controles'!L33))</f>
        <v>Documentado</v>
      </c>
      <c r="AB33" s="33" t="str">
        <f>IF($H$33="","",
IF(OR($H$33="Corrupción",$H$33="Lavado de Activos",$H$33="Financiación del Terrorismo",$H$33="Trámites, OPAs y Consultas de Acceso a la Información Pública"),"No Aplica",'5. Valoración de Controles'!M33))</f>
        <v>Continua</v>
      </c>
      <c r="AC33" s="33" t="str">
        <f>IF($H$33="","",
IF(OR($H$33="Corrupción",$H$33="Lavado de Activos",$H$33="Financiación del Terrorismo",$H$33="Trámites, OPAs y Consultas de Acceso a la Información Pública"),"No Aplica",'5. Valoración de Controles'!N33))</f>
        <v>Con registro</v>
      </c>
      <c r="AD33" s="33" t="str">
        <f>IF($H$33="","",
IF(OR($H$33="Corrupción",$H$33="Lavado de Activos",$H$33="Financiación del Terrorismo",$H$33="Trámites, OPAs y Consultas de Acceso a la Información Pública"),"No Aplica",'5. Valoración de Controles'!O33))</f>
        <v>Carpeta donde reposan los informes de gestión.</v>
      </c>
      <c r="AE33" s="33" t="str">
        <f>IF($H$33="","",
IF(OR($H$33="Corrupción",$H$33="Lavado de Activos",$H$33="Financiación del Terrorismo",$H$33="Trámites, OPAs y Consultas de Acceso a la Información Pública"),"No Aplica",'5. Valoración de Controles'!P33))</f>
        <v>informes mensuales</v>
      </c>
      <c r="AF33" s="33" t="str">
        <f>IF($H$33="","",
IF(OR($H$33="Corrupción",$H$33="Lavado de Activos",$H$33="Financiación del Terrorismo",$H$33="Trámites, OPAs y Consultas de Acceso a la Información Pública"),"No Aplica",'5. Valoración de Controles'!Q33))</f>
        <v>Se investigan y se identifican las acciones para corregir.</v>
      </c>
      <c r="AG33" s="25">
        <f>IF($H$33="","",
IF(OR($H$33="Corrupción",$H$33="Lavado de Activos",$H$33="Financiación del Terrorismo",$H$33="Corrupción en Trámites, OPAs y Consultas de Acceso a la Información Pública"),"No Aplica",'5. Valoración de Controles'!R33))</f>
        <v>0.4</v>
      </c>
      <c r="AH33" s="95"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Muy Baja</v>
      </c>
      <c r="AI33" s="123">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0.216</v>
      </c>
      <c r="AJ33" s="95"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Mayor</v>
      </c>
      <c r="AK33" s="123">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0.8</v>
      </c>
      <c r="AL33" s="91"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Alto</v>
      </c>
      <c r="AM33" s="97" t="s">
        <v>415</v>
      </c>
      <c r="AN33" s="11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Debe establecer el plan de acción a implementar para mitigar el nivel del riesgo</v>
      </c>
      <c r="AO33" s="112" t="s">
        <v>423</v>
      </c>
      <c r="AP33" s="122" t="s">
        <v>420</v>
      </c>
      <c r="AQ33" s="122" t="str">
        <f>IF(AO33="","","∑ Peso porcentual de cada acción definida")</f>
        <v>∑ Peso porcentual de cada acción definida</v>
      </c>
      <c r="AR33" s="94" t="s">
        <v>421</v>
      </c>
      <c r="AS33" s="3"/>
      <c r="AT33" s="3"/>
      <c r="AU33" s="3"/>
      <c r="AV33" s="3"/>
      <c r="AW33" s="3"/>
      <c r="AX33" s="3"/>
      <c r="AY33" s="3"/>
      <c r="AZ33" s="3"/>
      <c r="BA33" s="3"/>
      <c r="BB33" s="3"/>
      <c r="BC33" s="3"/>
      <c r="BD33" s="3"/>
      <c r="BE33" s="3"/>
      <c r="BF33" s="3"/>
      <c r="BG33" s="3"/>
      <c r="BH33" s="3"/>
      <c r="BI33" s="3"/>
      <c r="BJ33" s="3"/>
      <c r="BK33" s="3"/>
      <c r="BL33" s="3"/>
    </row>
    <row r="34" spans="1:64" ht="31.5" customHeight="1">
      <c r="A34" s="92"/>
      <c r="B34" s="92"/>
      <c r="C34" s="92"/>
      <c r="D34" s="92"/>
      <c r="E34" s="92"/>
      <c r="F34" s="92"/>
      <c r="G34" s="92"/>
      <c r="H34" s="92"/>
      <c r="I34" s="92"/>
      <c r="J34" s="92"/>
      <c r="K34" s="92"/>
      <c r="L34" s="92"/>
      <c r="M34" s="92"/>
      <c r="N34" s="92"/>
      <c r="O34" s="92"/>
      <c r="P34" s="92"/>
      <c r="Q34" s="37" t="str">
        <f>IF($H$33="","",
IF(OR($H$33="Corrupción",$H$33="Lavado de Activos",$H$33="Financiación del Terrorismo",$H$33="Corrupción en Trámites, OPAs y Consultas de Acceso a la Información Pública"),"No Aplica",'5. Valoración de Controles'!H34))</f>
        <v>El Profesional de infraestructura tecnologica y/o contratistas de la Oficina TICS informan acerca de los cambios relevantes que afecten la disponiblidad de los servicios Generando una ventana de mantenimiento enviando comunicación a los colaboradores y partes interesadas a los que pueda afectar el cambio.</v>
      </c>
      <c r="R34" s="37" t="str">
        <f>IF($H$33="","",
IF(OR($H$33="Corrupción",$H$33="Lavado de Activos",$H$33="Financiación del Terrorismo",$H$33="Corrupción en Trámites, OPAs y Consultas de Acceso a la Información Pública"),'6.Valoración Control Corrupción'!E34,"No Aplica"))</f>
        <v>No Aplica</v>
      </c>
      <c r="S34" s="37" t="str">
        <f>IF($H$33="","",
IF(OR($H$33="Corrupción",$H$33="Lavado de Activos",$H$33="Financiación del Terrorismo",$H$33="Corrupción en Trámites, OPAs y Consultas de Acceso a la Información Pública"),'6.Valoración Control Corrupción'!F34,"No Aplica"))</f>
        <v>No Aplica</v>
      </c>
      <c r="T34" s="37" t="str">
        <f>IF($H$33="","",
IF(OR($H$33="Corrupción",$H$33="Lavado de Activos",$H$33="Financiación del Terrorismo",$H$33="Corrupción en Trámites, OPAs y Consultas de Acceso a la Información Pública"),'6.Valoración Control Corrupción'!G34,"No Aplica"))</f>
        <v>No Aplica</v>
      </c>
      <c r="U34" s="37" t="str">
        <f>IF($H$33="","",
IF(OR($H$33="Corrupción",$H$33="Lavado de Activos",$H$33="Financiación del Terrorismo",$H$33="Corrupción en Trámites, OPAs y Consultas de Acceso a la Información Pública"),'6.Valoración Control Corrupción'!H34,"No Aplica"))</f>
        <v>No Aplica</v>
      </c>
      <c r="V34" s="37" t="str">
        <f>IF($H$33="","",
IF(OR($H$33="Corrupción",$H$33="Lavado de Activos",$H$33="Financiación del Terrorismo",$H$33="Corrupción en Trámites, OPAs y Consultas de Acceso a la Información Pública"),'6.Valoración Control Corrupción'!I34,"No Aplica"))</f>
        <v>No Aplica</v>
      </c>
      <c r="W34" s="37" t="str">
        <f>IF($H$33="","",
IF(OR($H$33="Corrupción",$H$33="Lavado de Activos",$H$33="Financiación del Terrorismo",$H$33="Corrupción en Trámites, OPAs y Consultas de Acceso a la Información Pública"),'6.Valoración Control Corrupción'!J34,"No Aplica"))</f>
        <v>No Aplica</v>
      </c>
      <c r="X34" s="33" t="str">
        <f>IF($H$33="","",
IF(OR($H$33="Corrupción",$H$33="Lavado de Activos",$H$33="Financiación del Terrorismo",$H$33="Trámites, OPAs y Consultas de Acceso a la Información Pública"),"No Aplica",'5. Valoración de Controles'!I34))</f>
        <v>Preventivo</v>
      </c>
      <c r="Y34" s="33" t="str">
        <f>IF($H$33="","",
IF(OR($H$33="Corrupción",$H$33="Lavado de Activos",$H$33="Financiación del Terrorismo",$H$33="Trámites, OPAs y Consultas de Acceso a la Información Pública"),"No Aplica",'5. Valoración de Controles'!J34))</f>
        <v>Afecta probabilidad</v>
      </c>
      <c r="Z34" s="33" t="str">
        <f>IF($H$33="","",
IF(OR($H$33="Corrupción",$H$33="Lavado de Activos",$H$33="Financiación del Terrorismo",$H$33="Trámites, OPAs y Consultas de Acceso a la Información Pública"),"No Aplica",'5. Valoración de Controles'!K34))</f>
        <v>Manual</v>
      </c>
      <c r="AA34" s="33" t="str">
        <f>IF($H$33="","",
IF(OR($H$33="Corrupción",$H$33="Lavado de Activos",$H$33="Financiación del Terrorismo",$H$33="Trámites, OPAs y Consultas de Acceso a la Información Pública"),"No Aplica",'5. Valoración de Controles'!L34))</f>
        <v>Documentado</v>
      </c>
      <c r="AB34" s="33" t="str">
        <f>IF($H$33="","",
IF(OR($H$33="Corrupción",$H$33="Lavado de Activos",$H$33="Financiación del Terrorismo",$H$33="Trámites, OPAs y Consultas de Acceso a la Información Pública"),"No Aplica",'5. Valoración de Controles'!M34))</f>
        <v>Aleatoria</v>
      </c>
      <c r="AC34" s="33" t="str">
        <f>IF($H$33="","",
IF(OR($H$33="Corrupción",$H$33="Lavado de Activos",$H$33="Financiación del Terrorismo",$H$33="Trámites, OPAs y Consultas de Acceso a la Información Pública"),"No Aplica",'5. Valoración de Controles'!N34))</f>
        <v>Con registro</v>
      </c>
      <c r="AD34" s="33" t="str">
        <f>IF($H$33="","",
IF(OR($H$33="Corrupción",$H$33="Lavado de Activos",$H$33="Financiación del Terrorismo",$H$33="Trámites, OPAs y Consultas de Acceso a la Información Pública"),"No Aplica",'5. Valoración de Controles'!O34))</f>
        <v>Correo electrónico enviado a los colaboradores y partes interesadas informando la ventana de mantenimiento.</v>
      </c>
      <c r="AE34" s="33" t="str">
        <f>IF($H$33="","",
IF(OR($H$33="Corrupción",$H$33="Lavado de Activos",$H$33="Financiación del Terrorismo",$H$33="Trámites, OPAs y Consultas de Acceso a la Información Pública"),"No Aplica",'5. Valoración de Controles'!P34))</f>
        <v>Información enviada a los colaboradores y partes interesadas a los que pueda afectar el cambio. Por Demanda</v>
      </c>
      <c r="AF34" s="33" t="str">
        <f>IF($H$33="","",
IF(OR($H$33="Corrupción",$H$33="Lavado de Activos",$H$33="Financiación del Terrorismo",$H$33="Trámites, OPAs y Consultas de Acceso a la Información Pública"),"No Aplica",'5. Valoración de Controles'!Q34))</f>
        <v>Se investigan y se identifican las acciones para corregir.</v>
      </c>
      <c r="AG34" s="25">
        <f>IF($H$33="","",
IF(OR($H$33="Corrupción",$H$33="Lavado de Activos",$H$33="Financiación del Terrorismo",$H$33="Corrupción en Trámites, OPAs y Consultas de Acceso a la Información Pública"),"No Aplica",'5. Valoración de Controles'!R34))</f>
        <v>0.4</v>
      </c>
      <c r="AH34" s="92"/>
      <c r="AI34" s="92"/>
      <c r="AJ34" s="92"/>
      <c r="AK34" s="92"/>
      <c r="AL34" s="92"/>
      <c r="AM34" s="92"/>
      <c r="AN34" s="92"/>
      <c r="AO34" s="92"/>
      <c r="AP34" s="92"/>
      <c r="AQ34" s="92"/>
      <c r="AR34" s="92"/>
      <c r="AS34" s="3"/>
      <c r="AT34" s="3"/>
      <c r="AU34" s="3"/>
      <c r="AV34" s="3"/>
      <c r="AW34" s="3"/>
      <c r="AX34" s="3"/>
      <c r="AY34" s="3"/>
      <c r="AZ34" s="3"/>
      <c r="BA34" s="3"/>
      <c r="BB34" s="3"/>
      <c r="BC34" s="3"/>
      <c r="BD34" s="3"/>
      <c r="BE34" s="3"/>
      <c r="BF34" s="3"/>
      <c r="BG34" s="3"/>
      <c r="BH34" s="3"/>
      <c r="BI34" s="3"/>
      <c r="BJ34" s="3"/>
      <c r="BK34" s="3"/>
      <c r="BL34" s="3"/>
    </row>
    <row r="35" spans="1:64" ht="31.5" customHeight="1">
      <c r="A35" s="93"/>
      <c r="B35" s="93"/>
      <c r="C35" s="93"/>
      <c r="D35" s="93"/>
      <c r="E35" s="93"/>
      <c r="F35" s="93"/>
      <c r="G35" s="93"/>
      <c r="H35" s="93"/>
      <c r="I35" s="93"/>
      <c r="J35" s="93"/>
      <c r="K35" s="93"/>
      <c r="L35" s="93"/>
      <c r="M35" s="93"/>
      <c r="N35" s="93"/>
      <c r="O35" s="93"/>
      <c r="P35" s="93"/>
      <c r="Q35" s="37" t="str">
        <f>IF($H$33="","",
IF(OR($H$33="Corrupción",$H$33="Lavado de Activos",$H$33="Financiación del Terrorismo",$H$33="Corrupción en Trámites, OPAs y Consultas de Acceso a la Información Pública"),"No Aplica",'5. Valoración de Controles'!H35))</f>
        <v xml:space="preserve">  </v>
      </c>
      <c r="R35" s="37" t="str">
        <f>IF($H$33="","",
IF(OR($H$33="Corrupción",$H$33="Lavado de Activos",$H$33="Financiación del Terrorismo",$H$33="Corrupción en Trámites, OPAs y Consultas de Acceso a la Información Pública"),'6.Valoración Control Corrupción'!E35,"No Aplica"))</f>
        <v>No Aplica</v>
      </c>
      <c r="S35" s="37" t="str">
        <f>IF($H$33="","",
IF(OR($H$33="Corrupción",$H$33="Lavado de Activos",$H$33="Financiación del Terrorismo",$H$33="Corrupción en Trámites, OPAs y Consultas de Acceso a la Información Pública"),'6.Valoración Control Corrupción'!F35,"No Aplica"))</f>
        <v>No Aplica</v>
      </c>
      <c r="T35" s="37" t="str">
        <f>IF($H$33="","",
IF(OR($H$33="Corrupción",$H$33="Lavado de Activos",$H$33="Financiación del Terrorismo",$H$33="Corrupción en Trámites, OPAs y Consultas de Acceso a la Información Pública"),'6.Valoración Control Corrupción'!G35,"No Aplica"))</f>
        <v>No Aplica</v>
      </c>
      <c r="U35" s="37" t="str">
        <f>IF($H$33="","",
IF(OR($H$33="Corrupción",$H$33="Lavado de Activos",$H$33="Financiación del Terrorismo",$H$33="Corrupción en Trámites, OPAs y Consultas de Acceso a la Información Pública"),'6.Valoración Control Corrupción'!H35,"No Aplica"))</f>
        <v>No Aplica</v>
      </c>
      <c r="V35" s="37" t="str">
        <f>IF($H$33="","",
IF(OR($H$33="Corrupción",$H$33="Lavado de Activos",$H$33="Financiación del Terrorismo",$H$33="Corrupción en Trámites, OPAs y Consultas de Acceso a la Información Pública"),'6.Valoración Control Corrupción'!I35,"No Aplica"))</f>
        <v>No Aplica</v>
      </c>
      <c r="W35" s="37" t="str">
        <f>IF($H$33="","",
IF(OR($H$33="Corrupción",$H$33="Lavado de Activos",$H$33="Financiación del Terrorismo",$H$33="Corrupción en Trámites, OPAs y Consultas de Acceso a la Información Pública"),'6.Valoración Control Corrupción'!J35,"No Aplica"))</f>
        <v>No Aplica</v>
      </c>
      <c r="X35" s="33">
        <f>IF($H$33="","",
IF(OR($H$33="Corrupción",$H$33="Lavado de Activos",$H$33="Financiación del Terrorismo",$H$33="Trámites, OPAs y Consultas de Acceso a la Información Pública"),"No Aplica",'5. Valoración de Controles'!I35))</f>
        <v>0</v>
      </c>
      <c r="Y35" s="33" t="str">
        <f>IF($H$33="","",
IF(OR($H$33="Corrupción",$H$33="Lavado de Activos",$H$33="Financiación del Terrorismo",$H$33="Trámites, OPAs y Consultas de Acceso a la Información Pública"),"No Aplica",'5. Valoración de Controles'!J35))</f>
        <v/>
      </c>
      <c r="Z35" s="33">
        <f>IF($H$33="","",
IF(OR($H$33="Corrupción",$H$33="Lavado de Activos",$H$33="Financiación del Terrorismo",$H$33="Trámites, OPAs y Consultas de Acceso a la Información Pública"),"No Aplica",'5. Valoración de Controles'!K35))</f>
        <v>0</v>
      </c>
      <c r="AA35" s="33">
        <f>IF($H$33="","",
IF(OR($H$33="Corrupción",$H$33="Lavado de Activos",$H$33="Financiación del Terrorismo",$H$33="Trámites, OPAs y Consultas de Acceso a la Información Pública"),"No Aplica",'5. Valoración de Controles'!L35))</f>
        <v>0</v>
      </c>
      <c r="AB35" s="33">
        <f>IF($H$33="","",
IF(OR($H$33="Corrupción",$H$33="Lavado de Activos",$H$33="Financiación del Terrorismo",$H$33="Trámites, OPAs y Consultas de Acceso a la Información Pública"),"No Aplica",'5. Valoración de Controles'!M35))</f>
        <v>0</v>
      </c>
      <c r="AC35" s="33">
        <f>IF($H$33="","",
IF(OR($H$33="Corrupción",$H$33="Lavado de Activos",$H$33="Financiación del Terrorismo",$H$33="Trámites, OPAs y Consultas de Acceso a la Información Pública"),"No Aplica",'5. Valoración de Controles'!N35))</f>
        <v>0</v>
      </c>
      <c r="AD35" s="33">
        <f>IF($H$33="","",
IF(OR($H$33="Corrupción",$H$33="Lavado de Activos",$H$33="Financiación del Terrorismo",$H$33="Trámites, OPAs y Consultas de Acceso a la Información Pública"),"No Aplica",'5. Valoración de Controles'!O35))</f>
        <v>0</v>
      </c>
      <c r="AE35" s="33">
        <f>IF($H$33="","",
IF(OR($H$33="Corrupción",$H$33="Lavado de Activos",$H$33="Financiación del Terrorismo",$H$33="Trámites, OPAs y Consultas de Acceso a la Información Pública"),"No Aplica",'5. Valoración de Controles'!P35))</f>
        <v>0</v>
      </c>
      <c r="AF35" s="33">
        <f>IF($H$33="","",
IF(OR($H$33="Corrupción",$H$33="Lavado de Activos",$H$33="Financiación del Terrorismo",$H$33="Trámites, OPAs y Consultas de Acceso a la Información Pública"),"No Aplica",'5. Valoración de Controles'!Q35))</f>
        <v>0</v>
      </c>
      <c r="AG35" s="25" t="str">
        <f>IF($H$33="","",
IF(OR($H$33="Corrupción",$H$33="Lavado de Activos",$H$33="Financiación del Terrorismo",$H$33="Corrupción en Trámites, OPAs y Consultas de Acceso a la Información Pública"),"No Aplica",'5. Valoración de Controles'!R35))</f>
        <v/>
      </c>
      <c r="AH35" s="93"/>
      <c r="AI35" s="93"/>
      <c r="AJ35" s="93"/>
      <c r="AK35" s="93"/>
      <c r="AL35" s="93"/>
      <c r="AM35" s="93"/>
      <c r="AN35" s="93"/>
      <c r="AO35" s="93"/>
      <c r="AP35" s="93"/>
      <c r="AQ35" s="93"/>
      <c r="AR35" s="93"/>
      <c r="AS35" s="3"/>
      <c r="AT35" s="3"/>
      <c r="AU35" s="3"/>
      <c r="AV35" s="3"/>
      <c r="AW35" s="3"/>
      <c r="AX35" s="3"/>
      <c r="AY35" s="3"/>
      <c r="AZ35" s="3"/>
      <c r="BA35" s="3"/>
      <c r="BB35" s="3"/>
      <c r="BC35" s="3"/>
      <c r="BD35" s="3"/>
      <c r="BE35" s="3"/>
      <c r="BF35" s="3"/>
      <c r="BG35" s="3"/>
      <c r="BH35" s="3"/>
      <c r="BI35" s="3"/>
      <c r="BJ35" s="3"/>
      <c r="BK35" s="3"/>
      <c r="BL35" s="3"/>
    </row>
    <row r="36" spans="1:64" ht="31.5" customHeight="1">
      <c r="A36" s="99">
        <v>10</v>
      </c>
      <c r="B36" s="94" t="str">
        <f>'2. Identificación del Riesgo'!B36:B38</f>
        <v>Tecnologías de la Información y las Comunicaciones</v>
      </c>
      <c r="C36" s="94" t="str">
        <f>IF('2. Identificación del Riesgo'!C36:C38="","",'2. Identificación del Riesgo'!C36:C38)</f>
        <v>Administración de la infraestructura y los servicios de TI</v>
      </c>
      <c r="D36" s="94" t="str">
        <f>IF('2. Identificación del Riesgo'!D36:D38="","",'2. Identificación del Riesgo'!D36:D38)</f>
        <v>Afectación Económica (o presupuestal) y Reputacional</v>
      </c>
      <c r="E36" s="94" t="str">
        <f>IF('2. Identificación del Riesgo'!E36:E38="","",'2. Identificación del Riesgo'!E36:E38)</f>
        <v>Generar daños o afectaciones sobre los servicios TIC, en beneficio propio o de terceros.</v>
      </c>
      <c r="F36" s="94" t="str">
        <f>IF('2. Identificación del Riesgo'!F36:F38="","",'2. Identificación del Riesgo'!F36:F38)</f>
        <v>Falta de controles que permitan identificar de manera preventiva este tipo de daños.</v>
      </c>
      <c r="G36" s="94" t="str">
        <f>IF('2. Identificación del Riesgo'!G36:G38="","",'2. Identificación del Riesgo'!G36:G38)</f>
        <v>Posibilidad de afectación economica y/o reputacional por generar daños o afectaciones sobre los servicios TIC, en beneficio propio o de terceros, debido a la falta de controles que permitan identificar de manera preventiva este tipo de daños.</v>
      </c>
      <c r="H36" s="94" t="str">
        <f>IF('2. Identificación del Riesgo'!H36:H38="","",'2. Identificación del Riesgo'!H36:H38)</f>
        <v>Corrupción</v>
      </c>
      <c r="I36" s="94" t="str">
        <f>IF('2. Identificación del Riesgo'!I36:I38="","",'2. Identificación del Riesgo'!I36:I38)</f>
        <v>Usuarios, productos y practicas, organizacionales</v>
      </c>
      <c r="J36" s="94" t="str">
        <f>IF('2. Identificación del Riesgo'!J36:J38="","",'2. Identificación del Riesgo'!J36:J38)</f>
        <v>Casi seguro: Mas de una vez al año.</v>
      </c>
      <c r="K36" s="95" t="str">
        <f>'2. Identificación del Riesgo'!K36:K38</f>
        <v>Casi seguro</v>
      </c>
      <c r="L36" s="96">
        <f>'2. Identificación del Riesgo'!L36:L38</f>
        <v>1</v>
      </c>
      <c r="M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No Aplica</v>
      </c>
      <c r="N36" s="95" t="str">
        <f>'2. Identificación del Riesgo'!N36:N38</f>
        <v>Mayor</v>
      </c>
      <c r="O36" s="96">
        <f>'2. Identificación del Riesgo'!O36:O38</f>
        <v>0.8</v>
      </c>
      <c r="P36" s="91" t="str">
        <f>'2. Identificación del Riesgo'!P36:P38</f>
        <v>Extremo</v>
      </c>
      <c r="Q36" s="37" t="str">
        <f>IF($H$36="","",
IF(OR($H$36="Corrupción",$H$36="Lavado de Activos",$H$36="Financiación del Terrorismo",$H$36="Corrupción en Trámites, OPAs y Consultas de Acceso a la Información Pública"),"No Aplica",'5. Valoración de Controles'!H36))</f>
        <v>No Aplica</v>
      </c>
      <c r="R36" s="37" t="str">
        <f>IF($H$36="","",
IF(OR($H$36="Corrupción",$H$36="Lavado de Activos",$H$36="Financiación del Terrorismo",$H$36="Corrupción en Trámites, OPAs y Consultas de Acceso a la Información Pública"),'6.Valoración Control Corrupción'!E36,"No Aplica"))</f>
        <v>El profesional de la Oficina TIC - Líder uso y apropiación</v>
      </c>
      <c r="S36" s="37" t="str">
        <f>IF($H$36="","",
IF(OR($H$36="Corrupción",$H$36="Lavado de Activos",$H$36="Financiación del Terrorismo",$H$36="Corrupción en Trámites, OPAs y Consultas de Acceso a la Información Pública"),'6.Valoración Control Corrupción'!F36,"No Aplica"))</f>
        <v>De acuerdo al plan y por demanda</v>
      </c>
      <c r="T36" s="37" t="str">
        <f>IF($H$36="","",
IF(OR($H$36="Corrupción",$H$36="Lavado de Activos",$H$36="Financiación del Terrorismo",$H$36="Corrupción en Trámites, OPAs y Consultas de Acceso a la Información Pública"),'6.Valoración Control Corrupción'!G36,"No Aplica"))</f>
        <v>Validar el conocimiento de los funcionarios y contratistas para determinar acciones</v>
      </c>
      <c r="U36" s="37" t="str">
        <f>IF($H$36="","",
IF(OR($H$36="Corrupción",$H$36="Lavado de Activos",$H$36="Financiación del Terrorismo",$H$36="Corrupción en Trámites, OPAs y Consultas de Acceso a la Información Pública"),'6.Valoración Control Corrupción'!H36,"No Aplica"))</f>
        <v>Gestión del conocimiento en Seguridad de la información. Hacer uso de la intranet, cursos Mintic, Sena, DASCD</v>
      </c>
      <c r="V36" s="37" t="str">
        <f>IF($H$36="","",
IF(OR($H$36="Corrupción",$H$36="Lavado de Activos",$H$36="Financiación del Terrorismo",$H$36="Corrupción en Trámites, OPAs y Consultas de Acceso a la Información Pública"),'6.Valoración Control Corrupción'!I36,"No Aplica"))</f>
        <v>Se hace retroalimentación sobre Seguridad de la información</v>
      </c>
      <c r="W36" s="37" t="str">
        <f>IF($H$36="","",
IF(OR($H$36="Corrupción",$H$36="Lavado de Activos",$H$36="Financiación del Terrorismo",$H$36="Corrupción en Trámites, OPAs y Consultas de Acceso a la Información Pública"),'6.Valoración Control Corrupción'!J36,"No Aplica"))</f>
        <v>certificaciones, asistencias, divulgaciones, utilizando los diferentes canales de comunicación interna.</v>
      </c>
      <c r="X36" s="33" t="str">
        <f>IF($H$36="","",
IF(OR($H$36="Corrupción",$H$36="Lavado de Activos",$H$36="Financiación del Terrorismo",$H$36="Trámites, OPAs y Consultas de Acceso a la Información Pública"),"No Aplica",'5. Valoración de Controles'!I36))</f>
        <v>No Aplica</v>
      </c>
      <c r="Y36" s="33" t="str">
        <f>IF($H$36="","",
IF(OR($H$36="Corrupción",$H$36="Lavado de Activos",$H$36="Financiación del Terrorismo",$H$36="Trámites, OPAs y Consultas de Acceso a la Información Pública"),"No Aplica",'5. Valoración de Controles'!J36))</f>
        <v>No Aplica</v>
      </c>
      <c r="Z36" s="33" t="str">
        <f>IF($H$36="","",
IF(OR($H$36="Corrupción",$H$36="Lavado de Activos",$H$36="Financiación del Terrorismo",$H$36="Trámites, OPAs y Consultas de Acceso a la Información Pública"),"No Aplica",'5. Valoración de Controles'!K36))</f>
        <v>No Aplica</v>
      </c>
      <c r="AA36" s="33" t="str">
        <f>IF($H$36="","",
IF(OR($H$36="Corrupción",$H$36="Lavado de Activos",$H$36="Financiación del Terrorismo",$H$36="Trámites, OPAs y Consultas de Acceso a la Información Pública"),"No Aplica",'5. Valoración de Controles'!L36))</f>
        <v>No Aplica</v>
      </c>
      <c r="AB36" s="33" t="str">
        <f>IF($H$36="","",
IF(OR($H$36="Corrupción",$H$36="Lavado de Activos",$H$36="Financiación del Terrorismo",$H$36="Trámites, OPAs y Consultas de Acceso a la Información Pública"),"No Aplica",'5. Valoración de Controles'!M36))</f>
        <v>No Aplica</v>
      </c>
      <c r="AC36" s="33" t="str">
        <f>IF($H$36="","",
IF(OR($H$36="Corrupción",$H$36="Lavado de Activos",$H$36="Financiación del Terrorismo",$H$36="Trámites, OPAs y Consultas de Acceso a la Información Pública"),"No Aplica",'5. Valoración de Controles'!N36))</f>
        <v>No Aplica</v>
      </c>
      <c r="AD36" s="33" t="str">
        <f>IF($H$36="","",
IF(OR($H$36="Corrupción",$H$36="Lavado de Activos",$H$36="Financiación del Terrorismo",$H$36="Trámites, OPAs y Consultas de Acceso a la Información Pública"),"No Aplica",'5. Valoración de Controles'!O36))</f>
        <v>No Aplica</v>
      </c>
      <c r="AE36" s="33" t="str">
        <f>IF($H$36="","",
IF(OR($H$36="Corrupción",$H$36="Lavado de Activos",$H$36="Financiación del Terrorismo",$H$36="Trámites, OPAs y Consultas de Acceso a la Información Pública"),"No Aplica",'5. Valoración de Controles'!P36))</f>
        <v>No Aplica</v>
      </c>
      <c r="AF36" s="33" t="str">
        <f>IF($H$36="","",
IF(OR($H$36="Corrupción",$H$36="Lavado de Activos",$H$36="Financiación del Terrorismo",$H$36="Trámites, OPAs y Consultas de Acceso a la Información Pública"),"No Aplica",'5. Valoración de Controles'!Q36))</f>
        <v>No Aplica</v>
      </c>
      <c r="AG36" s="25" t="str">
        <f>IF($H$36="","",
IF(OR($H$36="Corrupción",$H$36="Lavado de Activos",$H$36="Financiación del Terrorismo",$H$36="Corrupción en Trámites, OPAs y Consultas de Acceso a la Información Pública"),"No Aplica",'5. Valoración de Controles'!R36))</f>
        <v>No Aplica</v>
      </c>
      <c r="AH36" s="95"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Posible</v>
      </c>
      <c r="AI36" s="12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No aplica</v>
      </c>
      <c r="AJ36" s="95"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Mayor</v>
      </c>
      <c r="AK36" s="12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No aplica</v>
      </c>
      <c r="AL36" s="91"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Extremo</v>
      </c>
      <c r="AM36" s="97" t="s">
        <v>424</v>
      </c>
      <c r="AN36" s="11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Debe establecer el plan de acción a implementar para mitigar el nivel del riesgo</v>
      </c>
      <c r="AO36" s="112" t="s">
        <v>425</v>
      </c>
      <c r="AP36" s="122" t="s">
        <v>426</v>
      </c>
      <c r="AQ36" s="122" t="str">
        <f>IF(AO36="","","∑ Peso porcentual de cada acción definida")</f>
        <v>∑ Peso porcentual de cada acción definida</v>
      </c>
      <c r="AR36" s="94" t="s">
        <v>427</v>
      </c>
      <c r="AS36" s="3"/>
      <c r="AT36" s="3"/>
      <c r="AU36" s="3"/>
      <c r="AV36" s="3"/>
      <c r="AW36" s="3"/>
      <c r="AX36" s="3"/>
      <c r="AY36" s="3"/>
      <c r="AZ36" s="3"/>
      <c r="BA36" s="3"/>
      <c r="BB36" s="3"/>
      <c r="BC36" s="3"/>
      <c r="BD36" s="3"/>
      <c r="BE36" s="3"/>
      <c r="BF36" s="3"/>
      <c r="BG36" s="3"/>
      <c r="BH36" s="3"/>
      <c r="BI36" s="3"/>
      <c r="BJ36" s="3"/>
      <c r="BK36" s="3"/>
      <c r="BL36" s="3"/>
    </row>
    <row r="37" spans="1:64" ht="31.5" customHeight="1">
      <c r="A37" s="92"/>
      <c r="B37" s="92"/>
      <c r="C37" s="92"/>
      <c r="D37" s="92"/>
      <c r="E37" s="92"/>
      <c r="F37" s="92"/>
      <c r="G37" s="92"/>
      <c r="H37" s="92"/>
      <c r="I37" s="92"/>
      <c r="J37" s="92"/>
      <c r="K37" s="92"/>
      <c r="L37" s="92"/>
      <c r="M37" s="92"/>
      <c r="N37" s="92"/>
      <c r="O37" s="92"/>
      <c r="P37" s="92"/>
      <c r="Q37" s="37" t="str">
        <f>IF($H$36="","",
IF(OR($H$36="Corrupción",$H$36="Lavado de Activos",$H$36="Financiación del Terrorismo",$H$36="Corrupción en Trámites, OPAs y Consultas de Acceso a la Información Pública"),"No Aplica",'5. Valoración de Controles'!H37))</f>
        <v>No Aplica</v>
      </c>
      <c r="R37" s="37" t="str">
        <f>IF($H$36="","",
IF(OR($H$36="Corrupción",$H$36="Lavado de Activos",$H$36="Financiación del Terrorismo",$H$36="Corrupción en Trámites, OPAs y Consultas de Acceso a la Información Pública"),'6.Valoración Control Corrupción'!E37,"No Aplica"))</f>
        <v>El profesional de la Oficina TIC - Adm Firewall</v>
      </c>
      <c r="S37" s="37" t="str">
        <f>IF($H$36="","",
IF(OR($H$36="Corrupción",$H$36="Lavado de Activos",$H$36="Financiación del Terrorismo",$H$36="Corrupción en Trámites, OPAs y Consultas de Acceso a la Información Pública"),'6.Valoración Control Corrupción'!F37,"No Aplica"))</f>
        <v>Constantemente</v>
      </c>
      <c r="T37" s="37" t="str">
        <f>IF($H$36="","",
IF(OR($H$36="Corrupción",$H$36="Lavado de Activos",$H$36="Financiación del Terrorismo",$H$36="Corrupción en Trámites, OPAs y Consultas de Acceso a la Información Pública"),'6.Valoración Control Corrupción'!G37,"No Aplica"))</f>
        <v>Garantizar la disponibilidad de los servicios</v>
      </c>
      <c r="U37" s="37" t="str">
        <f>IF($H$36="","",
IF(OR($H$36="Corrupción",$H$36="Lavado de Activos",$H$36="Financiación del Terrorismo",$H$36="Corrupción en Trámites, OPAs y Consultas de Acceso a la Información Pública"),'6.Valoración Control Corrupción'!H37,"No Aplica"))</f>
        <v>El firewall  monitorea el tráfico de red (entrante y saliente) y decide si permite o bloquea tráfico específico en función de un conjunto definido de reglas de seguridad.</v>
      </c>
      <c r="V37" s="37" t="str">
        <f>IF($H$36="","",
IF(OR($H$36="Corrupción",$H$36="Lavado de Activos",$H$36="Financiación del Terrorismo",$H$36="Corrupción en Trámites, OPAs y Consultas de Acceso a la Información Pública"),'6.Valoración Control Corrupción'!I37,"No Aplica"))</f>
        <v>Se identifican y corrigen inmediatamente.
Se actualiza el reporte de  Reporte de la verificación de la ejecución y disponibilidad de las herramientas de seguridad.</v>
      </c>
      <c r="W37" s="37" t="str">
        <f>IF($H$36="","",
IF(OR($H$36="Corrupción",$H$36="Lavado de Activos",$H$36="Financiación del Terrorismo",$H$36="Corrupción en Trámites, OPAs y Consultas de Acceso a la Información Pública"),'6.Valoración Control Corrupción'!J37,"No Aplica"))</f>
        <v>Reporte de la verificación de la ejecución y disponibilidad de estos servicios.</v>
      </c>
      <c r="X37" s="33" t="str">
        <f>IF($H$36="","",
IF(OR($H$36="Corrupción",$H$36="Lavado de Activos",$H$36="Financiación del Terrorismo",$H$36="Trámites, OPAs y Consultas de Acceso a la Información Pública"),"No Aplica",'5. Valoración de Controles'!I37))</f>
        <v>No Aplica</v>
      </c>
      <c r="Y37" s="33" t="str">
        <f>IF($H$36="","",
IF(OR($H$36="Corrupción",$H$36="Lavado de Activos",$H$36="Financiación del Terrorismo",$H$36="Trámites, OPAs y Consultas de Acceso a la Información Pública"),"No Aplica",'5. Valoración de Controles'!J37))</f>
        <v>No Aplica</v>
      </c>
      <c r="Z37" s="33" t="str">
        <f>IF($H$36="","",
IF(OR($H$36="Corrupción",$H$36="Lavado de Activos",$H$36="Financiación del Terrorismo",$H$36="Trámites, OPAs y Consultas de Acceso a la Información Pública"),"No Aplica",'5. Valoración de Controles'!K37))</f>
        <v>No Aplica</v>
      </c>
      <c r="AA37" s="33" t="str">
        <f>IF($H$36="","",
IF(OR($H$36="Corrupción",$H$36="Lavado de Activos",$H$36="Financiación del Terrorismo",$H$36="Trámites, OPAs y Consultas de Acceso a la Información Pública"),"No Aplica",'5. Valoración de Controles'!L37))</f>
        <v>No Aplica</v>
      </c>
      <c r="AB37" s="33" t="str">
        <f>IF($H$36="","",
IF(OR($H$36="Corrupción",$H$36="Lavado de Activos",$H$36="Financiación del Terrorismo",$H$36="Trámites, OPAs y Consultas de Acceso a la Información Pública"),"No Aplica",'5. Valoración de Controles'!M37))</f>
        <v>No Aplica</v>
      </c>
      <c r="AC37" s="33" t="str">
        <f>IF($H$36="","",
IF(OR($H$36="Corrupción",$H$36="Lavado de Activos",$H$36="Financiación del Terrorismo",$H$36="Trámites, OPAs y Consultas de Acceso a la Información Pública"),"No Aplica",'5. Valoración de Controles'!N37))</f>
        <v>No Aplica</v>
      </c>
      <c r="AD37" s="33" t="str">
        <f>IF($H$36="","",
IF(OR($H$36="Corrupción",$H$36="Lavado de Activos",$H$36="Financiación del Terrorismo",$H$36="Trámites, OPAs y Consultas de Acceso a la Información Pública"),"No Aplica",'5. Valoración de Controles'!O37))</f>
        <v>No Aplica</v>
      </c>
      <c r="AE37" s="33" t="str">
        <f>IF($H$36="","",
IF(OR($H$36="Corrupción",$H$36="Lavado de Activos",$H$36="Financiación del Terrorismo",$H$36="Trámites, OPAs y Consultas de Acceso a la Información Pública"),"No Aplica",'5. Valoración de Controles'!P37))</f>
        <v>No Aplica</v>
      </c>
      <c r="AF37" s="33" t="str">
        <f>IF($H$36="","",
IF(OR($H$36="Corrupción",$H$36="Lavado de Activos",$H$36="Financiación del Terrorismo",$H$36="Trámites, OPAs y Consultas de Acceso a la Información Pública"),"No Aplica",'5. Valoración de Controles'!Q37))</f>
        <v>No Aplica</v>
      </c>
      <c r="AG37" s="25" t="str">
        <f>IF($H$36="","",
IF(OR($H$36="Corrupción",$H$36="Lavado de Activos",$H$36="Financiación del Terrorismo",$H$36="Corrupción en Trámites, OPAs y Consultas de Acceso a la Información Pública"),"No Aplica",'5. Valoración de Controles'!R37))</f>
        <v>No Aplica</v>
      </c>
      <c r="AH37" s="92"/>
      <c r="AI37" s="92"/>
      <c r="AJ37" s="92"/>
      <c r="AK37" s="92"/>
      <c r="AL37" s="92"/>
      <c r="AM37" s="92"/>
      <c r="AN37" s="92"/>
      <c r="AO37" s="92"/>
      <c r="AP37" s="92"/>
      <c r="AQ37" s="92"/>
      <c r="AR37" s="92"/>
      <c r="AS37" s="2"/>
      <c r="AT37" s="2"/>
      <c r="AU37" s="2"/>
      <c r="AV37" s="2"/>
      <c r="AW37" s="2"/>
      <c r="AX37" s="2"/>
      <c r="AY37" s="2"/>
      <c r="AZ37" s="2"/>
      <c r="BA37" s="2"/>
      <c r="BB37" s="2"/>
      <c r="BC37" s="2"/>
      <c r="BD37" s="2"/>
      <c r="BE37" s="2"/>
      <c r="BF37" s="2"/>
      <c r="BG37" s="2"/>
      <c r="BH37" s="2"/>
      <c r="BI37" s="2"/>
      <c r="BJ37" s="2"/>
      <c r="BK37" s="2"/>
      <c r="BL37" s="2"/>
    </row>
    <row r="38" spans="1:64" ht="31.5" customHeight="1">
      <c r="A38" s="93"/>
      <c r="B38" s="93"/>
      <c r="C38" s="93"/>
      <c r="D38" s="93"/>
      <c r="E38" s="93"/>
      <c r="F38" s="93"/>
      <c r="G38" s="93"/>
      <c r="H38" s="93"/>
      <c r="I38" s="93"/>
      <c r="J38" s="93"/>
      <c r="K38" s="93"/>
      <c r="L38" s="93"/>
      <c r="M38" s="93"/>
      <c r="N38" s="93"/>
      <c r="O38" s="93"/>
      <c r="P38" s="93"/>
      <c r="Q38" s="37" t="str">
        <f>IF($H$36="","",
IF(OR($H$36="Corrupción",$H$36="Lavado de Activos",$H$36="Financiación del Terrorismo",$H$36="Corrupción en Trámites, OPAs y Consultas de Acceso a la Información Pública"),"No Aplica",'5. Valoración de Controles'!H38))</f>
        <v>No Aplica</v>
      </c>
      <c r="R38" s="37" t="str">
        <f>IF($H$36="","",
IF(OR($H$36="Corrupción",$H$36="Lavado de Activos",$H$36="Financiación del Terrorismo",$H$36="Corrupción en Trámites, OPAs y Consultas de Acceso a la Información Pública"),'6.Valoración Control Corrupción'!E38,"No Aplica"))</f>
        <v>El profesional de la Oficina TIC - Adm Firewall</v>
      </c>
      <c r="S38" s="37" t="str">
        <f>IF($H$36="","",
IF(OR($H$36="Corrupción",$H$36="Lavado de Activos",$H$36="Financiación del Terrorismo",$H$36="Corrupción en Trámites, OPAs y Consultas de Acceso a la Información Pública"),'6.Valoración Control Corrupción'!F38,"No Aplica"))</f>
        <v>Constantemente</v>
      </c>
      <c r="T38" s="37" t="str">
        <f>IF($H$36="","",
IF(OR($H$36="Corrupción",$H$36="Lavado de Activos",$H$36="Financiación del Terrorismo",$H$36="Corrupción en Trámites, OPAs y Consultas de Acceso a la Información Pública"),'6.Valoración Control Corrupción'!G38,"No Aplica"))</f>
        <v xml:space="preserve">Evitar accesos indebidos </v>
      </c>
      <c r="U38" s="37" t="str">
        <f>IF($H$36="","",
IF(OR($H$36="Corrupción",$H$36="Lavado de Activos",$H$36="Financiación del Terrorismo",$H$36="Corrupción en Trámites, OPAs y Consultas de Acceso a la Información Pública"),'6.Valoración Control Corrupción'!H38,"No Aplica"))</f>
        <v>El Firewall bloquea las conexiones entrantes a menos se establezca una regla de acceso, asi mismo, administra las conexiones por VPN . Una VPN permite acceder a  la red local a través de internet  de manera segura.</v>
      </c>
      <c r="V38" s="37" t="str">
        <f>IF($H$36="","",
IF(OR($H$36="Corrupción",$H$36="Lavado de Activos",$H$36="Financiación del Terrorismo",$H$36="Corrupción en Trámites, OPAs y Consultas de Acceso a la Información Pública"),'6.Valoración Control Corrupción'!I38,"No Aplica"))</f>
        <v>se identifica su causa y se corrigen</v>
      </c>
      <c r="W38" s="37" t="str">
        <f>IF($H$36="","",
IF(OR($H$36="Corrupción",$H$36="Lavado de Activos",$H$36="Financiación del Terrorismo",$H$36="Corrupción en Trámites, OPAs y Consultas de Acceso a la Información Pública"),'6.Valoración Control Corrupción'!J38,"No Aplica"))</f>
        <v>Reporte del reporte de las VPNs configuradas</v>
      </c>
      <c r="X38" s="33" t="str">
        <f>IF($H$36="","",
IF(OR($H$36="Corrupción",$H$36="Lavado de Activos",$H$36="Financiación del Terrorismo",$H$36="Trámites, OPAs y Consultas de Acceso a la Información Pública"),"No Aplica",'5. Valoración de Controles'!I38))</f>
        <v>No Aplica</v>
      </c>
      <c r="Y38" s="33" t="str">
        <f>IF($H$36="","",
IF(OR($H$36="Corrupción",$H$36="Lavado de Activos",$H$36="Financiación del Terrorismo",$H$36="Trámites, OPAs y Consultas de Acceso a la Información Pública"),"No Aplica",'5. Valoración de Controles'!J38))</f>
        <v>No Aplica</v>
      </c>
      <c r="Z38" s="33" t="str">
        <f>IF($H$36="","",
IF(OR($H$36="Corrupción",$H$36="Lavado de Activos",$H$36="Financiación del Terrorismo",$H$36="Trámites, OPAs y Consultas de Acceso a la Información Pública"),"No Aplica",'5. Valoración de Controles'!K38))</f>
        <v>No Aplica</v>
      </c>
      <c r="AA38" s="33" t="str">
        <f>IF($H$36="","",
IF(OR($H$36="Corrupción",$H$36="Lavado de Activos",$H$36="Financiación del Terrorismo",$H$36="Trámites, OPAs y Consultas de Acceso a la Información Pública"),"No Aplica",'5. Valoración de Controles'!L38))</f>
        <v>No Aplica</v>
      </c>
      <c r="AB38" s="33" t="str">
        <f>IF($H$36="","",
IF(OR($H$36="Corrupción",$H$36="Lavado de Activos",$H$36="Financiación del Terrorismo",$H$36="Trámites, OPAs y Consultas de Acceso a la Información Pública"),"No Aplica",'5. Valoración de Controles'!M38))</f>
        <v>No Aplica</v>
      </c>
      <c r="AC38" s="33" t="str">
        <f>IF($H$36="","",
IF(OR($H$36="Corrupción",$H$36="Lavado de Activos",$H$36="Financiación del Terrorismo",$H$36="Trámites, OPAs y Consultas de Acceso a la Información Pública"),"No Aplica",'5. Valoración de Controles'!N38))</f>
        <v>No Aplica</v>
      </c>
      <c r="AD38" s="33" t="str">
        <f>IF($H$36="","",
IF(OR($H$36="Corrupción",$H$36="Lavado de Activos",$H$36="Financiación del Terrorismo",$H$36="Trámites, OPAs y Consultas de Acceso a la Información Pública"),"No Aplica",'5. Valoración de Controles'!O38))</f>
        <v>No Aplica</v>
      </c>
      <c r="AE38" s="33" t="str">
        <f>IF($H$36="","",
IF(OR($H$36="Corrupción",$H$36="Lavado de Activos",$H$36="Financiación del Terrorismo",$H$36="Trámites, OPAs y Consultas de Acceso a la Información Pública"),"No Aplica",'5. Valoración de Controles'!P38))</f>
        <v>No Aplica</v>
      </c>
      <c r="AF38" s="33" t="str">
        <f>IF($H$36="","",
IF(OR($H$36="Corrupción",$H$36="Lavado de Activos",$H$36="Financiación del Terrorismo",$H$36="Trámites, OPAs y Consultas de Acceso a la Información Pública"),"No Aplica",'5. Valoración de Controles'!Q38))</f>
        <v>No Aplica</v>
      </c>
      <c r="AG38" s="25" t="str">
        <f>IF($H$36="","",
IF(OR($H$36="Corrupción",$H$36="Lavado de Activos",$H$36="Financiación del Terrorismo",$H$36="Corrupción en Trámites, OPAs y Consultas de Acceso a la Información Pública"),"No Aplica",'5. Valoración de Controles'!R38))</f>
        <v>No Aplica</v>
      </c>
      <c r="AH38" s="93"/>
      <c r="AI38" s="93"/>
      <c r="AJ38" s="93"/>
      <c r="AK38" s="93"/>
      <c r="AL38" s="93"/>
      <c r="AM38" s="93"/>
      <c r="AN38" s="93"/>
      <c r="AO38" s="93"/>
      <c r="AP38" s="93"/>
      <c r="AQ38" s="93"/>
      <c r="AR38" s="93"/>
      <c r="AS38" s="2"/>
      <c r="AT38" s="2"/>
      <c r="AU38" s="2"/>
      <c r="AV38" s="2"/>
      <c r="AW38" s="2"/>
      <c r="AX38" s="2"/>
      <c r="AY38" s="2"/>
      <c r="AZ38" s="2"/>
      <c r="BA38" s="2"/>
      <c r="BB38" s="2"/>
      <c r="BC38" s="2"/>
      <c r="BD38" s="2"/>
      <c r="BE38" s="2"/>
      <c r="BF38" s="2"/>
      <c r="BG38" s="2"/>
      <c r="BH38" s="2"/>
      <c r="BI38" s="2"/>
      <c r="BJ38" s="2"/>
      <c r="BK38" s="2"/>
      <c r="BL38" s="2"/>
    </row>
    <row r="39" spans="1:64" ht="31.5" customHeight="1">
      <c r="A39" s="99">
        <v>11</v>
      </c>
      <c r="B39" s="94" t="str">
        <f>'2. Identificación del Riesgo'!B39:B41</f>
        <v/>
      </c>
      <c r="C39" s="94" t="str">
        <f>IF('2. Identificación del Riesgo'!C39:C41="","",'2. Identificación del Riesgo'!C39:C41)</f>
        <v/>
      </c>
      <c r="D39" s="94" t="str">
        <f>IF('2. Identificación del Riesgo'!D39:D41="","",'2. Identificación del Riesgo'!D39:D41)</f>
        <v/>
      </c>
      <c r="E39" s="94" t="str">
        <f>IF('2. Identificación del Riesgo'!E39:E41="","",'2. Identificación del Riesgo'!E39:E41)</f>
        <v/>
      </c>
      <c r="F39" s="94" t="str">
        <f>IF('2. Identificación del Riesgo'!F39:F41="","",'2. Identificación del Riesgo'!F39:F41)</f>
        <v/>
      </c>
      <c r="G39" s="94" t="str">
        <f>IF('2. Identificación del Riesgo'!G39:G41="","",'2. Identificación del Riesgo'!G39:G41)</f>
        <v/>
      </c>
      <c r="H39" s="94" t="str">
        <f>IF('2. Identificación del Riesgo'!H39:H41="","",'2. Identificación del Riesgo'!H39:H41)</f>
        <v/>
      </c>
      <c r="I39" s="94" t="str">
        <f>IF('2. Identificación del Riesgo'!I39:I41="","",'2. Identificación del Riesgo'!I39:I41)</f>
        <v/>
      </c>
      <c r="J39" s="94" t="str">
        <f>IF('2. Identificación del Riesgo'!J39:J41="","",'2. Identificación del Riesgo'!J39:J41)</f>
        <v/>
      </c>
      <c r="K39" s="95" t="str">
        <f>'2. Identificación del Riesgo'!K39:K41</f>
        <v/>
      </c>
      <c r="L39" s="96" t="str">
        <f>'2. Identificación del Riesgo'!L39:L41</f>
        <v/>
      </c>
      <c r="M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5" t="str">
        <f>'2. Identificación del Riesgo'!N39:N41</f>
        <v/>
      </c>
      <c r="O39" s="96" t="str">
        <f>'2. Identificación del Riesgo'!O39:O41</f>
        <v/>
      </c>
      <c r="P39" s="91" t="str">
        <f>'2. Identificación del Riesgo'!P39:P41</f>
        <v/>
      </c>
      <c r="Q39" s="37" t="str">
        <f>IF($H$39="","",
IF(OR($H$39="Corrupción",$H$39="Lavado de Activos",$H$39="Financiación del Terrorismo",$H$39="Corrupción en Trámites, OPAs y Consultas de Acceso a la Información Pública"),"No Aplica",'5. Valoración de Controles'!H39))</f>
        <v/>
      </c>
      <c r="R39" s="37" t="str">
        <f>IF($H$39="","",
IF(OR($H$39="Corrupción",$H$39="Lavado de Activos",$H$39="Financiación del Terrorismo",$H$39="Corrupción en Trámites, OPAs y Consultas de Acceso a la Información Pública"),'6.Valoración Control Corrupción'!E39,"No Aplica"))</f>
        <v/>
      </c>
      <c r="S39" s="37" t="str">
        <f>IF($H$39="","",
IF(OR($H$39="Corrupción",$H$39="Lavado de Activos",$H$39="Financiación del Terrorismo",$H$39="Corrupción en Trámites, OPAs y Consultas de Acceso a la Información Pública"),'6.Valoración Control Corrupción'!F39,"No Aplica"))</f>
        <v/>
      </c>
      <c r="T39" s="37" t="str">
        <f>IF($H$39="","",
IF(OR($H$39="Corrupción",$H$39="Lavado de Activos",$H$39="Financiación del Terrorismo",$H$39="Corrupción en Trámites, OPAs y Consultas de Acceso a la Información Pública"),'6.Valoración Control Corrupción'!G39,"No Aplica"))</f>
        <v/>
      </c>
      <c r="U39" s="37" t="str">
        <f>IF($H$39="","",
IF(OR($H$39="Corrupción",$H$39="Lavado de Activos",$H$39="Financiación del Terrorismo",$H$39="Corrupción en Trámites, OPAs y Consultas de Acceso a la Información Pública"),'6.Valoración Control Corrupción'!H39,"No Aplica"))</f>
        <v/>
      </c>
      <c r="V39" s="37" t="str">
        <f>IF($H$39="","",
IF(OR($H$39="Corrupción",$H$39="Lavado de Activos",$H$39="Financiación del Terrorismo",$H$39="Corrupción en Trámites, OPAs y Consultas de Acceso a la Información Pública"),'6.Valoración Control Corrupción'!I39,"No Aplica"))</f>
        <v/>
      </c>
      <c r="W39" s="37" t="str">
        <f>IF($H$39="","",
IF(OR($H$39="Corrupción",$H$39="Lavado de Activos",$H$39="Financiación del Terrorismo",$H$39="Corrupción en Trámites, OPAs y Consultas de Acceso a la Información Pública"),'6.Valoración Control Corrupción'!J39,"No Aplica"))</f>
        <v/>
      </c>
      <c r="X39" s="33" t="str">
        <f>IF($H$39="","",
IF(OR($H$39="Corrupción",$H$39="Lavado de Activos",$H$39="Financiación del Terrorismo",$H$39="Trámites, OPAs y Consultas de Acceso a la Información Pública"),"No Aplica",'5. Valoración de Controles'!I39))</f>
        <v/>
      </c>
      <c r="Y39" s="33" t="str">
        <f>IF($H$39="","",
IF(OR($H$39="Corrupción",$H$39="Lavado de Activos",$H$39="Financiación del Terrorismo",$H$39="Trámites, OPAs y Consultas de Acceso a la Información Pública"),"No Aplica",'5. Valoración de Controles'!J39))</f>
        <v/>
      </c>
      <c r="Z39" s="33" t="str">
        <f>IF($H$39="","",
IF(OR($H$39="Corrupción",$H$39="Lavado de Activos",$H$39="Financiación del Terrorismo",$H$39="Trámites, OPAs y Consultas de Acceso a la Información Pública"),"No Aplica",'5. Valoración de Controles'!K39))</f>
        <v/>
      </c>
      <c r="AA39" s="33" t="str">
        <f>IF($H$39="","",
IF(OR($H$39="Corrupción",$H$39="Lavado de Activos",$H$39="Financiación del Terrorismo",$H$39="Trámites, OPAs y Consultas de Acceso a la Información Pública"),"No Aplica",'5. Valoración de Controles'!L39))</f>
        <v/>
      </c>
      <c r="AB39" s="33" t="str">
        <f>IF($H$39="","",
IF(OR($H$39="Corrupción",$H$39="Lavado de Activos",$H$39="Financiación del Terrorismo",$H$39="Trámites, OPAs y Consultas de Acceso a la Información Pública"),"No Aplica",'5. Valoración de Controles'!M39))</f>
        <v/>
      </c>
      <c r="AC39" s="33" t="str">
        <f>IF($H$39="","",
IF(OR($H$39="Corrupción",$H$39="Lavado de Activos",$H$39="Financiación del Terrorismo",$H$39="Trámites, OPAs y Consultas de Acceso a la Información Pública"),"No Aplica",'5. Valoración de Controles'!N39))</f>
        <v/>
      </c>
      <c r="AD39" s="33" t="str">
        <f>IF($H$39="","",
IF(OR($H$39="Corrupción",$H$39="Lavado de Activos",$H$39="Financiación del Terrorismo",$H$39="Trámites, OPAs y Consultas de Acceso a la Información Pública"),"No Aplica",'5. Valoración de Controles'!O39))</f>
        <v/>
      </c>
      <c r="AE39" s="33" t="str">
        <f>IF($H$39="","",
IF(OR($H$39="Corrupción",$H$39="Lavado de Activos",$H$39="Financiación del Terrorismo",$H$39="Trámites, OPAs y Consultas de Acceso a la Información Pública"),"No Aplica",'5. Valoración de Controles'!P39))</f>
        <v/>
      </c>
      <c r="AF39" s="33" t="str">
        <f>IF($H$39="","",
IF(OR($H$39="Corrupción",$H$39="Lavado de Activos",$H$39="Financiación del Terrorismo",$H$39="Trámites, OPAs y Consultas de Acceso a la Información Pública"),"No Aplica",'5. Valoración de Controles'!Q39))</f>
        <v/>
      </c>
      <c r="AG39" s="25" t="str">
        <f>IF($H$39="","",
IF(OR($H$39="Corrupción",$H$39="Lavado de Activos",$H$39="Financiación del Terrorismo",$H$39="Corrupción en Trámites, OPAs y Consultas de Acceso a la Información Pública"),"No Aplica",'5. Valoración de Controles'!R39))</f>
        <v/>
      </c>
      <c r="AH39" s="95"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2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5"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2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1"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7"/>
      <c r="AN39" s="11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2"/>
      <c r="AP39" s="122"/>
      <c r="AQ39" s="122" t="str">
        <f>IF(AO39="","","∑ Peso porcentual de cada acción definida")</f>
        <v/>
      </c>
      <c r="AR39" s="94"/>
      <c r="AS39" s="3"/>
      <c r="AT39" s="3"/>
      <c r="AU39" s="3"/>
      <c r="AV39" s="3"/>
      <c r="AW39" s="3"/>
      <c r="AX39" s="3"/>
      <c r="AY39" s="3"/>
      <c r="AZ39" s="3"/>
      <c r="BA39" s="3"/>
      <c r="BB39" s="3"/>
      <c r="BC39" s="3"/>
      <c r="BD39" s="3"/>
      <c r="BE39" s="3"/>
      <c r="BF39" s="3"/>
      <c r="BG39" s="3"/>
      <c r="BH39" s="3"/>
      <c r="BI39" s="3"/>
      <c r="BJ39" s="3"/>
      <c r="BK39" s="3"/>
      <c r="BL39" s="3"/>
    </row>
    <row r="40" spans="1:64" ht="31.5" customHeight="1">
      <c r="A40" s="92"/>
      <c r="B40" s="92"/>
      <c r="C40" s="92"/>
      <c r="D40" s="92"/>
      <c r="E40" s="92"/>
      <c r="F40" s="92"/>
      <c r="G40" s="92"/>
      <c r="H40" s="92"/>
      <c r="I40" s="92"/>
      <c r="J40" s="92"/>
      <c r="K40" s="92"/>
      <c r="L40" s="92"/>
      <c r="M40" s="92"/>
      <c r="N40" s="92"/>
      <c r="O40" s="92"/>
      <c r="P40" s="92"/>
      <c r="Q40" s="37" t="str">
        <f>IF($H$39="","",
IF(OR($H$39="Corrupción",$H$39="Lavado de Activos",$H$39="Financiación del Terrorismo",$H$39="Corrupción en Trámites, OPAs y Consultas de Acceso a la Información Pública"),"No Aplica",'5. Valoración de Controles'!H40))</f>
        <v/>
      </c>
      <c r="R40" s="37" t="str">
        <f>IF($H$39="","",
IF(OR($H$39="Corrupción",$H$39="Lavado de Activos",$H$39="Financiación del Terrorismo",$H$39="Corrupción en Trámites, OPAs y Consultas de Acceso a la Información Pública"),'6.Valoración Control Corrupción'!E40,"No Aplica"))</f>
        <v/>
      </c>
      <c r="S40" s="37" t="str">
        <f>IF($H$39="","",
IF(OR($H$39="Corrupción",$H$39="Lavado de Activos",$H$39="Financiación del Terrorismo",$H$39="Corrupción en Trámites, OPAs y Consultas de Acceso a la Información Pública"),'6.Valoración Control Corrupción'!F40,"No Aplica"))</f>
        <v/>
      </c>
      <c r="T40" s="37" t="str">
        <f>IF($H$39="","",
IF(OR($H$39="Corrupción",$H$39="Lavado de Activos",$H$39="Financiación del Terrorismo",$H$39="Corrupción en Trámites, OPAs y Consultas de Acceso a la Información Pública"),'6.Valoración Control Corrupción'!G40,"No Aplica"))</f>
        <v/>
      </c>
      <c r="U40" s="37" t="str">
        <f>IF($H$39="","",
IF(OR($H$39="Corrupción",$H$39="Lavado de Activos",$H$39="Financiación del Terrorismo",$H$39="Corrupción en Trámites, OPAs y Consultas de Acceso a la Información Pública"),'6.Valoración Control Corrupción'!H40,"No Aplica"))</f>
        <v/>
      </c>
      <c r="V40" s="37" t="str">
        <f>IF($H$39="","",
IF(OR($H$39="Corrupción",$H$39="Lavado de Activos",$H$39="Financiación del Terrorismo",$H$39="Corrupción en Trámites, OPAs y Consultas de Acceso a la Información Pública"),'6.Valoración Control Corrupción'!I40,"No Aplica"))</f>
        <v/>
      </c>
      <c r="W40" s="37" t="str">
        <f>IF($H$39="","",
IF(OR($H$39="Corrupción",$H$39="Lavado de Activos",$H$39="Financiación del Terrorismo",$H$39="Corrupción en Trámites, OPAs y Consultas de Acceso a la Información Pública"),'6.Valoración Control Corrupción'!J40,"No Aplica"))</f>
        <v/>
      </c>
      <c r="X40" s="33" t="str">
        <f>IF($H$39="","",
IF(OR($H$39="Corrupción",$H$39="Lavado de Activos",$H$39="Financiación del Terrorismo",$H$39="Trámites, OPAs y Consultas de Acceso a la Información Pública"),"No Aplica",'5. Valoración de Controles'!I40))</f>
        <v/>
      </c>
      <c r="Y40" s="33" t="str">
        <f>IF($H$39="","",
IF(OR($H$39="Corrupción",$H$39="Lavado de Activos",$H$39="Financiación del Terrorismo",$H$39="Trámites, OPAs y Consultas de Acceso a la Información Pública"),"No Aplica",'5. Valoración de Controles'!J40))</f>
        <v/>
      </c>
      <c r="Z40" s="33" t="str">
        <f>IF($H$39="","",
IF(OR($H$39="Corrupción",$H$39="Lavado de Activos",$H$39="Financiación del Terrorismo",$H$39="Trámites, OPAs y Consultas de Acceso a la Información Pública"),"No Aplica",'5. Valoración de Controles'!K40))</f>
        <v/>
      </c>
      <c r="AA40" s="33" t="str">
        <f>IF($H$39="","",
IF(OR($H$39="Corrupción",$H$39="Lavado de Activos",$H$39="Financiación del Terrorismo",$H$39="Trámites, OPAs y Consultas de Acceso a la Información Pública"),"No Aplica",'5. Valoración de Controles'!L40))</f>
        <v/>
      </c>
      <c r="AB40" s="33" t="str">
        <f>IF($H$39="","",
IF(OR($H$39="Corrupción",$H$39="Lavado de Activos",$H$39="Financiación del Terrorismo",$H$39="Trámites, OPAs y Consultas de Acceso a la Información Pública"),"No Aplica",'5. Valoración de Controles'!M40))</f>
        <v/>
      </c>
      <c r="AC40" s="33" t="str">
        <f>IF($H$39="","",
IF(OR($H$39="Corrupción",$H$39="Lavado de Activos",$H$39="Financiación del Terrorismo",$H$39="Trámites, OPAs y Consultas de Acceso a la Información Pública"),"No Aplica",'5. Valoración de Controles'!N40))</f>
        <v/>
      </c>
      <c r="AD40" s="33" t="str">
        <f>IF($H$39="","",
IF(OR($H$39="Corrupción",$H$39="Lavado de Activos",$H$39="Financiación del Terrorismo",$H$39="Trámites, OPAs y Consultas de Acceso a la Información Pública"),"No Aplica",'5. Valoración de Controles'!O40))</f>
        <v/>
      </c>
      <c r="AE40" s="33" t="str">
        <f>IF($H$39="","",
IF(OR($H$39="Corrupción",$H$39="Lavado de Activos",$H$39="Financiación del Terrorismo",$H$39="Trámites, OPAs y Consultas de Acceso a la Información Pública"),"No Aplica",'5. Valoración de Controles'!P40))</f>
        <v/>
      </c>
      <c r="AF40" s="33" t="str">
        <f>IF($H$39="","",
IF(OR($H$39="Corrupción",$H$39="Lavado de Activos",$H$39="Financiación del Terrorismo",$H$39="Trámites, OPAs y Consultas de Acceso a la Información Pública"),"No Aplica",'5. Valoración de Controles'!Q40))</f>
        <v/>
      </c>
      <c r="AG40" s="25" t="str">
        <f>IF($H$39="","",
IF(OR($H$39="Corrupción",$H$39="Lavado de Activos",$H$39="Financiación del Terrorismo",$H$39="Corrupción en Trámites, OPAs y Consultas de Acceso a la Información Pública"),"No Aplica",'5. Valoración de Controles'!R40))</f>
        <v/>
      </c>
      <c r="AH40" s="92"/>
      <c r="AI40" s="92"/>
      <c r="AJ40" s="92"/>
      <c r="AK40" s="92"/>
      <c r="AL40" s="92"/>
      <c r="AM40" s="92"/>
      <c r="AN40" s="92"/>
      <c r="AO40" s="92"/>
      <c r="AP40" s="92"/>
      <c r="AQ40" s="92"/>
      <c r="AR40" s="92"/>
      <c r="AS40" s="2"/>
      <c r="AT40" s="2"/>
      <c r="AU40" s="2"/>
      <c r="AV40" s="2"/>
      <c r="AW40" s="2"/>
      <c r="AX40" s="2"/>
      <c r="AY40" s="2"/>
      <c r="AZ40" s="2"/>
      <c r="BA40" s="2"/>
      <c r="BB40" s="2"/>
      <c r="BC40" s="2"/>
      <c r="BD40" s="2"/>
      <c r="BE40" s="2"/>
      <c r="BF40" s="2"/>
      <c r="BG40" s="2"/>
      <c r="BH40" s="2"/>
      <c r="BI40" s="2"/>
      <c r="BJ40" s="2"/>
      <c r="BK40" s="2"/>
      <c r="BL40" s="2"/>
    </row>
    <row r="41" spans="1:64" ht="31.5" customHeight="1">
      <c r="A41" s="93"/>
      <c r="B41" s="93"/>
      <c r="C41" s="93"/>
      <c r="D41" s="93"/>
      <c r="E41" s="93"/>
      <c r="F41" s="93"/>
      <c r="G41" s="93"/>
      <c r="H41" s="93"/>
      <c r="I41" s="93"/>
      <c r="J41" s="93"/>
      <c r="K41" s="93"/>
      <c r="L41" s="93"/>
      <c r="M41" s="93"/>
      <c r="N41" s="93"/>
      <c r="O41" s="93"/>
      <c r="P41" s="93"/>
      <c r="Q41" s="37" t="str">
        <f>IF($H$39="","",
IF(OR($H$39="Corrupción",$H$39="Lavado de Activos",$H$39="Financiación del Terrorismo",$H$39="Corrupción en Trámites, OPAs y Consultas de Acceso a la Información Pública"),"No Aplica",'5. Valoración de Controles'!H41))</f>
        <v/>
      </c>
      <c r="R41" s="37" t="str">
        <f>IF($H$39="","",
IF(OR($H$39="Corrupción",$H$39="Lavado de Activos",$H$39="Financiación del Terrorismo",$H$39="Corrupción en Trámites, OPAs y Consultas de Acceso a la Información Pública"),'6.Valoración Control Corrupción'!E41,"No Aplica"))</f>
        <v/>
      </c>
      <c r="S41" s="37" t="str">
        <f>IF($H$39="","",
IF(OR($H$39="Corrupción",$H$39="Lavado de Activos",$H$39="Financiación del Terrorismo",$H$39="Corrupción en Trámites, OPAs y Consultas de Acceso a la Información Pública"),'6.Valoración Control Corrupción'!F41,"No Aplica"))</f>
        <v/>
      </c>
      <c r="T41" s="37" t="str">
        <f>IF($H$39="","",
IF(OR($H$39="Corrupción",$H$39="Lavado de Activos",$H$39="Financiación del Terrorismo",$H$39="Corrupción en Trámites, OPAs y Consultas de Acceso a la Información Pública"),'6.Valoración Control Corrupción'!G41,"No Aplica"))</f>
        <v/>
      </c>
      <c r="U41" s="37" t="str">
        <f>IF($H$39="","",
IF(OR($H$39="Corrupción",$H$39="Lavado de Activos",$H$39="Financiación del Terrorismo",$H$39="Corrupción en Trámites, OPAs y Consultas de Acceso a la Información Pública"),'6.Valoración Control Corrupción'!H41,"No Aplica"))</f>
        <v/>
      </c>
      <c r="V41" s="37" t="str">
        <f>IF($H$39="","",
IF(OR($H$39="Corrupción",$H$39="Lavado de Activos",$H$39="Financiación del Terrorismo",$H$39="Corrupción en Trámites, OPAs y Consultas de Acceso a la Información Pública"),'6.Valoración Control Corrupción'!I41,"No Aplica"))</f>
        <v/>
      </c>
      <c r="W41" s="37" t="str">
        <f>IF($H$39="","",
IF(OR($H$39="Corrupción",$H$39="Lavado de Activos",$H$39="Financiación del Terrorismo",$H$39="Corrupción en Trámites, OPAs y Consultas de Acceso a la Información Pública"),'6.Valoración Control Corrupción'!J41,"No Aplica"))</f>
        <v/>
      </c>
      <c r="X41" s="33" t="str">
        <f>IF($H$39="","",
IF(OR($H$39="Corrupción",$H$39="Lavado de Activos",$H$39="Financiación del Terrorismo",$H$39="Trámites, OPAs y Consultas de Acceso a la Información Pública"),"No Aplica",'5. Valoración de Controles'!I41))</f>
        <v/>
      </c>
      <c r="Y41" s="33" t="str">
        <f>IF($H$39="","",
IF(OR($H$39="Corrupción",$H$39="Lavado de Activos",$H$39="Financiación del Terrorismo",$H$39="Trámites, OPAs y Consultas de Acceso a la Información Pública"),"No Aplica",'5. Valoración de Controles'!J41))</f>
        <v/>
      </c>
      <c r="Z41" s="33" t="str">
        <f>IF($H$39="","",
IF(OR($H$39="Corrupción",$H$39="Lavado de Activos",$H$39="Financiación del Terrorismo",$H$39="Trámites, OPAs y Consultas de Acceso a la Información Pública"),"No Aplica",'5. Valoración de Controles'!K41))</f>
        <v/>
      </c>
      <c r="AA41" s="33" t="str">
        <f>IF($H$39="","",
IF(OR($H$39="Corrupción",$H$39="Lavado de Activos",$H$39="Financiación del Terrorismo",$H$39="Trámites, OPAs y Consultas de Acceso a la Información Pública"),"No Aplica",'5. Valoración de Controles'!L41))</f>
        <v/>
      </c>
      <c r="AB41" s="33" t="str">
        <f>IF($H$39="","",
IF(OR($H$39="Corrupción",$H$39="Lavado de Activos",$H$39="Financiación del Terrorismo",$H$39="Trámites, OPAs y Consultas de Acceso a la Información Pública"),"No Aplica",'5. Valoración de Controles'!M41))</f>
        <v/>
      </c>
      <c r="AC41" s="33" t="str">
        <f>IF($H$39="","",
IF(OR($H$39="Corrupción",$H$39="Lavado de Activos",$H$39="Financiación del Terrorismo",$H$39="Trámites, OPAs y Consultas de Acceso a la Información Pública"),"No Aplica",'5. Valoración de Controles'!N41))</f>
        <v/>
      </c>
      <c r="AD41" s="33" t="str">
        <f>IF($H$39="","",
IF(OR($H$39="Corrupción",$H$39="Lavado de Activos",$H$39="Financiación del Terrorismo",$H$39="Trámites, OPAs y Consultas de Acceso a la Información Pública"),"No Aplica",'5. Valoración de Controles'!O41))</f>
        <v/>
      </c>
      <c r="AE41" s="33" t="str">
        <f>IF($H$39="","",
IF(OR($H$39="Corrupción",$H$39="Lavado de Activos",$H$39="Financiación del Terrorismo",$H$39="Trámites, OPAs y Consultas de Acceso a la Información Pública"),"No Aplica",'5. Valoración de Controles'!P41))</f>
        <v/>
      </c>
      <c r="AF41" s="33" t="str">
        <f>IF($H$39="","",
IF(OR($H$39="Corrupción",$H$39="Lavado de Activos",$H$39="Financiación del Terrorismo",$H$39="Trámites, OPAs y Consultas de Acceso a la Información Pública"),"No Aplica",'5. Valoración de Controles'!Q41))</f>
        <v/>
      </c>
      <c r="AG41" s="25" t="str">
        <f>IF($H$39="","",
IF(OR($H$39="Corrupción",$H$39="Lavado de Activos",$H$39="Financiación del Terrorismo",$H$39="Corrupción en Trámites, OPAs y Consultas de Acceso a la Información Pública"),"No Aplica",'5. Valoración de Controles'!R41))</f>
        <v/>
      </c>
      <c r="AH41" s="93"/>
      <c r="AI41" s="93"/>
      <c r="AJ41" s="93"/>
      <c r="AK41" s="93"/>
      <c r="AL41" s="93"/>
      <c r="AM41" s="93"/>
      <c r="AN41" s="93"/>
      <c r="AO41" s="93"/>
      <c r="AP41" s="93"/>
      <c r="AQ41" s="93"/>
      <c r="AR41" s="93"/>
      <c r="AS41" s="2"/>
      <c r="AT41" s="2"/>
      <c r="AU41" s="2"/>
      <c r="AV41" s="2"/>
      <c r="AW41" s="2"/>
      <c r="AX41" s="2"/>
      <c r="AY41" s="2"/>
      <c r="AZ41" s="2"/>
      <c r="BA41" s="2"/>
      <c r="BB41" s="2"/>
      <c r="BC41" s="2"/>
      <c r="BD41" s="2"/>
      <c r="BE41" s="2"/>
      <c r="BF41" s="2"/>
      <c r="BG41" s="2"/>
      <c r="BH41" s="2"/>
      <c r="BI41" s="2"/>
      <c r="BJ41" s="2"/>
      <c r="BK41" s="2"/>
      <c r="BL41" s="2"/>
    </row>
    <row r="42" spans="1:64" ht="31.5" customHeight="1">
      <c r="A42" s="99">
        <v>12</v>
      </c>
      <c r="B42" s="94" t="str">
        <f>'2. Identificación del Riesgo'!B42:B44</f>
        <v/>
      </c>
      <c r="C42" s="94" t="str">
        <f>IF('2. Identificación del Riesgo'!C42:C44="","",'2. Identificación del Riesgo'!C42:C44)</f>
        <v/>
      </c>
      <c r="D42" s="94" t="str">
        <f>IF('2. Identificación del Riesgo'!D42:D44="","",'2. Identificación del Riesgo'!D42:D44)</f>
        <v/>
      </c>
      <c r="E42" s="94" t="str">
        <f>IF('2. Identificación del Riesgo'!E42:E44="","",'2. Identificación del Riesgo'!E42:E44)</f>
        <v/>
      </c>
      <c r="F42" s="94" t="str">
        <f>IF('2. Identificación del Riesgo'!F42:F44="","",'2. Identificación del Riesgo'!F42:F44)</f>
        <v/>
      </c>
      <c r="G42" s="94" t="str">
        <f>IF('2. Identificación del Riesgo'!G42:G44="","",'2. Identificación del Riesgo'!G42:G44)</f>
        <v/>
      </c>
      <c r="H42" s="94" t="str">
        <f>IF('2. Identificación del Riesgo'!H42:H44="","",'2. Identificación del Riesgo'!H42:H44)</f>
        <v/>
      </c>
      <c r="I42" s="94" t="str">
        <f>IF('2. Identificación del Riesgo'!I42:I44="","",'2. Identificación del Riesgo'!I42:I44)</f>
        <v/>
      </c>
      <c r="J42" s="94" t="str">
        <f>IF('2. Identificación del Riesgo'!J42:J44="","",'2. Identificación del Riesgo'!J42:J44)</f>
        <v/>
      </c>
      <c r="K42" s="95" t="str">
        <f>'2. Identificación del Riesgo'!K42:K44</f>
        <v/>
      </c>
      <c r="L42" s="96" t="str">
        <f>'2. Identificación del Riesgo'!L42:L44</f>
        <v/>
      </c>
      <c r="M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5" t="str">
        <f>'2. Identificación del Riesgo'!N42:N44</f>
        <v/>
      </c>
      <c r="O42" s="96" t="str">
        <f>'2. Identificación del Riesgo'!O42:O44</f>
        <v/>
      </c>
      <c r="P42" s="91" t="str">
        <f>'2. Identificación del Riesgo'!P42:P44</f>
        <v/>
      </c>
      <c r="Q42" s="37" t="str">
        <f>IF($H$42="","",
IF(OR($H$42="Corrupción",$H$42="Lavado de Activos",$H$42="Financiación del Terrorismo",$H$42="Corrupción en Trámites, OPAs y Consultas de Acceso a la Información Pública"),"No Aplica",'5. Valoración de Controles'!H42))</f>
        <v/>
      </c>
      <c r="R42" s="37" t="str">
        <f>IF($H$42="","",
IF(OR($H$42="Corrupción",$H$42="Lavado de Activos",$H$42="Financiación del Terrorismo",$H$42="Corrupción en Trámites, OPAs y Consultas de Acceso a la Información Pública"),'6.Valoración Control Corrupción'!E42,"No Aplica"))</f>
        <v/>
      </c>
      <c r="S42" s="37" t="str">
        <f>IF($H$42="","",
IF(OR($H$42="Corrupción",$H$42="Lavado de Activos",$H$42="Financiación del Terrorismo",$H$42="Corrupción en Trámites, OPAs y Consultas de Acceso a la Información Pública"),'6.Valoración Control Corrupción'!F42,"No Aplica"))</f>
        <v/>
      </c>
      <c r="T42" s="37" t="str">
        <f>IF($H$42="","",
IF(OR($H$42="Corrupción",$H$42="Lavado de Activos",$H$42="Financiación del Terrorismo",$H$42="Corrupción en Trámites, OPAs y Consultas de Acceso a la Información Pública"),'6.Valoración Control Corrupción'!G42,"No Aplica"))</f>
        <v/>
      </c>
      <c r="U42" s="37" t="str">
        <f>IF($H$42="","",
IF(OR($H$42="Corrupción",$H$42="Lavado de Activos",$H$42="Financiación del Terrorismo",$H$42="Corrupción en Trámites, OPAs y Consultas de Acceso a la Información Pública"),'6.Valoración Control Corrupción'!H42,"No Aplica"))</f>
        <v/>
      </c>
      <c r="V42" s="37" t="str">
        <f>IF($H$42="","",
IF(OR($H$42="Corrupción",$H$42="Lavado de Activos",$H$42="Financiación del Terrorismo",$H$42="Corrupción en Trámites, OPAs y Consultas de Acceso a la Información Pública"),'6.Valoración Control Corrupción'!I42,"No Aplica"))</f>
        <v/>
      </c>
      <c r="W42" s="37" t="str">
        <f>IF($H$42="","",
IF(OR($H$42="Corrupción",$H$42="Lavado de Activos",$H$42="Financiación del Terrorismo",$H$42="Corrupción en Trámites, OPAs y Consultas de Acceso a la Información Pública"),'6.Valoración Control Corrupción'!J42,"No Aplica"))</f>
        <v/>
      </c>
      <c r="X42" s="33" t="str">
        <f>IF($H$42="","",
IF(OR($H$42="Corrupción",$H$42="Lavado de Activos",$H$42="Financiación del Terrorismo",$H$42="Trámites, OPAs y Consultas de Acceso a la Información Pública"),"No Aplica",'5. Valoración de Controles'!I42))</f>
        <v/>
      </c>
      <c r="Y42" s="33" t="str">
        <f>IF($H$42="","",
IF(OR($H$42="Corrupción",$H$42="Lavado de Activos",$H$42="Financiación del Terrorismo",$H$42="Trámites, OPAs y Consultas de Acceso a la Información Pública"),"No Aplica",'5. Valoración de Controles'!J42))</f>
        <v/>
      </c>
      <c r="Z42" s="33" t="str">
        <f>IF($H$42="","",
IF(OR($H$42="Corrupción",$H$42="Lavado de Activos",$H$42="Financiación del Terrorismo",$H$42="Trámites, OPAs y Consultas de Acceso a la Información Pública"),"No Aplica",'5. Valoración de Controles'!K42))</f>
        <v/>
      </c>
      <c r="AA42" s="33" t="str">
        <f>IF($H$42="","",
IF(OR($H$42="Corrupción",$H$42="Lavado de Activos",$H$42="Financiación del Terrorismo",$H$42="Trámites, OPAs y Consultas de Acceso a la Información Pública"),"No Aplica",'5. Valoración de Controles'!L42))</f>
        <v/>
      </c>
      <c r="AB42" s="33" t="str">
        <f>IF($H$42="","",
IF(OR($H$42="Corrupción",$H$42="Lavado de Activos",$H$42="Financiación del Terrorismo",$H$42="Trámites, OPAs y Consultas de Acceso a la Información Pública"),"No Aplica",'5. Valoración de Controles'!M42))</f>
        <v/>
      </c>
      <c r="AC42" s="33" t="str">
        <f>IF($H$42="","",
IF(OR($H$42="Corrupción",$H$42="Lavado de Activos",$H$42="Financiación del Terrorismo",$H$42="Trámites, OPAs y Consultas de Acceso a la Información Pública"),"No Aplica",'5. Valoración de Controles'!N42))</f>
        <v/>
      </c>
      <c r="AD42" s="33" t="str">
        <f>IF($H$42="","",
IF(OR($H$42="Corrupción",$H$42="Lavado de Activos",$H$42="Financiación del Terrorismo",$H$42="Trámites, OPAs y Consultas de Acceso a la Información Pública"),"No Aplica",'5. Valoración de Controles'!O42))</f>
        <v/>
      </c>
      <c r="AE42" s="33" t="str">
        <f>IF($H$42="","",
IF(OR($H$42="Corrupción",$H$42="Lavado de Activos",$H$42="Financiación del Terrorismo",$H$42="Trámites, OPAs y Consultas de Acceso a la Información Pública"),"No Aplica",'5. Valoración de Controles'!P42))</f>
        <v/>
      </c>
      <c r="AF42" s="33" t="str">
        <f>IF($H$42="","",
IF(OR($H$42="Corrupción",$H$42="Lavado de Activos",$H$42="Financiación del Terrorismo",$H$42="Trámites, OPAs y Consultas de Acceso a la Información Pública"),"No Aplica",'5. Valoración de Controles'!Q42))</f>
        <v/>
      </c>
      <c r="AG42" s="25" t="str">
        <f>IF($H$42="","",
IF(OR($H$42="Corrupción",$H$42="Lavado de Activos",$H$42="Financiación del Terrorismo",$H$42="Corrupción en Trámites, OPAs y Consultas de Acceso a la Información Pública"),"No Aplica",'5. Valoración de Controles'!R42))</f>
        <v/>
      </c>
      <c r="AH42" s="95"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2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5"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2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1"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7"/>
      <c r="AN42" s="11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2"/>
      <c r="AP42" s="122"/>
      <c r="AQ42" s="122" t="str">
        <f>IF(AO42="","","∑ Peso porcentual de cada acción definida")</f>
        <v/>
      </c>
      <c r="AR42" s="94"/>
      <c r="AS42" s="3"/>
      <c r="AT42" s="3"/>
      <c r="AU42" s="3"/>
      <c r="AV42" s="3"/>
      <c r="AW42" s="3"/>
      <c r="AX42" s="3"/>
      <c r="AY42" s="3"/>
      <c r="AZ42" s="3"/>
      <c r="BA42" s="3"/>
      <c r="BB42" s="3"/>
      <c r="BC42" s="3"/>
      <c r="BD42" s="3"/>
      <c r="BE42" s="3"/>
      <c r="BF42" s="3"/>
      <c r="BG42" s="3"/>
      <c r="BH42" s="3"/>
      <c r="BI42" s="3"/>
      <c r="BJ42" s="3"/>
      <c r="BK42" s="3"/>
      <c r="BL42" s="3"/>
    </row>
    <row r="43" spans="1:64" ht="31.5" customHeight="1">
      <c r="A43" s="92"/>
      <c r="B43" s="92"/>
      <c r="C43" s="92"/>
      <c r="D43" s="92"/>
      <c r="E43" s="92"/>
      <c r="F43" s="92"/>
      <c r="G43" s="92"/>
      <c r="H43" s="92"/>
      <c r="I43" s="92"/>
      <c r="J43" s="92"/>
      <c r="K43" s="92"/>
      <c r="L43" s="92"/>
      <c r="M43" s="92"/>
      <c r="N43" s="92"/>
      <c r="O43" s="92"/>
      <c r="P43" s="92"/>
      <c r="Q43" s="37" t="str">
        <f>IF($H$42="","",
IF(OR($H$42="Corrupción",$H$42="Lavado de Activos",$H$42="Financiación del Terrorismo",$H$42="Corrupción en Trámites, OPAs y Consultas de Acceso a la Información Pública"),"No Aplica",'5. Valoración de Controles'!H43))</f>
        <v/>
      </c>
      <c r="R43" s="37" t="str">
        <f>IF($H$42="","",
IF(OR($H$42="Corrupción",$H$42="Lavado de Activos",$H$42="Financiación del Terrorismo",$H$42="Corrupción en Trámites, OPAs y Consultas de Acceso a la Información Pública"),'6.Valoración Control Corrupción'!E43,"No Aplica"))</f>
        <v/>
      </c>
      <c r="S43" s="37" t="str">
        <f>IF($H$42="","",
IF(OR($H$42="Corrupción",$H$42="Lavado de Activos",$H$42="Financiación del Terrorismo",$H$42="Corrupción en Trámites, OPAs y Consultas de Acceso a la Información Pública"),'6.Valoración Control Corrupción'!F43,"No Aplica"))</f>
        <v/>
      </c>
      <c r="T43" s="37" t="str">
        <f>IF($H$42="","",
IF(OR($H$42="Corrupción",$H$42="Lavado de Activos",$H$42="Financiación del Terrorismo",$H$42="Corrupción en Trámites, OPAs y Consultas de Acceso a la Información Pública"),'6.Valoración Control Corrupción'!G43,"No Aplica"))</f>
        <v/>
      </c>
      <c r="U43" s="37" t="str">
        <f>IF($H$42="","",
IF(OR($H$42="Corrupción",$H$42="Lavado de Activos",$H$42="Financiación del Terrorismo",$H$42="Corrupción en Trámites, OPAs y Consultas de Acceso a la Información Pública"),'6.Valoración Control Corrupción'!H43,"No Aplica"))</f>
        <v/>
      </c>
      <c r="V43" s="37" t="str">
        <f>IF($H$42="","",
IF(OR($H$42="Corrupción",$H$42="Lavado de Activos",$H$42="Financiación del Terrorismo",$H$42="Corrupción en Trámites, OPAs y Consultas de Acceso a la Información Pública"),'6.Valoración Control Corrupción'!I43,"No Aplica"))</f>
        <v/>
      </c>
      <c r="W43" s="37" t="str">
        <f>IF($H$42="","",
IF(OR($H$42="Corrupción",$H$42="Lavado de Activos",$H$42="Financiación del Terrorismo",$H$42="Corrupción en Trámites, OPAs y Consultas de Acceso a la Información Pública"),'6.Valoración Control Corrupción'!J43,"No Aplica"))</f>
        <v/>
      </c>
      <c r="X43" s="33" t="str">
        <f>IF($H$42="","",
IF(OR($H$42="Corrupción",$H$42="Lavado de Activos",$H$42="Financiación del Terrorismo",$H$42="Trámites, OPAs y Consultas de Acceso a la Información Pública"),"No Aplica",'5. Valoración de Controles'!I43))</f>
        <v/>
      </c>
      <c r="Y43" s="33" t="str">
        <f>IF($H$42="","",
IF(OR($H$42="Corrupción",$H$42="Lavado de Activos",$H$42="Financiación del Terrorismo",$H$42="Trámites, OPAs y Consultas de Acceso a la Información Pública"),"No Aplica",'5. Valoración de Controles'!J43))</f>
        <v/>
      </c>
      <c r="Z43" s="33" t="str">
        <f>IF($H$42="","",
IF(OR($H$42="Corrupción",$H$42="Lavado de Activos",$H$42="Financiación del Terrorismo",$H$42="Trámites, OPAs y Consultas de Acceso a la Información Pública"),"No Aplica",'5. Valoración de Controles'!K43))</f>
        <v/>
      </c>
      <c r="AA43" s="33" t="str">
        <f>IF($H$42="","",
IF(OR($H$42="Corrupción",$H$42="Lavado de Activos",$H$42="Financiación del Terrorismo",$H$42="Trámites, OPAs y Consultas de Acceso a la Información Pública"),"No Aplica",'5. Valoración de Controles'!L43))</f>
        <v/>
      </c>
      <c r="AB43" s="33" t="str">
        <f>IF($H$42="","",
IF(OR($H$42="Corrupción",$H$42="Lavado de Activos",$H$42="Financiación del Terrorismo",$H$42="Trámites, OPAs y Consultas de Acceso a la Información Pública"),"No Aplica",'5. Valoración de Controles'!M43))</f>
        <v/>
      </c>
      <c r="AC43" s="33" t="str">
        <f>IF($H$42="","",
IF(OR($H$42="Corrupción",$H$42="Lavado de Activos",$H$42="Financiación del Terrorismo",$H$42="Trámites, OPAs y Consultas de Acceso a la Información Pública"),"No Aplica",'5. Valoración de Controles'!N43))</f>
        <v/>
      </c>
      <c r="AD43" s="33" t="str">
        <f>IF($H$42="","",
IF(OR($H$42="Corrupción",$H$42="Lavado de Activos",$H$42="Financiación del Terrorismo",$H$42="Trámites, OPAs y Consultas de Acceso a la Información Pública"),"No Aplica",'5. Valoración de Controles'!O43))</f>
        <v/>
      </c>
      <c r="AE43" s="33" t="str">
        <f>IF($H$42="","",
IF(OR($H$42="Corrupción",$H$42="Lavado de Activos",$H$42="Financiación del Terrorismo",$H$42="Trámites, OPAs y Consultas de Acceso a la Información Pública"),"No Aplica",'5. Valoración de Controles'!P43))</f>
        <v/>
      </c>
      <c r="AF43" s="33" t="str">
        <f>IF($H$42="","",
IF(OR($H$42="Corrupción",$H$42="Lavado de Activos",$H$42="Financiación del Terrorismo",$H$42="Trámites, OPAs y Consultas de Acceso a la Información Pública"),"No Aplica",'5. Valoración de Controles'!Q43))</f>
        <v/>
      </c>
      <c r="AG43" s="25" t="str">
        <f>IF($H$42="","",
IF(OR($H$42="Corrupción",$H$42="Lavado de Activos",$H$42="Financiación del Terrorismo",$H$42="Corrupción en Trámites, OPAs y Consultas de Acceso a la Información Pública"),"No Aplica",'5. Valoración de Controles'!R43))</f>
        <v/>
      </c>
      <c r="AH43" s="92"/>
      <c r="AI43" s="92"/>
      <c r="AJ43" s="92"/>
      <c r="AK43" s="92"/>
      <c r="AL43" s="92"/>
      <c r="AM43" s="92"/>
      <c r="AN43" s="92"/>
      <c r="AO43" s="92"/>
      <c r="AP43" s="92"/>
      <c r="AQ43" s="92"/>
      <c r="AR43" s="92"/>
      <c r="AS43" s="2"/>
      <c r="AT43" s="2"/>
      <c r="AU43" s="2"/>
      <c r="AV43" s="2"/>
      <c r="AW43" s="2"/>
      <c r="AX43" s="2"/>
      <c r="AY43" s="2"/>
      <c r="AZ43" s="2"/>
      <c r="BA43" s="2"/>
      <c r="BB43" s="2"/>
      <c r="BC43" s="2"/>
      <c r="BD43" s="2"/>
      <c r="BE43" s="2"/>
      <c r="BF43" s="2"/>
      <c r="BG43" s="2"/>
      <c r="BH43" s="2"/>
      <c r="BI43" s="2"/>
      <c r="BJ43" s="2"/>
      <c r="BK43" s="2"/>
      <c r="BL43" s="2"/>
    </row>
    <row r="44" spans="1:64" ht="31.5" customHeight="1">
      <c r="A44" s="93"/>
      <c r="B44" s="93"/>
      <c r="C44" s="93"/>
      <c r="D44" s="93"/>
      <c r="E44" s="93"/>
      <c r="F44" s="93"/>
      <c r="G44" s="93"/>
      <c r="H44" s="93"/>
      <c r="I44" s="93"/>
      <c r="J44" s="93"/>
      <c r="K44" s="93"/>
      <c r="L44" s="93"/>
      <c r="M44" s="93"/>
      <c r="N44" s="93"/>
      <c r="O44" s="93"/>
      <c r="P44" s="93"/>
      <c r="Q44" s="37" t="str">
        <f>IF($H$42="","",
IF(OR($H$42="Corrupción",$H$42="Lavado de Activos",$H$42="Financiación del Terrorismo",$H$42="Corrupción en Trámites, OPAs y Consultas de Acceso a la Información Pública"),"No Aplica",'5. Valoración de Controles'!H44))</f>
        <v/>
      </c>
      <c r="R44" s="37" t="str">
        <f>IF($H$42="","",
IF(OR($H$42="Corrupción",$H$42="Lavado de Activos",$H$42="Financiación del Terrorismo",$H$42="Corrupción en Trámites, OPAs y Consultas de Acceso a la Información Pública"),'6.Valoración Control Corrupción'!E44,"No Aplica"))</f>
        <v/>
      </c>
      <c r="S44" s="37" t="str">
        <f>IF($H$42="","",
IF(OR($H$42="Corrupción",$H$42="Lavado de Activos",$H$42="Financiación del Terrorismo",$H$42="Corrupción en Trámites, OPAs y Consultas de Acceso a la Información Pública"),'6.Valoración Control Corrupción'!F44,"No Aplica"))</f>
        <v/>
      </c>
      <c r="T44" s="37" t="str">
        <f>IF($H$42="","",
IF(OR($H$42="Corrupción",$H$42="Lavado de Activos",$H$42="Financiación del Terrorismo",$H$42="Corrupción en Trámites, OPAs y Consultas de Acceso a la Información Pública"),'6.Valoración Control Corrupción'!G44,"No Aplica"))</f>
        <v/>
      </c>
      <c r="U44" s="37" t="str">
        <f>IF($H$42="","",
IF(OR($H$42="Corrupción",$H$42="Lavado de Activos",$H$42="Financiación del Terrorismo",$H$42="Corrupción en Trámites, OPAs y Consultas de Acceso a la Información Pública"),'6.Valoración Control Corrupción'!H44,"No Aplica"))</f>
        <v/>
      </c>
      <c r="V44" s="37" t="str">
        <f>IF($H$42="","",
IF(OR($H$42="Corrupción",$H$42="Lavado de Activos",$H$42="Financiación del Terrorismo",$H$42="Corrupción en Trámites, OPAs y Consultas de Acceso a la Información Pública"),'6.Valoración Control Corrupción'!I44,"No Aplica"))</f>
        <v/>
      </c>
      <c r="W44" s="37" t="str">
        <f>IF($H$42="","",
IF(OR($H$42="Corrupción",$H$42="Lavado de Activos",$H$42="Financiación del Terrorismo",$H$42="Corrupción en Trámites, OPAs y Consultas de Acceso a la Información Pública"),'6.Valoración Control Corrupción'!J44,"No Aplica"))</f>
        <v/>
      </c>
      <c r="X44" s="33" t="str">
        <f>IF($H$42="","",
IF(OR($H$42="Corrupción",$H$42="Lavado de Activos",$H$42="Financiación del Terrorismo",$H$42="Trámites, OPAs y Consultas de Acceso a la Información Pública"),"No Aplica",'5. Valoración de Controles'!I44))</f>
        <v/>
      </c>
      <c r="Y44" s="33" t="str">
        <f>IF($H$42="","",
IF(OR($H$42="Corrupción",$H$42="Lavado de Activos",$H$42="Financiación del Terrorismo",$H$42="Trámites, OPAs y Consultas de Acceso a la Información Pública"),"No Aplica",'5. Valoración de Controles'!J44))</f>
        <v/>
      </c>
      <c r="Z44" s="33" t="str">
        <f>IF($H$42="","",
IF(OR($H$42="Corrupción",$H$42="Lavado de Activos",$H$42="Financiación del Terrorismo",$H$42="Trámites, OPAs y Consultas de Acceso a la Información Pública"),"No Aplica",'5. Valoración de Controles'!K44))</f>
        <v/>
      </c>
      <c r="AA44" s="33" t="str">
        <f>IF($H$42="","",
IF(OR($H$42="Corrupción",$H$42="Lavado de Activos",$H$42="Financiación del Terrorismo",$H$42="Trámites, OPAs y Consultas de Acceso a la Información Pública"),"No Aplica",'5. Valoración de Controles'!L44))</f>
        <v/>
      </c>
      <c r="AB44" s="33" t="str">
        <f>IF($H$42="","",
IF(OR($H$42="Corrupción",$H$42="Lavado de Activos",$H$42="Financiación del Terrorismo",$H$42="Trámites, OPAs y Consultas de Acceso a la Información Pública"),"No Aplica",'5. Valoración de Controles'!M44))</f>
        <v/>
      </c>
      <c r="AC44" s="33" t="str">
        <f>IF($H$42="","",
IF(OR($H$42="Corrupción",$H$42="Lavado de Activos",$H$42="Financiación del Terrorismo",$H$42="Trámites, OPAs y Consultas de Acceso a la Información Pública"),"No Aplica",'5. Valoración de Controles'!N44))</f>
        <v/>
      </c>
      <c r="AD44" s="33" t="str">
        <f>IF($H$42="","",
IF(OR($H$42="Corrupción",$H$42="Lavado de Activos",$H$42="Financiación del Terrorismo",$H$42="Trámites, OPAs y Consultas de Acceso a la Información Pública"),"No Aplica",'5. Valoración de Controles'!O44))</f>
        <v/>
      </c>
      <c r="AE44" s="33" t="str">
        <f>IF($H$42="","",
IF(OR($H$42="Corrupción",$H$42="Lavado de Activos",$H$42="Financiación del Terrorismo",$H$42="Trámites, OPAs y Consultas de Acceso a la Información Pública"),"No Aplica",'5. Valoración de Controles'!P44))</f>
        <v/>
      </c>
      <c r="AF44" s="33" t="str">
        <f>IF($H$42="","",
IF(OR($H$42="Corrupción",$H$42="Lavado de Activos",$H$42="Financiación del Terrorismo",$H$42="Trámites, OPAs y Consultas de Acceso a la Información Pública"),"No Aplica",'5. Valoración de Controles'!Q44))</f>
        <v/>
      </c>
      <c r="AG44" s="25" t="str">
        <f>IF($H$42="","",
IF(OR($H$42="Corrupción",$H$42="Lavado de Activos",$H$42="Financiación del Terrorismo",$H$42="Corrupción en Trámites, OPAs y Consultas de Acceso a la Información Pública"),"No Aplica",'5. Valoración de Controles'!R44))</f>
        <v/>
      </c>
      <c r="AH44" s="93"/>
      <c r="AI44" s="93"/>
      <c r="AJ44" s="93"/>
      <c r="AK44" s="93"/>
      <c r="AL44" s="93"/>
      <c r="AM44" s="93"/>
      <c r="AN44" s="93"/>
      <c r="AO44" s="93"/>
      <c r="AP44" s="93"/>
      <c r="AQ44" s="93"/>
      <c r="AR44" s="93"/>
      <c r="AS44" s="2"/>
      <c r="AT44" s="2"/>
      <c r="AU44" s="2"/>
      <c r="AV44" s="2"/>
      <c r="AW44" s="2"/>
      <c r="AX44" s="2"/>
      <c r="AY44" s="2"/>
      <c r="AZ44" s="2"/>
      <c r="BA44" s="2"/>
      <c r="BB44" s="2"/>
      <c r="BC44" s="2"/>
      <c r="BD44" s="2"/>
      <c r="BE44" s="2"/>
      <c r="BF44" s="2"/>
      <c r="BG44" s="2"/>
      <c r="BH44" s="2"/>
      <c r="BI44" s="2"/>
      <c r="BJ44" s="2"/>
      <c r="BK44" s="2"/>
      <c r="BL44" s="2"/>
    </row>
    <row r="45" spans="1:64" ht="31.5" customHeight="1">
      <c r="A45" s="99">
        <v>13</v>
      </c>
      <c r="B45" s="94" t="str">
        <f>'2. Identificación del Riesgo'!B45:B47</f>
        <v/>
      </c>
      <c r="C45" s="94" t="str">
        <f>IF('2. Identificación del Riesgo'!C45:C47="","",'2. Identificación del Riesgo'!C45:C47)</f>
        <v/>
      </c>
      <c r="D45" s="94" t="str">
        <f>IF('2. Identificación del Riesgo'!D45:D47="","",'2. Identificación del Riesgo'!D45:D47)</f>
        <v/>
      </c>
      <c r="E45" s="94" t="str">
        <f>IF('2. Identificación del Riesgo'!E45:E47="","",'2. Identificación del Riesgo'!E45:E47)</f>
        <v/>
      </c>
      <c r="F45" s="94" t="str">
        <f>IF('2. Identificación del Riesgo'!F45:F47="","",'2. Identificación del Riesgo'!F45:F47)</f>
        <v/>
      </c>
      <c r="G45" s="94" t="str">
        <f>IF('2. Identificación del Riesgo'!G45:G47="","",'2. Identificación del Riesgo'!G45:G47)</f>
        <v/>
      </c>
      <c r="H45" s="94" t="str">
        <f>IF('2. Identificación del Riesgo'!H45:H47="","",'2. Identificación del Riesgo'!H45:H47)</f>
        <v/>
      </c>
      <c r="I45" s="94" t="str">
        <f>IF('2. Identificación del Riesgo'!I45:I47="","",'2. Identificación del Riesgo'!I45:I47)</f>
        <v/>
      </c>
      <c r="J45" s="94" t="str">
        <f>IF('2. Identificación del Riesgo'!J45:J47="","",'2. Identificación del Riesgo'!J45:J47)</f>
        <v/>
      </c>
      <c r="K45" s="95" t="str">
        <f>'2. Identificación del Riesgo'!K45:K47</f>
        <v/>
      </c>
      <c r="L45" s="96" t="str">
        <f>'2. Identificación del Riesgo'!L45:L47</f>
        <v/>
      </c>
      <c r="M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5" t="str">
        <f>'2. Identificación del Riesgo'!N45:N47</f>
        <v/>
      </c>
      <c r="O45" s="96" t="str">
        <f>'2. Identificación del Riesgo'!O45:O47</f>
        <v/>
      </c>
      <c r="P45" s="91" t="str">
        <f>'2. Identificación del Riesgo'!P45:P47</f>
        <v/>
      </c>
      <c r="Q45" s="37" t="str">
        <f>IF($H$45="","",
IF(OR($H$45="Corrupción",$H$45="Lavado de Activos",$H$45="Financiación del Terrorismo",$H$45="Corrupción en Trámites, OPAs y Consultas de Acceso a la Información Pública"),"No Aplica",'5. Valoración de Controles'!H45))</f>
        <v/>
      </c>
      <c r="R45" s="37" t="str">
        <f>IF($H$45="","",
IF(OR($H$45="Corrupción",$H$45="Lavado de Activos",$H$45="Financiación del Terrorismo",$H$45="Corrupción en Trámites, OPAs y Consultas de Acceso a la Información Pública"),'6.Valoración Control Corrupción'!E45,"No Aplica"))</f>
        <v/>
      </c>
      <c r="S45" s="37" t="str">
        <f>IF($H$45="","",
IF(OR($H$45="Corrupción",$H$45="Lavado de Activos",$H$45="Financiación del Terrorismo",$H$45="Corrupción en Trámites, OPAs y Consultas de Acceso a la Información Pública"),'6.Valoración Control Corrupción'!F45,"No Aplica"))</f>
        <v/>
      </c>
      <c r="T45" s="37" t="str">
        <f>IF($H$45="","",
IF(OR($H$45="Corrupción",$H$45="Lavado de Activos",$H$45="Financiación del Terrorismo",$H$45="Corrupción en Trámites, OPAs y Consultas de Acceso a la Información Pública"),'6.Valoración Control Corrupción'!G45,"No Aplica"))</f>
        <v/>
      </c>
      <c r="U45" s="37" t="str">
        <f>IF($H$45="","",
IF(OR($H$45="Corrupción",$H$45="Lavado de Activos",$H$45="Financiación del Terrorismo",$H$45="Corrupción en Trámites, OPAs y Consultas de Acceso a la Información Pública"),'6.Valoración Control Corrupción'!H45,"No Aplica"))</f>
        <v/>
      </c>
      <c r="V45" s="37" t="str">
        <f>IF($H$45="","",
IF(OR($H$45="Corrupción",$H$45="Lavado de Activos",$H$45="Financiación del Terrorismo",$H$45="Corrupción en Trámites, OPAs y Consultas de Acceso a la Información Pública"),'6.Valoración Control Corrupción'!I45,"No Aplica"))</f>
        <v/>
      </c>
      <c r="W45" s="37" t="str">
        <f>IF($H$45="","",
IF(OR($H$45="Corrupción",$H$45="Lavado de Activos",$H$45="Financiación del Terrorismo",$H$45="Corrupción en Trámites, OPAs y Consultas de Acceso a la Información Pública"),'6.Valoración Control Corrupción'!J45,"No Aplica"))</f>
        <v/>
      </c>
      <c r="X45" s="33" t="str">
        <f>IF($H$45="","",
IF(OR($H$45="Corrupción",$H$45="Lavado de Activos",$H$45="Financiación del Terrorismo",$H$45="Trámites, OPAs y Consultas de Acceso a la Información Pública"),"No Aplica",'5. Valoración de Controles'!I45))</f>
        <v/>
      </c>
      <c r="Y45" s="33" t="str">
        <f>IF($H$45="","",
IF(OR($H$45="Corrupción",$H$45="Lavado de Activos",$H$45="Financiación del Terrorismo",$H$45="Trámites, OPAs y Consultas de Acceso a la Información Pública"),"No Aplica",'5. Valoración de Controles'!J45))</f>
        <v/>
      </c>
      <c r="Z45" s="33" t="str">
        <f>IF($H$45="","",
IF(OR($H$45="Corrupción",$H$45="Lavado de Activos",$H$45="Financiación del Terrorismo",$H$45="Trámites, OPAs y Consultas de Acceso a la Información Pública"),"No Aplica",'5. Valoración de Controles'!K45))</f>
        <v/>
      </c>
      <c r="AA45" s="33" t="str">
        <f>IF($H$45="","",
IF(OR($H$45="Corrupción",$H$45="Lavado de Activos",$H$45="Financiación del Terrorismo",$H$45="Trámites, OPAs y Consultas de Acceso a la Información Pública"),"No Aplica",'5. Valoración de Controles'!L45))</f>
        <v/>
      </c>
      <c r="AB45" s="33" t="str">
        <f>IF($H$45="","",
IF(OR($H$45="Corrupción",$H$45="Lavado de Activos",$H$45="Financiación del Terrorismo",$H$45="Trámites, OPAs y Consultas de Acceso a la Información Pública"),"No Aplica",'5. Valoración de Controles'!M45))</f>
        <v/>
      </c>
      <c r="AC45" s="33" t="str">
        <f>IF($H$45="","",
IF(OR($H$45="Corrupción",$H$45="Lavado de Activos",$H$45="Financiación del Terrorismo",$H$45="Trámites, OPAs y Consultas de Acceso a la Información Pública"),"No Aplica",'5. Valoración de Controles'!N45))</f>
        <v/>
      </c>
      <c r="AD45" s="33" t="str">
        <f>IF($H$45="","",
IF(OR($H$45="Corrupción",$H$45="Lavado de Activos",$H$45="Financiación del Terrorismo",$H$45="Trámites, OPAs y Consultas de Acceso a la Información Pública"),"No Aplica",'5. Valoración de Controles'!O45))</f>
        <v/>
      </c>
      <c r="AE45" s="33" t="str">
        <f>IF($H$45="","",
IF(OR($H$45="Corrupción",$H$45="Lavado de Activos",$H$45="Financiación del Terrorismo",$H$45="Trámites, OPAs y Consultas de Acceso a la Información Pública"),"No Aplica",'5. Valoración de Controles'!P45))</f>
        <v/>
      </c>
      <c r="AF45" s="33" t="str">
        <f>IF($H$45="","",
IF(OR($H$45="Corrupción",$H$45="Lavado de Activos",$H$45="Financiación del Terrorismo",$H$45="Trámites, OPAs y Consultas de Acceso a la Información Pública"),"No Aplica",'5. Valoración de Controles'!Q45))</f>
        <v/>
      </c>
      <c r="AG45" s="25" t="str">
        <f>IF($H$45="","",
IF(OR($H$45="Corrupción",$H$45="Lavado de Activos",$H$45="Financiación del Terrorismo",$H$45="Corrupción en Trámites, OPAs y Consultas de Acceso a la Información Pública"),"No Aplica",'5. Valoración de Controles'!R45))</f>
        <v/>
      </c>
      <c r="AH45" s="95"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2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5"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2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1"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7"/>
      <c r="AN45" s="11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2"/>
      <c r="AP45" s="122"/>
      <c r="AQ45" s="122" t="str">
        <f>IF(AO45="","","∑ Peso porcentual de cada acción definida")</f>
        <v/>
      </c>
      <c r="AR45" s="94"/>
      <c r="AS45" s="3"/>
      <c r="AT45" s="3"/>
      <c r="AU45" s="3"/>
      <c r="AV45" s="3"/>
      <c r="AW45" s="3"/>
      <c r="AX45" s="3"/>
      <c r="AY45" s="3"/>
      <c r="AZ45" s="3"/>
      <c r="BA45" s="3"/>
      <c r="BB45" s="3"/>
      <c r="BC45" s="3"/>
      <c r="BD45" s="3"/>
      <c r="BE45" s="3"/>
      <c r="BF45" s="3"/>
      <c r="BG45" s="3"/>
      <c r="BH45" s="3"/>
      <c r="BI45" s="3"/>
      <c r="BJ45" s="3"/>
      <c r="BK45" s="3"/>
      <c r="BL45" s="3"/>
    </row>
    <row r="46" spans="1:64" ht="31.5" customHeight="1">
      <c r="A46" s="92"/>
      <c r="B46" s="92"/>
      <c r="C46" s="92"/>
      <c r="D46" s="92"/>
      <c r="E46" s="92"/>
      <c r="F46" s="92"/>
      <c r="G46" s="92"/>
      <c r="H46" s="92"/>
      <c r="I46" s="92"/>
      <c r="J46" s="92"/>
      <c r="K46" s="92"/>
      <c r="L46" s="92"/>
      <c r="M46" s="92"/>
      <c r="N46" s="92"/>
      <c r="O46" s="92"/>
      <c r="P46" s="92"/>
      <c r="Q46" s="37" t="str">
        <f>IF($H$45="","",
IF(OR($H$45="Corrupción",$H$45="Lavado de Activos",$H$45="Financiación del Terrorismo",$H$45="Corrupción en Trámites, OPAs y Consultas de Acceso a la Información Pública"),"No Aplica",'5. Valoración de Controles'!H46))</f>
        <v/>
      </c>
      <c r="R46" s="37" t="str">
        <f>IF($H$45="","",
IF(OR($H$45="Corrupción",$H$45="Lavado de Activos",$H$45="Financiación del Terrorismo",$H$45="Corrupción en Trámites, OPAs y Consultas de Acceso a la Información Pública"),'6.Valoración Control Corrupción'!E46,"No Aplica"))</f>
        <v/>
      </c>
      <c r="S46" s="37" t="str">
        <f>IF($H$45="","",
IF(OR($H$45="Corrupción",$H$45="Lavado de Activos",$H$45="Financiación del Terrorismo",$H$45="Corrupción en Trámites, OPAs y Consultas de Acceso a la Información Pública"),'6.Valoración Control Corrupción'!F46,"No Aplica"))</f>
        <v/>
      </c>
      <c r="T46" s="37" t="str">
        <f>IF($H$45="","",
IF(OR($H$45="Corrupción",$H$45="Lavado de Activos",$H$45="Financiación del Terrorismo",$H$45="Corrupción en Trámites, OPAs y Consultas de Acceso a la Información Pública"),'6.Valoración Control Corrupción'!G46,"No Aplica"))</f>
        <v/>
      </c>
      <c r="U46" s="37" t="str">
        <f>IF($H$45="","",
IF(OR($H$45="Corrupción",$H$45="Lavado de Activos",$H$45="Financiación del Terrorismo",$H$45="Corrupción en Trámites, OPAs y Consultas de Acceso a la Información Pública"),'6.Valoración Control Corrupción'!H46,"No Aplica"))</f>
        <v/>
      </c>
      <c r="V46" s="37" t="str">
        <f>IF($H$45="","",
IF(OR($H$45="Corrupción",$H$45="Lavado de Activos",$H$45="Financiación del Terrorismo",$H$45="Corrupción en Trámites, OPAs y Consultas de Acceso a la Información Pública"),'6.Valoración Control Corrupción'!I46,"No Aplica"))</f>
        <v/>
      </c>
      <c r="W46" s="37" t="str">
        <f>IF($H$45="","",
IF(OR($H$45="Corrupción",$H$45="Lavado de Activos",$H$45="Financiación del Terrorismo",$H$45="Corrupción en Trámites, OPAs y Consultas de Acceso a la Información Pública"),'6.Valoración Control Corrupción'!J46,"No Aplica"))</f>
        <v/>
      </c>
      <c r="X46" s="33" t="str">
        <f>IF($H$45="","",
IF(OR($H$45="Corrupción",$H$45="Lavado de Activos",$H$45="Financiación del Terrorismo",$H$45="Trámites, OPAs y Consultas de Acceso a la Información Pública"),"No Aplica",'5. Valoración de Controles'!I46))</f>
        <v/>
      </c>
      <c r="Y46" s="33" t="str">
        <f>IF($H$45="","",
IF(OR($H$45="Corrupción",$H$45="Lavado de Activos",$H$45="Financiación del Terrorismo",$H$45="Trámites, OPAs y Consultas de Acceso a la Información Pública"),"No Aplica",'5. Valoración de Controles'!J46))</f>
        <v/>
      </c>
      <c r="Z46" s="33" t="str">
        <f>IF($H$45="","",
IF(OR($H$45="Corrupción",$H$45="Lavado de Activos",$H$45="Financiación del Terrorismo",$H$45="Trámites, OPAs y Consultas de Acceso a la Información Pública"),"No Aplica",'5. Valoración de Controles'!K46))</f>
        <v/>
      </c>
      <c r="AA46" s="33" t="str">
        <f>IF($H$45="","",
IF(OR($H$45="Corrupción",$H$45="Lavado de Activos",$H$45="Financiación del Terrorismo",$H$45="Trámites, OPAs y Consultas de Acceso a la Información Pública"),"No Aplica",'5. Valoración de Controles'!L46))</f>
        <v/>
      </c>
      <c r="AB46" s="33" t="str">
        <f>IF($H$45="","",
IF(OR($H$45="Corrupción",$H$45="Lavado de Activos",$H$45="Financiación del Terrorismo",$H$45="Trámites, OPAs y Consultas de Acceso a la Información Pública"),"No Aplica",'5. Valoración de Controles'!M46))</f>
        <v/>
      </c>
      <c r="AC46" s="33" t="str">
        <f>IF($H$45="","",
IF(OR($H$45="Corrupción",$H$45="Lavado de Activos",$H$45="Financiación del Terrorismo",$H$45="Trámites, OPAs y Consultas de Acceso a la Información Pública"),"No Aplica",'5. Valoración de Controles'!N46))</f>
        <v/>
      </c>
      <c r="AD46" s="33" t="str">
        <f>IF($H$45="","",
IF(OR($H$45="Corrupción",$H$45="Lavado de Activos",$H$45="Financiación del Terrorismo",$H$45="Trámites, OPAs y Consultas de Acceso a la Información Pública"),"No Aplica",'5. Valoración de Controles'!O46))</f>
        <v/>
      </c>
      <c r="AE46" s="33" t="str">
        <f>IF($H$45="","",
IF(OR($H$45="Corrupción",$H$45="Lavado de Activos",$H$45="Financiación del Terrorismo",$H$45="Trámites, OPAs y Consultas de Acceso a la Información Pública"),"No Aplica",'5. Valoración de Controles'!P46))</f>
        <v/>
      </c>
      <c r="AF46" s="33" t="str">
        <f>IF($H$45="","",
IF(OR($H$45="Corrupción",$H$45="Lavado de Activos",$H$45="Financiación del Terrorismo",$H$45="Trámites, OPAs y Consultas de Acceso a la Información Pública"),"No Aplica",'5. Valoración de Controles'!Q46))</f>
        <v/>
      </c>
      <c r="AG46" s="25" t="str">
        <f>IF($H$45="","",
IF(OR($H$45="Corrupción",$H$45="Lavado de Activos",$H$45="Financiación del Terrorismo",$H$45="Corrupción en Trámites, OPAs y Consultas de Acceso a la Información Pública"),"No Aplica",'5. Valoración de Controles'!R46))</f>
        <v/>
      </c>
      <c r="AH46" s="92"/>
      <c r="AI46" s="92"/>
      <c r="AJ46" s="92"/>
      <c r="AK46" s="92"/>
      <c r="AL46" s="92"/>
      <c r="AM46" s="92"/>
      <c r="AN46" s="92"/>
      <c r="AO46" s="92"/>
      <c r="AP46" s="92"/>
      <c r="AQ46" s="92"/>
      <c r="AR46" s="92"/>
      <c r="AS46" s="2"/>
      <c r="AT46" s="2"/>
      <c r="AU46" s="2"/>
      <c r="AV46" s="2"/>
      <c r="AW46" s="2"/>
      <c r="AX46" s="2"/>
      <c r="AY46" s="2"/>
      <c r="AZ46" s="2"/>
      <c r="BA46" s="2"/>
      <c r="BB46" s="2"/>
      <c r="BC46" s="2"/>
      <c r="BD46" s="2"/>
      <c r="BE46" s="2"/>
      <c r="BF46" s="2"/>
      <c r="BG46" s="2"/>
      <c r="BH46" s="2"/>
      <c r="BI46" s="2"/>
      <c r="BJ46" s="2"/>
      <c r="BK46" s="2"/>
      <c r="BL46" s="2"/>
    </row>
    <row r="47" spans="1:64" ht="31.5" customHeight="1">
      <c r="A47" s="93"/>
      <c r="B47" s="93"/>
      <c r="C47" s="93"/>
      <c r="D47" s="93"/>
      <c r="E47" s="93"/>
      <c r="F47" s="93"/>
      <c r="G47" s="93"/>
      <c r="H47" s="93"/>
      <c r="I47" s="93"/>
      <c r="J47" s="93"/>
      <c r="K47" s="93"/>
      <c r="L47" s="93"/>
      <c r="M47" s="93"/>
      <c r="N47" s="93"/>
      <c r="O47" s="93"/>
      <c r="P47" s="93"/>
      <c r="Q47" s="37" t="str">
        <f>IF($H$45="","",
IF(OR($H$45="Corrupción",$H$45="Lavado de Activos",$H$45="Financiación del Terrorismo",$H$45="Corrupción en Trámites, OPAs y Consultas de Acceso a la Información Pública"),"No Aplica",'5. Valoración de Controles'!H47))</f>
        <v/>
      </c>
      <c r="R47" s="37" t="str">
        <f>IF($H$45="","",
IF(OR($H$45="Corrupción",$H$45="Lavado de Activos",$H$45="Financiación del Terrorismo",$H$45="Corrupción en Trámites, OPAs y Consultas de Acceso a la Información Pública"),'6.Valoración Control Corrupción'!E47,"No Aplica"))</f>
        <v/>
      </c>
      <c r="S47" s="37" t="str">
        <f>IF($H$45="","",
IF(OR($H$45="Corrupción",$H$45="Lavado de Activos",$H$45="Financiación del Terrorismo",$H$45="Corrupción en Trámites, OPAs y Consultas de Acceso a la Información Pública"),'6.Valoración Control Corrupción'!F47,"No Aplica"))</f>
        <v/>
      </c>
      <c r="T47" s="37" t="str">
        <f>IF($H$45="","",
IF(OR($H$45="Corrupción",$H$45="Lavado de Activos",$H$45="Financiación del Terrorismo",$H$45="Corrupción en Trámites, OPAs y Consultas de Acceso a la Información Pública"),'6.Valoración Control Corrupción'!G47,"No Aplica"))</f>
        <v/>
      </c>
      <c r="U47" s="37" t="str">
        <f>IF($H$45="","",
IF(OR($H$45="Corrupción",$H$45="Lavado de Activos",$H$45="Financiación del Terrorismo",$H$45="Corrupción en Trámites, OPAs y Consultas de Acceso a la Información Pública"),'6.Valoración Control Corrupción'!H47,"No Aplica"))</f>
        <v/>
      </c>
      <c r="V47" s="37" t="str">
        <f>IF($H$45="","",
IF(OR($H$45="Corrupción",$H$45="Lavado de Activos",$H$45="Financiación del Terrorismo",$H$45="Corrupción en Trámites, OPAs y Consultas de Acceso a la Información Pública"),'6.Valoración Control Corrupción'!I47,"No Aplica"))</f>
        <v/>
      </c>
      <c r="W47" s="37" t="str">
        <f>IF($H$45="","",
IF(OR($H$45="Corrupción",$H$45="Lavado de Activos",$H$45="Financiación del Terrorismo",$H$45="Corrupción en Trámites, OPAs y Consultas de Acceso a la Información Pública"),'6.Valoración Control Corrupción'!J47,"No Aplica"))</f>
        <v/>
      </c>
      <c r="X47" s="33" t="str">
        <f>IF($H$45="","",
IF(OR($H$45="Corrupción",$H$45="Lavado de Activos",$H$45="Financiación del Terrorismo",$H$45="Trámites, OPAs y Consultas de Acceso a la Información Pública"),"No Aplica",'5. Valoración de Controles'!I47))</f>
        <v/>
      </c>
      <c r="Y47" s="33" t="str">
        <f>IF($H$45="","",
IF(OR($H$45="Corrupción",$H$45="Lavado de Activos",$H$45="Financiación del Terrorismo",$H$45="Trámites, OPAs y Consultas de Acceso a la Información Pública"),"No Aplica",'5. Valoración de Controles'!J47))</f>
        <v/>
      </c>
      <c r="Z47" s="33" t="str">
        <f>IF($H$45="","",
IF(OR($H$45="Corrupción",$H$45="Lavado de Activos",$H$45="Financiación del Terrorismo",$H$45="Trámites, OPAs y Consultas de Acceso a la Información Pública"),"No Aplica",'5. Valoración de Controles'!K47))</f>
        <v/>
      </c>
      <c r="AA47" s="33" t="str">
        <f>IF($H$45="","",
IF(OR($H$45="Corrupción",$H$45="Lavado de Activos",$H$45="Financiación del Terrorismo",$H$45="Trámites, OPAs y Consultas de Acceso a la Información Pública"),"No Aplica",'5. Valoración de Controles'!L47))</f>
        <v/>
      </c>
      <c r="AB47" s="33" t="str">
        <f>IF($H$45="","",
IF(OR($H$45="Corrupción",$H$45="Lavado de Activos",$H$45="Financiación del Terrorismo",$H$45="Trámites, OPAs y Consultas de Acceso a la Información Pública"),"No Aplica",'5. Valoración de Controles'!M47))</f>
        <v/>
      </c>
      <c r="AC47" s="33" t="str">
        <f>IF($H$45="","",
IF(OR($H$45="Corrupción",$H$45="Lavado de Activos",$H$45="Financiación del Terrorismo",$H$45="Trámites, OPAs y Consultas de Acceso a la Información Pública"),"No Aplica",'5. Valoración de Controles'!N47))</f>
        <v/>
      </c>
      <c r="AD47" s="33" t="str">
        <f>IF($H$45="","",
IF(OR($H$45="Corrupción",$H$45="Lavado de Activos",$H$45="Financiación del Terrorismo",$H$45="Trámites, OPAs y Consultas de Acceso a la Información Pública"),"No Aplica",'5. Valoración de Controles'!O47))</f>
        <v/>
      </c>
      <c r="AE47" s="33" t="str">
        <f>IF($H$45="","",
IF(OR($H$45="Corrupción",$H$45="Lavado de Activos",$H$45="Financiación del Terrorismo",$H$45="Trámites, OPAs y Consultas de Acceso a la Información Pública"),"No Aplica",'5. Valoración de Controles'!P47))</f>
        <v/>
      </c>
      <c r="AF47" s="33" t="str">
        <f>IF($H$45="","",
IF(OR($H$45="Corrupción",$H$45="Lavado de Activos",$H$45="Financiación del Terrorismo",$H$45="Trámites, OPAs y Consultas de Acceso a la Información Pública"),"No Aplica",'5. Valoración de Controles'!Q47))</f>
        <v/>
      </c>
      <c r="AG47" s="25" t="str">
        <f>IF($H$45="","",
IF(OR($H$45="Corrupción",$H$45="Lavado de Activos",$H$45="Financiación del Terrorismo",$H$45="Corrupción en Trámites, OPAs y Consultas de Acceso a la Información Pública"),"No Aplica",'5. Valoración de Controles'!R47))</f>
        <v/>
      </c>
      <c r="AH47" s="93"/>
      <c r="AI47" s="93"/>
      <c r="AJ47" s="93"/>
      <c r="AK47" s="93"/>
      <c r="AL47" s="93"/>
      <c r="AM47" s="93"/>
      <c r="AN47" s="93"/>
      <c r="AO47" s="93"/>
      <c r="AP47" s="93"/>
      <c r="AQ47" s="93"/>
      <c r="AR47" s="93"/>
      <c r="AS47" s="2"/>
      <c r="AT47" s="2"/>
      <c r="AU47" s="2"/>
      <c r="AV47" s="2"/>
      <c r="AW47" s="2"/>
      <c r="AX47" s="2"/>
      <c r="AY47" s="2"/>
      <c r="AZ47" s="2"/>
      <c r="BA47" s="2"/>
      <c r="BB47" s="2"/>
      <c r="BC47" s="2"/>
      <c r="BD47" s="2"/>
      <c r="BE47" s="2"/>
      <c r="BF47" s="2"/>
      <c r="BG47" s="2"/>
      <c r="BH47" s="2"/>
      <c r="BI47" s="2"/>
      <c r="BJ47" s="2"/>
      <c r="BK47" s="2"/>
      <c r="BL47" s="2"/>
    </row>
    <row r="48" spans="1:64" ht="31.5" customHeight="1">
      <c r="A48" s="99">
        <v>14</v>
      </c>
      <c r="B48" s="94" t="str">
        <f>'2. Identificación del Riesgo'!B48:B50</f>
        <v/>
      </c>
      <c r="C48" s="94" t="str">
        <f>IF('2. Identificación del Riesgo'!C48:C50="","",'2. Identificación del Riesgo'!C48:C50)</f>
        <v/>
      </c>
      <c r="D48" s="94" t="str">
        <f>IF('2. Identificación del Riesgo'!D48:D50="","",'2. Identificación del Riesgo'!D48:D50)</f>
        <v/>
      </c>
      <c r="E48" s="94" t="str">
        <f>IF('2. Identificación del Riesgo'!E48:E50="","",'2. Identificación del Riesgo'!E48:E50)</f>
        <v/>
      </c>
      <c r="F48" s="94" t="str">
        <f>IF('2. Identificación del Riesgo'!F48:F50="","",'2. Identificación del Riesgo'!F48:F50)</f>
        <v/>
      </c>
      <c r="G48" s="94" t="str">
        <f>IF('2. Identificación del Riesgo'!G48:G50="","",'2. Identificación del Riesgo'!G48:G50)</f>
        <v/>
      </c>
      <c r="H48" s="94" t="str">
        <f>IF('2. Identificación del Riesgo'!H48:H50="","",'2. Identificación del Riesgo'!H48:H50)</f>
        <v/>
      </c>
      <c r="I48" s="94" t="str">
        <f>IF('2. Identificación del Riesgo'!I48:I50="","",'2. Identificación del Riesgo'!I48:I50)</f>
        <v/>
      </c>
      <c r="J48" s="94" t="str">
        <f>IF('2. Identificación del Riesgo'!J48:J50="","",'2. Identificación del Riesgo'!J48:J50)</f>
        <v/>
      </c>
      <c r="K48" s="95" t="str">
        <f>'2. Identificación del Riesgo'!K48:K50</f>
        <v/>
      </c>
      <c r="L48" s="96" t="str">
        <f>'2. Identificación del Riesgo'!L48:L50</f>
        <v/>
      </c>
      <c r="M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5" t="str">
        <f>'2. Identificación del Riesgo'!N48:N50</f>
        <v/>
      </c>
      <c r="O48" s="96" t="str">
        <f>'2. Identificación del Riesgo'!O48:O50</f>
        <v/>
      </c>
      <c r="P48" s="91" t="str">
        <f>'2. Identificación del Riesgo'!P48:P50</f>
        <v/>
      </c>
      <c r="Q48" s="37" t="str">
        <f>IF($H$48="","",
IF(OR($H$48="Corrupción",$H$48="Lavado de Activos",$H$48="Financiación del Terrorismo",$H$48="Corrupción en Trámites, OPAs y Consultas de Acceso a la Información Pública"),"No Aplica",'5. Valoración de Controles'!H48))</f>
        <v/>
      </c>
      <c r="R48" s="37" t="str">
        <f>IF($H$48="","",
IF(OR($H$48="Corrupción",$H$48="Lavado de Activos",$H$48="Financiación del Terrorismo",$H$48="Corrupción en Trámites, OPAs y Consultas de Acceso a la Información Pública"),'6.Valoración Control Corrupción'!E48,"No Aplica"))</f>
        <v/>
      </c>
      <c r="S48" s="37" t="str">
        <f>IF($H$48="","",
IF(OR($H$48="Corrupción",$H$48="Lavado de Activos",$H$48="Financiación del Terrorismo",$H$48="Corrupción en Trámites, OPAs y Consultas de Acceso a la Información Pública"),'6.Valoración Control Corrupción'!F48,"No Aplica"))</f>
        <v/>
      </c>
      <c r="T48" s="37" t="str">
        <f>IF($H$48="","",
IF(OR($H$48="Corrupción",$H$48="Lavado de Activos",$H$48="Financiación del Terrorismo",$H$48="Corrupción en Trámites, OPAs y Consultas de Acceso a la Información Pública"),'6.Valoración Control Corrupción'!G48,"No Aplica"))</f>
        <v/>
      </c>
      <c r="U48" s="37" t="str">
        <f>IF($H$48="","",
IF(OR($H$48="Corrupción",$H$48="Lavado de Activos",$H$48="Financiación del Terrorismo",$H$48="Corrupción en Trámites, OPAs y Consultas de Acceso a la Información Pública"),'6.Valoración Control Corrupción'!H48,"No Aplica"))</f>
        <v/>
      </c>
      <c r="V48" s="37" t="str">
        <f>IF($H$48="","",
IF(OR($H$48="Corrupción",$H$48="Lavado de Activos",$H$48="Financiación del Terrorismo",$H$48="Corrupción en Trámites, OPAs y Consultas de Acceso a la Información Pública"),'6.Valoración Control Corrupción'!I48,"No Aplica"))</f>
        <v/>
      </c>
      <c r="W48" s="37" t="str">
        <f>IF($H$48="","",
IF(OR($H$48="Corrupción",$H$48="Lavado de Activos",$H$48="Financiación del Terrorismo",$H$48="Corrupción en Trámites, OPAs y Consultas de Acceso a la Información Pública"),'6.Valoración Control Corrupción'!J48,"No Aplica"))</f>
        <v/>
      </c>
      <c r="X48" s="33" t="str">
        <f>IF($H$48="","",
IF(OR($H$48="Corrupción",$H$48="Lavado de Activos",$H$48="Financiación del Terrorismo",$H$48="Trámites, OPAs y Consultas de Acceso a la Información Pública"),"No Aplica",'5. Valoración de Controles'!I48))</f>
        <v/>
      </c>
      <c r="Y48" s="33" t="str">
        <f>IF($H$48="","",
IF(OR($H$48="Corrupción",$H$48="Lavado de Activos",$H$48="Financiación del Terrorismo",$H$48="Trámites, OPAs y Consultas de Acceso a la Información Pública"),"No Aplica",'5. Valoración de Controles'!J48))</f>
        <v/>
      </c>
      <c r="Z48" s="33" t="str">
        <f>IF($H$48="","",
IF(OR($H$48="Corrupción",$H$48="Lavado de Activos",$H$48="Financiación del Terrorismo",$H$48="Trámites, OPAs y Consultas de Acceso a la Información Pública"),"No Aplica",'5. Valoración de Controles'!K48))</f>
        <v/>
      </c>
      <c r="AA48" s="33" t="str">
        <f>IF($H$48="","",
IF(OR($H$48="Corrupción",$H$48="Lavado de Activos",$H$48="Financiación del Terrorismo",$H$48="Trámites, OPAs y Consultas de Acceso a la Información Pública"),"No Aplica",'5. Valoración de Controles'!L48))</f>
        <v/>
      </c>
      <c r="AB48" s="33" t="str">
        <f>IF($H$48="","",
IF(OR($H$48="Corrupción",$H$48="Lavado de Activos",$H$48="Financiación del Terrorismo",$H$48="Trámites, OPAs y Consultas de Acceso a la Información Pública"),"No Aplica",'5. Valoración de Controles'!M48))</f>
        <v/>
      </c>
      <c r="AC48" s="33" t="str">
        <f>IF($H$48="","",
IF(OR($H$48="Corrupción",$H$48="Lavado de Activos",$H$48="Financiación del Terrorismo",$H$48="Trámites, OPAs y Consultas de Acceso a la Información Pública"),"No Aplica",'5. Valoración de Controles'!N48))</f>
        <v/>
      </c>
      <c r="AD48" s="33" t="str">
        <f>IF($H$48="","",
IF(OR($H$48="Corrupción",$H$48="Lavado de Activos",$H$48="Financiación del Terrorismo",$H$48="Trámites, OPAs y Consultas de Acceso a la Información Pública"),"No Aplica",'5. Valoración de Controles'!O48))</f>
        <v/>
      </c>
      <c r="AE48" s="33" t="str">
        <f>IF($H$48="","",
IF(OR($H$48="Corrupción",$H$48="Lavado de Activos",$H$48="Financiación del Terrorismo",$H$48="Trámites, OPAs y Consultas de Acceso a la Información Pública"),"No Aplica",'5. Valoración de Controles'!P48))</f>
        <v/>
      </c>
      <c r="AF48" s="33" t="str">
        <f>IF($H$48="","",
IF(OR($H$48="Corrupción",$H$48="Lavado de Activos",$H$48="Financiación del Terrorismo",$H$48="Trámites, OPAs y Consultas de Acceso a la Información Pública"),"No Aplica",'5. Valoración de Controles'!Q48))</f>
        <v/>
      </c>
      <c r="AG48" s="25" t="str">
        <f>IF($H$48="","",
IF(OR($H$48="Corrupción",$H$48="Lavado de Activos",$H$48="Financiación del Terrorismo",$H$48="Corrupción en Trámites, OPAs y Consultas de Acceso a la Información Pública"),"No Aplica",'5. Valoración de Controles'!R48))</f>
        <v/>
      </c>
      <c r="AH48" s="95"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2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5"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2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1"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7"/>
      <c r="AN48" s="11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2"/>
      <c r="AP48" s="122"/>
      <c r="AQ48" s="122" t="str">
        <f>IF(AO48="","","∑ Peso porcentual de cada acción definida")</f>
        <v/>
      </c>
      <c r="AR48" s="94"/>
      <c r="AS48" s="3"/>
      <c r="AT48" s="3"/>
      <c r="AU48" s="3"/>
      <c r="AV48" s="3"/>
      <c r="AW48" s="3"/>
      <c r="AX48" s="3"/>
      <c r="AY48" s="3"/>
      <c r="AZ48" s="3"/>
      <c r="BA48" s="3"/>
      <c r="BB48" s="3"/>
      <c r="BC48" s="3"/>
      <c r="BD48" s="3"/>
      <c r="BE48" s="3"/>
      <c r="BF48" s="3"/>
      <c r="BG48" s="3"/>
      <c r="BH48" s="3"/>
      <c r="BI48" s="3"/>
      <c r="BJ48" s="3"/>
      <c r="BK48" s="3"/>
      <c r="BL48" s="3"/>
    </row>
    <row r="49" spans="1:64" ht="31.5" customHeight="1">
      <c r="A49" s="92"/>
      <c r="B49" s="92"/>
      <c r="C49" s="92"/>
      <c r="D49" s="92"/>
      <c r="E49" s="92"/>
      <c r="F49" s="92"/>
      <c r="G49" s="92"/>
      <c r="H49" s="92"/>
      <c r="I49" s="92"/>
      <c r="J49" s="92"/>
      <c r="K49" s="92"/>
      <c r="L49" s="92"/>
      <c r="M49" s="92"/>
      <c r="N49" s="92"/>
      <c r="O49" s="92"/>
      <c r="P49" s="92"/>
      <c r="Q49" s="37" t="str">
        <f>IF($H$48="","",
IF(OR($H$48="Corrupción",$H$48="Lavado de Activos",$H$48="Financiación del Terrorismo",$H$48="Corrupción en Trámites, OPAs y Consultas de Acceso a la Información Pública"),"No Aplica",'5. Valoración de Controles'!H49))</f>
        <v/>
      </c>
      <c r="R49" s="37" t="str">
        <f>IF($H$48="","",
IF(OR($H$48="Corrupción",$H$48="Lavado de Activos",$H$48="Financiación del Terrorismo",$H$48="Corrupción en Trámites, OPAs y Consultas de Acceso a la Información Pública"),'6.Valoración Control Corrupción'!E49,"No Aplica"))</f>
        <v/>
      </c>
      <c r="S49" s="37" t="str">
        <f>IF($H$48="","",
IF(OR($H$48="Corrupción",$H$48="Lavado de Activos",$H$48="Financiación del Terrorismo",$H$48="Corrupción en Trámites, OPAs y Consultas de Acceso a la Información Pública"),'6.Valoración Control Corrupción'!F49,"No Aplica"))</f>
        <v/>
      </c>
      <c r="T49" s="37" t="str">
        <f>IF($H$48="","",
IF(OR($H$48="Corrupción",$H$48="Lavado de Activos",$H$48="Financiación del Terrorismo",$H$48="Corrupción en Trámites, OPAs y Consultas de Acceso a la Información Pública"),'6.Valoración Control Corrupción'!G49,"No Aplica"))</f>
        <v/>
      </c>
      <c r="U49" s="37" t="str">
        <f>IF($H$48="","",
IF(OR($H$48="Corrupción",$H$48="Lavado de Activos",$H$48="Financiación del Terrorismo",$H$48="Corrupción en Trámites, OPAs y Consultas de Acceso a la Información Pública"),'6.Valoración Control Corrupción'!H49,"No Aplica"))</f>
        <v/>
      </c>
      <c r="V49" s="37" t="str">
        <f>IF($H$48="","",
IF(OR($H$48="Corrupción",$H$48="Lavado de Activos",$H$48="Financiación del Terrorismo",$H$48="Corrupción en Trámites, OPAs y Consultas de Acceso a la Información Pública"),'6.Valoración Control Corrupción'!I49,"No Aplica"))</f>
        <v/>
      </c>
      <c r="W49" s="37" t="str">
        <f>IF($H$48="","",
IF(OR($H$48="Corrupción",$H$48="Lavado de Activos",$H$48="Financiación del Terrorismo",$H$48="Corrupción en Trámites, OPAs y Consultas de Acceso a la Información Pública"),'6.Valoración Control Corrupción'!J49,"No Aplica"))</f>
        <v/>
      </c>
      <c r="X49" s="33" t="str">
        <f>IF($H$48="","",
IF(OR($H$48="Corrupción",$H$48="Lavado de Activos",$H$48="Financiación del Terrorismo",$H$48="Trámites, OPAs y Consultas de Acceso a la Información Pública"),"No Aplica",'5. Valoración de Controles'!I49))</f>
        <v/>
      </c>
      <c r="Y49" s="33" t="str">
        <f>IF($H$48="","",
IF(OR($H$48="Corrupción",$H$48="Lavado de Activos",$H$48="Financiación del Terrorismo",$H$48="Trámites, OPAs y Consultas de Acceso a la Información Pública"),"No Aplica",'5. Valoración de Controles'!J49))</f>
        <v/>
      </c>
      <c r="Z49" s="33" t="str">
        <f>IF($H$48="","",
IF(OR($H$48="Corrupción",$H$48="Lavado de Activos",$H$48="Financiación del Terrorismo",$H$48="Trámites, OPAs y Consultas de Acceso a la Información Pública"),"No Aplica",'5. Valoración de Controles'!K49))</f>
        <v/>
      </c>
      <c r="AA49" s="33" t="str">
        <f>IF($H$48="","",
IF(OR($H$48="Corrupción",$H$48="Lavado de Activos",$H$48="Financiación del Terrorismo",$H$48="Trámites, OPAs y Consultas de Acceso a la Información Pública"),"No Aplica",'5. Valoración de Controles'!L49))</f>
        <v/>
      </c>
      <c r="AB49" s="33" t="str">
        <f>IF($H$48="","",
IF(OR($H$48="Corrupción",$H$48="Lavado de Activos",$H$48="Financiación del Terrorismo",$H$48="Trámites, OPAs y Consultas de Acceso a la Información Pública"),"No Aplica",'5. Valoración de Controles'!M49))</f>
        <v/>
      </c>
      <c r="AC49" s="33" t="str">
        <f>IF($H$48="","",
IF(OR($H$48="Corrupción",$H$48="Lavado de Activos",$H$48="Financiación del Terrorismo",$H$48="Trámites, OPAs y Consultas de Acceso a la Información Pública"),"No Aplica",'5. Valoración de Controles'!N49))</f>
        <v/>
      </c>
      <c r="AD49" s="33" t="str">
        <f>IF($H$48="","",
IF(OR($H$48="Corrupción",$H$48="Lavado de Activos",$H$48="Financiación del Terrorismo",$H$48="Trámites, OPAs y Consultas de Acceso a la Información Pública"),"No Aplica",'5. Valoración de Controles'!O49))</f>
        <v/>
      </c>
      <c r="AE49" s="33" t="str">
        <f>IF($H$48="","",
IF(OR($H$48="Corrupción",$H$48="Lavado de Activos",$H$48="Financiación del Terrorismo",$H$48="Trámites, OPAs y Consultas de Acceso a la Información Pública"),"No Aplica",'5. Valoración de Controles'!P49))</f>
        <v/>
      </c>
      <c r="AF49" s="33" t="str">
        <f>IF($H$48="","",
IF(OR($H$48="Corrupción",$H$48="Lavado de Activos",$H$48="Financiación del Terrorismo",$H$48="Trámites, OPAs y Consultas de Acceso a la Información Pública"),"No Aplica",'5. Valoración de Controles'!Q49))</f>
        <v/>
      </c>
      <c r="AG49" s="25" t="str">
        <f>IF($H$48="","",
IF(OR($H$48="Corrupción",$H$48="Lavado de Activos",$H$48="Financiación del Terrorismo",$H$48="Corrupción en Trámites, OPAs y Consultas de Acceso a la Información Pública"),"No Aplica",'5. Valoración de Controles'!R49))</f>
        <v/>
      </c>
      <c r="AH49" s="92"/>
      <c r="AI49" s="92"/>
      <c r="AJ49" s="92"/>
      <c r="AK49" s="92"/>
      <c r="AL49" s="92"/>
      <c r="AM49" s="92"/>
      <c r="AN49" s="92"/>
      <c r="AO49" s="92"/>
      <c r="AP49" s="92"/>
      <c r="AQ49" s="92"/>
      <c r="AR49" s="92"/>
      <c r="AS49" s="2"/>
      <c r="AT49" s="2"/>
      <c r="AU49" s="2"/>
      <c r="AV49" s="2"/>
      <c r="AW49" s="2"/>
      <c r="AX49" s="2"/>
      <c r="AY49" s="2"/>
      <c r="AZ49" s="2"/>
      <c r="BA49" s="2"/>
      <c r="BB49" s="2"/>
      <c r="BC49" s="2"/>
      <c r="BD49" s="2"/>
      <c r="BE49" s="2"/>
      <c r="BF49" s="2"/>
      <c r="BG49" s="2"/>
      <c r="BH49" s="2"/>
      <c r="BI49" s="2"/>
      <c r="BJ49" s="2"/>
      <c r="BK49" s="2"/>
      <c r="BL49" s="2"/>
    </row>
    <row r="50" spans="1:64" ht="31.5" customHeight="1">
      <c r="A50" s="93"/>
      <c r="B50" s="93"/>
      <c r="C50" s="93"/>
      <c r="D50" s="93"/>
      <c r="E50" s="93"/>
      <c r="F50" s="93"/>
      <c r="G50" s="93"/>
      <c r="H50" s="93"/>
      <c r="I50" s="93"/>
      <c r="J50" s="93"/>
      <c r="K50" s="93"/>
      <c r="L50" s="93"/>
      <c r="M50" s="93"/>
      <c r="N50" s="93"/>
      <c r="O50" s="93"/>
      <c r="P50" s="93"/>
      <c r="Q50" s="37" t="str">
        <f>IF($H$48="","",
IF(OR($H$48="Corrupción",$H$48="Lavado de Activos",$H$48="Financiación del Terrorismo",$H$48="Corrupción en Trámites, OPAs y Consultas de Acceso a la Información Pública"),"No Aplica",'5. Valoración de Controles'!H50))</f>
        <v/>
      </c>
      <c r="R50" s="37" t="str">
        <f>IF($H$48="","",
IF(OR($H$48="Corrupción",$H$48="Lavado de Activos",$H$48="Financiación del Terrorismo",$H$48="Corrupción en Trámites, OPAs y Consultas de Acceso a la Información Pública"),'6.Valoración Control Corrupción'!E50,"No Aplica"))</f>
        <v/>
      </c>
      <c r="S50" s="37" t="str">
        <f>IF($H$48="","",
IF(OR($H$48="Corrupción",$H$48="Lavado de Activos",$H$48="Financiación del Terrorismo",$H$48="Corrupción en Trámites, OPAs y Consultas de Acceso a la Información Pública"),'6.Valoración Control Corrupción'!F50,"No Aplica"))</f>
        <v/>
      </c>
      <c r="T50" s="37" t="str">
        <f>IF($H$48="","",
IF(OR($H$48="Corrupción",$H$48="Lavado de Activos",$H$48="Financiación del Terrorismo",$H$48="Corrupción en Trámites, OPAs y Consultas de Acceso a la Información Pública"),'6.Valoración Control Corrupción'!G50,"No Aplica"))</f>
        <v/>
      </c>
      <c r="U50" s="37" t="str">
        <f>IF($H$48="","",
IF(OR($H$48="Corrupción",$H$48="Lavado de Activos",$H$48="Financiación del Terrorismo",$H$48="Corrupción en Trámites, OPAs y Consultas de Acceso a la Información Pública"),'6.Valoración Control Corrupción'!H50,"No Aplica"))</f>
        <v/>
      </c>
      <c r="V50" s="37" t="str">
        <f>IF($H$48="","",
IF(OR($H$48="Corrupción",$H$48="Lavado de Activos",$H$48="Financiación del Terrorismo",$H$48="Corrupción en Trámites, OPAs y Consultas de Acceso a la Información Pública"),'6.Valoración Control Corrupción'!I50,"No Aplica"))</f>
        <v/>
      </c>
      <c r="W50" s="37" t="str">
        <f>IF($H$48="","",
IF(OR($H$48="Corrupción",$H$48="Lavado de Activos",$H$48="Financiación del Terrorismo",$H$48="Corrupción en Trámites, OPAs y Consultas de Acceso a la Información Pública"),'6.Valoración Control Corrupción'!J50,"No Aplica"))</f>
        <v/>
      </c>
      <c r="X50" s="33" t="str">
        <f>IF($H$48="","",
IF(OR($H$48="Corrupción",$H$48="Lavado de Activos",$H$48="Financiación del Terrorismo",$H$48="Trámites, OPAs y Consultas de Acceso a la Información Pública"),"No Aplica",'5. Valoración de Controles'!I50))</f>
        <v/>
      </c>
      <c r="Y50" s="33" t="str">
        <f>IF($H$48="","",
IF(OR($H$48="Corrupción",$H$48="Lavado de Activos",$H$48="Financiación del Terrorismo",$H$48="Trámites, OPAs y Consultas de Acceso a la Información Pública"),"No Aplica",'5. Valoración de Controles'!J50))</f>
        <v/>
      </c>
      <c r="Z50" s="33" t="str">
        <f>IF($H$48="","",
IF(OR($H$48="Corrupción",$H$48="Lavado de Activos",$H$48="Financiación del Terrorismo",$H$48="Trámites, OPAs y Consultas de Acceso a la Información Pública"),"No Aplica",'5. Valoración de Controles'!K50))</f>
        <v/>
      </c>
      <c r="AA50" s="33" t="str">
        <f>IF($H$48="","",
IF(OR($H$48="Corrupción",$H$48="Lavado de Activos",$H$48="Financiación del Terrorismo",$H$48="Trámites, OPAs y Consultas de Acceso a la Información Pública"),"No Aplica",'5. Valoración de Controles'!L50))</f>
        <v/>
      </c>
      <c r="AB50" s="33" t="str">
        <f>IF($H$48="","",
IF(OR($H$48="Corrupción",$H$48="Lavado de Activos",$H$48="Financiación del Terrorismo",$H$48="Trámites, OPAs y Consultas de Acceso a la Información Pública"),"No Aplica",'5. Valoración de Controles'!M50))</f>
        <v/>
      </c>
      <c r="AC50" s="33" t="str">
        <f>IF($H$48="","",
IF(OR($H$48="Corrupción",$H$48="Lavado de Activos",$H$48="Financiación del Terrorismo",$H$48="Trámites, OPAs y Consultas de Acceso a la Información Pública"),"No Aplica",'5. Valoración de Controles'!N50))</f>
        <v/>
      </c>
      <c r="AD50" s="33" t="str">
        <f>IF($H$48="","",
IF(OR($H$48="Corrupción",$H$48="Lavado de Activos",$H$48="Financiación del Terrorismo",$H$48="Trámites, OPAs y Consultas de Acceso a la Información Pública"),"No Aplica",'5. Valoración de Controles'!O50))</f>
        <v/>
      </c>
      <c r="AE50" s="33" t="str">
        <f>IF($H$48="","",
IF(OR($H$48="Corrupción",$H$48="Lavado de Activos",$H$48="Financiación del Terrorismo",$H$48="Trámites, OPAs y Consultas de Acceso a la Información Pública"),"No Aplica",'5. Valoración de Controles'!P50))</f>
        <v/>
      </c>
      <c r="AF50" s="33" t="str">
        <f>IF($H$48="","",
IF(OR($H$48="Corrupción",$H$48="Lavado de Activos",$H$48="Financiación del Terrorismo",$H$48="Trámites, OPAs y Consultas de Acceso a la Información Pública"),"No Aplica",'5. Valoración de Controles'!Q50))</f>
        <v/>
      </c>
      <c r="AG50" s="25" t="str">
        <f>IF($H$48="","",
IF(OR($H$48="Corrupción",$H$48="Lavado de Activos",$H$48="Financiación del Terrorismo",$H$48="Corrupción en Trámites, OPAs y Consultas de Acceso a la Información Pública"),"No Aplica",'5. Valoración de Controles'!R50))</f>
        <v/>
      </c>
      <c r="AH50" s="93"/>
      <c r="AI50" s="93"/>
      <c r="AJ50" s="93"/>
      <c r="AK50" s="93"/>
      <c r="AL50" s="93"/>
      <c r="AM50" s="93"/>
      <c r="AN50" s="93"/>
      <c r="AO50" s="93"/>
      <c r="AP50" s="93"/>
      <c r="AQ50" s="93"/>
      <c r="AR50" s="93"/>
      <c r="AS50" s="2"/>
      <c r="AT50" s="2"/>
      <c r="AU50" s="2"/>
      <c r="AV50" s="2"/>
      <c r="AW50" s="2"/>
      <c r="AX50" s="2"/>
      <c r="AY50" s="2"/>
      <c r="AZ50" s="2"/>
      <c r="BA50" s="2"/>
      <c r="BB50" s="2"/>
      <c r="BC50" s="2"/>
      <c r="BD50" s="2"/>
      <c r="BE50" s="2"/>
      <c r="BF50" s="2"/>
      <c r="BG50" s="2"/>
      <c r="BH50" s="2"/>
      <c r="BI50" s="2"/>
      <c r="BJ50" s="2"/>
      <c r="BK50" s="2"/>
      <c r="BL50" s="2"/>
    </row>
    <row r="51" spans="1:64" ht="31.5" customHeight="1">
      <c r="A51" s="99">
        <v>15</v>
      </c>
      <c r="B51" s="94" t="str">
        <f>'2. Identificación del Riesgo'!B51:B53</f>
        <v/>
      </c>
      <c r="C51" s="94" t="str">
        <f>IF('2. Identificación del Riesgo'!C51:C53="","",'2. Identificación del Riesgo'!C51:C53)</f>
        <v/>
      </c>
      <c r="D51" s="94" t="str">
        <f>IF('2. Identificación del Riesgo'!D51:D53="","",'2. Identificación del Riesgo'!D51:D53)</f>
        <v/>
      </c>
      <c r="E51" s="94" t="str">
        <f>IF('2. Identificación del Riesgo'!E51:E53="","",'2. Identificación del Riesgo'!E51:E53)</f>
        <v/>
      </c>
      <c r="F51" s="94" t="str">
        <f>IF('2. Identificación del Riesgo'!F51:F53="","",'2. Identificación del Riesgo'!F51:F53)</f>
        <v/>
      </c>
      <c r="G51" s="94" t="str">
        <f>IF('2. Identificación del Riesgo'!G51:G53="","",'2. Identificación del Riesgo'!G51:G53)</f>
        <v/>
      </c>
      <c r="H51" s="94" t="str">
        <f>IF('2. Identificación del Riesgo'!H51:H53="","",'2. Identificación del Riesgo'!H51:H53)</f>
        <v/>
      </c>
      <c r="I51" s="94" t="str">
        <f>IF('2. Identificación del Riesgo'!I51:I53="","",'2. Identificación del Riesgo'!I51:I53)</f>
        <v/>
      </c>
      <c r="J51" s="94" t="str">
        <f>IF('2. Identificación del Riesgo'!J51:J53="","",'2. Identificación del Riesgo'!J51:J53)</f>
        <v/>
      </c>
      <c r="K51" s="95" t="str">
        <f>'2. Identificación del Riesgo'!K51:K53</f>
        <v/>
      </c>
      <c r="L51" s="96" t="str">
        <f>'2. Identificación del Riesgo'!L51:L53</f>
        <v/>
      </c>
      <c r="M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5" t="str">
        <f>'2. Identificación del Riesgo'!N51:N53</f>
        <v/>
      </c>
      <c r="O51" s="96" t="str">
        <f>'2. Identificación del Riesgo'!O51:O53</f>
        <v/>
      </c>
      <c r="P51" s="91" t="str">
        <f>'2. Identificación del Riesgo'!P51:P53</f>
        <v/>
      </c>
      <c r="Q51" s="37" t="str">
        <f>IF($H$51="","",
IF(OR($H$51="Corrupción",$H$51="Lavado de Activos",$H$51="Financiación del Terrorismo",$H$51="Corrupción en Trámites, OPAs y Consultas de Acceso a la Información Pública"),"No Aplica",'5. Valoración de Controles'!H51))</f>
        <v/>
      </c>
      <c r="R51" s="37" t="str">
        <f>IF($H$51="","",
IF(OR($H$51="Corrupción",$H$51="Lavado de Activos",$H$51="Financiación del Terrorismo",$H$51="Corrupción en Trámites, OPAs y Consultas de Acceso a la Información Pública"),'6.Valoración Control Corrupción'!E51,"No Aplica"))</f>
        <v/>
      </c>
      <c r="S51" s="37" t="str">
        <f>IF($H$51="","",
IF(OR($H$51="Corrupción",$H$51="Lavado de Activos",$H$51="Financiación del Terrorismo",$H$51="Corrupción en Trámites, OPAs y Consultas de Acceso a la Información Pública"),'6.Valoración Control Corrupción'!F51,"No Aplica"))</f>
        <v/>
      </c>
      <c r="T51" s="37" t="str">
        <f>IF($H$51="","",
IF(OR($H$51="Corrupción",$H$51="Lavado de Activos",$H$51="Financiación del Terrorismo",$H$51="Corrupción en Trámites, OPAs y Consultas de Acceso a la Información Pública"),'6.Valoración Control Corrupción'!G51,"No Aplica"))</f>
        <v/>
      </c>
      <c r="U51" s="37" t="str">
        <f>IF($H$51="","",
IF(OR($H$51="Corrupción",$H$51="Lavado de Activos",$H$51="Financiación del Terrorismo",$H$51="Corrupción en Trámites, OPAs y Consultas de Acceso a la Información Pública"),'6.Valoración Control Corrupción'!H51,"No Aplica"))</f>
        <v/>
      </c>
      <c r="V51" s="37" t="str">
        <f>IF($H$51="","",
IF(OR($H$51="Corrupción",$H$51="Lavado de Activos",$H$51="Financiación del Terrorismo",$H$51="Corrupción en Trámites, OPAs y Consultas de Acceso a la Información Pública"),'6.Valoración Control Corrupción'!I51,"No Aplica"))</f>
        <v/>
      </c>
      <c r="W51" s="37" t="str">
        <f>IF($H$51="","",
IF(OR($H$51="Corrupción",$H$51="Lavado de Activos",$H$51="Financiación del Terrorismo",$H$51="Corrupción en Trámites, OPAs y Consultas de Acceso a la Información Pública"),'6.Valoración Control Corrupción'!J51,"No Aplica"))</f>
        <v/>
      </c>
      <c r="X51" s="33" t="str">
        <f>IF($H$51="","",
IF(OR($H$51="Corrupción",$H$51="Lavado de Activos",$H$51="Financiación del Terrorismo",$H$51="Trámites, OPAs y Consultas de Acceso a la Información Pública"),"No Aplica",'5. Valoración de Controles'!I51))</f>
        <v/>
      </c>
      <c r="Y51" s="33" t="str">
        <f>IF($H$51="","",
IF(OR($H$51="Corrupción",$H$51="Lavado de Activos",$H$51="Financiación del Terrorismo",$H$51="Trámites, OPAs y Consultas de Acceso a la Información Pública"),"No Aplica",'5. Valoración de Controles'!J51))</f>
        <v/>
      </c>
      <c r="Z51" s="33" t="str">
        <f>IF($H$51="","",
IF(OR($H$51="Corrupción",$H$51="Lavado de Activos",$H$51="Financiación del Terrorismo",$H$51="Trámites, OPAs y Consultas de Acceso a la Información Pública"),"No Aplica",'5. Valoración de Controles'!K51))</f>
        <v/>
      </c>
      <c r="AA51" s="33" t="str">
        <f>IF($H$51="","",
IF(OR($H$51="Corrupción",$H$51="Lavado de Activos",$H$51="Financiación del Terrorismo",$H$51="Trámites, OPAs y Consultas de Acceso a la Información Pública"),"No Aplica",'5. Valoración de Controles'!L51))</f>
        <v/>
      </c>
      <c r="AB51" s="33" t="str">
        <f>IF($H$51="","",
IF(OR($H$51="Corrupción",$H$51="Lavado de Activos",$H$51="Financiación del Terrorismo",$H$51="Trámites, OPAs y Consultas de Acceso a la Información Pública"),"No Aplica",'5. Valoración de Controles'!M51))</f>
        <v/>
      </c>
      <c r="AC51" s="33" t="str">
        <f>IF($H$51="","",
IF(OR($H$51="Corrupción",$H$51="Lavado de Activos",$H$51="Financiación del Terrorismo",$H$51="Trámites, OPAs y Consultas de Acceso a la Información Pública"),"No Aplica",'5. Valoración de Controles'!N51))</f>
        <v/>
      </c>
      <c r="AD51" s="33" t="str">
        <f>IF($H$51="","",
IF(OR($H$51="Corrupción",$H$51="Lavado de Activos",$H$51="Financiación del Terrorismo",$H$51="Trámites, OPAs y Consultas de Acceso a la Información Pública"),"No Aplica",'5. Valoración de Controles'!O51))</f>
        <v/>
      </c>
      <c r="AE51" s="33" t="str">
        <f>IF($H$51="","",
IF(OR($H$51="Corrupción",$H$51="Lavado de Activos",$H$51="Financiación del Terrorismo",$H$51="Trámites, OPAs y Consultas de Acceso a la Información Pública"),"No Aplica",'5. Valoración de Controles'!P51))</f>
        <v/>
      </c>
      <c r="AF51" s="33" t="str">
        <f>IF($H$51="","",
IF(OR($H$51="Corrupción",$H$51="Lavado de Activos",$H$51="Financiación del Terrorismo",$H$51="Trámites, OPAs y Consultas de Acceso a la Información Pública"),"No Aplica",'5. Valoración de Controles'!Q51))</f>
        <v/>
      </c>
      <c r="AG51" s="25" t="str">
        <f>IF($H$51="","",
IF(OR($H$51="Corrupción",$H$51="Lavado de Activos",$H$51="Financiación del Terrorismo",$H$51="Corrupción en Trámites, OPAs y Consultas de Acceso a la Información Pública"),"No Aplica",'5. Valoración de Controles'!R51))</f>
        <v/>
      </c>
      <c r="AH51" s="95"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2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5"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2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1"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7"/>
      <c r="AN51" s="11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2"/>
      <c r="AP51" s="122"/>
      <c r="AQ51" s="122" t="str">
        <f>IF(AO51="","","∑ Peso porcentual de cada acción definida")</f>
        <v/>
      </c>
      <c r="AR51" s="94"/>
      <c r="AS51" s="3"/>
      <c r="AT51" s="3"/>
      <c r="AU51" s="3"/>
      <c r="AV51" s="3"/>
      <c r="AW51" s="3"/>
      <c r="AX51" s="3"/>
      <c r="AY51" s="3"/>
      <c r="AZ51" s="3"/>
      <c r="BA51" s="3"/>
      <c r="BB51" s="3"/>
      <c r="BC51" s="3"/>
      <c r="BD51" s="3"/>
      <c r="BE51" s="3"/>
      <c r="BF51" s="3"/>
      <c r="BG51" s="3"/>
      <c r="BH51" s="3"/>
      <c r="BI51" s="3"/>
      <c r="BJ51" s="3"/>
      <c r="BK51" s="3"/>
      <c r="BL51" s="3"/>
    </row>
    <row r="52" spans="1:64" ht="31.5" customHeight="1">
      <c r="A52" s="92"/>
      <c r="B52" s="92"/>
      <c r="C52" s="92"/>
      <c r="D52" s="92"/>
      <c r="E52" s="92"/>
      <c r="F52" s="92"/>
      <c r="G52" s="92"/>
      <c r="H52" s="92"/>
      <c r="I52" s="92"/>
      <c r="J52" s="92"/>
      <c r="K52" s="92"/>
      <c r="L52" s="92"/>
      <c r="M52" s="92"/>
      <c r="N52" s="92"/>
      <c r="O52" s="92"/>
      <c r="P52" s="92"/>
      <c r="Q52" s="37" t="str">
        <f>IF($H$51="","",
IF(OR($H$51="Corrupción",$H$51="Lavado de Activos",$H$51="Financiación del Terrorismo",$H$51="Corrupción en Trámites, OPAs y Consultas de Acceso a la Información Pública"),"No Aplica",'5. Valoración de Controles'!H52))</f>
        <v/>
      </c>
      <c r="R52" s="37" t="str">
        <f>IF($H$51="","",
IF(OR($H$51="Corrupción",$H$51="Lavado de Activos",$H$51="Financiación del Terrorismo",$H$51="Corrupción en Trámites, OPAs y Consultas de Acceso a la Información Pública"),'6.Valoración Control Corrupción'!E52,"No Aplica"))</f>
        <v/>
      </c>
      <c r="S52" s="37" t="str">
        <f>IF($H$51="","",
IF(OR($H$51="Corrupción",$H$51="Lavado de Activos",$H$51="Financiación del Terrorismo",$H$51="Corrupción en Trámites, OPAs y Consultas de Acceso a la Información Pública"),'6.Valoración Control Corrupción'!F52,"No Aplica"))</f>
        <v/>
      </c>
      <c r="T52" s="37" t="str">
        <f>IF($H$51="","",
IF(OR($H$51="Corrupción",$H$51="Lavado de Activos",$H$51="Financiación del Terrorismo",$H$51="Corrupción en Trámites, OPAs y Consultas de Acceso a la Información Pública"),'6.Valoración Control Corrupción'!G52,"No Aplica"))</f>
        <v/>
      </c>
      <c r="U52" s="37" t="str">
        <f>IF($H$51="","",
IF(OR($H$51="Corrupción",$H$51="Lavado de Activos",$H$51="Financiación del Terrorismo",$H$51="Corrupción en Trámites, OPAs y Consultas de Acceso a la Información Pública"),'6.Valoración Control Corrupción'!H52,"No Aplica"))</f>
        <v/>
      </c>
      <c r="V52" s="37" t="str">
        <f>IF($H$51="","",
IF(OR($H$51="Corrupción",$H$51="Lavado de Activos",$H$51="Financiación del Terrorismo",$H$51="Corrupción en Trámites, OPAs y Consultas de Acceso a la Información Pública"),'6.Valoración Control Corrupción'!I52,"No Aplica"))</f>
        <v/>
      </c>
      <c r="W52" s="37" t="str">
        <f>IF($H$51="","",
IF(OR($H$51="Corrupción",$H$51="Lavado de Activos",$H$51="Financiación del Terrorismo",$H$51="Corrupción en Trámites, OPAs y Consultas de Acceso a la Información Pública"),'6.Valoración Control Corrupción'!J52,"No Aplica"))</f>
        <v/>
      </c>
      <c r="X52" s="33" t="str">
        <f>IF($H$51="","",
IF(OR($H$51="Corrupción",$H$51="Lavado de Activos",$H$51="Financiación del Terrorismo",$H$51="Trámites, OPAs y Consultas de Acceso a la Información Pública"),"No Aplica",'5. Valoración de Controles'!I52))</f>
        <v/>
      </c>
      <c r="Y52" s="33" t="str">
        <f>IF($H$51="","",
IF(OR($H$51="Corrupción",$H$51="Lavado de Activos",$H$51="Financiación del Terrorismo",$H$51="Trámites, OPAs y Consultas de Acceso a la Información Pública"),"No Aplica",'5. Valoración de Controles'!J52))</f>
        <v/>
      </c>
      <c r="Z52" s="33" t="str">
        <f>IF($H$51="","",
IF(OR($H$51="Corrupción",$H$51="Lavado de Activos",$H$51="Financiación del Terrorismo",$H$51="Trámites, OPAs y Consultas de Acceso a la Información Pública"),"No Aplica",'5. Valoración de Controles'!K52))</f>
        <v/>
      </c>
      <c r="AA52" s="33" t="str">
        <f>IF($H$51="","",
IF(OR($H$51="Corrupción",$H$51="Lavado de Activos",$H$51="Financiación del Terrorismo",$H$51="Trámites, OPAs y Consultas de Acceso a la Información Pública"),"No Aplica",'5. Valoración de Controles'!L52))</f>
        <v/>
      </c>
      <c r="AB52" s="33" t="str">
        <f>IF($H$51="","",
IF(OR($H$51="Corrupción",$H$51="Lavado de Activos",$H$51="Financiación del Terrorismo",$H$51="Trámites, OPAs y Consultas de Acceso a la Información Pública"),"No Aplica",'5. Valoración de Controles'!M52))</f>
        <v/>
      </c>
      <c r="AC52" s="33" t="str">
        <f>IF($H$51="","",
IF(OR($H$51="Corrupción",$H$51="Lavado de Activos",$H$51="Financiación del Terrorismo",$H$51="Trámites, OPAs y Consultas de Acceso a la Información Pública"),"No Aplica",'5. Valoración de Controles'!N52))</f>
        <v/>
      </c>
      <c r="AD52" s="33" t="str">
        <f>IF($H$51="","",
IF(OR($H$51="Corrupción",$H$51="Lavado de Activos",$H$51="Financiación del Terrorismo",$H$51="Trámites, OPAs y Consultas de Acceso a la Información Pública"),"No Aplica",'5. Valoración de Controles'!O52))</f>
        <v/>
      </c>
      <c r="AE52" s="33" t="str">
        <f>IF($H$51="","",
IF(OR($H$51="Corrupción",$H$51="Lavado de Activos",$H$51="Financiación del Terrorismo",$H$51="Trámites, OPAs y Consultas de Acceso a la Información Pública"),"No Aplica",'5. Valoración de Controles'!P52))</f>
        <v/>
      </c>
      <c r="AF52" s="33" t="str">
        <f>IF($H$51="","",
IF(OR($H$51="Corrupción",$H$51="Lavado de Activos",$H$51="Financiación del Terrorismo",$H$51="Trámites, OPAs y Consultas de Acceso a la Información Pública"),"No Aplica",'5. Valoración de Controles'!Q52))</f>
        <v/>
      </c>
      <c r="AG52" s="25" t="str">
        <f>IF($H$51="","",
IF(OR($H$51="Corrupción",$H$51="Lavado de Activos",$H$51="Financiación del Terrorismo",$H$51="Corrupción en Trámites, OPAs y Consultas de Acceso a la Información Pública"),"No Aplica",'5. Valoración de Controles'!R52))</f>
        <v/>
      </c>
      <c r="AH52" s="92"/>
      <c r="AI52" s="92"/>
      <c r="AJ52" s="92"/>
      <c r="AK52" s="92"/>
      <c r="AL52" s="92"/>
      <c r="AM52" s="92"/>
      <c r="AN52" s="92"/>
      <c r="AO52" s="92"/>
      <c r="AP52" s="92"/>
      <c r="AQ52" s="92"/>
      <c r="AR52" s="92"/>
      <c r="AS52" s="2"/>
      <c r="AT52" s="2"/>
      <c r="AU52" s="2"/>
      <c r="AV52" s="2"/>
      <c r="AW52" s="2"/>
      <c r="AX52" s="2"/>
      <c r="AY52" s="2"/>
      <c r="AZ52" s="2"/>
      <c r="BA52" s="2"/>
      <c r="BB52" s="2"/>
      <c r="BC52" s="2"/>
      <c r="BD52" s="2"/>
      <c r="BE52" s="2"/>
      <c r="BF52" s="2"/>
      <c r="BG52" s="2"/>
      <c r="BH52" s="2"/>
      <c r="BI52" s="2"/>
      <c r="BJ52" s="2"/>
      <c r="BK52" s="2"/>
      <c r="BL52" s="2"/>
    </row>
    <row r="53" spans="1:64" ht="31.5" customHeight="1">
      <c r="A53" s="93"/>
      <c r="B53" s="93"/>
      <c r="C53" s="93"/>
      <c r="D53" s="93"/>
      <c r="E53" s="93"/>
      <c r="F53" s="93"/>
      <c r="G53" s="93"/>
      <c r="H53" s="93"/>
      <c r="I53" s="93"/>
      <c r="J53" s="93"/>
      <c r="K53" s="93"/>
      <c r="L53" s="93"/>
      <c r="M53" s="93"/>
      <c r="N53" s="93"/>
      <c r="O53" s="93"/>
      <c r="P53" s="93"/>
      <c r="Q53" s="37" t="str">
        <f>IF($H$51="","",
IF(OR($H$51="Corrupción",$H$51="Lavado de Activos",$H$51="Financiación del Terrorismo",$H$51="Corrupción en Trámites, OPAs y Consultas de Acceso a la Información Pública"),"No Aplica",'5. Valoración de Controles'!H53))</f>
        <v/>
      </c>
      <c r="R53" s="37" t="str">
        <f>IF($H$51="","",
IF(OR($H$51="Corrupción",$H$51="Lavado de Activos",$H$51="Financiación del Terrorismo",$H$51="Corrupción en Trámites, OPAs y Consultas de Acceso a la Información Pública"),'6.Valoración Control Corrupción'!E53,"No Aplica"))</f>
        <v/>
      </c>
      <c r="S53" s="37" t="str">
        <f>IF($H$51="","",
IF(OR($H$51="Corrupción",$H$51="Lavado de Activos",$H$51="Financiación del Terrorismo",$H$51="Corrupción en Trámites, OPAs y Consultas de Acceso a la Información Pública"),'6.Valoración Control Corrupción'!F53,"No Aplica"))</f>
        <v/>
      </c>
      <c r="T53" s="37" t="str">
        <f>IF($H$51="","",
IF(OR($H$51="Corrupción",$H$51="Lavado de Activos",$H$51="Financiación del Terrorismo",$H$51="Corrupción en Trámites, OPAs y Consultas de Acceso a la Información Pública"),'6.Valoración Control Corrupción'!G53,"No Aplica"))</f>
        <v/>
      </c>
      <c r="U53" s="37" t="str">
        <f>IF($H$51="","",
IF(OR($H$51="Corrupción",$H$51="Lavado de Activos",$H$51="Financiación del Terrorismo",$H$51="Corrupción en Trámites, OPAs y Consultas de Acceso a la Información Pública"),'6.Valoración Control Corrupción'!H53,"No Aplica"))</f>
        <v/>
      </c>
      <c r="V53" s="37" t="str">
        <f>IF($H$51="","",
IF(OR($H$51="Corrupción",$H$51="Lavado de Activos",$H$51="Financiación del Terrorismo",$H$51="Corrupción en Trámites, OPAs y Consultas de Acceso a la Información Pública"),'6.Valoración Control Corrupción'!I53,"No Aplica"))</f>
        <v/>
      </c>
      <c r="W53" s="37" t="str">
        <f>IF($H$51="","",
IF(OR($H$51="Corrupción",$H$51="Lavado de Activos",$H$51="Financiación del Terrorismo",$H$51="Corrupción en Trámites, OPAs y Consultas de Acceso a la Información Pública"),'6.Valoración Control Corrupción'!J53,"No Aplica"))</f>
        <v/>
      </c>
      <c r="X53" s="33" t="str">
        <f>IF($H$51="","",
IF(OR($H$51="Corrupción",$H$51="Lavado de Activos",$H$51="Financiación del Terrorismo",$H$51="Trámites, OPAs y Consultas de Acceso a la Información Pública"),"No Aplica",'5. Valoración de Controles'!I53))</f>
        <v/>
      </c>
      <c r="Y53" s="33" t="str">
        <f>IF($H$51="","",
IF(OR($H$51="Corrupción",$H$51="Lavado de Activos",$H$51="Financiación del Terrorismo",$H$51="Trámites, OPAs y Consultas de Acceso a la Información Pública"),"No Aplica",'5. Valoración de Controles'!J53))</f>
        <v/>
      </c>
      <c r="Z53" s="33" t="str">
        <f>IF($H$51="","",
IF(OR($H$51="Corrupción",$H$51="Lavado de Activos",$H$51="Financiación del Terrorismo",$H$51="Trámites, OPAs y Consultas de Acceso a la Información Pública"),"No Aplica",'5. Valoración de Controles'!K53))</f>
        <v/>
      </c>
      <c r="AA53" s="33" t="str">
        <f>IF($H$51="","",
IF(OR($H$51="Corrupción",$H$51="Lavado de Activos",$H$51="Financiación del Terrorismo",$H$51="Trámites, OPAs y Consultas de Acceso a la Información Pública"),"No Aplica",'5. Valoración de Controles'!L53))</f>
        <v/>
      </c>
      <c r="AB53" s="33" t="str">
        <f>IF($H$51="","",
IF(OR($H$51="Corrupción",$H$51="Lavado de Activos",$H$51="Financiación del Terrorismo",$H$51="Trámites, OPAs y Consultas de Acceso a la Información Pública"),"No Aplica",'5. Valoración de Controles'!M53))</f>
        <v/>
      </c>
      <c r="AC53" s="33" t="str">
        <f>IF($H$51="","",
IF(OR($H$51="Corrupción",$H$51="Lavado de Activos",$H$51="Financiación del Terrorismo",$H$51="Trámites, OPAs y Consultas de Acceso a la Información Pública"),"No Aplica",'5. Valoración de Controles'!N53))</f>
        <v/>
      </c>
      <c r="AD53" s="33" t="str">
        <f>IF($H$51="","",
IF(OR($H$51="Corrupción",$H$51="Lavado de Activos",$H$51="Financiación del Terrorismo",$H$51="Trámites, OPAs y Consultas de Acceso a la Información Pública"),"No Aplica",'5. Valoración de Controles'!O53))</f>
        <v/>
      </c>
      <c r="AE53" s="33" t="str">
        <f>IF($H$51="","",
IF(OR($H$51="Corrupción",$H$51="Lavado de Activos",$H$51="Financiación del Terrorismo",$H$51="Trámites, OPAs y Consultas de Acceso a la Información Pública"),"No Aplica",'5. Valoración de Controles'!P53))</f>
        <v/>
      </c>
      <c r="AF53" s="33" t="str">
        <f>IF($H$51="","",
IF(OR($H$51="Corrupción",$H$51="Lavado de Activos",$H$51="Financiación del Terrorismo",$H$51="Trámites, OPAs y Consultas de Acceso a la Información Pública"),"No Aplica",'5. Valoración de Controles'!Q53))</f>
        <v/>
      </c>
      <c r="AG53" s="25" t="str">
        <f>IF($H$51="","",
IF(OR($H$51="Corrupción",$H$51="Lavado de Activos",$H$51="Financiación del Terrorismo",$H$51="Corrupción en Trámites, OPAs y Consultas de Acceso a la Información Pública"),"No Aplica",'5. Valoración de Controles'!R53))</f>
        <v/>
      </c>
      <c r="AH53" s="93"/>
      <c r="AI53" s="93"/>
      <c r="AJ53" s="93"/>
      <c r="AK53" s="93"/>
      <c r="AL53" s="93"/>
      <c r="AM53" s="93"/>
      <c r="AN53" s="93"/>
      <c r="AO53" s="93"/>
      <c r="AP53" s="93"/>
      <c r="AQ53" s="93"/>
      <c r="AR53" s="93"/>
      <c r="AS53" s="2"/>
      <c r="AT53" s="2"/>
      <c r="AU53" s="2"/>
      <c r="AV53" s="2"/>
      <c r="AW53" s="2"/>
      <c r="AX53" s="2"/>
      <c r="AY53" s="2"/>
      <c r="AZ53" s="2"/>
      <c r="BA53" s="2"/>
      <c r="BB53" s="2"/>
      <c r="BC53" s="2"/>
      <c r="BD53" s="2"/>
      <c r="BE53" s="2"/>
      <c r="BF53" s="2"/>
      <c r="BG53" s="2"/>
      <c r="BH53" s="2"/>
      <c r="BI53" s="2"/>
      <c r="BJ53" s="2"/>
      <c r="BK53" s="2"/>
      <c r="BL53" s="2"/>
    </row>
    <row r="54" spans="1:64" ht="31.5" customHeight="1">
      <c r="A54" s="99">
        <v>16</v>
      </c>
      <c r="B54" s="94" t="str">
        <f>'2. Identificación del Riesgo'!B54:B56</f>
        <v/>
      </c>
      <c r="C54" s="94" t="str">
        <f>IF('2. Identificación del Riesgo'!C54:C56="","",'2. Identificación del Riesgo'!C54:C56)</f>
        <v/>
      </c>
      <c r="D54" s="94" t="str">
        <f>IF('2. Identificación del Riesgo'!D54:D56="","",'2. Identificación del Riesgo'!D54:D56)</f>
        <v/>
      </c>
      <c r="E54" s="94" t="str">
        <f>IF('2. Identificación del Riesgo'!E54:E56="","",'2. Identificación del Riesgo'!E54:E56)</f>
        <v/>
      </c>
      <c r="F54" s="94" t="str">
        <f>IF('2. Identificación del Riesgo'!F54:F56="","",'2. Identificación del Riesgo'!F54:F56)</f>
        <v/>
      </c>
      <c r="G54" s="94" t="str">
        <f>IF('2. Identificación del Riesgo'!G54:G56="","",'2. Identificación del Riesgo'!G54:G56)</f>
        <v/>
      </c>
      <c r="H54" s="94" t="str">
        <f>IF('2. Identificación del Riesgo'!H54:H56="","",'2. Identificación del Riesgo'!H54:H56)</f>
        <v/>
      </c>
      <c r="I54" s="94" t="str">
        <f>IF('2. Identificación del Riesgo'!I54:I56="","",'2. Identificación del Riesgo'!I54:I56)</f>
        <v/>
      </c>
      <c r="J54" s="94" t="str">
        <f>IF('2. Identificación del Riesgo'!J54:J56="","",'2. Identificación del Riesgo'!J54:J56)</f>
        <v/>
      </c>
      <c r="K54" s="95" t="str">
        <f>'2. Identificación del Riesgo'!K54:K56</f>
        <v/>
      </c>
      <c r="L54" s="96" t="str">
        <f>'2. Identificación del Riesgo'!L54:L56</f>
        <v/>
      </c>
      <c r="M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5" t="str">
        <f>'2. Identificación del Riesgo'!N54:N56</f>
        <v/>
      </c>
      <c r="O54" s="96" t="str">
        <f>'2. Identificación del Riesgo'!O54:O56</f>
        <v/>
      </c>
      <c r="P54" s="91" t="str">
        <f>'2. Identificación del Riesgo'!P54:P56</f>
        <v/>
      </c>
      <c r="Q54" s="37" t="str">
        <f>IF($H$54="","",
IF(OR($H$54="Corrupción",$H$54="Lavado de Activos",$H$54="Financiación del Terrorismo",$H$54="Corrupción en Trámites, OPAs y Consultas de Acceso a la Información Pública"),"No Aplica",'5. Valoración de Controles'!H54))</f>
        <v/>
      </c>
      <c r="R54" s="37" t="str">
        <f>IF($H$54="","",
IF(OR($H$54="Corrupción",$H$54="Lavado de Activos",$H$54="Financiación del Terrorismo",$H$54="Corrupción en Trámites, OPAs y Consultas de Acceso a la Información Pública"),'6.Valoración Control Corrupción'!E54,"No Aplica"))</f>
        <v/>
      </c>
      <c r="S54" s="37" t="str">
        <f>IF($H$54="","",
IF(OR($H$54="Corrupción",$H$54="Lavado de Activos",$H$54="Financiación del Terrorismo",$H$54="Corrupción en Trámites, OPAs y Consultas de Acceso a la Información Pública"),'6.Valoración Control Corrupción'!F54,"No Aplica"))</f>
        <v/>
      </c>
      <c r="T54" s="37" t="str">
        <f>IF($H$54="","",
IF(OR($H$54="Corrupción",$H$54="Lavado de Activos",$H$54="Financiación del Terrorismo",$H$54="Corrupción en Trámites, OPAs y Consultas de Acceso a la Información Pública"),'6.Valoración Control Corrupción'!G54,"No Aplica"))</f>
        <v/>
      </c>
      <c r="U54" s="37" t="str">
        <f>IF($H$54="","",
IF(OR($H$54="Corrupción",$H$54="Lavado de Activos",$H$54="Financiación del Terrorismo",$H$54="Corrupción en Trámites, OPAs y Consultas de Acceso a la Información Pública"),'6.Valoración Control Corrupción'!H54,"No Aplica"))</f>
        <v/>
      </c>
      <c r="V54" s="37" t="str">
        <f>IF($H$54="","",
IF(OR($H$54="Corrupción",$H$54="Lavado de Activos",$H$54="Financiación del Terrorismo",$H$54="Corrupción en Trámites, OPAs y Consultas de Acceso a la Información Pública"),'6.Valoración Control Corrupción'!I54,"No Aplica"))</f>
        <v/>
      </c>
      <c r="W54" s="37" t="str">
        <f>IF($H$54="","",
IF(OR($H$54="Corrupción",$H$54="Lavado de Activos",$H$54="Financiación del Terrorismo",$H$54="Corrupción en Trámites, OPAs y Consultas de Acceso a la Información Pública"),'6.Valoración Control Corrupción'!J54,"No Aplica"))</f>
        <v/>
      </c>
      <c r="X54" s="33" t="str">
        <f>IF($H$54="","",
IF(OR($H$54="Corrupción",$H$54="Lavado de Activos",$H$54="Financiación del Terrorismo",$H$54="Trámites, OPAs y Consultas de Acceso a la Información Pública"),"No Aplica",'5. Valoración de Controles'!I54))</f>
        <v/>
      </c>
      <c r="Y54" s="33" t="str">
        <f>IF($H$54="","",
IF(OR($H$54="Corrupción",$H$54="Lavado de Activos",$H$54="Financiación del Terrorismo",$H$54="Trámites, OPAs y Consultas de Acceso a la Información Pública"),"No Aplica",'5. Valoración de Controles'!J54))</f>
        <v/>
      </c>
      <c r="Z54" s="33" t="str">
        <f>IF($H$54="","",
IF(OR($H$54="Corrupción",$H$54="Lavado de Activos",$H$54="Financiación del Terrorismo",$H$54="Trámites, OPAs y Consultas de Acceso a la Información Pública"),"No Aplica",'5. Valoración de Controles'!K54))</f>
        <v/>
      </c>
      <c r="AA54" s="33" t="str">
        <f>IF($H$54="","",
IF(OR($H$54="Corrupción",$H$54="Lavado de Activos",$H$54="Financiación del Terrorismo",$H$54="Trámites, OPAs y Consultas de Acceso a la Información Pública"),"No Aplica",'5. Valoración de Controles'!L54))</f>
        <v/>
      </c>
      <c r="AB54" s="33" t="str">
        <f>IF($H$54="","",
IF(OR($H$54="Corrupción",$H$54="Lavado de Activos",$H$54="Financiación del Terrorismo",$H$54="Trámites, OPAs y Consultas de Acceso a la Información Pública"),"No Aplica",'5. Valoración de Controles'!M54))</f>
        <v/>
      </c>
      <c r="AC54" s="33" t="str">
        <f>IF($H$54="","",
IF(OR($H$54="Corrupción",$H$54="Lavado de Activos",$H$54="Financiación del Terrorismo",$H$54="Trámites, OPAs y Consultas de Acceso a la Información Pública"),"No Aplica",'5. Valoración de Controles'!N54))</f>
        <v/>
      </c>
      <c r="AD54" s="33" t="str">
        <f>IF($H$54="","",
IF(OR($H$54="Corrupción",$H$54="Lavado de Activos",$H$54="Financiación del Terrorismo",$H$54="Trámites, OPAs y Consultas de Acceso a la Información Pública"),"No Aplica",'5. Valoración de Controles'!O54))</f>
        <v/>
      </c>
      <c r="AE54" s="33" t="str">
        <f>IF($H$54="","",
IF(OR($H$54="Corrupción",$H$54="Lavado de Activos",$H$54="Financiación del Terrorismo",$H$54="Trámites, OPAs y Consultas de Acceso a la Información Pública"),"No Aplica",'5. Valoración de Controles'!P54))</f>
        <v/>
      </c>
      <c r="AF54" s="33" t="str">
        <f>IF($H$54="","",
IF(OR($H$54="Corrupción",$H$54="Lavado de Activos",$H$54="Financiación del Terrorismo",$H$54="Trámites, OPAs y Consultas de Acceso a la Información Pública"),"No Aplica",'5. Valoración de Controles'!Q54))</f>
        <v/>
      </c>
      <c r="AG54" s="25" t="str">
        <f>IF($H$54="","",
IF(OR($H$54="Corrupción",$H$54="Lavado de Activos",$H$54="Financiación del Terrorismo",$H$54="Corrupción en Trámites, OPAs y Consultas de Acceso a la Información Pública"),"No Aplica",'5. Valoración de Controles'!R54))</f>
        <v/>
      </c>
      <c r="AH54" s="95"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2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5"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2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1"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7"/>
      <c r="AN54" s="11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2"/>
      <c r="AP54" s="122"/>
      <c r="AQ54" s="122" t="str">
        <f>IF(AO54="","","∑ Peso porcentual de cada acción definida")</f>
        <v/>
      </c>
      <c r="AR54" s="94"/>
      <c r="AS54" s="3"/>
      <c r="AT54" s="3"/>
      <c r="AU54" s="3"/>
      <c r="AV54" s="3"/>
      <c r="AW54" s="3"/>
      <c r="AX54" s="3"/>
      <c r="AY54" s="3"/>
      <c r="AZ54" s="3"/>
      <c r="BA54" s="3"/>
      <c r="BB54" s="3"/>
      <c r="BC54" s="3"/>
      <c r="BD54" s="3"/>
      <c r="BE54" s="3"/>
      <c r="BF54" s="3"/>
      <c r="BG54" s="3"/>
      <c r="BH54" s="3"/>
      <c r="BI54" s="3"/>
      <c r="BJ54" s="3"/>
      <c r="BK54" s="3"/>
      <c r="BL54" s="3"/>
    </row>
    <row r="55" spans="1:64" ht="31.5" customHeight="1">
      <c r="A55" s="92"/>
      <c r="B55" s="92"/>
      <c r="C55" s="92"/>
      <c r="D55" s="92"/>
      <c r="E55" s="92"/>
      <c r="F55" s="92"/>
      <c r="G55" s="92"/>
      <c r="H55" s="92"/>
      <c r="I55" s="92"/>
      <c r="J55" s="92"/>
      <c r="K55" s="92"/>
      <c r="L55" s="92"/>
      <c r="M55" s="92"/>
      <c r="N55" s="92"/>
      <c r="O55" s="92"/>
      <c r="P55" s="92"/>
      <c r="Q55" s="37" t="str">
        <f>IF($H$54="","",
IF(OR($H$54="Corrupción",$H$54="Lavado de Activos",$H$54="Financiación del Terrorismo",$H$54="Corrupción en Trámites, OPAs y Consultas de Acceso a la Información Pública"),"No Aplica",'5. Valoración de Controles'!H55))</f>
        <v/>
      </c>
      <c r="R55" s="37" t="str">
        <f>IF($H$54="","",
IF(OR($H$54="Corrupción",$H$54="Lavado de Activos",$H$54="Financiación del Terrorismo",$H$54="Corrupción en Trámites, OPAs y Consultas de Acceso a la Información Pública"),'6.Valoración Control Corrupción'!E55,"No Aplica"))</f>
        <v/>
      </c>
      <c r="S55" s="37" t="str">
        <f>IF($H$54="","",
IF(OR($H$54="Corrupción",$H$54="Lavado de Activos",$H$54="Financiación del Terrorismo",$H$54="Corrupción en Trámites, OPAs y Consultas de Acceso a la Información Pública"),'6.Valoración Control Corrupción'!F55,"No Aplica"))</f>
        <v/>
      </c>
      <c r="T55" s="37" t="str">
        <f>IF($H$54="","",
IF(OR($H$54="Corrupción",$H$54="Lavado de Activos",$H$54="Financiación del Terrorismo",$H$54="Corrupción en Trámites, OPAs y Consultas de Acceso a la Información Pública"),'6.Valoración Control Corrupción'!G55,"No Aplica"))</f>
        <v/>
      </c>
      <c r="U55" s="37" t="str">
        <f>IF($H$54="","",
IF(OR($H$54="Corrupción",$H$54="Lavado de Activos",$H$54="Financiación del Terrorismo",$H$54="Corrupción en Trámites, OPAs y Consultas de Acceso a la Información Pública"),'6.Valoración Control Corrupción'!H55,"No Aplica"))</f>
        <v/>
      </c>
      <c r="V55" s="37" t="str">
        <f>IF($H$54="","",
IF(OR($H$54="Corrupción",$H$54="Lavado de Activos",$H$54="Financiación del Terrorismo",$H$54="Corrupción en Trámites, OPAs y Consultas de Acceso a la Información Pública"),'6.Valoración Control Corrupción'!I55,"No Aplica"))</f>
        <v/>
      </c>
      <c r="W55" s="37" t="str">
        <f>IF($H$54="","",
IF(OR($H$54="Corrupción",$H$54="Lavado de Activos",$H$54="Financiación del Terrorismo",$H$54="Corrupción en Trámites, OPAs y Consultas de Acceso a la Información Pública"),'6.Valoración Control Corrupción'!J55,"No Aplica"))</f>
        <v/>
      </c>
      <c r="X55" s="33" t="str">
        <f>IF($H$54="","",
IF(OR($H$54="Corrupción",$H$54="Lavado de Activos",$H$54="Financiación del Terrorismo",$H$54="Trámites, OPAs y Consultas de Acceso a la Información Pública"),"No Aplica",'5. Valoración de Controles'!I55))</f>
        <v/>
      </c>
      <c r="Y55" s="33" t="str">
        <f>IF($H$54="","",
IF(OR($H$54="Corrupción",$H$54="Lavado de Activos",$H$54="Financiación del Terrorismo",$H$54="Trámites, OPAs y Consultas de Acceso a la Información Pública"),"No Aplica",'5. Valoración de Controles'!J55))</f>
        <v/>
      </c>
      <c r="Z55" s="33" t="str">
        <f>IF($H$54="","",
IF(OR($H$54="Corrupción",$H$54="Lavado de Activos",$H$54="Financiación del Terrorismo",$H$54="Trámites, OPAs y Consultas de Acceso a la Información Pública"),"No Aplica",'5. Valoración de Controles'!K55))</f>
        <v/>
      </c>
      <c r="AA55" s="33" t="str">
        <f>IF($H$54="","",
IF(OR($H$54="Corrupción",$H$54="Lavado de Activos",$H$54="Financiación del Terrorismo",$H$54="Trámites, OPAs y Consultas de Acceso a la Información Pública"),"No Aplica",'5. Valoración de Controles'!L55))</f>
        <v/>
      </c>
      <c r="AB55" s="33" t="str">
        <f>IF($H$54="","",
IF(OR($H$54="Corrupción",$H$54="Lavado de Activos",$H$54="Financiación del Terrorismo",$H$54="Trámites, OPAs y Consultas de Acceso a la Información Pública"),"No Aplica",'5. Valoración de Controles'!M55))</f>
        <v/>
      </c>
      <c r="AC55" s="33" t="str">
        <f>IF($H$54="","",
IF(OR($H$54="Corrupción",$H$54="Lavado de Activos",$H$54="Financiación del Terrorismo",$H$54="Trámites, OPAs y Consultas de Acceso a la Información Pública"),"No Aplica",'5. Valoración de Controles'!N55))</f>
        <v/>
      </c>
      <c r="AD55" s="33" t="str">
        <f>IF($H$54="","",
IF(OR($H$54="Corrupción",$H$54="Lavado de Activos",$H$54="Financiación del Terrorismo",$H$54="Trámites, OPAs y Consultas de Acceso a la Información Pública"),"No Aplica",'5. Valoración de Controles'!O55))</f>
        <v/>
      </c>
      <c r="AE55" s="33" t="str">
        <f>IF($H$54="","",
IF(OR($H$54="Corrupción",$H$54="Lavado de Activos",$H$54="Financiación del Terrorismo",$H$54="Trámites, OPAs y Consultas de Acceso a la Información Pública"),"No Aplica",'5. Valoración de Controles'!P55))</f>
        <v/>
      </c>
      <c r="AF55" s="33" t="str">
        <f>IF($H$54="","",
IF(OR($H$54="Corrupción",$H$54="Lavado de Activos",$H$54="Financiación del Terrorismo",$H$54="Trámites, OPAs y Consultas de Acceso a la Información Pública"),"No Aplica",'5. Valoración de Controles'!Q55))</f>
        <v/>
      </c>
      <c r="AG55" s="25" t="str">
        <f>IF($H$54="","",
IF(OR($H$54="Corrupción",$H$54="Lavado de Activos",$H$54="Financiación del Terrorismo",$H$54="Corrupción en Trámites, OPAs y Consultas de Acceso a la Información Pública"),"No Aplica",'5. Valoración de Controles'!R55))</f>
        <v/>
      </c>
      <c r="AH55" s="92"/>
      <c r="AI55" s="92"/>
      <c r="AJ55" s="92"/>
      <c r="AK55" s="92"/>
      <c r="AL55" s="92"/>
      <c r="AM55" s="92"/>
      <c r="AN55" s="92"/>
      <c r="AO55" s="92"/>
      <c r="AP55" s="92"/>
      <c r="AQ55" s="92"/>
      <c r="AR55" s="92"/>
      <c r="AS55" s="2"/>
      <c r="AT55" s="2"/>
      <c r="AU55" s="2"/>
      <c r="AV55" s="2"/>
      <c r="AW55" s="2"/>
      <c r="AX55" s="2"/>
      <c r="AY55" s="2"/>
      <c r="AZ55" s="2"/>
      <c r="BA55" s="2"/>
      <c r="BB55" s="2"/>
      <c r="BC55" s="2"/>
      <c r="BD55" s="2"/>
      <c r="BE55" s="2"/>
      <c r="BF55" s="2"/>
      <c r="BG55" s="2"/>
      <c r="BH55" s="2"/>
      <c r="BI55" s="2"/>
      <c r="BJ55" s="2"/>
      <c r="BK55" s="2"/>
      <c r="BL55" s="2"/>
    </row>
    <row r="56" spans="1:64" ht="31.5" customHeight="1">
      <c r="A56" s="93"/>
      <c r="B56" s="93"/>
      <c r="C56" s="93"/>
      <c r="D56" s="93"/>
      <c r="E56" s="93"/>
      <c r="F56" s="93"/>
      <c r="G56" s="93"/>
      <c r="H56" s="93"/>
      <c r="I56" s="93"/>
      <c r="J56" s="93"/>
      <c r="K56" s="93"/>
      <c r="L56" s="93"/>
      <c r="M56" s="93"/>
      <c r="N56" s="93"/>
      <c r="O56" s="93"/>
      <c r="P56" s="93"/>
      <c r="Q56" s="37" t="str">
        <f>IF($H$54="","",
IF(OR($H$54="Corrupción",$H$54="Lavado de Activos",$H$54="Financiación del Terrorismo",$H$54="Corrupción en Trámites, OPAs y Consultas de Acceso a la Información Pública"),"No Aplica",'5. Valoración de Controles'!H56))</f>
        <v/>
      </c>
      <c r="R56" s="37" t="str">
        <f>IF($H$54="","",
IF(OR($H$54="Corrupción",$H$54="Lavado de Activos",$H$54="Financiación del Terrorismo",$H$54="Corrupción en Trámites, OPAs y Consultas de Acceso a la Información Pública"),'6.Valoración Control Corrupción'!E56,"No Aplica"))</f>
        <v/>
      </c>
      <c r="S56" s="37" t="str">
        <f>IF($H$54="","",
IF(OR($H$54="Corrupción",$H$54="Lavado de Activos",$H$54="Financiación del Terrorismo",$H$54="Corrupción en Trámites, OPAs y Consultas de Acceso a la Información Pública"),'6.Valoración Control Corrupción'!F56,"No Aplica"))</f>
        <v/>
      </c>
      <c r="T56" s="37" t="str">
        <f>IF($H$54="","",
IF(OR($H$54="Corrupción",$H$54="Lavado de Activos",$H$54="Financiación del Terrorismo",$H$54="Corrupción en Trámites, OPAs y Consultas de Acceso a la Información Pública"),'6.Valoración Control Corrupción'!G56,"No Aplica"))</f>
        <v/>
      </c>
      <c r="U56" s="37" t="str">
        <f>IF($H$54="","",
IF(OR($H$54="Corrupción",$H$54="Lavado de Activos",$H$54="Financiación del Terrorismo",$H$54="Corrupción en Trámites, OPAs y Consultas de Acceso a la Información Pública"),'6.Valoración Control Corrupción'!H56,"No Aplica"))</f>
        <v/>
      </c>
      <c r="V56" s="37" t="str">
        <f>IF($H$54="","",
IF(OR($H$54="Corrupción",$H$54="Lavado de Activos",$H$54="Financiación del Terrorismo",$H$54="Corrupción en Trámites, OPAs y Consultas de Acceso a la Información Pública"),'6.Valoración Control Corrupción'!I56,"No Aplica"))</f>
        <v/>
      </c>
      <c r="W56" s="37" t="str">
        <f>IF($H$54="","",
IF(OR($H$54="Corrupción",$H$54="Lavado de Activos",$H$54="Financiación del Terrorismo",$H$54="Corrupción en Trámites, OPAs y Consultas de Acceso a la Información Pública"),'6.Valoración Control Corrupción'!J56,"No Aplica"))</f>
        <v/>
      </c>
      <c r="X56" s="33" t="str">
        <f>IF($H$54="","",
IF(OR($H$54="Corrupción",$H$54="Lavado de Activos",$H$54="Financiación del Terrorismo",$H$54="Trámites, OPAs y Consultas de Acceso a la Información Pública"),"No Aplica",'5. Valoración de Controles'!I56))</f>
        <v/>
      </c>
      <c r="Y56" s="33" t="str">
        <f>IF($H$54="","",
IF(OR($H$54="Corrupción",$H$54="Lavado de Activos",$H$54="Financiación del Terrorismo",$H$54="Trámites, OPAs y Consultas de Acceso a la Información Pública"),"No Aplica",'5. Valoración de Controles'!J56))</f>
        <v/>
      </c>
      <c r="Z56" s="33" t="str">
        <f>IF($H$54="","",
IF(OR($H$54="Corrupción",$H$54="Lavado de Activos",$H$54="Financiación del Terrorismo",$H$54="Trámites, OPAs y Consultas de Acceso a la Información Pública"),"No Aplica",'5. Valoración de Controles'!K56))</f>
        <v/>
      </c>
      <c r="AA56" s="33" t="str">
        <f>IF($H$54="","",
IF(OR($H$54="Corrupción",$H$54="Lavado de Activos",$H$54="Financiación del Terrorismo",$H$54="Trámites, OPAs y Consultas de Acceso a la Información Pública"),"No Aplica",'5. Valoración de Controles'!L56))</f>
        <v/>
      </c>
      <c r="AB56" s="33" t="str">
        <f>IF($H$54="","",
IF(OR($H$54="Corrupción",$H$54="Lavado de Activos",$H$54="Financiación del Terrorismo",$H$54="Trámites, OPAs y Consultas de Acceso a la Información Pública"),"No Aplica",'5. Valoración de Controles'!M56))</f>
        <v/>
      </c>
      <c r="AC56" s="33" t="str">
        <f>IF($H$54="","",
IF(OR($H$54="Corrupción",$H$54="Lavado de Activos",$H$54="Financiación del Terrorismo",$H$54="Trámites, OPAs y Consultas de Acceso a la Información Pública"),"No Aplica",'5. Valoración de Controles'!N56))</f>
        <v/>
      </c>
      <c r="AD56" s="33" t="str">
        <f>IF($H$54="","",
IF(OR($H$54="Corrupción",$H$54="Lavado de Activos",$H$54="Financiación del Terrorismo",$H$54="Trámites, OPAs y Consultas de Acceso a la Información Pública"),"No Aplica",'5. Valoración de Controles'!O56))</f>
        <v/>
      </c>
      <c r="AE56" s="33" t="str">
        <f>IF($H$54="","",
IF(OR($H$54="Corrupción",$H$54="Lavado de Activos",$H$54="Financiación del Terrorismo",$H$54="Trámites, OPAs y Consultas de Acceso a la Información Pública"),"No Aplica",'5. Valoración de Controles'!P56))</f>
        <v/>
      </c>
      <c r="AF56" s="33" t="str">
        <f>IF($H$54="","",
IF(OR($H$54="Corrupción",$H$54="Lavado de Activos",$H$54="Financiación del Terrorismo",$H$54="Trámites, OPAs y Consultas de Acceso a la Información Pública"),"No Aplica",'5. Valoración de Controles'!Q56))</f>
        <v/>
      </c>
      <c r="AG56" s="25" t="str">
        <f>IF($H$54="","",
IF(OR($H$54="Corrupción",$H$54="Lavado de Activos",$H$54="Financiación del Terrorismo",$H$54="Corrupción en Trámites, OPAs y Consultas de Acceso a la Información Pública"),"No Aplica",'5. Valoración de Controles'!R56))</f>
        <v/>
      </c>
      <c r="AH56" s="93"/>
      <c r="AI56" s="93"/>
      <c r="AJ56" s="93"/>
      <c r="AK56" s="93"/>
      <c r="AL56" s="93"/>
      <c r="AM56" s="93"/>
      <c r="AN56" s="93"/>
      <c r="AO56" s="93"/>
      <c r="AP56" s="93"/>
      <c r="AQ56" s="93"/>
      <c r="AR56" s="93"/>
      <c r="AS56" s="2"/>
      <c r="AT56" s="2"/>
      <c r="AU56" s="2"/>
      <c r="AV56" s="2"/>
      <c r="AW56" s="2"/>
      <c r="AX56" s="2"/>
      <c r="AY56" s="2"/>
      <c r="AZ56" s="2"/>
      <c r="BA56" s="2"/>
      <c r="BB56" s="2"/>
      <c r="BC56" s="2"/>
      <c r="BD56" s="2"/>
      <c r="BE56" s="2"/>
      <c r="BF56" s="2"/>
      <c r="BG56" s="2"/>
      <c r="BH56" s="2"/>
      <c r="BI56" s="2"/>
      <c r="BJ56" s="2"/>
      <c r="BK56" s="2"/>
      <c r="BL56" s="2"/>
    </row>
    <row r="57" spans="1:64" ht="31.5" customHeight="1">
      <c r="A57" s="99">
        <v>17</v>
      </c>
      <c r="B57" s="94" t="str">
        <f>'2. Identificación del Riesgo'!B57:B59</f>
        <v/>
      </c>
      <c r="C57" s="94" t="str">
        <f>IF('2. Identificación del Riesgo'!C57:C59="","",'2. Identificación del Riesgo'!C57:C59)</f>
        <v/>
      </c>
      <c r="D57" s="94" t="str">
        <f>IF('2. Identificación del Riesgo'!D57:D59="","",'2. Identificación del Riesgo'!D57:D59)</f>
        <v/>
      </c>
      <c r="E57" s="94" t="str">
        <f>IF('2. Identificación del Riesgo'!E57:E59="","",'2. Identificación del Riesgo'!E57:E59)</f>
        <v/>
      </c>
      <c r="F57" s="94" t="str">
        <f>IF('2. Identificación del Riesgo'!F57:F59="","",'2. Identificación del Riesgo'!F57:F59)</f>
        <v/>
      </c>
      <c r="G57" s="94" t="str">
        <f>IF('2. Identificación del Riesgo'!G57:G59="","",'2. Identificación del Riesgo'!G57:G59)</f>
        <v/>
      </c>
      <c r="H57" s="94" t="str">
        <f>IF('2. Identificación del Riesgo'!H57:H59="","",'2. Identificación del Riesgo'!H57:H59)</f>
        <v/>
      </c>
      <c r="I57" s="94" t="str">
        <f>IF('2. Identificación del Riesgo'!I57:I59="","",'2. Identificación del Riesgo'!I57:I59)</f>
        <v/>
      </c>
      <c r="J57" s="94" t="str">
        <f>IF('2. Identificación del Riesgo'!J57:J59="","",'2. Identificación del Riesgo'!J57:J59)</f>
        <v/>
      </c>
      <c r="K57" s="95" t="str">
        <f>'2. Identificación del Riesgo'!K57:K59</f>
        <v/>
      </c>
      <c r="L57" s="96" t="str">
        <f>'2. Identificación del Riesgo'!L57:L59</f>
        <v/>
      </c>
      <c r="M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5" t="str">
        <f>'2. Identificación del Riesgo'!N57:N59</f>
        <v/>
      </c>
      <c r="O57" s="96" t="str">
        <f>'2. Identificación del Riesgo'!O57:O59</f>
        <v/>
      </c>
      <c r="P57" s="91" t="str">
        <f>'2. Identificación del Riesgo'!P57:P59</f>
        <v/>
      </c>
      <c r="Q57" s="37" t="str">
        <f>IF($H$57="","",
IF(OR($H$57="Corrupción",$H$57="Lavado de Activos",$H$57="Financiación del Terrorismo",$H$57="Corrupción en Trámites, OPAs y Consultas de Acceso a la Información Pública"),"No Aplica",'5. Valoración de Controles'!H57))</f>
        <v/>
      </c>
      <c r="R57" s="37" t="str">
        <f>IF($H$57="","",
IF(OR($H$57="Corrupción",$H$57="Lavado de Activos",$H$57="Financiación del Terrorismo",$H$57="Corrupción en Trámites, OPAs y Consultas de Acceso a la Información Pública"),'6.Valoración Control Corrupción'!E57,"No Aplica"))</f>
        <v/>
      </c>
      <c r="S57" s="37" t="str">
        <f>IF($H$57="","",
IF(OR($H$57="Corrupción",$H$57="Lavado de Activos",$H$57="Financiación del Terrorismo",$H$57="Corrupción en Trámites, OPAs y Consultas de Acceso a la Información Pública"),'6.Valoración Control Corrupción'!F57,"No Aplica"))</f>
        <v/>
      </c>
      <c r="T57" s="37" t="str">
        <f>IF($H$57="","",
IF(OR($H$57="Corrupción",$H$57="Lavado de Activos",$H$57="Financiación del Terrorismo",$H$57="Corrupción en Trámites, OPAs y Consultas de Acceso a la Información Pública"),'6.Valoración Control Corrupción'!G57,"No Aplica"))</f>
        <v/>
      </c>
      <c r="U57" s="37" t="str">
        <f>IF($H$57="","",
IF(OR($H$57="Corrupción",$H$57="Lavado de Activos",$H$57="Financiación del Terrorismo",$H$57="Corrupción en Trámites, OPAs y Consultas de Acceso a la Información Pública"),'6.Valoración Control Corrupción'!H57,"No Aplica"))</f>
        <v/>
      </c>
      <c r="V57" s="37" t="str">
        <f>IF($H$57="","",
IF(OR($H$57="Corrupción",$H$57="Lavado de Activos",$H$57="Financiación del Terrorismo",$H$57="Corrupción en Trámites, OPAs y Consultas de Acceso a la Información Pública"),'6.Valoración Control Corrupción'!I57,"No Aplica"))</f>
        <v/>
      </c>
      <c r="W57" s="37" t="str">
        <f>IF($H$57="","",
IF(OR($H$57="Corrupción",$H$57="Lavado de Activos",$H$57="Financiación del Terrorismo",$H$57="Corrupción en Trámites, OPAs y Consultas de Acceso a la Información Pública"),'6.Valoración Control Corrupción'!J57,"No Aplica"))</f>
        <v/>
      </c>
      <c r="X57" s="33" t="str">
        <f>IF($H$57="","",
IF(OR($H$57="Corrupción",$H$57="Lavado de Activos",$H$57="Financiación del Terrorismo",$H$57="Trámites, OPAs y Consultas de Acceso a la Información Pública"),"No Aplica",'5. Valoración de Controles'!I57))</f>
        <v/>
      </c>
      <c r="Y57" s="33" t="str">
        <f>IF($H$57="","",
IF(OR($H$57="Corrupción",$H$57="Lavado de Activos",$H$57="Financiación del Terrorismo",$H$57="Trámites, OPAs y Consultas de Acceso a la Información Pública"),"No Aplica",'5. Valoración de Controles'!J57))</f>
        <v/>
      </c>
      <c r="Z57" s="33" t="str">
        <f>IF($H$57="","",
IF(OR($H$57="Corrupción",$H$57="Lavado de Activos",$H$57="Financiación del Terrorismo",$H$57="Trámites, OPAs y Consultas de Acceso a la Información Pública"),"No Aplica",'5. Valoración de Controles'!K57))</f>
        <v/>
      </c>
      <c r="AA57" s="33" t="str">
        <f>IF($H$57="","",
IF(OR($H$57="Corrupción",$H$57="Lavado de Activos",$H$57="Financiación del Terrorismo",$H$57="Trámites, OPAs y Consultas de Acceso a la Información Pública"),"No Aplica",'5. Valoración de Controles'!L57))</f>
        <v/>
      </c>
      <c r="AB57" s="33" t="str">
        <f>IF($H$57="","",
IF(OR($H$57="Corrupción",$H$57="Lavado de Activos",$H$57="Financiación del Terrorismo",$H$57="Trámites, OPAs y Consultas de Acceso a la Información Pública"),"No Aplica",'5. Valoración de Controles'!M57))</f>
        <v/>
      </c>
      <c r="AC57" s="33" t="str">
        <f>IF($H$57="","",
IF(OR($H$57="Corrupción",$H$57="Lavado de Activos",$H$57="Financiación del Terrorismo",$H$57="Trámites, OPAs y Consultas de Acceso a la Información Pública"),"No Aplica",'5. Valoración de Controles'!N57))</f>
        <v/>
      </c>
      <c r="AD57" s="33" t="str">
        <f>IF($H$57="","",
IF(OR($H$57="Corrupción",$H$57="Lavado de Activos",$H$57="Financiación del Terrorismo",$H$57="Trámites, OPAs y Consultas de Acceso a la Información Pública"),"No Aplica",'5. Valoración de Controles'!O57))</f>
        <v/>
      </c>
      <c r="AE57" s="33" t="str">
        <f>IF($H$57="","",
IF(OR($H$57="Corrupción",$H$57="Lavado de Activos",$H$57="Financiación del Terrorismo",$H$57="Trámites, OPAs y Consultas de Acceso a la Información Pública"),"No Aplica",'5. Valoración de Controles'!P57))</f>
        <v/>
      </c>
      <c r="AF57" s="33" t="str">
        <f>IF($H$57="","",
IF(OR($H$57="Corrupción",$H$57="Lavado de Activos",$H$57="Financiación del Terrorismo",$H$57="Trámites, OPAs y Consultas de Acceso a la Información Pública"),"No Aplica",'5. Valoración de Controles'!Q57))</f>
        <v/>
      </c>
      <c r="AG57" s="25" t="str">
        <f>IF($H$57="","",
IF(OR($H$57="Corrupción",$H$57="Lavado de Activos",$H$57="Financiación del Terrorismo",$H$57="Corrupción en Trámites, OPAs y Consultas de Acceso a la Información Pública"),"No Aplica",'5. Valoración de Controles'!R57))</f>
        <v/>
      </c>
      <c r="AH57" s="95"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2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5"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2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1"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7"/>
      <c r="AN57" s="11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2"/>
      <c r="AP57" s="122"/>
      <c r="AQ57" s="122" t="str">
        <f>IF(AO57="","","∑ Peso porcentual de cada acción definida")</f>
        <v/>
      </c>
      <c r="AR57" s="94"/>
      <c r="AS57" s="3"/>
      <c r="AT57" s="3"/>
      <c r="AU57" s="3"/>
      <c r="AV57" s="3"/>
      <c r="AW57" s="3"/>
      <c r="AX57" s="3"/>
      <c r="AY57" s="3"/>
      <c r="AZ57" s="3"/>
      <c r="BA57" s="3"/>
      <c r="BB57" s="3"/>
      <c r="BC57" s="3"/>
      <c r="BD57" s="3"/>
      <c r="BE57" s="3"/>
      <c r="BF57" s="3"/>
      <c r="BG57" s="3"/>
      <c r="BH57" s="3"/>
      <c r="BI57" s="3"/>
      <c r="BJ57" s="3"/>
      <c r="BK57" s="3"/>
      <c r="BL57" s="3"/>
    </row>
    <row r="58" spans="1:64" ht="31.5" customHeight="1">
      <c r="A58" s="92"/>
      <c r="B58" s="92"/>
      <c r="C58" s="92"/>
      <c r="D58" s="92"/>
      <c r="E58" s="92"/>
      <c r="F58" s="92"/>
      <c r="G58" s="92"/>
      <c r="H58" s="92"/>
      <c r="I58" s="92"/>
      <c r="J58" s="92"/>
      <c r="K58" s="92"/>
      <c r="L58" s="92"/>
      <c r="M58" s="92"/>
      <c r="N58" s="92"/>
      <c r="O58" s="92"/>
      <c r="P58" s="92"/>
      <c r="Q58" s="37" t="str">
        <f>IF($H$57="","",
IF(OR($H$57="Corrupción",$H$57="Lavado de Activos",$H$57="Financiación del Terrorismo",$H$57="Corrupción en Trámites, OPAs y Consultas de Acceso a la Información Pública"),"No Aplica",'5. Valoración de Controles'!H58))</f>
        <v/>
      </c>
      <c r="R58" s="37" t="str">
        <f>IF($H$57="","",
IF(OR($H$57="Corrupción",$H$57="Lavado de Activos",$H$57="Financiación del Terrorismo",$H$57="Corrupción en Trámites, OPAs y Consultas de Acceso a la Información Pública"),'6.Valoración Control Corrupción'!E58,"No Aplica"))</f>
        <v/>
      </c>
      <c r="S58" s="37" t="str">
        <f>IF($H$57="","",
IF(OR($H$57="Corrupción",$H$57="Lavado de Activos",$H$57="Financiación del Terrorismo",$H$57="Corrupción en Trámites, OPAs y Consultas de Acceso a la Información Pública"),'6.Valoración Control Corrupción'!F58,"No Aplica"))</f>
        <v/>
      </c>
      <c r="T58" s="37" t="str">
        <f>IF($H$57="","",
IF(OR($H$57="Corrupción",$H$57="Lavado de Activos",$H$57="Financiación del Terrorismo",$H$57="Corrupción en Trámites, OPAs y Consultas de Acceso a la Información Pública"),'6.Valoración Control Corrupción'!G58,"No Aplica"))</f>
        <v/>
      </c>
      <c r="U58" s="37" t="str">
        <f>IF($H$57="","",
IF(OR($H$57="Corrupción",$H$57="Lavado de Activos",$H$57="Financiación del Terrorismo",$H$57="Corrupción en Trámites, OPAs y Consultas de Acceso a la Información Pública"),'6.Valoración Control Corrupción'!H58,"No Aplica"))</f>
        <v/>
      </c>
      <c r="V58" s="37" t="str">
        <f>IF($H$57="","",
IF(OR($H$57="Corrupción",$H$57="Lavado de Activos",$H$57="Financiación del Terrorismo",$H$57="Corrupción en Trámites, OPAs y Consultas de Acceso a la Información Pública"),'6.Valoración Control Corrupción'!I58,"No Aplica"))</f>
        <v/>
      </c>
      <c r="W58" s="37" t="str">
        <f>IF($H$57="","",
IF(OR($H$57="Corrupción",$H$57="Lavado de Activos",$H$57="Financiación del Terrorismo",$H$57="Corrupción en Trámites, OPAs y Consultas de Acceso a la Información Pública"),'6.Valoración Control Corrupción'!J58,"No Aplica"))</f>
        <v/>
      </c>
      <c r="X58" s="33" t="str">
        <f>IF($H$57="","",
IF(OR($H$57="Corrupción",$H$57="Lavado de Activos",$H$57="Financiación del Terrorismo",$H$57="Trámites, OPAs y Consultas de Acceso a la Información Pública"),"No Aplica",'5. Valoración de Controles'!I58))</f>
        <v/>
      </c>
      <c r="Y58" s="33" t="str">
        <f>IF($H$57="","",
IF(OR($H$57="Corrupción",$H$57="Lavado de Activos",$H$57="Financiación del Terrorismo",$H$57="Trámites, OPAs y Consultas de Acceso a la Información Pública"),"No Aplica",'5. Valoración de Controles'!J58))</f>
        <v/>
      </c>
      <c r="Z58" s="33" t="str">
        <f>IF($H$57="","",
IF(OR($H$57="Corrupción",$H$57="Lavado de Activos",$H$57="Financiación del Terrorismo",$H$57="Trámites, OPAs y Consultas de Acceso a la Información Pública"),"No Aplica",'5. Valoración de Controles'!K58))</f>
        <v/>
      </c>
      <c r="AA58" s="33" t="str">
        <f>IF($H$57="","",
IF(OR($H$57="Corrupción",$H$57="Lavado de Activos",$H$57="Financiación del Terrorismo",$H$57="Trámites, OPAs y Consultas de Acceso a la Información Pública"),"No Aplica",'5. Valoración de Controles'!L58))</f>
        <v/>
      </c>
      <c r="AB58" s="33" t="str">
        <f>IF($H$57="","",
IF(OR($H$57="Corrupción",$H$57="Lavado de Activos",$H$57="Financiación del Terrorismo",$H$57="Trámites, OPAs y Consultas de Acceso a la Información Pública"),"No Aplica",'5. Valoración de Controles'!M58))</f>
        <v/>
      </c>
      <c r="AC58" s="33" t="str">
        <f>IF($H$57="","",
IF(OR($H$57="Corrupción",$H$57="Lavado de Activos",$H$57="Financiación del Terrorismo",$H$57="Trámites, OPAs y Consultas de Acceso a la Información Pública"),"No Aplica",'5. Valoración de Controles'!N58))</f>
        <v/>
      </c>
      <c r="AD58" s="33" t="str">
        <f>IF($H$57="","",
IF(OR($H$57="Corrupción",$H$57="Lavado de Activos",$H$57="Financiación del Terrorismo",$H$57="Trámites, OPAs y Consultas de Acceso a la Información Pública"),"No Aplica",'5. Valoración de Controles'!O58))</f>
        <v/>
      </c>
      <c r="AE58" s="33" t="str">
        <f>IF($H$57="","",
IF(OR($H$57="Corrupción",$H$57="Lavado de Activos",$H$57="Financiación del Terrorismo",$H$57="Trámites, OPAs y Consultas de Acceso a la Información Pública"),"No Aplica",'5. Valoración de Controles'!P58))</f>
        <v/>
      </c>
      <c r="AF58" s="33" t="str">
        <f>IF($H$57="","",
IF(OR($H$57="Corrupción",$H$57="Lavado de Activos",$H$57="Financiación del Terrorismo",$H$57="Trámites, OPAs y Consultas de Acceso a la Información Pública"),"No Aplica",'5. Valoración de Controles'!Q58))</f>
        <v/>
      </c>
      <c r="AG58" s="25" t="str">
        <f>IF($H$57="","",
IF(OR($H$57="Corrupción",$H$57="Lavado de Activos",$H$57="Financiación del Terrorismo",$H$57="Corrupción en Trámites, OPAs y Consultas de Acceso a la Información Pública"),"No Aplica",'5. Valoración de Controles'!R58))</f>
        <v/>
      </c>
      <c r="AH58" s="92"/>
      <c r="AI58" s="92"/>
      <c r="AJ58" s="92"/>
      <c r="AK58" s="92"/>
      <c r="AL58" s="92"/>
      <c r="AM58" s="92"/>
      <c r="AN58" s="92"/>
      <c r="AO58" s="92"/>
      <c r="AP58" s="92"/>
      <c r="AQ58" s="92"/>
      <c r="AR58" s="92"/>
      <c r="AS58" s="2"/>
      <c r="AT58" s="2"/>
      <c r="AU58" s="2"/>
      <c r="AV58" s="2"/>
      <c r="AW58" s="2"/>
      <c r="AX58" s="2"/>
      <c r="AY58" s="2"/>
      <c r="AZ58" s="2"/>
      <c r="BA58" s="2"/>
      <c r="BB58" s="2"/>
      <c r="BC58" s="2"/>
      <c r="BD58" s="2"/>
      <c r="BE58" s="2"/>
      <c r="BF58" s="2"/>
      <c r="BG58" s="2"/>
      <c r="BH58" s="2"/>
      <c r="BI58" s="2"/>
      <c r="BJ58" s="2"/>
      <c r="BK58" s="2"/>
      <c r="BL58" s="2"/>
    </row>
    <row r="59" spans="1:64" ht="31.5" customHeight="1">
      <c r="A59" s="93"/>
      <c r="B59" s="93"/>
      <c r="C59" s="93"/>
      <c r="D59" s="93"/>
      <c r="E59" s="93"/>
      <c r="F59" s="93"/>
      <c r="G59" s="93"/>
      <c r="H59" s="93"/>
      <c r="I59" s="93"/>
      <c r="J59" s="93"/>
      <c r="K59" s="93"/>
      <c r="L59" s="93"/>
      <c r="M59" s="93"/>
      <c r="N59" s="93"/>
      <c r="O59" s="93"/>
      <c r="P59" s="93"/>
      <c r="Q59" s="37" t="str">
        <f>IF($H$57="","",
IF(OR($H$57="Corrupción",$H$57="Lavado de Activos",$H$57="Financiación del Terrorismo",$H$57="Corrupción en Trámites, OPAs y Consultas de Acceso a la Información Pública"),"No Aplica",'5. Valoración de Controles'!H59))</f>
        <v/>
      </c>
      <c r="R59" s="37" t="str">
        <f>IF($H$57="","",
IF(OR($H$57="Corrupción",$H$57="Lavado de Activos",$H$57="Financiación del Terrorismo",$H$57="Corrupción en Trámites, OPAs y Consultas de Acceso a la Información Pública"),'6.Valoración Control Corrupción'!E59,"No Aplica"))</f>
        <v/>
      </c>
      <c r="S59" s="37" t="str">
        <f>IF($H$57="","",
IF(OR($H$57="Corrupción",$H$57="Lavado de Activos",$H$57="Financiación del Terrorismo",$H$57="Corrupción en Trámites, OPAs y Consultas de Acceso a la Información Pública"),'6.Valoración Control Corrupción'!F59,"No Aplica"))</f>
        <v/>
      </c>
      <c r="T59" s="37" t="str">
        <f>IF($H$57="","",
IF(OR($H$57="Corrupción",$H$57="Lavado de Activos",$H$57="Financiación del Terrorismo",$H$57="Corrupción en Trámites, OPAs y Consultas de Acceso a la Información Pública"),'6.Valoración Control Corrupción'!G59,"No Aplica"))</f>
        <v/>
      </c>
      <c r="U59" s="37" t="str">
        <f>IF($H$57="","",
IF(OR($H$57="Corrupción",$H$57="Lavado de Activos",$H$57="Financiación del Terrorismo",$H$57="Corrupción en Trámites, OPAs y Consultas de Acceso a la Información Pública"),'6.Valoración Control Corrupción'!H59,"No Aplica"))</f>
        <v/>
      </c>
      <c r="V59" s="37" t="str">
        <f>IF($H$57="","",
IF(OR($H$57="Corrupción",$H$57="Lavado de Activos",$H$57="Financiación del Terrorismo",$H$57="Corrupción en Trámites, OPAs y Consultas de Acceso a la Información Pública"),'6.Valoración Control Corrupción'!I59,"No Aplica"))</f>
        <v/>
      </c>
      <c r="W59" s="37" t="str">
        <f>IF($H$57="","",
IF(OR($H$57="Corrupción",$H$57="Lavado de Activos",$H$57="Financiación del Terrorismo",$H$57="Corrupción en Trámites, OPAs y Consultas de Acceso a la Información Pública"),'6.Valoración Control Corrupción'!J59,"No Aplica"))</f>
        <v/>
      </c>
      <c r="X59" s="33" t="str">
        <f>IF($H$57="","",
IF(OR($H$57="Corrupción",$H$57="Lavado de Activos",$H$57="Financiación del Terrorismo",$H$57="Trámites, OPAs y Consultas de Acceso a la Información Pública"),"No Aplica",'5. Valoración de Controles'!I59))</f>
        <v/>
      </c>
      <c r="Y59" s="33" t="str">
        <f>IF($H$57="","",
IF(OR($H$57="Corrupción",$H$57="Lavado de Activos",$H$57="Financiación del Terrorismo",$H$57="Trámites, OPAs y Consultas de Acceso a la Información Pública"),"No Aplica",'5. Valoración de Controles'!J59))</f>
        <v/>
      </c>
      <c r="Z59" s="33" t="str">
        <f>IF($H$57="","",
IF(OR($H$57="Corrupción",$H$57="Lavado de Activos",$H$57="Financiación del Terrorismo",$H$57="Trámites, OPAs y Consultas de Acceso a la Información Pública"),"No Aplica",'5. Valoración de Controles'!K59))</f>
        <v/>
      </c>
      <c r="AA59" s="33" t="str">
        <f>IF($H$57="","",
IF(OR($H$57="Corrupción",$H$57="Lavado de Activos",$H$57="Financiación del Terrorismo",$H$57="Trámites, OPAs y Consultas de Acceso a la Información Pública"),"No Aplica",'5. Valoración de Controles'!L59))</f>
        <v/>
      </c>
      <c r="AB59" s="33" t="str">
        <f>IF($H$57="","",
IF(OR($H$57="Corrupción",$H$57="Lavado de Activos",$H$57="Financiación del Terrorismo",$H$57="Trámites, OPAs y Consultas de Acceso a la Información Pública"),"No Aplica",'5. Valoración de Controles'!M59))</f>
        <v/>
      </c>
      <c r="AC59" s="33" t="str">
        <f>IF($H$57="","",
IF(OR($H$57="Corrupción",$H$57="Lavado de Activos",$H$57="Financiación del Terrorismo",$H$57="Trámites, OPAs y Consultas de Acceso a la Información Pública"),"No Aplica",'5. Valoración de Controles'!N59))</f>
        <v/>
      </c>
      <c r="AD59" s="33" t="str">
        <f>IF($H$57="","",
IF(OR($H$57="Corrupción",$H$57="Lavado de Activos",$H$57="Financiación del Terrorismo",$H$57="Trámites, OPAs y Consultas de Acceso a la Información Pública"),"No Aplica",'5. Valoración de Controles'!O59))</f>
        <v/>
      </c>
      <c r="AE59" s="33" t="str">
        <f>IF($H$57="","",
IF(OR($H$57="Corrupción",$H$57="Lavado de Activos",$H$57="Financiación del Terrorismo",$H$57="Trámites, OPAs y Consultas de Acceso a la Información Pública"),"No Aplica",'5. Valoración de Controles'!P59))</f>
        <v/>
      </c>
      <c r="AF59" s="33" t="str">
        <f>IF($H$57="","",
IF(OR($H$57="Corrupción",$H$57="Lavado de Activos",$H$57="Financiación del Terrorismo",$H$57="Trámites, OPAs y Consultas de Acceso a la Información Pública"),"No Aplica",'5. Valoración de Controles'!Q59))</f>
        <v/>
      </c>
      <c r="AG59" s="25" t="str">
        <f>IF($H$57="","",
IF(OR($H$57="Corrupción",$H$57="Lavado de Activos",$H$57="Financiación del Terrorismo",$H$57="Corrupción en Trámites, OPAs y Consultas de Acceso a la Información Pública"),"No Aplica",'5. Valoración de Controles'!R59))</f>
        <v/>
      </c>
      <c r="AH59" s="93"/>
      <c r="AI59" s="93"/>
      <c r="AJ59" s="93"/>
      <c r="AK59" s="93"/>
      <c r="AL59" s="93"/>
      <c r="AM59" s="93"/>
      <c r="AN59" s="93"/>
      <c r="AO59" s="93"/>
      <c r="AP59" s="93"/>
      <c r="AQ59" s="93"/>
      <c r="AR59" s="93"/>
      <c r="AS59" s="2"/>
      <c r="AT59" s="2"/>
      <c r="AU59" s="2"/>
      <c r="AV59" s="2"/>
      <c r="AW59" s="2"/>
      <c r="AX59" s="2"/>
      <c r="AY59" s="2"/>
      <c r="AZ59" s="2"/>
      <c r="BA59" s="2"/>
      <c r="BB59" s="2"/>
      <c r="BC59" s="2"/>
      <c r="BD59" s="2"/>
      <c r="BE59" s="2"/>
      <c r="BF59" s="2"/>
      <c r="BG59" s="2"/>
      <c r="BH59" s="2"/>
      <c r="BI59" s="2"/>
      <c r="BJ59" s="2"/>
      <c r="BK59" s="2"/>
      <c r="BL59" s="2"/>
    </row>
    <row r="60" spans="1:64" ht="31.5" customHeight="1">
      <c r="A60" s="99">
        <v>18</v>
      </c>
      <c r="B60" s="94" t="str">
        <f>'2. Identificación del Riesgo'!B60:B62</f>
        <v/>
      </c>
      <c r="C60" s="94" t="str">
        <f>IF('2. Identificación del Riesgo'!C60:C62="","",'2. Identificación del Riesgo'!C60:C62)</f>
        <v/>
      </c>
      <c r="D60" s="94" t="str">
        <f>IF('2. Identificación del Riesgo'!D60:D62="","",'2. Identificación del Riesgo'!D60:D62)</f>
        <v/>
      </c>
      <c r="E60" s="94" t="str">
        <f>IF('2. Identificación del Riesgo'!E60:E62="","",'2. Identificación del Riesgo'!E60:E62)</f>
        <v/>
      </c>
      <c r="F60" s="94" t="str">
        <f>IF('2. Identificación del Riesgo'!F60:F62="","",'2. Identificación del Riesgo'!F60:F62)</f>
        <v/>
      </c>
      <c r="G60" s="94" t="str">
        <f>IF('2. Identificación del Riesgo'!G60:G62="","",'2. Identificación del Riesgo'!G60:G62)</f>
        <v/>
      </c>
      <c r="H60" s="94" t="str">
        <f>IF('2. Identificación del Riesgo'!H60:H62="","",'2. Identificación del Riesgo'!H60:H62)</f>
        <v/>
      </c>
      <c r="I60" s="94" t="str">
        <f>IF('2. Identificación del Riesgo'!I60:I62="","",'2. Identificación del Riesgo'!I60:I62)</f>
        <v/>
      </c>
      <c r="J60" s="94" t="str">
        <f>IF('2. Identificación del Riesgo'!J60:J62="","",'2. Identificación del Riesgo'!J60:J62)</f>
        <v/>
      </c>
      <c r="K60" s="95" t="str">
        <f>'2. Identificación del Riesgo'!K60:K62</f>
        <v/>
      </c>
      <c r="L60" s="96" t="str">
        <f>'2. Identificación del Riesgo'!L60:L62</f>
        <v/>
      </c>
      <c r="M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5" t="str">
        <f>'2. Identificación del Riesgo'!N60:N62</f>
        <v/>
      </c>
      <c r="O60" s="96" t="str">
        <f>'2. Identificación del Riesgo'!O60:O62</f>
        <v/>
      </c>
      <c r="P60" s="91" t="str">
        <f>'2. Identificación del Riesgo'!P60:P62</f>
        <v/>
      </c>
      <c r="Q60" s="37" t="str">
        <f>IF($H$60="","",
IF(OR($H$60="Corrupción",$H$60="Lavado de Activos",$H$60="Financiación del Terrorismo",$H$60="Corrupción en Trámites, OPAs y Consultas de Acceso a la Información Pública"),"No Aplica",'5. Valoración de Controles'!H60))</f>
        <v/>
      </c>
      <c r="R60" s="37" t="str">
        <f>IF($H$60="","",
IF(OR($H$60="Corrupción",$H$60="Lavado de Activos",$H$60="Financiación del Terrorismo",$H$60="Corrupción en Trámites, OPAs y Consultas de Acceso a la Información Pública"),'6.Valoración Control Corrupción'!E60,"No Aplica"))</f>
        <v/>
      </c>
      <c r="S60" s="37" t="str">
        <f>IF($H$60="","",
IF(OR($H$60="Corrupción",$H$60="Lavado de Activos",$H$60="Financiación del Terrorismo",$H$60="Corrupción en Trámites, OPAs y Consultas de Acceso a la Información Pública"),'6.Valoración Control Corrupción'!F60,"No Aplica"))</f>
        <v/>
      </c>
      <c r="T60" s="37" t="str">
        <f>IF($H$60="","",
IF(OR($H$60="Corrupción",$H$60="Lavado de Activos",$H$60="Financiación del Terrorismo",$H$60="Corrupción en Trámites, OPAs y Consultas de Acceso a la Información Pública"),'6.Valoración Control Corrupción'!G60,"No Aplica"))</f>
        <v/>
      </c>
      <c r="U60" s="37" t="str">
        <f>IF($H$60="","",
IF(OR($H$60="Corrupción",$H$60="Lavado de Activos",$H$60="Financiación del Terrorismo",$H$60="Corrupción en Trámites, OPAs y Consultas de Acceso a la Información Pública"),'6.Valoración Control Corrupción'!H60,"No Aplica"))</f>
        <v/>
      </c>
      <c r="V60" s="37" t="str">
        <f>IF($H$60="","",
IF(OR($H$60="Corrupción",$H$60="Lavado de Activos",$H$60="Financiación del Terrorismo",$H$60="Corrupción en Trámites, OPAs y Consultas de Acceso a la Información Pública"),'6.Valoración Control Corrupción'!I60,"No Aplica"))</f>
        <v/>
      </c>
      <c r="W60" s="37" t="str">
        <f>IF($H$60="","",
IF(OR($H$60="Corrupción",$H$60="Lavado de Activos",$H$60="Financiación del Terrorismo",$H$60="Corrupción en Trámites, OPAs y Consultas de Acceso a la Información Pública"),'6.Valoración Control Corrupción'!J60,"No Aplica"))</f>
        <v/>
      </c>
      <c r="X60" s="33" t="str">
        <f>IF($H$60="","",
IF(OR($H$60="Corrupción",$H$60="Lavado de Activos",$H$60="Financiación del Terrorismo",$H$60="Trámites, OPAs y Consultas de Acceso a la Información Pública"),"No Aplica",'5. Valoración de Controles'!I60))</f>
        <v/>
      </c>
      <c r="Y60" s="33" t="str">
        <f>IF($H$60="","",
IF(OR($H$60="Corrupción",$H$60="Lavado de Activos",$H$60="Financiación del Terrorismo",$H$60="Trámites, OPAs y Consultas de Acceso a la Información Pública"),"No Aplica",'5. Valoración de Controles'!J60))</f>
        <v/>
      </c>
      <c r="Z60" s="33" t="str">
        <f>IF($H$60="","",
IF(OR($H$60="Corrupción",$H$60="Lavado de Activos",$H$60="Financiación del Terrorismo",$H$60="Trámites, OPAs y Consultas de Acceso a la Información Pública"),"No Aplica",'5. Valoración de Controles'!K60))</f>
        <v/>
      </c>
      <c r="AA60" s="33" t="str">
        <f>IF($H$60="","",
IF(OR($H$60="Corrupción",$H$60="Lavado de Activos",$H$60="Financiación del Terrorismo",$H$60="Trámites, OPAs y Consultas de Acceso a la Información Pública"),"No Aplica",'5. Valoración de Controles'!L60))</f>
        <v/>
      </c>
      <c r="AB60" s="33" t="str">
        <f>IF($H$60="","",
IF(OR($H$60="Corrupción",$H$60="Lavado de Activos",$H$60="Financiación del Terrorismo",$H$60="Trámites, OPAs y Consultas de Acceso a la Información Pública"),"No Aplica",'5. Valoración de Controles'!M60))</f>
        <v/>
      </c>
      <c r="AC60" s="33" t="str">
        <f>IF($H$60="","",
IF(OR($H$60="Corrupción",$H$60="Lavado de Activos",$H$60="Financiación del Terrorismo",$H$60="Trámites, OPAs y Consultas de Acceso a la Información Pública"),"No Aplica",'5. Valoración de Controles'!N60))</f>
        <v/>
      </c>
      <c r="AD60" s="33" t="str">
        <f>IF($H$60="","",
IF(OR($H$60="Corrupción",$H$60="Lavado de Activos",$H$60="Financiación del Terrorismo",$H$60="Trámites, OPAs y Consultas de Acceso a la Información Pública"),"No Aplica",'5. Valoración de Controles'!O60))</f>
        <v/>
      </c>
      <c r="AE60" s="33" t="str">
        <f>IF($H$60="","",
IF(OR($H$60="Corrupción",$H$60="Lavado de Activos",$H$60="Financiación del Terrorismo",$H$60="Trámites, OPAs y Consultas de Acceso a la Información Pública"),"No Aplica",'5. Valoración de Controles'!P60))</f>
        <v/>
      </c>
      <c r="AF60" s="33" t="str">
        <f>IF($H$60="","",
IF(OR($H$60="Corrupción",$H$60="Lavado de Activos",$H$60="Financiación del Terrorismo",$H$60="Trámites, OPAs y Consultas de Acceso a la Información Pública"),"No Aplica",'5. Valoración de Controles'!Q60))</f>
        <v/>
      </c>
      <c r="AG60" s="25" t="str">
        <f>IF($H$60="","",
IF(OR($H$60="Corrupción",$H$60="Lavado de Activos",$H$60="Financiación del Terrorismo",$H$60="Corrupción en Trámites, OPAs y Consultas de Acceso a la Información Pública"),"No Aplica",'5. Valoración de Controles'!R60))</f>
        <v/>
      </c>
      <c r="AH60" s="95"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2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5"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2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1"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7"/>
      <c r="AN60" s="11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2"/>
      <c r="AP60" s="122"/>
      <c r="AQ60" s="122" t="str">
        <f>IF(AO60="","","∑ Peso porcentual de cada acción definida")</f>
        <v/>
      </c>
      <c r="AR60" s="94"/>
      <c r="AS60" s="3"/>
      <c r="AT60" s="3"/>
      <c r="AU60" s="3"/>
      <c r="AV60" s="3"/>
      <c r="AW60" s="3"/>
      <c r="AX60" s="3"/>
      <c r="AY60" s="3"/>
      <c r="AZ60" s="3"/>
      <c r="BA60" s="3"/>
      <c r="BB60" s="3"/>
      <c r="BC60" s="3"/>
      <c r="BD60" s="3"/>
      <c r="BE60" s="3"/>
      <c r="BF60" s="3"/>
      <c r="BG60" s="3"/>
      <c r="BH60" s="3"/>
      <c r="BI60" s="3"/>
      <c r="BJ60" s="3"/>
      <c r="BK60" s="3"/>
      <c r="BL60" s="3"/>
    </row>
    <row r="61" spans="1:64" ht="31.5" customHeight="1">
      <c r="A61" s="92"/>
      <c r="B61" s="92"/>
      <c r="C61" s="92"/>
      <c r="D61" s="92"/>
      <c r="E61" s="92"/>
      <c r="F61" s="92"/>
      <c r="G61" s="92"/>
      <c r="H61" s="92"/>
      <c r="I61" s="92"/>
      <c r="J61" s="92"/>
      <c r="K61" s="92"/>
      <c r="L61" s="92"/>
      <c r="M61" s="92"/>
      <c r="N61" s="92"/>
      <c r="O61" s="92"/>
      <c r="P61" s="92"/>
      <c r="Q61" s="37" t="str">
        <f>IF($H$60="","",
IF(OR($H$60="Corrupción",$H$60="Lavado de Activos",$H$60="Financiación del Terrorismo",$H$60="Corrupción en Trámites, OPAs y Consultas de Acceso a la Información Pública"),"No Aplica",'5. Valoración de Controles'!H61))</f>
        <v/>
      </c>
      <c r="R61" s="37" t="str">
        <f>IF($H$60="","",
IF(OR($H$60="Corrupción",$H$60="Lavado de Activos",$H$60="Financiación del Terrorismo",$H$60="Corrupción en Trámites, OPAs y Consultas de Acceso a la Información Pública"),'6.Valoración Control Corrupción'!E61,"No Aplica"))</f>
        <v/>
      </c>
      <c r="S61" s="37" t="str">
        <f>IF($H$60="","",
IF(OR($H$60="Corrupción",$H$60="Lavado de Activos",$H$60="Financiación del Terrorismo",$H$60="Corrupción en Trámites, OPAs y Consultas de Acceso a la Información Pública"),'6.Valoración Control Corrupción'!F61,"No Aplica"))</f>
        <v/>
      </c>
      <c r="T61" s="37" t="str">
        <f>IF($H$60="","",
IF(OR($H$60="Corrupción",$H$60="Lavado de Activos",$H$60="Financiación del Terrorismo",$H$60="Corrupción en Trámites, OPAs y Consultas de Acceso a la Información Pública"),'6.Valoración Control Corrupción'!G61,"No Aplica"))</f>
        <v/>
      </c>
      <c r="U61" s="37" t="str">
        <f>IF($H$60="","",
IF(OR($H$60="Corrupción",$H$60="Lavado de Activos",$H$60="Financiación del Terrorismo",$H$60="Corrupción en Trámites, OPAs y Consultas de Acceso a la Información Pública"),'6.Valoración Control Corrupción'!H61,"No Aplica"))</f>
        <v/>
      </c>
      <c r="V61" s="37" t="str">
        <f>IF($H$60="","",
IF(OR($H$60="Corrupción",$H$60="Lavado de Activos",$H$60="Financiación del Terrorismo",$H$60="Corrupción en Trámites, OPAs y Consultas de Acceso a la Información Pública"),'6.Valoración Control Corrupción'!I61,"No Aplica"))</f>
        <v/>
      </c>
      <c r="W61" s="37" t="str">
        <f>IF($H$60="","",
IF(OR($H$60="Corrupción",$H$60="Lavado de Activos",$H$60="Financiación del Terrorismo",$H$60="Corrupción en Trámites, OPAs y Consultas de Acceso a la Información Pública"),'6.Valoración Control Corrupción'!J61,"No Aplica"))</f>
        <v/>
      </c>
      <c r="X61" s="33" t="str">
        <f>IF($H$60="","",
IF(OR($H$60="Corrupción",$H$60="Lavado de Activos",$H$60="Financiación del Terrorismo",$H$60="Trámites, OPAs y Consultas de Acceso a la Información Pública"),"No Aplica",'5. Valoración de Controles'!I61))</f>
        <v/>
      </c>
      <c r="Y61" s="33" t="str">
        <f>IF($H$60="","",
IF(OR($H$60="Corrupción",$H$60="Lavado de Activos",$H$60="Financiación del Terrorismo",$H$60="Trámites, OPAs y Consultas de Acceso a la Información Pública"),"No Aplica",'5. Valoración de Controles'!J61))</f>
        <v/>
      </c>
      <c r="Z61" s="33" t="str">
        <f>IF($H$60="","",
IF(OR($H$60="Corrupción",$H$60="Lavado de Activos",$H$60="Financiación del Terrorismo",$H$60="Trámites, OPAs y Consultas de Acceso a la Información Pública"),"No Aplica",'5. Valoración de Controles'!K61))</f>
        <v/>
      </c>
      <c r="AA61" s="33" t="str">
        <f>IF($H$60="","",
IF(OR($H$60="Corrupción",$H$60="Lavado de Activos",$H$60="Financiación del Terrorismo",$H$60="Trámites, OPAs y Consultas de Acceso a la Información Pública"),"No Aplica",'5. Valoración de Controles'!L61))</f>
        <v/>
      </c>
      <c r="AB61" s="33" t="str">
        <f>IF($H$60="","",
IF(OR($H$60="Corrupción",$H$60="Lavado de Activos",$H$60="Financiación del Terrorismo",$H$60="Trámites, OPAs y Consultas de Acceso a la Información Pública"),"No Aplica",'5. Valoración de Controles'!M61))</f>
        <v/>
      </c>
      <c r="AC61" s="33" t="str">
        <f>IF($H$60="","",
IF(OR($H$60="Corrupción",$H$60="Lavado de Activos",$H$60="Financiación del Terrorismo",$H$60="Trámites, OPAs y Consultas de Acceso a la Información Pública"),"No Aplica",'5. Valoración de Controles'!N61))</f>
        <v/>
      </c>
      <c r="AD61" s="33" t="str">
        <f>IF($H$60="","",
IF(OR($H$60="Corrupción",$H$60="Lavado de Activos",$H$60="Financiación del Terrorismo",$H$60="Trámites, OPAs y Consultas de Acceso a la Información Pública"),"No Aplica",'5. Valoración de Controles'!O61))</f>
        <v/>
      </c>
      <c r="AE61" s="33" t="str">
        <f>IF($H$60="","",
IF(OR($H$60="Corrupción",$H$60="Lavado de Activos",$H$60="Financiación del Terrorismo",$H$60="Trámites, OPAs y Consultas de Acceso a la Información Pública"),"No Aplica",'5. Valoración de Controles'!P61))</f>
        <v/>
      </c>
      <c r="AF61" s="33" t="str">
        <f>IF($H$60="","",
IF(OR($H$60="Corrupción",$H$60="Lavado de Activos",$H$60="Financiación del Terrorismo",$H$60="Trámites, OPAs y Consultas de Acceso a la Información Pública"),"No Aplica",'5. Valoración de Controles'!Q61))</f>
        <v/>
      </c>
      <c r="AG61" s="25" t="str">
        <f>IF($H$60="","",
IF(OR($H$60="Corrupción",$H$60="Lavado de Activos",$H$60="Financiación del Terrorismo",$H$60="Corrupción en Trámites, OPAs y Consultas de Acceso a la Información Pública"),"No Aplica",'5. Valoración de Controles'!R61))</f>
        <v/>
      </c>
      <c r="AH61" s="92"/>
      <c r="AI61" s="92"/>
      <c r="AJ61" s="92"/>
      <c r="AK61" s="92"/>
      <c r="AL61" s="92"/>
      <c r="AM61" s="92"/>
      <c r="AN61" s="92"/>
      <c r="AO61" s="92"/>
      <c r="AP61" s="92"/>
      <c r="AQ61" s="92"/>
      <c r="AR61" s="92"/>
      <c r="AS61" s="2"/>
      <c r="AT61" s="2"/>
      <c r="AU61" s="2"/>
      <c r="AV61" s="2"/>
      <c r="AW61" s="2"/>
      <c r="AX61" s="2"/>
      <c r="AY61" s="2"/>
      <c r="AZ61" s="2"/>
      <c r="BA61" s="2"/>
      <c r="BB61" s="2"/>
      <c r="BC61" s="2"/>
      <c r="BD61" s="2"/>
      <c r="BE61" s="2"/>
      <c r="BF61" s="2"/>
      <c r="BG61" s="2"/>
      <c r="BH61" s="2"/>
      <c r="BI61" s="2"/>
      <c r="BJ61" s="2"/>
      <c r="BK61" s="2"/>
      <c r="BL61" s="2"/>
    </row>
    <row r="62" spans="1:64" ht="31.5" customHeight="1">
      <c r="A62" s="93"/>
      <c r="B62" s="93"/>
      <c r="C62" s="93"/>
      <c r="D62" s="93"/>
      <c r="E62" s="93"/>
      <c r="F62" s="93"/>
      <c r="G62" s="93"/>
      <c r="H62" s="93"/>
      <c r="I62" s="93"/>
      <c r="J62" s="93"/>
      <c r="K62" s="93"/>
      <c r="L62" s="93"/>
      <c r="M62" s="93"/>
      <c r="N62" s="93"/>
      <c r="O62" s="93"/>
      <c r="P62" s="93"/>
      <c r="Q62" s="37" t="str">
        <f>IF($H$60="","",
IF(OR($H$60="Corrupción",$H$60="Lavado de Activos",$H$60="Financiación del Terrorismo",$H$60="Corrupción en Trámites, OPAs y Consultas de Acceso a la Información Pública"),"No Aplica",'5. Valoración de Controles'!H62))</f>
        <v/>
      </c>
      <c r="R62" s="37" t="str">
        <f>IF($H$60="","",
IF(OR($H$60="Corrupción",$H$60="Lavado de Activos",$H$60="Financiación del Terrorismo",$H$60="Corrupción en Trámites, OPAs y Consultas de Acceso a la Información Pública"),'6.Valoración Control Corrupción'!E62,"No Aplica"))</f>
        <v/>
      </c>
      <c r="S62" s="37" t="str">
        <f>IF($H$60="","",
IF(OR($H$60="Corrupción",$H$60="Lavado de Activos",$H$60="Financiación del Terrorismo",$H$60="Corrupción en Trámites, OPAs y Consultas de Acceso a la Información Pública"),'6.Valoración Control Corrupción'!F62,"No Aplica"))</f>
        <v/>
      </c>
      <c r="T62" s="37" t="str">
        <f>IF($H$60="","",
IF(OR($H$60="Corrupción",$H$60="Lavado de Activos",$H$60="Financiación del Terrorismo",$H$60="Corrupción en Trámites, OPAs y Consultas de Acceso a la Información Pública"),'6.Valoración Control Corrupción'!G62,"No Aplica"))</f>
        <v/>
      </c>
      <c r="U62" s="37" t="str">
        <f>IF($H$60="","",
IF(OR($H$60="Corrupción",$H$60="Lavado de Activos",$H$60="Financiación del Terrorismo",$H$60="Corrupción en Trámites, OPAs y Consultas de Acceso a la Información Pública"),'6.Valoración Control Corrupción'!H62,"No Aplica"))</f>
        <v/>
      </c>
      <c r="V62" s="37" t="str">
        <f>IF($H$60="","",
IF(OR($H$60="Corrupción",$H$60="Lavado de Activos",$H$60="Financiación del Terrorismo",$H$60="Corrupción en Trámites, OPAs y Consultas de Acceso a la Información Pública"),'6.Valoración Control Corrupción'!I62,"No Aplica"))</f>
        <v/>
      </c>
      <c r="W62" s="37" t="str">
        <f>IF($H$60="","",
IF(OR($H$60="Corrupción",$H$60="Lavado de Activos",$H$60="Financiación del Terrorismo",$H$60="Corrupción en Trámites, OPAs y Consultas de Acceso a la Información Pública"),'6.Valoración Control Corrupción'!J62,"No Aplica"))</f>
        <v/>
      </c>
      <c r="X62" s="33" t="str">
        <f>IF($H$60="","",
IF(OR($H$60="Corrupción",$H$60="Lavado de Activos",$H$60="Financiación del Terrorismo",$H$60="Trámites, OPAs y Consultas de Acceso a la Información Pública"),"No Aplica",'5. Valoración de Controles'!I62))</f>
        <v/>
      </c>
      <c r="Y62" s="33" t="str">
        <f>IF($H$60="","",
IF(OR($H$60="Corrupción",$H$60="Lavado de Activos",$H$60="Financiación del Terrorismo",$H$60="Trámites, OPAs y Consultas de Acceso a la Información Pública"),"No Aplica",'5. Valoración de Controles'!J62))</f>
        <v/>
      </c>
      <c r="Z62" s="33" t="str">
        <f>IF($H$60="","",
IF(OR($H$60="Corrupción",$H$60="Lavado de Activos",$H$60="Financiación del Terrorismo",$H$60="Trámites, OPAs y Consultas de Acceso a la Información Pública"),"No Aplica",'5. Valoración de Controles'!K62))</f>
        <v/>
      </c>
      <c r="AA62" s="33" t="str">
        <f>IF($H$60="","",
IF(OR($H$60="Corrupción",$H$60="Lavado de Activos",$H$60="Financiación del Terrorismo",$H$60="Trámites, OPAs y Consultas de Acceso a la Información Pública"),"No Aplica",'5. Valoración de Controles'!L62))</f>
        <v/>
      </c>
      <c r="AB62" s="33" t="str">
        <f>IF($H$60="","",
IF(OR($H$60="Corrupción",$H$60="Lavado de Activos",$H$60="Financiación del Terrorismo",$H$60="Trámites, OPAs y Consultas de Acceso a la Información Pública"),"No Aplica",'5. Valoración de Controles'!M62))</f>
        <v/>
      </c>
      <c r="AC62" s="33" t="str">
        <f>IF($H$60="","",
IF(OR($H$60="Corrupción",$H$60="Lavado de Activos",$H$60="Financiación del Terrorismo",$H$60="Trámites, OPAs y Consultas de Acceso a la Información Pública"),"No Aplica",'5. Valoración de Controles'!N62))</f>
        <v/>
      </c>
      <c r="AD62" s="33" t="str">
        <f>IF($H$60="","",
IF(OR($H$60="Corrupción",$H$60="Lavado de Activos",$H$60="Financiación del Terrorismo",$H$60="Trámites, OPAs y Consultas de Acceso a la Información Pública"),"No Aplica",'5. Valoración de Controles'!O62))</f>
        <v/>
      </c>
      <c r="AE62" s="33" t="str">
        <f>IF($H$60="","",
IF(OR($H$60="Corrupción",$H$60="Lavado de Activos",$H$60="Financiación del Terrorismo",$H$60="Trámites, OPAs y Consultas de Acceso a la Información Pública"),"No Aplica",'5. Valoración de Controles'!P62))</f>
        <v/>
      </c>
      <c r="AF62" s="33" t="str">
        <f>IF($H$60="","",
IF(OR($H$60="Corrupción",$H$60="Lavado de Activos",$H$60="Financiación del Terrorismo",$H$60="Trámites, OPAs y Consultas de Acceso a la Información Pública"),"No Aplica",'5. Valoración de Controles'!Q62))</f>
        <v/>
      </c>
      <c r="AG62" s="25" t="str">
        <f>IF($H$60="","",
IF(OR($H$60="Corrupción",$H$60="Lavado de Activos",$H$60="Financiación del Terrorismo",$H$60="Corrupción en Trámites, OPAs y Consultas de Acceso a la Información Pública"),"No Aplica",'5. Valoración de Controles'!R62))</f>
        <v/>
      </c>
      <c r="AH62" s="93"/>
      <c r="AI62" s="93"/>
      <c r="AJ62" s="93"/>
      <c r="AK62" s="93"/>
      <c r="AL62" s="93"/>
      <c r="AM62" s="93"/>
      <c r="AN62" s="93"/>
      <c r="AO62" s="93"/>
      <c r="AP62" s="93"/>
      <c r="AQ62" s="93"/>
      <c r="AR62" s="93"/>
      <c r="AS62" s="2"/>
      <c r="AT62" s="2"/>
      <c r="AU62" s="2"/>
      <c r="AV62" s="2"/>
      <c r="AW62" s="2"/>
      <c r="AX62" s="2"/>
      <c r="AY62" s="2"/>
      <c r="AZ62" s="2"/>
      <c r="BA62" s="2"/>
      <c r="BB62" s="2"/>
      <c r="BC62" s="2"/>
      <c r="BD62" s="2"/>
      <c r="BE62" s="2"/>
      <c r="BF62" s="2"/>
      <c r="BG62" s="2"/>
      <c r="BH62" s="2"/>
      <c r="BI62" s="2"/>
      <c r="BJ62" s="2"/>
      <c r="BK62" s="2"/>
      <c r="BL62" s="2"/>
    </row>
    <row r="63" spans="1:64" ht="31.5" customHeight="1">
      <c r="A63" s="99">
        <v>19</v>
      </c>
      <c r="B63" s="94" t="str">
        <f>'2. Identificación del Riesgo'!B63:B65</f>
        <v/>
      </c>
      <c r="C63" s="94" t="str">
        <f>IF('2. Identificación del Riesgo'!C63:C65="","",'2. Identificación del Riesgo'!C63:C65)</f>
        <v/>
      </c>
      <c r="D63" s="94" t="str">
        <f>IF('2. Identificación del Riesgo'!D63:D65="","",'2. Identificación del Riesgo'!D63:D65)</f>
        <v/>
      </c>
      <c r="E63" s="94" t="str">
        <f>IF('2. Identificación del Riesgo'!E63:E65="","",'2. Identificación del Riesgo'!E63:E65)</f>
        <v/>
      </c>
      <c r="F63" s="94" t="str">
        <f>IF('2. Identificación del Riesgo'!F63:F65="","",'2. Identificación del Riesgo'!F63:F65)</f>
        <v/>
      </c>
      <c r="G63" s="94" t="str">
        <f>IF('2. Identificación del Riesgo'!G63:G65="","",'2. Identificación del Riesgo'!G63:G65)</f>
        <v/>
      </c>
      <c r="H63" s="94" t="str">
        <f>IF('2. Identificación del Riesgo'!H63:H65="","",'2. Identificación del Riesgo'!H63:H65)</f>
        <v/>
      </c>
      <c r="I63" s="94" t="str">
        <f>IF('2. Identificación del Riesgo'!I63:I65="","",'2. Identificación del Riesgo'!I63:I65)</f>
        <v/>
      </c>
      <c r="J63" s="94" t="str">
        <f>IF('2. Identificación del Riesgo'!J63:J65="","",'2. Identificación del Riesgo'!J63:J65)</f>
        <v/>
      </c>
      <c r="K63" s="95" t="str">
        <f>'2. Identificación del Riesgo'!K63:K65</f>
        <v/>
      </c>
      <c r="L63" s="96" t="str">
        <f>'2. Identificación del Riesgo'!L63:L65</f>
        <v/>
      </c>
      <c r="M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5" t="str">
        <f>'2. Identificación del Riesgo'!N63:N65</f>
        <v/>
      </c>
      <c r="O63" s="96" t="str">
        <f>'2. Identificación del Riesgo'!O63:O65</f>
        <v/>
      </c>
      <c r="P63" s="91" t="str">
        <f>'2. Identificación del Riesgo'!P63:P65</f>
        <v/>
      </c>
      <c r="Q63" s="37" t="str">
        <f>IF($H$63="","",
IF(OR($H$63="Corrupción",$H$63="Lavado de Activos",$H$63="Financiación del Terrorismo",$H$63="Corrupción en Trámites, OPAs y Consultas de Acceso a la Información Pública"),"No Aplica",'5. Valoración de Controles'!H63))</f>
        <v/>
      </c>
      <c r="R63" s="37" t="str">
        <f>IF($H$63="","",
IF(OR($H$63="Corrupción",$H$63="Lavado de Activos",$H$63="Financiación del Terrorismo",$H$63="Corrupción en Trámites, OPAs y Consultas de Acceso a la Información Pública"),'6.Valoración Control Corrupción'!E63,"No Aplica"))</f>
        <v/>
      </c>
      <c r="S63" s="37" t="str">
        <f>IF($H$63="","",
IF(OR($H$63="Corrupción",$H$63="Lavado de Activos",$H$63="Financiación del Terrorismo",$H$63="Corrupción en Trámites, OPAs y Consultas de Acceso a la Información Pública"),'6.Valoración Control Corrupción'!F63,"No Aplica"))</f>
        <v/>
      </c>
      <c r="T63" s="37" t="str">
        <f>IF($H$63="","",
IF(OR($H$63="Corrupción",$H$63="Lavado de Activos",$H$63="Financiación del Terrorismo",$H$63="Corrupción en Trámites, OPAs y Consultas de Acceso a la Información Pública"),'6.Valoración Control Corrupción'!G63,"No Aplica"))</f>
        <v/>
      </c>
      <c r="U63" s="37" t="str">
        <f>IF($H$63="","",
IF(OR($H$63="Corrupción",$H$63="Lavado de Activos",$H$63="Financiación del Terrorismo",$H$63="Corrupción en Trámites, OPAs y Consultas de Acceso a la Información Pública"),'6.Valoración Control Corrupción'!H63,"No Aplica"))</f>
        <v/>
      </c>
      <c r="V63" s="37" t="str">
        <f>IF($H$63="","",
IF(OR($H$63="Corrupción",$H$63="Lavado de Activos",$H$63="Financiación del Terrorismo",$H$63="Corrupción en Trámites, OPAs y Consultas de Acceso a la Información Pública"),'6.Valoración Control Corrupción'!I63,"No Aplica"))</f>
        <v/>
      </c>
      <c r="W63" s="37" t="str">
        <f>IF($H$63="","",
IF(OR($H$63="Corrupción",$H$63="Lavado de Activos",$H$63="Financiación del Terrorismo",$H$63="Corrupción en Trámites, OPAs y Consultas de Acceso a la Información Pública"),'6.Valoración Control Corrupción'!J63,"No Aplica"))</f>
        <v/>
      </c>
      <c r="X63" s="33" t="str">
        <f>IF($H$63="","",
IF(OR($H$63="Corrupción",$H$63="Lavado de Activos",$H$63="Financiación del Terrorismo",$H$63="Trámites, OPAs y Consultas de Acceso a la Información Pública"),"No Aplica",'5. Valoración de Controles'!I63))</f>
        <v/>
      </c>
      <c r="Y63" s="33" t="str">
        <f>IF($H$63="","",
IF(OR($H$63="Corrupción",$H$63="Lavado de Activos",$H$63="Financiación del Terrorismo",$H$63="Trámites, OPAs y Consultas de Acceso a la Información Pública"),"No Aplica",'5. Valoración de Controles'!J63))</f>
        <v/>
      </c>
      <c r="Z63" s="33" t="str">
        <f>IF($H$63="","",
IF(OR($H$63="Corrupción",$H$63="Lavado de Activos",$H$63="Financiación del Terrorismo",$H$63="Trámites, OPAs y Consultas de Acceso a la Información Pública"),"No Aplica",'5. Valoración de Controles'!K63))</f>
        <v/>
      </c>
      <c r="AA63" s="33" t="str">
        <f>IF($H$63="","",
IF(OR($H$63="Corrupción",$H$63="Lavado de Activos",$H$63="Financiación del Terrorismo",$H$63="Trámites, OPAs y Consultas de Acceso a la Información Pública"),"No Aplica",'5. Valoración de Controles'!L63))</f>
        <v/>
      </c>
      <c r="AB63" s="33" t="str">
        <f>IF($H$63="","",
IF(OR($H$63="Corrupción",$H$63="Lavado de Activos",$H$63="Financiación del Terrorismo",$H$63="Trámites, OPAs y Consultas de Acceso a la Información Pública"),"No Aplica",'5. Valoración de Controles'!M63))</f>
        <v/>
      </c>
      <c r="AC63" s="33" t="str">
        <f>IF($H$63="","",
IF(OR($H$63="Corrupción",$H$63="Lavado de Activos",$H$63="Financiación del Terrorismo",$H$63="Trámites, OPAs y Consultas de Acceso a la Información Pública"),"No Aplica",'5. Valoración de Controles'!N63))</f>
        <v/>
      </c>
      <c r="AD63" s="33" t="str">
        <f>IF($H$63="","",
IF(OR($H$63="Corrupción",$H$63="Lavado de Activos",$H$63="Financiación del Terrorismo",$H$63="Trámites, OPAs y Consultas de Acceso a la Información Pública"),"No Aplica",'5. Valoración de Controles'!O63))</f>
        <v/>
      </c>
      <c r="AE63" s="33" t="str">
        <f>IF($H$63="","",
IF(OR($H$63="Corrupción",$H$63="Lavado de Activos",$H$63="Financiación del Terrorismo",$H$63="Trámites, OPAs y Consultas de Acceso a la Información Pública"),"No Aplica",'5. Valoración de Controles'!P63))</f>
        <v/>
      </c>
      <c r="AF63" s="33" t="str">
        <f>IF($H$63="","",
IF(OR($H$63="Corrupción",$H$63="Lavado de Activos",$H$63="Financiación del Terrorismo",$H$63="Trámites, OPAs y Consultas de Acceso a la Información Pública"),"No Aplica",'5. Valoración de Controles'!Q63))</f>
        <v/>
      </c>
      <c r="AG63" s="25" t="str">
        <f>IF($H$63="","",
IF(OR($H$63="Corrupción",$H$63="Lavado de Activos",$H$63="Financiación del Terrorismo",$H$63="Corrupción en Trámites, OPAs y Consultas de Acceso a la Información Pública"),"No Aplica",'5. Valoración de Controles'!R63))</f>
        <v/>
      </c>
      <c r="AH63" s="95"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2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5"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2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1"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7"/>
      <c r="AN63" s="11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2"/>
      <c r="AP63" s="122"/>
      <c r="AQ63" s="122" t="str">
        <f>IF(AO63="","","∑ Peso porcentual de cada acción definida")</f>
        <v/>
      </c>
      <c r="AR63" s="94"/>
      <c r="AS63" s="3"/>
      <c r="AT63" s="3"/>
      <c r="AU63" s="3"/>
      <c r="AV63" s="3"/>
      <c r="AW63" s="3"/>
      <c r="AX63" s="3"/>
      <c r="AY63" s="3"/>
      <c r="AZ63" s="3"/>
      <c r="BA63" s="3"/>
      <c r="BB63" s="3"/>
      <c r="BC63" s="3"/>
      <c r="BD63" s="3"/>
      <c r="BE63" s="3"/>
      <c r="BF63" s="3"/>
      <c r="BG63" s="3"/>
      <c r="BH63" s="3"/>
      <c r="BI63" s="3"/>
      <c r="BJ63" s="3"/>
      <c r="BK63" s="3"/>
      <c r="BL63" s="3"/>
    </row>
    <row r="64" spans="1:64" ht="31.5" customHeight="1">
      <c r="A64" s="92"/>
      <c r="B64" s="92"/>
      <c r="C64" s="92"/>
      <c r="D64" s="92"/>
      <c r="E64" s="92"/>
      <c r="F64" s="92"/>
      <c r="G64" s="92"/>
      <c r="H64" s="92"/>
      <c r="I64" s="92"/>
      <c r="J64" s="92"/>
      <c r="K64" s="92"/>
      <c r="L64" s="92"/>
      <c r="M64" s="92"/>
      <c r="N64" s="92"/>
      <c r="O64" s="92"/>
      <c r="P64" s="92"/>
      <c r="Q64" s="37" t="str">
        <f>IF($H$63="","",
IF(OR($H$63="Corrupción",$H$63="Lavado de Activos",$H$63="Financiación del Terrorismo",$H$63="Corrupción en Trámites, OPAs y Consultas de Acceso a la Información Pública"),"No Aplica",'5. Valoración de Controles'!H64))</f>
        <v/>
      </c>
      <c r="R64" s="37" t="str">
        <f>IF($H$63="","",
IF(OR($H$63="Corrupción",$H$63="Lavado de Activos",$H$63="Financiación del Terrorismo",$H$63="Corrupción en Trámites, OPAs y Consultas de Acceso a la Información Pública"),'6.Valoración Control Corrupción'!E64,"No Aplica"))</f>
        <v/>
      </c>
      <c r="S64" s="37" t="str">
        <f>IF($H$63="","",
IF(OR($H$63="Corrupción",$H$63="Lavado de Activos",$H$63="Financiación del Terrorismo",$H$63="Corrupción en Trámites, OPAs y Consultas de Acceso a la Información Pública"),'6.Valoración Control Corrupción'!F64,"No Aplica"))</f>
        <v/>
      </c>
      <c r="T64" s="37" t="str">
        <f>IF($H$63="","",
IF(OR($H$63="Corrupción",$H$63="Lavado de Activos",$H$63="Financiación del Terrorismo",$H$63="Corrupción en Trámites, OPAs y Consultas de Acceso a la Información Pública"),'6.Valoración Control Corrupción'!G64,"No Aplica"))</f>
        <v/>
      </c>
      <c r="U64" s="37" t="str">
        <f>IF($H$63="","",
IF(OR($H$63="Corrupción",$H$63="Lavado de Activos",$H$63="Financiación del Terrorismo",$H$63="Corrupción en Trámites, OPAs y Consultas de Acceso a la Información Pública"),'6.Valoración Control Corrupción'!H64,"No Aplica"))</f>
        <v/>
      </c>
      <c r="V64" s="37" t="str">
        <f>IF($H$63="","",
IF(OR($H$63="Corrupción",$H$63="Lavado de Activos",$H$63="Financiación del Terrorismo",$H$63="Corrupción en Trámites, OPAs y Consultas de Acceso a la Información Pública"),'6.Valoración Control Corrupción'!I64,"No Aplica"))</f>
        <v/>
      </c>
      <c r="W64" s="37" t="str">
        <f>IF($H$63="","",
IF(OR($H$63="Corrupción",$H$63="Lavado de Activos",$H$63="Financiación del Terrorismo",$H$63="Corrupción en Trámites, OPAs y Consultas de Acceso a la Información Pública"),'6.Valoración Control Corrupción'!J64,"No Aplica"))</f>
        <v/>
      </c>
      <c r="X64" s="33" t="str">
        <f>IF($H$63="","",
IF(OR($H$63="Corrupción",$H$63="Lavado de Activos",$H$63="Financiación del Terrorismo",$H$63="Trámites, OPAs y Consultas de Acceso a la Información Pública"),"No Aplica",'5. Valoración de Controles'!I64))</f>
        <v/>
      </c>
      <c r="Y64" s="33" t="str">
        <f>IF($H$63="","",
IF(OR($H$63="Corrupción",$H$63="Lavado de Activos",$H$63="Financiación del Terrorismo",$H$63="Trámites, OPAs y Consultas de Acceso a la Información Pública"),"No Aplica",'5. Valoración de Controles'!J64))</f>
        <v/>
      </c>
      <c r="Z64" s="33" t="str">
        <f>IF($H$63="","",
IF(OR($H$63="Corrupción",$H$63="Lavado de Activos",$H$63="Financiación del Terrorismo",$H$63="Trámites, OPAs y Consultas de Acceso a la Información Pública"),"No Aplica",'5. Valoración de Controles'!K64))</f>
        <v/>
      </c>
      <c r="AA64" s="33" t="str">
        <f>IF($H$63="","",
IF(OR($H$63="Corrupción",$H$63="Lavado de Activos",$H$63="Financiación del Terrorismo",$H$63="Trámites, OPAs y Consultas de Acceso a la Información Pública"),"No Aplica",'5. Valoración de Controles'!L64))</f>
        <v/>
      </c>
      <c r="AB64" s="33" t="str">
        <f>IF($H$63="","",
IF(OR($H$63="Corrupción",$H$63="Lavado de Activos",$H$63="Financiación del Terrorismo",$H$63="Trámites, OPAs y Consultas de Acceso a la Información Pública"),"No Aplica",'5. Valoración de Controles'!M64))</f>
        <v/>
      </c>
      <c r="AC64" s="33" t="str">
        <f>IF($H$63="","",
IF(OR($H$63="Corrupción",$H$63="Lavado de Activos",$H$63="Financiación del Terrorismo",$H$63="Trámites, OPAs y Consultas de Acceso a la Información Pública"),"No Aplica",'5. Valoración de Controles'!N64))</f>
        <v/>
      </c>
      <c r="AD64" s="33" t="str">
        <f>IF($H$63="","",
IF(OR($H$63="Corrupción",$H$63="Lavado de Activos",$H$63="Financiación del Terrorismo",$H$63="Trámites, OPAs y Consultas de Acceso a la Información Pública"),"No Aplica",'5. Valoración de Controles'!O64))</f>
        <v/>
      </c>
      <c r="AE64" s="33" t="str">
        <f>IF($H$63="","",
IF(OR($H$63="Corrupción",$H$63="Lavado de Activos",$H$63="Financiación del Terrorismo",$H$63="Trámites, OPAs y Consultas de Acceso a la Información Pública"),"No Aplica",'5. Valoración de Controles'!P64))</f>
        <v/>
      </c>
      <c r="AF64" s="33" t="str">
        <f>IF($H$63="","",
IF(OR($H$63="Corrupción",$H$63="Lavado de Activos",$H$63="Financiación del Terrorismo",$H$63="Trámites, OPAs y Consultas de Acceso a la Información Pública"),"No Aplica",'5. Valoración de Controles'!Q64))</f>
        <v/>
      </c>
      <c r="AG64" s="25" t="str">
        <f>IF($H$63="","",
IF(OR($H$63="Corrupción",$H$63="Lavado de Activos",$H$63="Financiación del Terrorismo",$H$63="Corrupción en Trámites, OPAs y Consultas de Acceso a la Información Pública"),"No Aplica",'5. Valoración de Controles'!R64))</f>
        <v/>
      </c>
      <c r="AH64" s="92"/>
      <c r="AI64" s="92"/>
      <c r="AJ64" s="92"/>
      <c r="AK64" s="92"/>
      <c r="AL64" s="92"/>
      <c r="AM64" s="92"/>
      <c r="AN64" s="92"/>
      <c r="AO64" s="92"/>
      <c r="AP64" s="92"/>
      <c r="AQ64" s="92"/>
      <c r="AR64" s="92"/>
      <c r="AS64" s="2"/>
      <c r="AT64" s="2"/>
      <c r="AU64" s="2"/>
      <c r="AV64" s="2"/>
      <c r="AW64" s="2"/>
      <c r="AX64" s="2"/>
      <c r="AY64" s="2"/>
      <c r="AZ64" s="2"/>
      <c r="BA64" s="2"/>
      <c r="BB64" s="2"/>
      <c r="BC64" s="2"/>
      <c r="BD64" s="2"/>
      <c r="BE64" s="2"/>
      <c r="BF64" s="2"/>
      <c r="BG64" s="2"/>
      <c r="BH64" s="2"/>
      <c r="BI64" s="2"/>
      <c r="BJ64" s="2"/>
      <c r="BK64" s="2"/>
      <c r="BL64" s="2"/>
    </row>
    <row r="65" spans="1:64" ht="31.5" customHeight="1">
      <c r="A65" s="93"/>
      <c r="B65" s="93"/>
      <c r="C65" s="93"/>
      <c r="D65" s="93"/>
      <c r="E65" s="93"/>
      <c r="F65" s="93"/>
      <c r="G65" s="93"/>
      <c r="H65" s="93"/>
      <c r="I65" s="93"/>
      <c r="J65" s="93"/>
      <c r="K65" s="93"/>
      <c r="L65" s="93"/>
      <c r="M65" s="93"/>
      <c r="N65" s="93"/>
      <c r="O65" s="93"/>
      <c r="P65" s="93"/>
      <c r="Q65" s="37" t="str">
        <f>IF($H$63="","",
IF(OR($H$63="Corrupción",$H$63="Lavado de Activos",$H$63="Financiación del Terrorismo",$H$63="Corrupción en Trámites, OPAs y Consultas de Acceso a la Información Pública"),"No Aplica",'5. Valoración de Controles'!H65))</f>
        <v/>
      </c>
      <c r="R65" s="37" t="str">
        <f>IF($H$63="","",
IF(OR($H$63="Corrupción",$H$63="Lavado de Activos",$H$63="Financiación del Terrorismo",$H$63="Corrupción en Trámites, OPAs y Consultas de Acceso a la Información Pública"),'6.Valoración Control Corrupción'!E65,"No Aplica"))</f>
        <v/>
      </c>
      <c r="S65" s="37" t="str">
        <f>IF($H$63="","",
IF(OR($H$63="Corrupción",$H$63="Lavado de Activos",$H$63="Financiación del Terrorismo",$H$63="Corrupción en Trámites, OPAs y Consultas de Acceso a la Información Pública"),'6.Valoración Control Corrupción'!F65,"No Aplica"))</f>
        <v/>
      </c>
      <c r="T65" s="37" t="str">
        <f>IF($H$63="","",
IF(OR($H$63="Corrupción",$H$63="Lavado de Activos",$H$63="Financiación del Terrorismo",$H$63="Corrupción en Trámites, OPAs y Consultas de Acceso a la Información Pública"),'6.Valoración Control Corrupción'!G65,"No Aplica"))</f>
        <v/>
      </c>
      <c r="U65" s="37" t="str">
        <f>IF($H$63="","",
IF(OR($H$63="Corrupción",$H$63="Lavado de Activos",$H$63="Financiación del Terrorismo",$H$63="Corrupción en Trámites, OPAs y Consultas de Acceso a la Información Pública"),'6.Valoración Control Corrupción'!H65,"No Aplica"))</f>
        <v/>
      </c>
      <c r="V65" s="37" t="str">
        <f>IF($H$63="","",
IF(OR($H$63="Corrupción",$H$63="Lavado de Activos",$H$63="Financiación del Terrorismo",$H$63="Corrupción en Trámites, OPAs y Consultas de Acceso a la Información Pública"),'6.Valoración Control Corrupción'!I65,"No Aplica"))</f>
        <v/>
      </c>
      <c r="W65" s="37" t="str">
        <f>IF($H$63="","",
IF(OR($H$63="Corrupción",$H$63="Lavado de Activos",$H$63="Financiación del Terrorismo",$H$63="Corrupción en Trámites, OPAs y Consultas de Acceso a la Información Pública"),'6.Valoración Control Corrupción'!J65,"No Aplica"))</f>
        <v/>
      </c>
      <c r="X65" s="33" t="str">
        <f>IF($H$63="","",
IF(OR($H$63="Corrupción",$H$63="Lavado de Activos",$H$63="Financiación del Terrorismo",$H$63="Trámites, OPAs y Consultas de Acceso a la Información Pública"),"No Aplica",'5. Valoración de Controles'!I65))</f>
        <v/>
      </c>
      <c r="Y65" s="33" t="str">
        <f>IF($H$63="","",
IF(OR($H$63="Corrupción",$H$63="Lavado de Activos",$H$63="Financiación del Terrorismo",$H$63="Trámites, OPAs y Consultas de Acceso a la Información Pública"),"No Aplica",'5. Valoración de Controles'!J65))</f>
        <v/>
      </c>
      <c r="Z65" s="33" t="str">
        <f>IF($H$63="","",
IF(OR($H$63="Corrupción",$H$63="Lavado de Activos",$H$63="Financiación del Terrorismo",$H$63="Trámites, OPAs y Consultas de Acceso a la Información Pública"),"No Aplica",'5. Valoración de Controles'!K65))</f>
        <v/>
      </c>
      <c r="AA65" s="33" t="str">
        <f>IF($H$63="","",
IF(OR($H$63="Corrupción",$H$63="Lavado de Activos",$H$63="Financiación del Terrorismo",$H$63="Trámites, OPAs y Consultas de Acceso a la Información Pública"),"No Aplica",'5. Valoración de Controles'!L65))</f>
        <v/>
      </c>
      <c r="AB65" s="33" t="str">
        <f>IF($H$63="","",
IF(OR($H$63="Corrupción",$H$63="Lavado de Activos",$H$63="Financiación del Terrorismo",$H$63="Trámites, OPAs y Consultas de Acceso a la Información Pública"),"No Aplica",'5. Valoración de Controles'!M65))</f>
        <v/>
      </c>
      <c r="AC65" s="33" t="str">
        <f>IF($H$63="","",
IF(OR($H$63="Corrupción",$H$63="Lavado de Activos",$H$63="Financiación del Terrorismo",$H$63="Trámites, OPAs y Consultas de Acceso a la Información Pública"),"No Aplica",'5. Valoración de Controles'!N65))</f>
        <v/>
      </c>
      <c r="AD65" s="33" t="str">
        <f>IF($H$63="","",
IF(OR($H$63="Corrupción",$H$63="Lavado de Activos",$H$63="Financiación del Terrorismo",$H$63="Trámites, OPAs y Consultas de Acceso a la Información Pública"),"No Aplica",'5. Valoración de Controles'!O65))</f>
        <v/>
      </c>
      <c r="AE65" s="33" t="str">
        <f>IF($H$63="","",
IF(OR($H$63="Corrupción",$H$63="Lavado de Activos",$H$63="Financiación del Terrorismo",$H$63="Trámites, OPAs y Consultas de Acceso a la Información Pública"),"No Aplica",'5. Valoración de Controles'!P65))</f>
        <v/>
      </c>
      <c r="AF65" s="33" t="str">
        <f>IF($H$63="","",
IF(OR($H$63="Corrupción",$H$63="Lavado de Activos",$H$63="Financiación del Terrorismo",$H$63="Trámites, OPAs y Consultas de Acceso a la Información Pública"),"No Aplica",'5. Valoración de Controles'!Q65))</f>
        <v/>
      </c>
      <c r="AG65" s="25" t="str">
        <f>IF($H$63="","",
IF(OR($H$63="Corrupción",$H$63="Lavado de Activos",$H$63="Financiación del Terrorismo",$H$63="Corrupción en Trámites, OPAs y Consultas de Acceso a la Información Pública"),"No Aplica",'5. Valoración de Controles'!R65))</f>
        <v/>
      </c>
      <c r="AH65" s="93"/>
      <c r="AI65" s="93"/>
      <c r="AJ65" s="93"/>
      <c r="AK65" s="93"/>
      <c r="AL65" s="93"/>
      <c r="AM65" s="93"/>
      <c r="AN65" s="93"/>
      <c r="AO65" s="93"/>
      <c r="AP65" s="93"/>
      <c r="AQ65" s="93"/>
      <c r="AR65" s="93"/>
      <c r="AS65" s="2"/>
      <c r="AT65" s="2"/>
      <c r="AU65" s="2"/>
      <c r="AV65" s="2"/>
      <c r="AW65" s="2"/>
      <c r="AX65" s="2"/>
      <c r="AY65" s="2"/>
      <c r="AZ65" s="2"/>
      <c r="BA65" s="2"/>
      <c r="BB65" s="2"/>
      <c r="BC65" s="2"/>
      <c r="BD65" s="2"/>
      <c r="BE65" s="2"/>
      <c r="BF65" s="2"/>
      <c r="BG65" s="2"/>
      <c r="BH65" s="2"/>
      <c r="BI65" s="2"/>
      <c r="BJ65" s="2"/>
      <c r="BK65" s="2"/>
      <c r="BL65" s="2"/>
    </row>
    <row r="66" spans="1:64" ht="31.5" customHeight="1">
      <c r="A66" s="99">
        <v>20</v>
      </c>
      <c r="B66" s="94" t="str">
        <f>'2. Identificación del Riesgo'!B66:B68</f>
        <v/>
      </c>
      <c r="C66" s="94" t="str">
        <f>IF('2. Identificación del Riesgo'!C66:C68="","",'2. Identificación del Riesgo'!C66:C68)</f>
        <v/>
      </c>
      <c r="D66" s="94" t="str">
        <f>IF('2. Identificación del Riesgo'!D66:D68="","",'2. Identificación del Riesgo'!D66:D68)</f>
        <v/>
      </c>
      <c r="E66" s="94" t="str">
        <f>IF('2. Identificación del Riesgo'!E66:E68="","",'2. Identificación del Riesgo'!E66:E68)</f>
        <v/>
      </c>
      <c r="F66" s="94" t="str">
        <f>IF('2. Identificación del Riesgo'!F66:F68="","",'2. Identificación del Riesgo'!F66:F68)</f>
        <v/>
      </c>
      <c r="G66" s="94" t="str">
        <f>IF('2. Identificación del Riesgo'!G66:G68="","",'2. Identificación del Riesgo'!G66:G68)</f>
        <v/>
      </c>
      <c r="H66" s="94" t="str">
        <f>IF('2. Identificación del Riesgo'!H66:H68="","",'2. Identificación del Riesgo'!H66:H68)</f>
        <v/>
      </c>
      <c r="I66" s="94" t="str">
        <f>IF('2. Identificación del Riesgo'!I66:I68="","",'2. Identificación del Riesgo'!I66:I68)</f>
        <v/>
      </c>
      <c r="J66" s="94" t="str">
        <f>IF('2. Identificación del Riesgo'!J66:J68="","",'2. Identificación del Riesgo'!J66:J68)</f>
        <v/>
      </c>
      <c r="K66" s="95" t="str">
        <f>'2. Identificación del Riesgo'!K66:K68</f>
        <v/>
      </c>
      <c r="L66" s="96" t="str">
        <f>'2. Identificación del Riesgo'!L66:L68</f>
        <v/>
      </c>
      <c r="M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5" t="str">
        <f>'2. Identificación del Riesgo'!N66:N68</f>
        <v/>
      </c>
      <c r="O66" s="96" t="str">
        <f>'2. Identificación del Riesgo'!O66:O68</f>
        <v/>
      </c>
      <c r="P66" s="91" t="str">
        <f>'2. Identificación del Riesgo'!P66:P68</f>
        <v/>
      </c>
      <c r="Q66" s="37" t="str">
        <f>IF($H$66="","",
IF(OR($H$66="Corrupción",$H$66="Lavado de Activos",$H$66="Financiación del Terrorismo",$H$66="Corrupción en Trámites, OPAs y Consultas de Acceso a la Información Pública"),"No Aplica",'5. Valoración de Controles'!H66))</f>
        <v/>
      </c>
      <c r="R66" s="37" t="str">
        <f>IF($H$66="","",
IF(OR($H$66="Corrupción",$H$66="Lavado de Activos",$H$66="Financiación del Terrorismo",$H$66="Corrupción en Trámites, OPAs y Consultas de Acceso a la Información Pública"),'6.Valoración Control Corrupción'!E66,"No Aplica"))</f>
        <v/>
      </c>
      <c r="S66" s="37" t="str">
        <f>IF($H$66="","",
IF(OR($H$66="Corrupción",$H$66="Lavado de Activos",$H$66="Financiación del Terrorismo",$H$66="Corrupción en Trámites, OPAs y Consultas de Acceso a la Información Pública"),'6.Valoración Control Corrupción'!F66,"No Aplica"))</f>
        <v/>
      </c>
      <c r="T66" s="37" t="str">
        <f>IF($H$66="","",
IF(OR($H$66="Corrupción",$H$66="Lavado de Activos",$H$66="Financiación del Terrorismo",$H$66="Corrupción en Trámites, OPAs y Consultas de Acceso a la Información Pública"),'6.Valoración Control Corrupción'!G66,"No Aplica"))</f>
        <v/>
      </c>
      <c r="U66" s="37" t="str">
        <f>IF($H$66="","",
IF(OR($H$66="Corrupción",$H$66="Lavado de Activos",$H$66="Financiación del Terrorismo",$H$66="Corrupción en Trámites, OPAs y Consultas de Acceso a la Información Pública"),'6.Valoración Control Corrupción'!H66,"No Aplica"))</f>
        <v/>
      </c>
      <c r="V66" s="37" t="str">
        <f>IF($H$66="","",
IF(OR($H$66="Corrupción",$H$66="Lavado de Activos",$H$66="Financiación del Terrorismo",$H$66="Corrupción en Trámites, OPAs y Consultas de Acceso a la Información Pública"),'6.Valoración Control Corrupción'!I66,"No Aplica"))</f>
        <v/>
      </c>
      <c r="W66" s="37" t="str">
        <f>IF($H$66="","",
IF(OR($H$66="Corrupción",$H$66="Lavado de Activos",$H$66="Financiación del Terrorismo",$H$66="Corrupción en Trámites, OPAs y Consultas de Acceso a la Información Pública"),'6.Valoración Control Corrupción'!J66,"No Aplica"))</f>
        <v/>
      </c>
      <c r="X66" s="33" t="str">
        <f>IF($H$66="","",
IF(OR($H$66="Corrupción",$H$66="Lavado de Activos",$H$66="Financiación del Terrorismo",$H$66="Trámites, OPAs y Consultas de Acceso a la Información Pública"),"No Aplica",'5. Valoración de Controles'!I66))</f>
        <v/>
      </c>
      <c r="Y66" s="33" t="str">
        <f>IF($H$66="","",
IF(OR($H$66="Corrupción",$H$66="Lavado de Activos",$H$66="Financiación del Terrorismo",$H$66="Trámites, OPAs y Consultas de Acceso a la Información Pública"),"No Aplica",'5. Valoración de Controles'!J66))</f>
        <v/>
      </c>
      <c r="Z66" s="33" t="str">
        <f>IF($H$66="","",
IF(OR($H$66="Corrupción",$H$66="Lavado de Activos",$H$66="Financiación del Terrorismo",$H$66="Trámites, OPAs y Consultas de Acceso a la Información Pública"),"No Aplica",'5. Valoración de Controles'!K66))</f>
        <v/>
      </c>
      <c r="AA66" s="33" t="str">
        <f>IF($H$66="","",
IF(OR($H$66="Corrupción",$H$66="Lavado de Activos",$H$66="Financiación del Terrorismo",$H$66="Trámites, OPAs y Consultas de Acceso a la Información Pública"),"No Aplica",'5. Valoración de Controles'!L66))</f>
        <v/>
      </c>
      <c r="AB66" s="33" t="str">
        <f>IF($H$66="","",
IF(OR($H$66="Corrupción",$H$66="Lavado de Activos",$H$66="Financiación del Terrorismo",$H$66="Trámites, OPAs y Consultas de Acceso a la Información Pública"),"No Aplica",'5. Valoración de Controles'!M66))</f>
        <v/>
      </c>
      <c r="AC66" s="33" t="str">
        <f>IF($H$66="","",
IF(OR($H$66="Corrupción",$H$66="Lavado de Activos",$H$66="Financiación del Terrorismo",$H$66="Trámites, OPAs y Consultas de Acceso a la Información Pública"),"No Aplica",'5. Valoración de Controles'!N66))</f>
        <v/>
      </c>
      <c r="AD66" s="33" t="str">
        <f>IF($H$66="","",
IF(OR($H$66="Corrupción",$H$66="Lavado de Activos",$H$66="Financiación del Terrorismo",$H$66="Trámites, OPAs y Consultas de Acceso a la Información Pública"),"No Aplica",'5. Valoración de Controles'!O66))</f>
        <v/>
      </c>
      <c r="AE66" s="33" t="str">
        <f>IF($H$66="","",
IF(OR($H$66="Corrupción",$H$66="Lavado de Activos",$H$66="Financiación del Terrorismo",$H$66="Trámites, OPAs y Consultas de Acceso a la Información Pública"),"No Aplica",'5. Valoración de Controles'!P66))</f>
        <v/>
      </c>
      <c r="AF66" s="33" t="str">
        <f>IF($H$66="","",
IF(OR($H$66="Corrupción",$H$66="Lavado de Activos",$H$66="Financiación del Terrorismo",$H$66="Trámites, OPAs y Consultas de Acceso a la Información Pública"),"No Aplica",'5. Valoración de Controles'!Q66))</f>
        <v/>
      </c>
      <c r="AG66" s="25" t="str">
        <f>IF($H$66="","",
IF(OR($H$66="Corrupción",$H$66="Lavado de Activos",$H$66="Financiación del Terrorismo",$H$66="Corrupción en Trámites, OPAs y Consultas de Acceso a la Información Pública"),"No Aplica",'5. Valoración de Controles'!R66))</f>
        <v/>
      </c>
      <c r="AH66" s="95"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2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5"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2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1"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7"/>
      <c r="AN66" s="11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2"/>
      <c r="AP66" s="122"/>
      <c r="AQ66" s="122" t="str">
        <f>IF(AO66="","","∑ Peso porcentual de cada acción definida")</f>
        <v/>
      </c>
      <c r="AR66" s="94"/>
      <c r="AS66" s="3"/>
      <c r="AT66" s="3"/>
      <c r="AU66" s="3"/>
      <c r="AV66" s="3"/>
      <c r="AW66" s="3"/>
      <c r="AX66" s="3"/>
      <c r="AY66" s="3"/>
      <c r="AZ66" s="3"/>
      <c r="BA66" s="3"/>
      <c r="BB66" s="3"/>
      <c r="BC66" s="3"/>
      <c r="BD66" s="3"/>
      <c r="BE66" s="3"/>
      <c r="BF66" s="3"/>
      <c r="BG66" s="3"/>
      <c r="BH66" s="3"/>
      <c r="BI66" s="3"/>
      <c r="BJ66" s="3"/>
      <c r="BK66" s="3"/>
      <c r="BL66" s="3"/>
    </row>
    <row r="67" spans="1:64" ht="31.5" customHeight="1">
      <c r="A67" s="92"/>
      <c r="B67" s="92"/>
      <c r="C67" s="92"/>
      <c r="D67" s="92"/>
      <c r="E67" s="92"/>
      <c r="F67" s="92"/>
      <c r="G67" s="92"/>
      <c r="H67" s="92"/>
      <c r="I67" s="92"/>
      <c r="J67" s="92"/>
      <c r="K67" s="92"/>
      <c r="L67" s="92"/>
      <c r="M67" s="92"/>
      <c r="N67" s="92"/>
      <c r="O67" s="92"/>
      <c r="P67" s="92"/>
      <c r="Q67" s="37" t="str">
        <f>IF($H$66="","",
IF(OR($H$66="Corrupción",$H$66="Lavado de Activos",$H$66="Financiación del Terrorismo",$H$66="Corrupción en Trámites, OPAs y Consultas de Acceso a la Información Pública"),"No Aplica",'5. Valoración de Controles'!H67))</f>
        <v/>
      </c>
      <c r="R67" s="37" t="str">
        <f>IF($H$66="","",
IF(OR($H$66="Corrupción",$H$66="Lavado de Activos",$H$66="Financiación del Terrorismo",$H$66="Corrupción en Trámites, OPAs y Consultas de Acceso a la Información Pública"),'6.Valoración Control Corrupción'!E67,"No Aplica"))</f>
        <v/>
      </c>
      <c r="S67" s="37" t="str">
        <f>IF($H$66="","",
IF(OR($H$66="Corrupción",$H$66="Lavado de Activos",$H$66="Financiación del Terrorismo",$H$66="Corrupción en Trámites, OPAs y Consultas de Acceso a la Información Pública"),'6.Valoración Control Corrupción'!F67,"No Aplica"))</f>
        <v/>
      </c>
      <c r="T67" s="37" t="str">
        <f>IF($H$66="","",
IF(OR($H$66="Corrupción",$H$66="Lavado de Activos",$H$66="Financiación del Terrorismo",$H$66="Corrupción en Trámites, OPAs y Consultas de Acceso a la Información Pública"),'6.Valoración Control Corrupción'!G67,"No Aplica"))</f>
        <v/>
      </c>
      <c r="U67" s="37" t="str">
        <f>IF($H$66="","",
IF(OR($H$66="Corrupción",$H$66="Lavado de Activos",$H$66="Financiación del Terrorismo",$H$66="Corrupción en Trámites, OPAs y Consultas de Acceso a la Información Pública"),'6.Valoración Control Corrupción'!H67,"No Aplica"))</f>
        <v/>
      </c>
      <c r="V67" s="37" t="str">
        <f>IF($H$66="","",
IF(OR($H$66="Corrupción",$H$66="Lavado de Activos",$H$66="Financiación del Terrorismo",$H$66="Corrupción en Trámites, OPAs y Consultas de Acceso a la Información Pública"),'6.Valoración Control Corrupción'!I67,"No Aplica"))</f>
        <v/>
      </c>
      <c r="W67" s="37" t="str">
        <f>IF($H$66="","",
IF(OR($H$66="Corrupción",$H$66="Lavado de Activos",$H$66="Financiación del Terrorismo",$H$66="Corrupción en Trámites, OPAs y Consultas de Acceso a la Información Pública"),'6.Valoración Control Corrupción'!J67,"No Aplica"))</f>
        <v/>
      </c>
      <c r="X67" s="33" t="str">
        <f>IF($H$66="","",
IF(OR($H$66="Corrupción",$H$66="Lavado de Activos",$H$66="Financiación del Terrorismo",$H$66="Trámites, OPAs y Consultas de Acceso a la Información Pública"),"No Aplica",'5. Valoración de Controles'!I67))</f>
        <v/>
      </c>
      <c r="Y67" s="33" t="str">
        <f>IF($H$66="","",
IF(OR($H$66="Corrupción",$H$66="Lavado de Activos",$H$66="Financiación del Terrorismo",$H$66="Trámites, OPAs y Consultas de Acceso a la Información Pública"),"No Aplica",'5. Valoración de Controles'!J67))</f>
        <v/>
      </c>
      <c r="Z67" s="33" t="str">
        <f>IF($H$66="","",
IF(OR($H$66="Corrupción",$H$66="Lavado de Activos",$H$66="Financiación del Terrorismo",$H$66="Trámites, OPAs y Consultas de Acceso a la Información Pública"),"No Aplica",'5. Valoración de Controles'!K67))</f>
        <v/>
      </c>
      <c r="AA67" s="33" t="str">
        <f>IF($H$66="","",
IF(OR($H$66="Corrupción",$H$66="Lavado de Activos",$H$66="Financiación del Terrorismo",$H$66="Trámites, OPAs y Consultas de Acceso a la Información Pública"),"No Aplica",'5. Valoración de Controles'!L67))</f>
        <v/>
      </c>
      <c r="AB67" s="33" t="str">
        <f>IF($H$66="","",
IF(OR($H$66="Corrupción",$H$66="Lavado de Activos",$H$66="Financiación del Terrorismo",$H$66="Trámites, OPAs y Consultas de Acceso a la Información Pública"),"No Aplica",'5. Valoración de Controles'!M67))</f>
        <v/>
      </c>
      <c r="AC67" s="33" t="str">
        <f>IF($H$66="","",
IF(OR($H$66="Corrupción",$H$66="Lavado de Activos",$H$66="Financiación del Terrorismo",$H$66="Trámites, OPAs y Consultas de Acceso a la Información Pública"),"No Aplica",'5. Valoración de Controles'!N67))</f>
        <v/>
      </c>
      <c r="AD67" s="33" t="str">
        <f>IF($H$66="","",
IF(OR($H$66="Corrupción",$H$66="Lavado de Activos",$H$66="Financiación del Terrorismo",$H$66="Trámites, OPAs y Consultas de Acceso a la Información Pública"),"No Aplica",'5. Valoración de Controles'!O67))</f>
        <v/>
      </c>
      <c r="AE67" s="33" t="str">
        <f>IF($H$66="","",
IF(OR($H$66="Corrupción",$H$66="Lavado de Activos",$H$66="Financiación del Terrorismo",$H$66="Trámites, OPAs y Consultas de Acceso a la Información Pública"),"No Aplica",'5. Valoración de Controles'!P67))</f>
        <v/>
      </c>
      <c r="AF67" s="33" t="str">
        <f>IF($H$66="","",
IF(OR($H$66="Corrupción",$H$66="Lavado de Activos",$H$66="Financiación del Terrorismo",$H$66="Trámites, OPAs y Consultas de Acceso a la Información Pública"),"No Aplica",'5. Valoración de Controles'!Q67))</f>
        <v/>
      </c>
      <c r="AG67" s="25" t="str">
        <f>IF($H$66="","",
IF(OR($H$66="Corrupción",$H$66="Lavado de Activos",$H$66="Financiación del Terrorismo",$H$66="Corrupción en Trámites, OPAs y Consultas de Acceso a la Información Pública"),"No Aplica",'5. Valoración de Controles'!R67))</f>
        <v/>
      </c>
      <c r="AH67" s="92"/>
      <c r="AI67" s="92"/>
      <c r="AJ67" s="92"/>
      <c r="AK67" s="92"/>
      <c r="AL67" s="92"/>
      <c r="AM67" s="92"/>
      <c r="AN67" s="92"/>
      <c r="AO67" s="92"/>
      <c r="AP67" s="92"/>
      <c r="AQ67" s="92"/>
      <c r="AR67" s="92"/>
      <c r="AS67" s="2"/>
      <c r="AT67" s="2"/>
      <c r="AU67" s="2"/>
      <c r="AV67" s="2"/>
      <c r="AW67" s="2"/>
      <c r="AX67" s="2"/>
      <c r="AY67" s="2"/>
      <c r="AZ67" s="2"/>
      <c r="BA67" s="2"/>
      <c r="BB67" s="2"/>
      <c r="BC67" s="2"/>
      <c r="BD67" s="2"/>
      <c r="BE67" s="2"/>
      <c r="BF67" s="2"/>
      <c r="BG67" s="2"/>
      <c r="BH67" s="2"/>
      <c r="BI67" s="2"/>
      <c r="BJ67" s="2"/>
      <c r="BK67" s="2"/>
      <c r="BL67" s="2"/>
    </row>
    <row r="68" spans="1:64" ht="31.5" customHeight="1">
      <c r="A68" s="93"/>
      <c r="B68" s="93"/>
      <c r="C68" s="93"/>
      <c r="D68" s="93"/>
      <c r="E68" s="93"/>
      <c r="F68" s="93"/>
      <c r="G68" s="93"/>
      <c r="H68" s="93"/>
      <c r="I68" s="93"/>
      <c r="J68" s="93"/>
      <c r="K68" s="93"/>
      <c r="L68" s="93"/>
      <c r="M68" s="93"/>
      <c r="N68" s="93"/>
      <c r="O68" s="93"/>
      <c r="P68" s="93"/>
      <c r="Q68" s="37" t="str">
        <f>IF($H$66="","",
IF(OR($H$66="Corrupción",$H$66="Lavado de Activos",$H$66="Financiación del Terrorismo",$H$66="Corrupción en Trámites, OPAs y Consultas de Acceso a la Información Pública"),"No Aplica",'5. Valoración de Controles'!H68))</f>
        <v/>
      </c>
      <c r="R68" s="37" t="str">
        <f>IF($H$66="","",
IF(OR($H$66="Corrupción",$H$66="Lavado de Activos",$H$66="Financiación del Terrorismo",$H$66="Corrupción en Trámites, OPAs y Consultas de Acceso a la Información Pública"),'6.Valoración Control Corrupción'!E68,"No Aplica"))</f>
        <v/>
      </c>
      <c r="S68" s="37" t="str">
        <f>IF($H$66="","",
IF(OR($H$66="Corrupción",$H$66="Lavado de Activos",$H$66="Financiación del Terrorismo",$H$66="Corrupción en Trámites, OPAs y Consultas de Acceso a la Información Pública"),'6.Valoración Control Corrupción'!F68,"No Aplica"))</f>
        <v/>
      </c>
      <c r="T68" s="37" t="str">
        <f>IF($H$66="","",
IF(OR($H$66="Corrupción",$H$66="Lavado de Activos",$H$66="Financiación del Terrorismo",$H$66="Corrupción en Trámites, OPAs y Consultas de Acceso a la Información Pública"),'6.Valoración Control Corrupción'!G68,"No Aplica"))</f>
        <v/>
      </c>
      <c r="U68" s="37" t="str">
        <f>IF($H$66="","",
IF(OR($H$66="Corrupción",$H$66="Lavado de Activos",$H$66="Financiación del Terrorismo",$H$66="Corrupción en Trámites, OPAs y Consultas de Acceso a la Información Pública"),'6.Valoración Control Corrupción'!H68,"No Aplica"))</f>
        <v/>
      </c>
      <c r="V68" s="37" t="str">
        <f>IF($H$66="","",
IF(OR($H$66="Corrupción",$H$66="Lavado de Activos",$H$66="Financiación del Terrorismo",$H$66="Corrupción en Trámites, OPAs y Consultas de Acceso a la Información Pública"),'6.Valoración Control Corrupción'!I68,"No Aplica"))</f>
        <v/>
      </c>
      <c r="W68" s="37" t="str">
        <f>IF($H$66="","",
IF(OR($H$66="Corrupción",$H$66="Lavado de Activos",$H$66="Financiación del Terrorismo",$H$66="Corrupción en Trámites, OPAs y Consultas de Acceso a la Información Pública"),'6.Valoración Control Corrupción'!J68,"No Aplica"))</f>
        <v/>
      </c>
      <c r="X68" s="33" t="str">
        <f>IF($H$66="","",
IF(OR($H$66="Corrupción",$H$66="Lavado de Activos",$H$66="Financiación del Terrorismo",$H$66="Trámites, OPAs y Consultas de Acceso a la Información Pública"),"No Aplica",'5. Valoración de Controles'!I68))</f>
        <v/>
      </c>
      <c r="Y68" s="33" t="str">
        <f>IF($H$66="","",
IF(OR($H$66="Corrupción",$H$66="Lavado de Activos",$H$66="Financiación del Terrorismo",$H$66="Trámites, OPAs y Consultas de Acceso a la Información Pública"),"No Aplica",'5. Valoración de Controles'!J68))</f>
        <v/>
      </c>
      <c r="Z68" s="33" t="str">
        <f>IF($H$66="","",
IF(OR($H$66="Corrupción",$H$66="Lavado de Activos",$H$66="Financiación del Terrorismo",$H$66="Trámites, OPAs y Consultas de Acceso a la Información Pública"),"No Aplica",'5. Valoración de Controles'!K68))</f>
        <v/>
      </c>
      <c r="AA68" s="33" t="str">
        <f>IF($H$66="","",
IF(OR($H$66="Corrupción",$H$66="Lavado de Activos",$H$66="Financiación del Terrorismo",$H$66="Trámites, OPAs y Consultas de Acceso a la Información Pública"),"No Aplica",'5. Valoración de Controles'!L68))</f>
        <v/>
      </c>
      <c r="AB68" s="33" t="str">
        <f>IF($H$66="","",
IF(OR($H$66="Corrupción",$H$66="Lavado de Activos",$H$66="Financiación del Terrorismo",$H$66="Trámites, OPAs y Consultas de Acceso a la Información Pública"),"No Aplica",'5. Valoración de Controles'!M68))</f>
        <v/>
      </c>
      <c r="AC68" s="33" t="str">
        <f>IF($H$66="","",
IF(OR($H$66="Corrupción",$H$66="Lavado de Activos",$H$66="Financiación del Terrorismo",$H$66="Trámites, OPAs y Consultas de Acceso a la Información Pública"),"No Aplica",'5. Valoración de Controles'!N68))</f>
        <v/>
      </c>
      <c r="AD68" s="33" t="str">
        <f>IF($H$66="","",
IF(OR($H$66="Corrupción",$H$66="Lavado de Activos",$H$66="Financiación del Terrorismo",$H$66="Trámites, OPAs y Consultas de Acceso a la Información Pública"),"No Aplica",'5. Valoración de Controles'!O68))</f>
        <v/>
      </c>
      <c r="AE68" s="33" t="str">
        <f>IF($H$66="","",
IF(OR($H$66="Corrupción",$H$66="Lavado de Activos",$H$66="Financiación del Terrorismo",$H$66="Trámites, OPAs y Consultas de Acceso a la Información Pública"),"No Aplica",'5. Valoración de Controles'!P68))</f>
        <v/>
      </c>
      <c r="AF68" s="33" t="str">
        <f>IF($H$66="","",
IF(OR($H$66="Corrupción",$H$66="Lavado de Activos",$H$66="Financiación del Terrorismo",$H$66="Trámites, OPAs y Consultas de Acceso a la Información Pública"),"No Aplica",'5. Valoración de Controles'!Q68))</f>
        <v/>
      </c>
      <c r="AG68" s="25" t="str">
        <f>IF($H$66="","",
IF(OR($H$66="Corrupción",$H$66="Lavado de Activos",$H$66="Financiación del Terrorismo",$H$66="Corrupción en Trámites, OPAs y Consultas de Acceso a la Información Pública"),"No Aplica",'5. Valoración de Controles'!R68))</f>
        <v/>
      </c>
      <c r="AH68" s="93"/>
      <c r="AI68" s="93"/>
      <c r="AJ68" s="93"/>
      <c r="AK68" s="93"/>
      <c r="AL68" s="93"/>
      <c r="AM68" s="93"/>
      <c r="AN68" s="93"/>
      <c r="AO68" s="93"/>
      <c r="AP68" s="93"/>
      <c r="AQ68" s="93"/>
      <c r="AR68" s="93"/>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78" priority="1" operator="equal">
      <formula>"Muy Alta"</formula>
    </cfRule>
  </conditionalFormatting>
  <conditionalFormatting sqref="K9">
    <cfRule type="cellIs" dxfId="77" priority="2" operator="equal">
      <formula>"Alta"</formula>
    </cfRule>
  </conditionalFormatting>
  <conditionalFormatting sqref="K9">
    <cfRule type="cellIs" dxfId="76" priority="3" operator="equal">
      <formula>"Media"</formula>
    </cfRule>
  </conditionalFormatting>
  <conditionalFormatting sqref="K9">
    <cfRule type="cellIs" dxfId="75" priority="4" operator="equal">
      <formula>"Baja"</formula>
    </cfRule>
  </conditionalFormatting>
  <conditionalFormatting sqref="K9">
    <cfRule type="cellIs" dxfId="74" priority="5" operator="equal">
      <formula>"Muy Baja"</formula>
    </cfRule>
  </conditionalFormatting>
  <conditionalFormatting sqref="K9:K11">
    <cfRule type="expression" dxfId="73" priority="6">
      <formula>IF($K9="Casi seguro",1,0)</formula>
    </cfRule>
  </conditionalFormatting>
  <conditionalFormatting sqref="K9:K11">
    <cfRule type="expression" dxfId="72" priority="7">
      <formula>IF($K9="Probable",1,0)</formula>
    </cfRule>
  </conditionalFormatting>
  <conditionalFormatting sqref="K9:K11">
    <cfRule type="expression" dxfId="71" priority="8">
      <formula>IF($K9="Posible",1,0)</formula>
    </cfRule>
  </conditionalFormatting>
  <conditionalFormatting sqref="K9:K11">
    <cfRule type="expression" dxfId="70" priority="9">
      <formula>IF($K9="Improbable",1,0)</formula>
    </cfRule>
  </conditionalFormatting>
  <conditionalFormatting sqref="K9:K11">
    <cfRule type="expression" dxfId="69" priority="10">
      <formula>IF($K9="Rara vez",1,0)</formula>
    </cfRule>
  </conditionalFormatting>
  <conditionalFormatting sqref="K12 K15 K18 K21 K24 K27 K30 K33 K36 K39 K42 K45 K48 K51 K54 K57 K60 K63 K66">
    <cfRule type="cellIs" dxfId="68" priority="11" operator="equal">
      <formula>"Muy Alta"</formula>
    </cfRule>
  </conditionalFormatting>
  <conditionalFormatting sqref="K12 K15 K18 K21 K24 K27 K30 K33 K36 K39 K42 K45 K48 K51 K54 K57 K60 K63 K66">
    <cfRule type="cellIs" dxfId="67" priority="12" operator="equal">
      <formula>"Alta"</formula>
    </cfRule>
  </conditionalFormatting>
  <conditionalFormatting sqref="K12 K15 K18 K21 K24 K27 K30 K33 K36 K39 K42 K45 K48 K51 K54 K57 K60 K63 K66">
    <cfRule type="cellIs" dxfId="66" priority="13" operator="equal">
      <formula>"Media"</formula>
    </cfRule>
  </conditionalFormatting>
  <conditionalFormatting sqref="K12 K15 K18 K21 K24 K27 K30 K33 K36 K39 K42 K45 K48 K51 K54 K57 K60 K63 K66">
    <cfRule type="cellIs" dxfId="65" priority="14" operator="equal">
      <formula>"Baja"</formula>
    </cfRule>
  </conditionalFormatting>
  <conditionalFormatting sqref="K12 K15 K18 K21 K24 K27 K30 K33 K36 K39 K42 K45 K48 K51 K54 K57 K60 K63 K66">
    <cfRule type="cellIs" dxfId="64" priority="15" operator="equal">
      <formula>"Muy Baja"</formula>
    </cfRule>
  </conditionalFormatting>
  <conditionalFormatting sqref="K12:K68">
    <cfRule type="expression" dxfId="63" priority="16">
      <formula>IF($K12="Casi seguro",1,0)</formula>
    </cfRule>
  </conditionalFormatting>
  <conditionalFormatting sqref="K12:K68">
    <cfRule type="expression" dxfId="62" priority="17">
      <formula>IF($K12="Probable",1,0)</formula>
    </cfRule>
  </conditionalFormatting>
  <conditionalFormatting sqref="K12:K68">
    <cfRule type="expression" dxfId="61" priority="18">
      <formula>IF($K12="Posible",1,0)</formula>
    </cfRule>
  </conditionalFormatting>
  <conditionalFormatting sqref="K12:K68">
    <cfRule type="expression" dxfId="60" priority="19">
      <formula>IF($K12="Improbable",1,0)</formula>
    </cfRule>
  </conditionalFormatting>
  <conditionalFormatting sqref="K12:K68">
    <cfRule type="expression" dxfId="59" priority="20">
      <formula>IF($K12="Rara vez",1,0)</formula>
    </cfRule>
  </conditionalFormatting>
  <conditionalFormatting sqref="N9">
    <cfRule type="cellIs" dxfId="58" priority="21" operator="equal">
      <formula>"Catastrófico"</formula>
    </cfRule>
  </conditionalFormatting>
  <conditionalFormatting sqref="N9">
    <cfRule type="cellIs" dxfId="57" priority="22" operator="equal">
      <formula>"Mayor"</formula>
    </cfRule>
  </conditionalFormatting>
  <conditionalFormatting sqref="N9">
    <cfRule type="cellIs" dxfId="56" priority="23" operator="equal">
      <formula>"Moderado"</formula>
    </cfRule>
  </conditionalFormatting>
  <conditionalFormatting sqref="N9">
    <cfRule type="cellIs" dxfId="55" priority="24" operator="equal">
      <formula>"Menor"</formula>
    </cfRule>
  </conditionalFormatting>
  <conditionalFormatting sqref="N9">
    <cfRule type="cellIs" dxfId="54" priority="25" operator="equal">
      <formula>"Leve"</formula>
    </cfRule>
  </conditionalFormatting>
  <conditionalFormatting sqref="N12 N15 N18 N21 N24 N27 N30 N33 N36 N39 N42 N45 N48 N51 N54 N57 N60 N63 N66">
    <cfRule type="cellIs" dxfId="53" priority="26" operator="equal">
      <formula>"Catastrófico"</formula>
    </cfRule>
  </conditionalFormatting>
  <conditionalFormatting sqref="N12 N15 N18 N21 N24 N27 N30 N33 N36 N39 N42 N45 N48 N51 N54 N57 N60 N63 N66">
    <cfRule type="cellIs" dxfId="52" priority="27" operator="equal">
      <formula>"Mayor"</formula>
    </cfRule>
  </conditionalFormatting>
  <conditionalFormatting sqref="N12 N15 N18 N21 N24 N27 N30 N33 N36 N39 N42 N45 N48 N51 N54 N57 N60 N63 N66">
    <cfRule type="cellIs" dxfId="51" priority="28" operator="equal">
      <formula>"Moderado"</formula>
    </cfRule>
  </conditionalFormatting>
  <conditionalFormatting sqref="N12 N15 N18 N21 N24 N27 N30 N33 N36 N39 N42 N45 N48 N51 N54 N57 N60 N63 N66">
    <cfRule type="cellIs" dxfId="50" priority="29" operator="equal">
      <formula>"Menor"</formula>
    </cfRule>
  </conditionalFormatting>
  <conditionalFormatting sqref="N12 N15 N18 N21 N24 N27 N30 N33 N36 N39 N42 N45 N48 N51 N54 N57 N60 N63 N66">
    <cfRule type="cellIs" dxfId="49" priority="30" operator="equal">
      <formula>"Leve"</formula>
    </cfRule>
  </conditionalFormatting>
  <conditionalFormatting sqref="P9">
    <cfRule type="cellIs" dxfId="48" priority="31" operator="equal">
      <formula>"Extremo"</formula>
    </cfRule>
  </conditionalFormatting>
  <conditionalFormatting sqref="P9">
    <cfRule type="cellIs" dxfId="47" priority="32" operator="equal">
      <formula>"Alto"</formula>
    </cfRule>
  </conditionalFormatting>
  <conditionalFormatting sqref="P9">
    <cfRule type="cellIs" dxfId="46" priority="33" operator="equal">
      <formula>"Moderado"</formula>
    </cfRule>
  </conditionalFormatting>
  <conditionalFormatting sqref="P9">
    <cfRule type="cellIs" dxfId="45" priority="34" operator="equal">
      <formula>"Bajo"</formula>
    </cfRule>
  </conditionalFormatting>
  <conditionalFormatting sqref="P12 P15 P18 P21 P24 P27 P30 P33 P36 P39 P42 P45 P48 P51 P54 P57 P60 P63 P66">
    <cfRule type="cellIs" dxfId="44" priority="35" operator="equal">
      <formula>"Extremo"</formula>
    </cfRule>
  </conditionalFormatting>
  <conditionalFormatting sqref="P12 P15 P18 P21 P24 P27 P30 P33 P36 P39 P42 P45 P48 P51 P54 P57 P60 P63 P66">
    <cfRule type="cellIs" dxfId="43" priority="36" operator="equal">
      <formula>"Alto"</formula>
    </cfRule>
  </conditionalFormatting>
  <conditionalFormatting sqref="P12 P15 P18 P21 P24 P27 P30 P33 P36 P39 P42 P45 P48 P51 P54 P57 P60 P63 P66">
    <cfRule type="cellIs" dxfId="42" priority="37" operator="equal">
      <formula>"Moderado"</formula>
    </cfRule>
  </conditionalFormatting>
  <conditionalFormatting sqref="P12 P15 P18 P21 P24 P27 P30 P33 P36 P39 P42 P45 P48 P51 P54 P57 P60 P63 P66">
    <cfRule type="cellIs" dxfId="41" priority="38" operator="equal">
      <formula>"Bajo"</formula>
    </cfRule>
  </conditionalFormatting>
  <conditionalFormatting sqref="AH9">
    <cfRule type="cellIs" dxfId="40" priority="39" operator="equal">
      <formula>"Muy Alta"</formula>
    </cfRule>
  </conditionalFormatting>
  <conditionalFormatting sqref="AH9">
    <cfRule type="cellIs" dxfId="39" priority="40" operator="equal">
      <formula>"Alta"</formula>
    </cfRule>
  </conditionalFormatting>
  <conditionalFormatting sqref="AH9">
    <cfRule type="cellIs" dxfId="38" priority="41" operator="equal">
      <formula>"Media"</formula>
    </cfRule>
  </conditionalFormatting>
  <conditionalFormatting sqref="AH9">
    <cfRule type="cellIs" dxfId="37" priority="42" operator="equal">
      <formula>"Baja"</formula>
    </cfRule>
  </conditionalFormatting>
  <conditionalFormatting sqref="AH9">
    <cfRule type="cellIs" dxfId="36" priority="43" operator="equal">
      <formula>"Muy Baja"</formula>
    </cfRule>
  </conditionalFormatting>
  <conditionalFormatting sqref="AH9:AH11">
    <cfRule type="expression" dxfId="35" priority="44">
      <formula>IF($AH9="Casi seguro",1,0)</formula>
    </cfRule>
  </conditionalFormatting>
  <conditionalFormatting sqref="AH9:AH11">
    <cfRule type="expression" dxfId="34" priority="45">
      <formula>IF($AH9="Probable",1,0)</formula>
    </cfRule>
  </conditionalFormatting>
  <conditionalFormatting sqref="AH9:AH11">
    <cfRule type="expression" dxfId="33" priority="46">
      <formula>IF($AH9="Posible",1,0)</formula>
    </cfRule>
  </conditionalFormatting>
  <conditionalFormatting sqref="AH9:AH11">
    <cfRule type="expression" dxfId="32" priority="47">
      <formula>IF($AH9="Improbable",1,0)</formula>
    </cfRule>
  </conditionalFormatting>
  <conditionalFormatting sqref="AH9:AH11">
    <cfRule type="expression" dxfId="31" priority="48">
      <formula>IF($AH9="Rara vez",1,0)</formula>
    </cfRule>
  </conditionalFormatting>
  <conditionalFormatting sqref="AH12 AH15 AH18 AH21 AH24 AH27 AH30 AH33 AH36 AH39 AH42 AH45 AH48 AH51 AH54 AH57 AH60 AH63 AH66">
    <cfRule type="cellIs" dxfId="30" priority="49" operator="equal">
      <formula>"Muy Alta"</formula>
    </cfRule>
  </conditionalFormatting>
  <conditionalFormatting sqref="AH12 AH15 AH18 AH21 AH24 AH27 AH30 AH33 AH36 AH39 AH42 AH45 AH48 AH51 AH54 AH57 AH60 AH63 AH66">
    <cfRule type="cellIs" dxfId="29" priority="50" operator="equal">
      <formula>"Alta"</formula>
    </cfRule>
  </conditionalFormatting>
  <conditionalFormatting sqref="AH12 AH15 AH18 AH21 AH24 AH27 AH30 AH33 AH36 AH39 AH42 AH45 AH48 AH51 AH54 AH57 AH60 AH63 AH66">
    <cfRule type="cellIs" dxfId="28" priority="51" operator="equal">
      <formula>"Media"</formula>
    </cfRule>
  </conditionalFormatting>
  <conditionalFormatting sqref="AH12 AH15 AH18 AH21 AH24 AH27 AH30 AH33 AH36 AH39 AH42 AH45 AH48 AH51 AH54 AH57 AH60 AH63 AH66">
    <cfRule type="cellIs" dxfId="27" priority="52" operator="equal">
      <formula>"Baja"</formula>
    </cfRule>
  </conditionalFormatting>
  <conditionalFormatting sqref="AH12 AH15 AH18 AH21 AH24 AH27 AH30 AH33 AH36 AH39 AH42 AH45 AH48 AH51 AH54 AH57 AH60 AH63 AH66">
    <cfRule type="cellIs" dxfId="26" priority="53" operator="equal">
      <formula>"Muy Baja"</formula>
    </cfRule>
  </conditionalFormatting>
  <conditionalFormatting sqref="AH12:AH68">
    <cfRule type="expression" dxfId="25" priority="54">
      <formula>IF($AH12="Casi seguro",1,0)</formula>
    </cfRule>
  </conditionalFormatting>
  <conditionalFormatting sqref="AH12:AH68">
    <cfRule type="expression" dxfId="24" priority="55">
      <formula>IF($AH12="Probable",1,0)</formula>
    </cfRule>
  </conditionalFormatting>
  <conditionalFormatting sqref="AH12:AH68">
    <cfRule type="expression" dxfId="23" priority="56">
      <formula>IF($AH12="Posible",1,0)</formula>
    </cfRule>
  </conditionalFormatting>
  <conditionalFormatting sqref="AH12:AH68">
    <cfRule type="expression" dxfId="22" priority="57">
      <formula>IF($AH12="Improbable",1,0)</formula>
    </cfRule>
  </conditionalFormatting>
  <conditionalFormatting sqref="AH12:AH68">
    <cfRule type="expression" dxfId="21" priority="58">
      <formula>IF($AH12="Rara vez",1,0)</formula>
    </cfRule>
  </conditionalFormatting>
  <conditionalFormatting sqref="AJ9">
    <cfRule type="cellIs" dxfId="20" priority="59" operator="equal">
      <formula>"Catastrófico"</formula>
    </cfRule>
  </conditionalFormatting>
  <conditionalFormatting sqref="AJ9">
    <cfRule type="cellIs" dxfId="19" priority="60" operator="equal">
      <formula>"Mayor"</formula>
    </cfRule>
  </conditionalFormatting>
  <conditionalFormatting sqref="AJ9">
    <cfRule type="cellIs" dxfId="18" priority="61" operator="equal">
      <formula>"Moderado"</formula>
    </cfRule>
  </conditionalFormatting>
  <conditionalFormatting sqref="AJ9">
    <cfRule type="cellIs" dxfId="17" priority="62" operator="equal">
      <formula>"Menor"</formula>
    </cfRule>
  </conditionalFormatting>
  <conditionalFormatting sqref="AJ9">
    <cfRule type="cellIs" dxfId="16" priority="63" operator="equal">
      <formula>"Leve"</formula>
    </cfRule>
  </conditionalFormatting>
  <conditionalFormatting sqref="AJ12 AJ15 AJ18 AJ21 AJ24 AJ27 AJ30 AJ33 AJ36 AJ39 AJ42 AJ45 AJ48 AJ51 AJ54 AJ57 AJ60 AJ63 AJ66">
    <cfRule type="cellIs" dxfId="15" priority="64" operator="equal">
      <formula>"Catastrófico"</formula>
    </cfRule>
  </conditionalFormatting>
  <conditionalFormatting sqref="AJ12 AJ15 AJ18 AJ21 AJ24 AJ27 AJ30 AJ33 AJ36 AJ39 AJ42 AJ45 AJ48 AJ51 AJ54 AJ57 AJ60 AJ63 AJ66">
    <cfRule type="cellIs" dxfId="14" priority="65" operator="equal">
      <formula>"Mayor"</formula>
    </cfRule>
  </conditionalFormatting>
  <conditionalFormatting sqref="AJ12 AJ15 AJ18 AJ21 AJ24 AJ27 AJ30 AJ33 AJ36 AJ39 AJ42 AJ45 AJ48 AJ51 AJ54 AJ57 AJ60 AJ63 AJ66">
    <cfRule type="cellIs" dxfId="13" priority="66" operator="equal">
      <formula>"Moderado"</formula>
    </cfRule>
  </conditionalFormatting>
  <conditionalFormatting sqref="AJ12 AJ15 AJ18 AJ21 AJ24 AJ27 AJ30 AJ33 AJ36 AJ39 AJ42 AJ45 AJ48 AJ51 AJ54 AJ57 AJ60 AJ63 AJ66">
    <cfRule type="cellIs" dxfId="12" priority="67" operator="equal">
      <formula>"Menor"</formula>
    </cfRule>
  </conditionalFormatting>
  <conditionalFormatting sqref="AJ12 AJ15 AJ18 AJ21 AJ24 AJ27 AJ30 AJ33 AJ36 AJ39 AJ42 AJ45 AJ48 AJ51 AJ54 AJ57 AJ60 AJ63 AJ66">
    <cfRule type="cellIs" dxfId="11" priority="68" operator="equal">
      <formula>"Leve"</formula>
    </cfRule>
  </conditionalFormatting>
  <conditionalFormatting sqref="AL9">
    <cfRule type="cellIs" dxfId="10" priority="69" operator="equal">
      <formula>"Extremo"</formula>
    </cfRule>
  </conditionalFormatting>
  <conditionalFormatting sqref="AL9">
    <cfRule type="cellIs" dxfId="9" priority="70" operator="equal">
      <formula>"Alto"</formula>
    </cfRule>
  </conditionalFormatting>
  <conditionalFormatting sqref="AL9">
    <cfRule type="cellIs" dxfId="8" priority="71" operator="equal">
      <formula>"Moderado"</formula>
    </cfRule>
  </conditionalFormatting>
  <conditionalFormatting sqref="AL9">
    <cfRule type="cellIs" dxfId="7" priority="72" operator="equal">
      <formula>"Bajo"</formula>
    </cfRule>
  </conditionalFormatting>
  <conditionalFormatting sqref="AL12 AL15 AL18 AL21 AL24 AL27 AL30 AL33 AL36 AL39 AL42 AL45 AL48 AL51 AL54 AL57 AL60 AL63 AL66">
    <cfRule type="cellIs" dxfId="6" priority="73" operator="equal">
      <formula>"Extremo"</formula>
    </cfRule>
  </conditionalFormatting>
  <conditionalFormatting sqref="AL12 AL15 AL18 AL21 AL24 AL27 AL30 AL33 AL36 AL39 AL42 AL45 AL48 AL51 AL54 AL57 AL60 AL63 AL66">
    <cfRule type="cellIs" dxfId="5" priority="74" operator="equal">
      <formula>"Alto"</formula>
    </cfRule>
  </conditionalFormatting>
  <conditionalFormatting sqref="AL12 AL15 AL18 AL21 AL24 AL27 AL30 AL33 AL36 AL39 AL42 AL45 AL48 AL51 AL54 AL57 AL60 AL63 AL66">
    <cfRule type="cellIs" dxfId="4" priority="75" operator="equal">
      <formula>"Moderado"</formula>
    </cfRule>
  </conditionalFormatting>
  <conditionalFormatting sqref="AL12 AL15 AL18 AL21 AL24 AL27 AL30 AL33 AL36 AL39 AL42 AL45 AL48 AL51 AL54 AL57 AL60 AL63 AL66">
    <cfRule type="cellIs" dxfId="3" priority="76" operator="equal">
      <formula>"Bajo"</formula>
    </cfRule>
  </conditionalFormatting>
  <conditionalFormatting sqref="AO9:AR68">
    <cfRule type="expression" dxfId="2" priority="77">
      <formula>IF(OR($AM9="Evitar",$AM9="Compartir",$AM9="Aceptar",$AM9="Reducir (Transferir)"),1,0)</formula>
    </cfRule>
  </conditionalFormatting>
  <conditionalFormatting sqref="AO9:AR68">
    <cfRule type="expression" dxfId="1"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68">
    <cfRule type="expression" dxfId="0" priority="79">
      <formula>IF($AL9="Bajo",1,0)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36" activePane="bottomLeft" state="frozen"/>
      <selection pane="bottomLeft" activeCell="V36" sqref="V36:V38"/>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7" width="27.85546875" customWidth="1"/>
    <col min="8" max="8" width="41.570312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80"/>
      <c r="B1" s="75"/>
      <c r="C1" s="80" t="s">
        <v>0</v>
      </c>
      <c r="D1" s="81"/>
      <c r="E1" s="81"/>
      <c r="F1" s="81"/>
      <c r="G1" s="81"/>
      <c r="H1" s="81"/>
      <c r="I1" s="81"/>
      <c r="J1" s="81"/>
      <c r="K1" s="81"/>
      <c r="L1" s="81"/>
      <c r="M1" s="81"/>
      <c r="N1" s="81"/>
      <c r="O1" s="81"/>
      <c r="P1" s="81"/>
      <c r="Q1" s="81"/>
      <c r="R1" s="81"/>
      <c r="S1" s="81"/>
      <c r="T1" s="81"/>
      <c r="U1" s="81"/>
      <c r="V1" s="81"/>
      <c r="W1" s="81"/>
      <c r="X1" s="81"/>
      <c r="Y1" s="81"/>
      <c r="Z1" s="81"/>
      <c r="AA1" s="75"/>
      <c r="AB1" s="110" t="s">
        <v>428</v>
      </c>
      <c r="AC1" s="67"/>
      <c r="AD1" s="3"/>
      <c r="AE1" s="3"/>
      <c r="AF1" s="3"/>
      <c r="AG1" s="3"/>
      <c r="AH1" s="3"/>
      <c r="AI1" s="3"/>
      <c r="AJ1" s="3"/>
      <c r="AK1" s="3"/>
      <c r="AL1" s="3"/>
      <c r="AM1" s="3"/>
      <c r="AN1" s="3"/>
      <c r="AO1" s="3"/>
      <c r="AP1" s="3"/>
      <c r="AQ1" s="3"/>
      <c r="AR1" s="3"/>
    </row>
    <row r="2" spans="1:44" ht="16.5" customHeight="1">
      <c r="A2" s="76"/>
      <c r="B2" s="77"/>
      <c r="C2" s="76"/>
      <c r="D2" s="82"/>
      <c r="E2" s="82"/>
      <c r="F2" s="82"/>
      <c r="G2" s="82"/>
      <c r="H2" s="82"/>
      <c r="I2" s="82"/>
      <c r="J2" s="82"/>
      <c r="K2" s="82"/>
      <c r="L2" s="82"/>
      <c r="M2" s="82"/>
      <c r="N2" s="82"/>
      <c r="O2" s="82"/>
      <c r="P2" s="82"/>
      <c r="Q2" s="82"/>
      <c r="R2" s="82"/>
      <c r="S2" s="82"/>
      <c r="T2" s="82"/>
      <c r="U2" s="82"/>
      <c r="V2" s="82"/>
      <c r="W2" s="82"/>
      <c r="X2" s="82"/>
      <c r="Y2" s="82"/>
      <c r="Z2" s="82"/>
      <c r="AA2" s="77"/>
      <c r="AB2" s="110" t="s">
        <v>429</v>
      </c>
      <c r="AC2" s="67"/>
      <c r="AD2" s="3"/>
      <c r="AE2" s="3"/>
      <c r="AF2" s="3"/>
      <c r="AG2" s="3"/>
      <c r="AH2" s="3"/>
      <c r="AI2" s="3"/>
      <c r="AJ2" s="3"/>
      <c r="AK2" s="3"/>
      <c r="AL2" s="3"/>
      <c r="AM2" s="3"/>
      <c r="AN2" s="3"/>
      <c r="AO2" s="3"/>
      <c r="AP2" s="3"/>
      <c r="AQ2" s="3"/>
      <c r="AR2" s="3"/>
    </row>
    <row r="3" spans="1:44" ht="16.5" customHeight="1">
      <c r="A3" s="76"/>
      <c r="B3" s="77"/>
      <c r="C3" s="76"/>
      <c r="D3" s="82"/>
      <c r="E3" s="82"/>
      <c r="F3" s="82"/>
      <c r="G3" s="82"/>
      <c r="H3" s="82"/>
      <c r="I3" s="82"/>
      <c r="J3" s="82"/>
      <c r="K3" s="82"/>
      <c r="L3" s="82"/>
      <c r="M3" s="82"/>
      <c r="N3" s="82"/>
      <c r="O3" s="82"/>
      <c r="P3" s="82"/>
      <c r="Q3" s="82"/>
      <c r="R3" s="82"/>
      <c r="S3" s="82"/>
      <c r="T3" s="82"/>
      <c r="U3" s="82"/>
      <c r="V3" s="82"/>
      <c r="W3" s="82"/>
      <c r="X3" s="82"/>
      <c r="Y3" s="82"/>
      <c r="Z3" s="82"/>
      <c r="AA3" s="77"/>
      <c r="AB3" s="110" t="s">
        <v>430</v>
      </c>
      <c r="AC3" s="67"/>
      <c r="AD3" s="3"/>
      <c r="AE3" s="3"/>
      <c r="AF3" s="3"/>
      <c r="AG3" s="3"/>
      <c r="AH3" s="3"/>
      <c r="AI3" s="3"/>
      <c r="AJ3" s="3"/>
      <c r="AK3" s="3"/>
      <c r="AL3" s="3"/>
      <c r="AM3" s="3"/>
      <c r="AN3" s="3"/>
      <c r="AO3" s="3"/>
      <c r="AP3" s="3"/>
      <c r="AQ3" s="3"/>
      <c r="AR3" s="3"/>
    </row>
    <row r="4" spans="1:44" ht="16.5" customHeight="1">
      <c r="A4" s="78"/>
      <c r="B4" s="79"/>
      <c r="C4" s="78"/>
      <c r="D4" s="83"/>
      <c r="E4" s="83"/>
      <c r="F4" s="83"/>
      <c r="G4" s="83"/>
      <c r="H4" s="83"/>
      <c r="I4" s="83"/>
      <c r="J4" s="83"/>
      <c r="K4" s="83"/>
      <c r="L4" s="83"/>
      <c r="M4" s="83"/>
      <c r="N4" s="83"/>
      <c r="O4" s="83"/>
      <c r="P4" s="83"/>
      <c r="Q4" s="83"/>
      <c r="R4" s="83"/>
      <c r="S4" s="83"/>
      <c r="T4" s="83"/>
      <c r="U4" s="83"/>
      <c r="V4" s="83"/>
      <c r="W4" s="83"/>
      <c r="X4" s="83"/>
      <c r="Y4" s="83"/>
      <c r="Z4" s="83"/>
      <c r="AA4" s="79"/>
      <c r="AB4" s="110" t="s">
        <v>431</v>
      </c>
      <c r="AC4" s="67"/>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17" t="s">
        <v>96</v>
      </c>
      <c r="B6" s="66"/>
      <c r="C6" s="66"/>
      <c r="D6" s="118"/>
      <c r="E6" s="40" t="s">
        <v>402</v>
      </c>
      <c r="F6" s="142" t="s">
        <v>432</v>
      </c>
      <c r="G6" s="66"/>
      <c r="H6" s="66"/>
      <c r="I6" s="66"/>
      <c r="J6" s="66"/>
      <c r="K6" s="66"/>
      <c r="L6" s="66"/>
      <c r="M6" s="67"/>
      <c r="N6" s="142" t="s">
        <v>433</v>
      </c>
      <c r="O6" s="66"/>
      <c r="P6" s="66"/>
      <c r="Q6" s="66"/>
      <c r="R6" s="66"/>
      <c r="S6" s="66"/>
      <c r="T6" s="66"/>
      <c r="U6" s="67"/>
      <c r="V6" s="142" t="s">
        <v>434</v>
      </c>
      <c r="W6" s="66"/>
      <c r="X6" s="66"/>
      <c r="Y6" s="66"/>
      <c r="Z6" s="66"/>
      <c r="AA6" s="66"/>
      <c r="AB6" s="66"/>
      <c r="AC6" s="67"/>
      <c r="AD6" s="3"/>
      <c r="AE6" s="3"/>
      <c r="AF6" s="3"/>
      <c r="AG6" s="3"/>
      <c r="AH6" s="3"/>
      <c r="AI6" s="3"/>
      <c r="AJ6" s="3"/>
      <c r="AK6" s="3"/>
      <c r="AL6" s="3"/>
      <c r="AM6" s="3"/>
      <c r="AN6" s="3"/>
      <c r="AO6" s="3"/>
      <c r="AP6" s="3"/>
      <c r="AQ6" s="3"/>
      <c r="AR6" s="3"/>
    </row>
    <row r="7" spans="1:44" ht="27.75" customHeight="1">
      <c r="A7" s="145" t="s">
        <v>94</v>
      </c>
      <c r="B7" s="101" t="s">
        <v>95</v>
      </c>
      <c r="C7" s="102" t="s">
        <v>103</v>
      </c>
      <c r="D7" s="146" t="s">
        <v>104</v>
      </c>
      <c r="E7" s="148" t="s">
        <v>435</v>
      </c>
      <c r="F7" s="143" t="s">
        <v>436</v>
      </c>
      <c r="G7" s="66"/>
      <c r="H7" s="66"/>
      <c r="I7" s="67"/>
      <c r="J7" s="41" t="s">
        <v>437</v>
      </c>
      <c r="K7" s="144" t="s">
        <v>438</v>
      </c>
      <c r="L7" s="66"/>
      <c r="M7" s="67"/>
      <c r="N7" s="143" t="s">
        <v>436</v>
      </c>
      <c r="O7" s="66"/>
      <c r="P7" s="66"/>
      <c r="Q7" s="67"/>
      <c r="R7" s="41" t="s">
        <v>437</v>
      </c>
      <c r="S7" s="144" t="s">
        <v>438</v>
      </c>
      <c r="T7" s="66"/>
      <c r="U7" s="67"/>
      <c r="V7" s="143" t="s">
        <v>436</v>
      </c>
      <c r="W7" s="66"/>
      <c r="X7" s="66"/>
      <c r="Y7" s="67"/>
      <c r="Z7" s="41" t="s">
        <v>437</v>
      </c>
      <c r="AA7" s="144" t="s">
        <v>438</v>
      </c>
      <c r="AB7" s="66"/>
      <c r="AC7" s="67"/>
      <c r="AD7" s="3"/>
      <c r="AE7" s="3"/>
      <c r="AF7" s="3"/>
      <c r="AG7" s="3"/>
      <c r="AH7" s="3"/>
      <c r="AI7" s="3"/>
      <c r="AJ7" s="3"/>
      <c r="AK7" s="3"/>
      <c r="AL7" s="3"/>
      <c r="AM7" s="3"/>
      <c r="AN7" s="3"/>
      <c r="AO7" s="3"/>
      <c r="AP7" s="3"/>
      <c r="AQ7" s="3"/>
      <c r="AR7" s="3"/>
    </row>
    <row r="8" spans="1:44" ht="30.75" customHeight="1">
      <c r="A8" s="93"/>
      <c r="B8" s="93"/>
      <c r="C8" s="93"/>
      <c r="D8" s="147"/>
      <c r="E8" s="147"/>
      <c r="F8" s="42" t="s">
        <v>439</v>
      </c>
      <c r="G8" s="42" t="s">
        <v>440</v>
      </c>
      <c r="H8" s="42" t="s">
        <v>441</v>
      </c>
      <c r="I8" s="42" t="s">
        <v>442</v>
      </c>
      <c r="J8" s="41" t="s">
        <v>443</v>
      </c>
      <c r="K8" s="43" t="s">
        <v>439</v>
      </c>
      <c r="L8" s="43" t="s">
        <v>444</v>
      </c>
      <c r="M8" s="43" t="s">
        <v>445</v>
      </c>
      <c r="N8" s="42" t="s">
        <v>439</v>
      </c>
      <c r="O8" s="42" t="s">
        <v>440</v>
      </c>
      <c r="P8" s="42" t="s">
        <v>441</v>
      </c>
      <c r="Q8" s="42" t="s">
        <v>442</v>
      </c>
      <c r="R8" s="41" t="s">
        <v>443</v>
      </c>
      <c r="S8" s="43" t="s">
        <v>439</v>
      </c>
      <c r="T8" s="43" t="s">
        <v>444</v>
      </c>
      <c r="U8" s="43" t="s">
        <v>445</v>
      </c>
      <c r="V8" s="42" t="s">
        <v>439</v>
      </c>
      <c r="W8" s="42" t="s">
        <v>440</v>
      </c>
      <c r="X8" s="42" t="s">
        <v>441</v>
      </c>
      <c r="Y8" s="42" t="s">
        <v>442</v>
      </c>
      <c r="Z8" s="41" t="s">
        <v>443</v>
      </c>
      <c r="AA8" s="43" t="s">
        <v>439</v>
      </c>
      <c r="AB8" s="43" t="s">
        <v>444</v>
      </c>
      <c r="AC8" s="43" t="s">
        <v>445</v>
      </c>
      <c r="AD8" s="16"/>
      <c r="AE8" s="16"/>
      <c r="AF8" s="16"/>
      <c r="AG8" s="16"/>
      <c r="AH8" s="16"/>
      <c r="AI8" s="16"/>
      <c r="AJ8" s="16"/>
      <c r="AK8" s="16"/>
      <c r="AL8" s="16"/>
      <c r="AM8" s="16"/>
      <c r="AN8" s="16"/>
      <c r="AO8" s="16"/>
      <c r="AP8" s="16"/>
      <c r="AQ8" s="16"/>
      <c r="AR8" s="16"/>
    </row>
    <row r="9" spans="1:44" ht="16.5" customHeight="1">
      <c r="A9" s="99">
        <v>1</v>
      </c>
      <c r="B9" s="113" t="str">
        <f>IF('2. Identificación del Riesgo'!B9:B11="","",'2. Identificación del Riesgo'!B9:B11)</f>
        <v>Tecnologías de la Información y las Comunicaciones</v>
      </c>
      <c r="C9" s="94" t="str">
        <f>IF('2. Identificación del Riesgo'!G9:G11="","",'2. Identificación del Riesgo'!G9:G11)</f>
        <v>Posibilidad de Afectación Económica (o presupuestal) y Reputacional por daños en los equipos de instrumentación y comunicación debido a Fallas de funcionamiento por el uso rutinario.</v>
      </c>
      <c r="D9" s="94" t="str">
        <f>IF('2. Identificación del Riesgo'!H9:H11="","",'2. Identificación del Riesgo'!H9:H11)</f>
        <v>Gestión</v>
      </c>
      <c r="E9" s="126" t="str">
        <f>IF('7. Mapa de Riesgos General'!AO9:AO11="","",'7. Mapa de Riesgos General'!AO9:AO11)</f>
        <v/>
      </c>
      <c r="F9" s="140">
        <v>0.33</v>
      </c>
      <c r="G9" s="149" t="s">
        <v>446</v>
      </c>
      <c r="H9" s="149" t="s">
        <v>447</v>
      </c>
      <c r="I9" s="151" t="s">
        <v>448</v>
      </c>
      <c r="J9" s="139" t="s">
        <v>449</v>
      </c>
      <c r="K9" s="140"/>
      <c r="L9" s="139"/>
      <c r="M9" s="139"/>
      <c r="N9" s="140">
        <v>0.33</v>
      </c>
      <c r="O9" s="128" t="s">
        <v>450</v>
      </c>
      <c r="P9" s="139" t="s">
        <v>451</v>
      </c>
      <c r="Q9" s="150" t="s">
        <v>452</v>
      </c>
      <c r="R9" s="139" t="s">
        <v>449</v>
      </c>
      <c r="S9" s="140"/>
      <c r="T9" s="139"/>
      <c r="U9" s="139"/>
      <c r="V9" s="140"/>
      <c r="W9" s="141"/>
      <c r="X9" s="141"/>
      <c r="Y9" s="141"/>
      <c r="Z9" s="139"/>
      <c r="AA9" s="140"/>
      <c r="AB9" s="139"/>
      <c r="AC9" s="139"/>
      <c r="AD9" s="17"/>
      <c r="AE9" s="17"/>
      <c r="AF9" s="17"/>
      <c r="AG9" s="17"/>
      <c r="AH9" s="17"/>
      <c r="AI9" s="17"/>
      <c r="AJ9" s="17"/>
      <c r="AK9" s="17"/>
      <c r="AL9" s="17"/>
      <c r="AM9" s="17"/>
      <c r="AN9" s="17"/>
      <c r="AO9" s="17"/>
      <c r="AP9" s="17"/>
      <c r="AQ9" s="17"/>
      <c r="AR9" s="17"/>
    </row>
    <row r="10" spans="1:44" ht="16.5" customHeight="1">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3"/>
      <c r="AE10" s="3"/>
      <c r="AF10" s="3"/>
      <c r="AG10" s="3"/>
      <c r="AH10" s="3"/>
      <c r="AI10" s="3"/>
      <c r="AJ10" s="3"/>
      <c r="AK10" s="3"/>
      <c r="AL10" s="3"/>
      <c r="AM10" s="3"/>
      <c r="AN10" s="3"/>
      <c r="AO10" s="3"/>
      <c r="AP10" s="3"/>
      <c r="AQ10" s="3"/>
      <c r="AR10" s="3"/>
    </row>
    <row r="11" spans="1:44" ht="166.5" customHeight="1">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3"/>
      <c r="AE11" s="3"/>
      <c r="AF11" s="3"/>
      <c r="AG11" s="3"/>
      <c r="AH11" s="3"/>
      <c r="AI11" s="3"/>
      <c r="AJ11" s="3"/>
      <c r="AK11" s="3"/>
      <c r="AL11" s="3"/>
      <c r="AM11" s="3"/>
      <c r="AN11" s="3"/>
      <c r="AO11" s="3"/>
      <c r="AP11" s="3"/>
      <c r="AQ11" s="3"/>
      <c r="AR11" s="3"/>
    </row>
    <row r="12" spans="1:44" ht="16.5" customHeight="1">
      <c r="A12" s="99">
        <v>2</v>
      </c>
      <c r="B12" s="113" t="str">
        <f>IF('2. Identificación del Riesgo'!B12:B14="","",'2. Identificación del Riesgo'!B12:B14)</f>
        <v>Tecnologías de la Información y las Comunicaciones</v>
      </c>
      <c r="C12" s="94" t="str">
        <f>IF('2. Identificación del Riesgo'!G12:G14="","",'2. Identificación del Riesgo'!G12:G14)</f>
        <v>Posibilidad de Afectación reputacional por Acceso no autorizado a los Sistemas de Información Debido a posibles ataques ciberneticos Y/o Falta de seguimiento efectivo a la cancelación de los usuarios que ya no laboran en la entidad.</v>
      </c>
      <c r="D12" s="94" t="str">
        <f>IF('2. Identificación del Riesgo'!H12:H14="","",'2. Identificación del Riesgo'!H12:H14)</f>
        <v>Gestión</v>
      </c>
      <c r="E12" s="126" t="str">
        <f>IF('7. Mapa de Riesgos General'!AO12:AO14="","",'7. Mapa de Riesgos General'!AO12:AO14)</f>
        <v/>
      </c>
      <c r="F12" s="96">
        <v>0.33</v>
      </c>
      <c r="G12" s="129" t="s">
        <v>453</v>
      </c>
      <c r="H12" s="129" t="s">
        <v>454</v>
      </c>
      <c r="I12" s="130" t="s">
        <v>455</v>
      </c>
      <c r="J12" s="128" t="s">
        <v>449</v>
      </c>
      <c r="K12" s="96"/>
      <c r="L12" s="128"/>
      <c r="M12" s="128"/>
      <c r="N12" s="96">
        <v>0.33</v>
      </c>
      <c r="O12" s="128" t="s">
        <v>456</v>
      </c>
      <c r="P12" s="128" t="s">
        <v>457</v>
      </c>
      <c r="Q12" s="128" t="s">
        <v>458</v>
      </c>
      <c r="R12" s="128" t="s">
        <v>449</v>
      </c>
      <c r="S12" s="94"/>
      <c r="T12" s="128"/>
      <c r="U12" s="128"/>
      <c r="V12" s="96"/>
      <c r="W12" s="127"/>
      <c r="X12" s="127"/>
      <c r="Y12" s="127"/>
      <c r="Z12" s="128"/>
      <c r="AA12" s="96"/>
      <c r="AB12" s="128"/>
      <c r="AC12" s="128"/>
      <c r="AD12" s="3"/>
      <c r="AE12" s="3"/>
      <c r="AF12" s="3"/>
      <c r="AG12" s="3"/>
      <c r="AH12" s="3"/>
      <c r="AI12" s="3"/>
      <c r="AJ12" s="3"/>
      <c r="AK12" s="3"/>
      <c r="AL12" s="3"/>
      <c r="AM12" s="3"/>
      <c r="AN12" s="3"/>
      <c r="AO12" s="3"/>
      <c r="AP12" s="3"/>
      <c r="AQ12" s="3"/>
      <c r="AR12" s="3"/>
    </row>
    <row r="13" spans="1:44" ht="16.5" customHeight="1">
      <c r="A13" s="92"/>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3"/>
      <c r="AE13" s="3"/>
      <c r="AF13" s="3"/>
      <c r="AG13" s="3"/>
      <c r="AH13" s="3"/>
      <c r="AI13" s="3"/>
      <c r="AJ13" s="3"/>
      <c r="AK13" s="3"/>
      <c r="AL13" s="3"/>
      <c r="AM13" s="3"/>
      <c r="AN13" s="3"/>
      <c r="AO13" s="3"/>
      <c r="AP13" s="3"/>
      <c r="AQ13" s="3"/>
      <c r="AR13" s="3"/>
    </row>
    <row r="14" spans="1:44" ht="84" customHeight="1">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3"/>
      <c r="AE14" s="3"/>
      <c r="AF14" s="3"/>
      <c r="AG14" s="3"/>
      <c r="AH14" s="3"/>
      <c r="AI14" s="3"/>
      <c r="AJ14" s="3"/>
      <c r="AK14" s="3"/>
      <c r="AL14" s="3"/>
      <c r="AM14" s="3"/>
      <c r="AN14" s="3"/>
      <c r="AO14" s="3"/>
      <c r="AP14" s="3"/>
      <c r="AQ14" s="3"/>
      <c r="AR14" s="3"/>
    </row>
    <row r="15" spans="1:44" ht="16.5" customHeight="1">
      <c r="A15" s="99">
        <v>3</v>
      </c>
      <c r="B15" s="113" t="str">
        <f>IF('2. Identificación del Riesgo'!B15:B17="","",'2. Identificación del Riesgo'!B15:B17)</f>
        <v>Tecnologías de la Información y las Comunicaciones</v>
      </c>
      <c r="C15" s="94" t="str">
        <f>IF('2. Identificación del Riesgo'!G15:G17="","",'2. Identificación del Riesgo'!G15:G17)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D15" s="94" t="str">
        <f>IF('2. Identificación del Riesgo'!H15:H17="","",'2. Identificación del Riesgo'!H15:H17)</f>
        <v>Gestión</v>
      </c>
      <c r="E15" s="126" t="str">
        <f>IF('7. Mapa de Riesgos General'!AO15:AO17="","",'7. Mapa de Riesgos General'!AO15:AO17)</f>
        <v/>
      </c>
      <c r="F15" s="96">
        <v>0.33</v>
      </c>
      <c r="G15" s="129" t="s">
        <v>459</v>
      </c>
      <c r="H15" s="129" t="s">
        <v>460</v>
      </c>
      <c r="I15" s="134" t="s">
        <v>461</v>
      </c>
      <c r="J15" s="128" t="s">
        <v>462</v>
      </c>
      <c r="K15" s="96"/>
      <c r="L15" s="128"/>
      <c r="M15" s="128"/>
      <c r="N15" s="96">
        <v>0.33</v>
      </c>
      <c r="O15" s="128" t="s">
        <v>463</v>
      </c>
      <c r="P15" s="128" t="s">
        <v>464</v>
      </c>
      <c r="Q15" s="152" t="s">
        <v>465</v>
      </c>
      <c r="R15" s="128" t="s">
        <v>462</v>
      </c>
      <c r="S15" s="96"/>
      <c r="T15" s="128"/>
      <c r="U15" s="128"/>
      <c r="V15" s="96"/>
      <c r="W15" s="127"/>
      <c r="X15" s="127"/>
      <c r="Y15" s="127"/>
      <c r="Z15" s="128"/>
      <c r="AA15" s="96"/>
      <c r="AB15" s="128"/>
      <c r="AC15" s="128"/>
      <c r="AD15" s="3"/>
      <c r="AE15" s="3"/>
      <c r="AF15" s="3"/>
      <c r="AG15" s="3"/>
      <c r="AH15" s="3"/>
      <c r="AI15" s="3"/>
      <c r="AJ15" s="3"/>
      <c r="AK15" s="3"/>
      <c r="AL15" s="3"/>
      <c r="AM15" s="3"/>
      <c r="AN15" s="3"/>
      <c r="AO15" s="3"/>
      <c r="AP15" s="3"/>
      <c r="AQ15" s="3"/>
      <c r="AR15" s="3"/>
    </row>
    <row r="16" spans="1:44" ht="16.5" customHeight="1">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3"/>
      <c r="AE16" s="3"/>
      <c r="AF16" s="3"/>
      <c r="AG16" s="3"/>
      <c r="AH16" s="3"/>
      <c r="AI16" s="3"/>
      <c r="AJ16" s="3"/>
      <c r="AK16" s="3"/>
      <c r="AL16" s="3"/>
      <c r="AM16" s="3"/>
      <c r="AN16" s="3"/>
      <c r="AO16" s="3"/>
      <c r="AP16" s="3"/>
      <c r="AQ16" s="3"/>
      <c r="AR16" s="3"/>
    </row>
    <row r="17" spans="1:44" ht="159" customHeight="1">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3"/>
      <c r="AE17" s="3"/>
      <c r="AF17" s="3"/>
      <c r="AG17" s="3"/>
      <c r="AH17" s="3"/>
      <c r="AI17" s="3"/>
      <c r="AJ17" s="3"/>
      <c r="AK17" s="3"/>
      <c r="AL17" s="3"/>
      <c r="AM17" s="3"/>
      <c r="AN17" s="3"/>
      <c r="AO17" s="3"/>
      <c r="AP17" s="3"/>
      <c r="AQ17" s="3"/>
      <c r="AR17" s="3"/>
    </row>
    <row r="18" spans="1:44" ht="16.5" customHeight="1">
      <c r="A18" s="99">
        <v>4</v>
      </c>
      <c r="B18" s="113" t="str">
        <f>IF('2. Identificación del Riesgo'!B18:B20="","",'2. Identificación del Riesgo'!B18:B20)</f>
        <v>Tecnologías de la Información y las Comunicaciones</v>
      </c>
      <c r="C18" s="94" t="str">
        <f>IF('2. Identificación del Riesgo'!G18:G20="","",'2. Identificación del Riesgo'!G18:G20)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D18" s="94" t="str">
        <f>IF('2. Identificación del Riesgo'!H18:H20="","",'2. Identificación del Riesgo'!H18:H20)</f>
        <v>Gestión</v>
      </c>
      <c r="E18" s="126" t="str">
        <f>IF('7. Mapa de Riesgos General'!AO18:AO20="","",'7. Mapa de Riesgos General'!AO18:AO20)</f>
        <v/>
      </c>
      <c r="F18" s="96">
        <v>0.33</v>
      </c>
      <c r="G18" s="129" t="s">
        <v>466</v>
      </c>
      <c r="H18" s="128" t="s">
        <v>467</v>
      </c>
      <c r="I18" s="130" t="s">
        <v>468</v>
      </c>
      <c r="J18" s="128" t="s">
        <v>469</v>
      </c>
      <c r="K18" s="96"/>
      <c r="L18" s="128"/>
      <c r="M18" s="128"/>
      <c r="N18" s="96">
        <v>0.33</v>
      </c>
      <c r="O18" s="128" t="s">
        <v>470</v>
      </c>
      <c r="P18" s="128" t="s">
        <v>471</v>
      </c>
      <c r="Q18" s="128" t="s">
        <v>472</v>
      </c>
      <c r="R18" s="128" t="s">
        <v>469</v>
      </c>
      <c r="S18" s="96"/>
      <c r="T18" s="128"/>
      <c r="U18" s="128"/>
      <c r="V18" s="96"/>
      <c r="W18" s="127"/>
      <c r="X18" s="127"/>
      <c r="Y18" s="127"/>
      <c r="Z18" s="128"/>
      <c r="AA18" s="96"/>
      <c r="AB18" s="128"/>
      <c r="AC18" s="128"/>
      <c r="AD18" s="3"/>
      <c r="AE18" s="3"/>
      <c r="AF18" s="3"/>
      <c r="AG18" s="3"/>
      <c r="AH18" s="3"/>
      <c r="AI18" s="3"/>
      <c r="AJ18" s="3"/>
      <c r="AK18" s="3"/>
      <c r="AL18" s="3"/>
      <c r="AM18" s="3"/>
      <c r="AN18" s="3"/>
      <c r="AO18" s="3"/>
      <c r="AP18" s="3"/>
      <c r="AQ18" s="3"/>
      <c r="AR18" s="3"/>
    </row>
    <row r="19" spans="1:44" ht="16.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3"/>
      <c r="AE19" s="3"/>
      <c r="AF19" s="3"/>
      <c r="AG19" s="3"/>
      <c r="AH19" s="3"/>
      <c r="AI19" s="3"/>
      <c r="AJ19" s="3"/>
      <c r="AK19" s="3"/>
      <c r="AL19" s="3"/>
      <c r="AM19" s="3"/>
      <c r="AN19" s="3"/>
      <c r="AO19" s="3"/>
      <c r="AP19" s="3"/>
      <c r="AQ19" s="3"/>
      <c r="AR19" s="3"/>
    </row>
    <row r="20" spans="1:44" ht="223.5" customHeight="1">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3"/>
      <c r="AE20" s="3"/>
      <c r="AF20" s="3"/>
      <c r="AG20" s="3"/>
      <c r="AH20" s="3"/>
      <c r="AI20" s="3"/>
      <c r="AJ20" s="3"/>
      <c r="AK20" s="3"/>
      <c r="AL20" s="3"/>
      <c r="AM20" s="3"/>
      <c r="AN20" s="3"/>
      <c r="AO20" s="3"/>
      <c r="AP20" s="3"/>
      <c r="AQ20" s="3"/>
      <c r="AR20" s="3"/>
    </row>
    <row r="21" spans="1:44" ht="16.5" customHeight="1">
      <c r="A21" s="99">
        <v>5</v>
      </c>
      <c r="B21" s="113" t="str">
        <f>IF('2. Identificación del Riesgo'!B21:B23="","",'2. Identificación del Riesgo'!B21:B23)</f>
        <v>Tecnologías de la Información y las Comunicaciones</v>
      </c>
      <c r="C21" s="94" t="str">
        <f>IF('2. Identificación del Riesgo'!G21:G23="","",'2. Identificación del Riesgo'!G21:G23)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D21" s="94" t="str">
        <f>IF('2. Identificación del Riesgo'!H21:H23="","",'2. Identificación del Riesgo'!H21:H23)</f>
        <v>Gestión</v>
      </c>
      <c r="E21" s="126" t="str">
        <f>IF('7. Mapa de Riesgos General'!AO21:AO23="","",'7. Mapa de Riesgos General'!AO21:AO23)</f>
        <v/>
      </c>
      <c r="F21" s="96">
        <v>0.33</v>
      </c>
      <c r="G21" s="129" t="s">
        <v>473</v>
      </c>
      <c r="H21" s="128" t="s">
        <v>474</v>
      </c>
      <c r="I21" s="134" t="s">
        <v>475</v>
      </c>
      <c r="J21" s="128" t="s">
        <v>476</v>
      </c>
      <c r="K21" s="96"/>
      <c r="L21" s="128"/>
      <c r="M21" s="128"/>
      <c r="N21" s="96">
        <v>0.33</v>
      </c>
      <c r="O21" s="128" t="s">
        <v>477</v>
      </c>
      <c r="P21" s="128" t="s">
        <v>478</v>
      </c>
      <c r="Q21" s="135" t="s">
        <v>479</v>
      </c>
      <c r="R21" s="128" t="s">
        <v>476</v>
      </c>
      <c r="S21" s="96"/>
      <c r="T21" s="128"/>
      <c r="U21" s="128"/>
      <c r="V21" s="96"/>
      <c r="W21" s="127"/>
      <c r="X21" s="127"/>
      <c r="Y21" s="127"/>
      <c r="Z21" s="128"/>
      <c r="AA21" s="96"/>
      <c r="AB21" s="128"/>
      <c r="AC21" s="128"/>
      <c r="AD21" s="3"/>
      <c r="AE21" s="3"/>
      <c r="AF21" s="3"/>
      <c r="AG21" s="3"/>
      <c r="AH21" s="3"/>
      <c r="AI21" s="3"/>
      <c r="AJ21" s="3"/>
      <c r="AK21" s="3"/>
      <c r="AL21" s="3"/>
      <c r="AM21" s="3"/>
      <c r="AN21" s="3"/>
      <c r="AO21" s="3"/>
      <c r="AP21" s="3"/>
      <c r="AQ21" s="3"/>
      <c r="AR21" s="3"/>
    </row>
    <row r="22" spans="1:44" ht="16.5" customHeight="1">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3"/>
      <c r="AE22" s="3"/>
      <c r="AF22" s="3"/>
      <c r="AG22" s="3"/>
      <c r="AH22" s="3"/>
      <c r="AI22" s="3"/>
      <c r="AJ22" s="3"/>
      <c r="AK22" s="3"/>
      <c r="AL22" s="3"/>
      <c r="AM22" s="3"/>
      <c r="AN22" s="3"/>
      <c r="AO22" s="3"/>
      <c r="AP22" s="3"/>
      <c r="AQ22" s="3"/>
      <c r="AR22" s="3"/>
    </row>
    <row r="23" spans="1:44" ht="98.25" customHeight="1">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3"/>
      <c r="AE23" s="3"/>
      <c r="AF23" s="3"/>
      <c r="AG23" s="3"/>
      <c r="AH23" s="3"/>
      <c r="AI23" s="3"/>
      <c r="AJ23" s="3"/>
      <c r="AK23" s="3"/>
      <c r="AL23" s="3"/>
      <c r="AM23" s="3"/>
      <c r="AN23" s="3"/>
      <c r="AO23" s="3"/>
      <c r="AP23" s="3"/>
      <c r="AQ23" s="3"/>
      <c r="AR23" s="3"/>
    </row>
    <row r="24" spans="1:44" ht="16.5" customHeight="1">
      <c r="A24" s="99">
        <v>6</v>
      </c>
      <c r="B24" s="113" t="str">
        <f>IF('2. Identificación del Riesgo'!B24:B26="","",'2. Identificación del Riesgo'!B24:B26)</f>
        <v>Tecnologías de la Información y las Comunicaciones</v>
      </c>
      <c r="C24" s="94"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4" t="str">
        <f>IF('2. Identificación del Riesgo'!H24:H26="","",'2. Identificación del Riesgo'!H24:H26)</f>
        <v>Seguridad de la Información (Pérdida de Confidencialidad)</v>
      </c>
      <c r="E24" s="126" t="str">
        <f>IF('7. Mapa de Riesgos General'!AO24:AO26="","",'7. Mapa de Riesgos General'!AO24:AO26)</f>
        <v>1) Actualizar y divulgar el manual de políticas complementarias de seguridad de la información del IDIGER, en relación con los permisos y acceso a las carpetas compartidas. (50%)
2) Documentar el control existente dentro del procedimiento pertinente asociado al proceso TIC, incluyendo la entrega periodica por parte de la oficina TIC del reporte de permisos de las carpetas compartidas. (50%)</v>
      </c>
      <c r="F24" s="136">
        <v>0.33329999999999999</v>
      </c>
      <c r="G24" s="129" t="s">
        <v>480</v>
      </c>
      <c r="H24" s="129" t="s">
        <v>481</v>
      </c>
      <c r="I24" s="134" t="s">
        <v>482</v>
      </c>
      <c r="J24" s="128" t="s">
        <v>483</v>
      </c>
      <c r="K24" s="96"/>
      <c r="L24" s="128"/>
      <c r="M24" s="128"/>
      <c r="N24" s="96">
        <v>0.33</v>
      </c>
      <c r="O24" s="128" t="s">
        <v>484</v>
      </c>
      <c r="P24" s="128" t="s">
        <v>485</v>
      </c>
      <c r="Q24" s="138" t="s">
        <v>486</v>
      </c>
      <c r="R24" s="128" t="s">
        <v>487</v>
      </c>
      <c r="S24" s="96"/>
      <c r="T24" s="128"/>
      <c r="U24" s="128"/>
      <c r="V24" s="96"/>
      <c r="W24" s="127"/>
      <c r="X24" s="127"/>
      <c r="Y24" s="127"/>
      <c r="Z24" s="128"/>
      <c r="AA24" s="96"/>
      <c r="AB24" s="128"/>
      <c r="AC24" s="128"/>
      <c r="AD24" s="3"/>
      <c r="AE24" s="3"/>
      <c r="AF24" s="3"/>
      <c r="AG24" s="3"/>
      <c r="AH24" s="3"/>
      <c r="AI24" s="3"/>
      <c r="AJ24" s="3"/>
      <c r="AK24" s="3"/>
      <c r="AL24" s="3"/>
      <c r="AM24" s="3"/>
      <c r="AN24" s="3"/>
      <c r="AO24" s="3"/>
      <c r="AP24" s="3"/>
      <c r="AQ24" s="3"/>
      <c r="AR24" s="3"/>
    </row>
    <row r="25" spans="1:44" ht="16.5" customHeight="1">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3"/>
      <c r="AE25" s="3"/>
      <c r="AF25" s="3"/>
      <c r="AG25" s="3"/>
      <c r="AH25" s="3"/>
      <c r="AI25" s="3"/>
      <c r="AJ25" s="3"/>
      <c r="AK25" s="3"/>
      <c r="AL25" s="3"/>
      <c r="AM25" s="3"/>
      <c r="AN25" s="3"/>
      <c r="AO25" s="3"/>
      <c r="AP25" s="3"/>
      <c r="AQ25" s="3"/>
      <c r="AR25" s="3"/>
    </row>
    <row r="26" spans="1:44" ht="100.5" customHeight="1">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3"/>
      <c r="AE26" s="3"/>
      <c r="AF26" s="3"/>
      <c r="AG26" s="3"/>
      <c r="AH26" s="3"/>
      <c r="AI26" s="3"/>
      <c r="AJ26" s="3"/>
      <c r="AK26" s="3"/>
      <c r="AL26" s="3"/>
      <c r="AM26" s="3"/>
      <c r="AN26" s="3"/>
      <c r="AO26" s="3"/>
      <c r="AP26" s="3"/>
      <c r="AQ26" s="3"/>
      <c r="AR26" s="3"/>
    </row>
    <row r="27" spans="1:44" ht="16.5" customHeight="1">
      <c r="A27" s="99">
        <v>7</v>
      </c>
      <c r="B27" s="113" t="str">
        <f>IF('2. Identificación del Riesgo'!B27:B29="","",'2. Identificación del Riesgo'!B27:B29)</f>
        <v>Tecnologías de la Información y las Comunicaciones</v>
      </c>
      <c r="C27" s="94"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4" t="str">
        <f>IF('2. Identificación del Riesgo'!H27:H29="","",'2. Identificación del Riesgo'!H27:H29)</f>
        <v>Seguridad de la Información (Pérdida de la Integridad)</v>
      </c>
      <c r="E27" s="126" t="str">
        <f>IF('7. Mapa de Riesgos General'!AO27:AO29="","",'7. Mapa de Riesgos General'!AO27:AO29)</f>
        <v xml:space="preserve">1) Actualizar y divulgar el manual de políticas complementarias de seguridad de la información del IDIGER, en relación con las actividades que se realizan desde trabajo en casa y teletrabajo. (50%)
2) Documentar el control existente dentro del procedimiento pertinente asociado al proceso TIC, incluyendo la entrega de las VPN para el personal que lo solicita. (20%)
3) Gestionar la ejecución del curso virtual de ciberseguridad para los funcionarios y contratistas de cada proceso. (30%)
</v>
      </c>
      <c r="F27" s="136">
        <v>0.33329999999999999</v>
      </c>
      <c r="G27" s="128" t="s">
        <v>488</v>
      </c>
      <c r="H27" s="129" t="s">
        <v>489</v>
      </c>
      <c r="I27" s="128" t="s">
        <v>490</v>
      </c>
      <c r="J27" s="128" t="s">
        <v>491</v>
      </c>
      <c r="K27" s="96"/>
      <c r="L27" s="128"/>
      <c r="M27" s="128"/>
      <c r="N27" s="96">
        <v>0.33</v>
      </c>
      <c r="O27" s="128" t="s">
        <v>492</v>
      </c>
      <c r="P27" s="128" t="s">
        <v>493</v>
      </c>
      <c r="Q27" s="128" t="s">
        <v>494</v>
      </c>
      <c r="R27" s="128" t="s">
        <v>495</v>
      </c>
      <c r="S27" s="96"/>
      <c r="T27" s="128"/>
      <c r="U27" s="128"/>
      <c r="V27" s="96"/>
      <c r="W27" s="127"/>
      <c r="X27" s="127"/>
      <c r="Y27" s="127"/>
      <c r="Z27" s="128"/>
      <c r="AA27" s="96"/>
      <c r="AB27" s="128"/>
      <c r="AC27" s="128"/>
      <c r="AD27" s="3"/>
      <c r="AE27" s="3"/>
      <c r="AF27" s="3"/>
      <c r="AG27" s="3"/>
      <c r="AH27" s="3"/>
      <c r="AI27" s="3"/>
      <c r="AJ27" s="3"/>
      <c r="AK27" s="3"/>
      <c r="AL27" s="3"/>
      <c r="AM27" s="3"/>
      <c r="AN27" s="3"/>
      <c r="AO27" s="3"/>
      <c r="AP27" s="3"/>
      <c r="AQ27" s="3"/>
      <c r="AR27" s="3"/>
    </row>
    <row r="28" spans="1:44" ht="16.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3"/>
      <c r="AE28" s="3"/>
      <c r="AF28" s="3"/>
      <c r="AG28" s="3"/>
      <c r="AH28" s="3"/>
      <c r="AI28" s="3"/>
      <c r="AJ28" s="3"/>
      <c r="AK28" s="3"/>
      <c r="AL28" s="3"/>
      <c r="AM28" s="3"/>
      <c r="AN28" s="3"/>
      <c r="AO28" s="3"/>
      <c r="AP28" s="3"/>
      <c r="AQ28" s="3"/>
      <c r="AR28" s="3"/>
    </row>
    <row r="29" spans="1:44" ht="85.5" customHeight="1">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3"/>
      <c r="AE29" s="3"/>
      <c r="AF29" s="3"/>
      <c r="AG29" s="3"/>
      <c r="AH29" s="3"/>
      <c r="AI29" s="3"/>
      <c r="AJ29" s="3"/>
      <c r="AK29" s="3"/>
      <c r="AL29" s="3"/>
      <c r="AM29" s="3"/>
      <c r="AN29" s="3"/>
      <c r="AO29" s="3"/>
      <c r="AP29" s="3"/>
      <c r="AQ29" s="3"/>
      <c r="AR29" s="3"/>
    </row>
    <row r="30" spans="1:44" ht="16.5" customHeight="1">
      <c r="A30" s="99">
        <v>8</v>
      </c>
      <c r="B30" s="113" t="str">
        <f>IF('2. Identificación del Riesgo'!B30:B32="","",'2. Identificación del Riesgo'!B30:B32)</f>
        <v>Tecnologías de la Información y las Comunicaciones</v>
      </c>
      <c r="C30" s="94" t="str">
        <f>IF('2. Identificación del Riesgo'!G30:G32="","",'2. Identificación del Riesgo'!G30:G32)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D30" s="94" t="str">
        <f>IF('2. Identificación del Riesgo'!H30:H32="","",'2. Identificación del Riesgo'!H30:H32)</f>
        <v>Seguridad de la Información (Pérdida de la Disponibilidad)</v>
      </c>
      <c r="E30" s="126" t="str">
        <f>IF('7. Mapa de Riesgos General'!AO30:AO32="","",'7. Mapa de Riesgos General'!AO30:AO32)</f>
        <v>1) Actualizar y divulgar el manual de políticas complementarias de seguridad de la información del IDIGER, en relación con las actividades que se realizan para el adecuado manejo de usuarios de altos privilegios. (30%)
2) Realizar un inventario de usuarios de altos privilegios y sus contraseñas en una herramienta de gestión de claves (ej: KeePass) (40%)
3) Entregar usuarios nombrados a los colaboradores que acceden a a administrar los servicios y la infraestructura de TI. En la medida que las Apps lo permitan. (40%)</v>
      </c>
      <c r="F30" s="96">
        <v>0.33329999999999999</v>
      </c>
      <c r="G30" s="131" t="s">
        <v>496</v>
      </c>
      <c r="H30" s="128" t="s">
        <v>497</v>
      </c>
      <c r="I30" s="134" t="s">
        <v>498</v>
      </c>
      <c r="J30" s="128" t="s">
        <v>499</v>
      </c>
      <c r="K30" s="96"/>
      <c r="L30" s="128"/>
      <c r="M30" s="128"/>
      <c r="N30" s="96">
        <v>0.33</v>
      </c>
      <c r="O30" s="131" t="s">
        <v>500</v>
      </c>
      <c r="P30" s="128" t="s">
        <v>501</v>
      </c>
      <c r="Q30" s="137" t="s">
        <v>502</v>
      </c>
      <c r="R30" s="128" t="s">
        <v>503</v>
      </c>
      <c r="S30" s="96"/>
      <c r="T30" s="128"/>
      <c r="U30" s="128"/>
      <c r="V30" s="96"/>
      <c r="W30" s="127"/>
      <c r="X30" s="127"/>
      <c r="Y30" s="127"/>
      <c r="Z30" s="128"/>
      <c r="AA30" s="96"/>
      <c r="AB30" s="128"/>
      <c r="AC30" s="128"/>
      <c r="AD30" s="3"/>
      <c r="AE30" s="3"/>
      <c r="AF30" s="3"/>
      <c r="AG30" s="3"/>
      <c r="AH30" s="3"/>
      <c r="AI30" s="3"/>
      <c r="AJ30" s="3"/>
      <c r="AK30" s="3"/>
      <c r="AL30" s="3"/>
      <c r="AM30" s="3"/>
      <c r="AN30" s="3"/>
      <c r="AO30" s="3"/>
      <c r="AP30" s="3"/>
      <c r="AQ30" s="3"/>
      <c r="AR30" s="3"/>
    </row>
    <row r="31" spans="1:44" ht="16.5" customHeight="1">
      <c r="A31" s="92"/>
      <c r="B31" s="92"/>
      <c r="C31" s="92"/>
      <c r="D31" s="92"/>
      <c r="E31" s="92"/>
      <c r="F31" s="92"/>
      <c r="G31" s="132"/>
      <c r="H31" s="92"/>
      <c r="I31" s="92"/>
      <c r="J31" s="92"/>
      <c r="K31" s="92"/>
      <c r="L31" s="92"/>
      <c r="M31" s="92"/>
      <c r="N31" s="92"/>
      <c r="O31" s="132"/>
      <c r="P31" s="92"/>
      <c r="Q31" s="92"/>
      <c r="R31" s="92"/>
      <c r="S31" s="92"/>
      <c r="T31" s="92"/>
      <c r="U31" s="92"/>
      <c r="V31" s="92"/>
      <c r="W31" s="92"/>
      <c r="X31" s="92"/>
      <c r="Y31" s="92"/>
      <c r="Z31" s="92"/>
      <c r="AA31" s="92"/>
      <c r="AB31" s="92"/>
      <c r="AC31" s="92"/>
      <c r="AD31" s="3"/>
      <c r="AE31" s="3"/>
      <c r="AF31" s="3"/>
      <c r="AG31" s="3"/>
      <c r="AH31" s="3"/>
      <c r="AI31" s="3"/>
      <c r="AJ31" s="3"/>
      <c r="AK31" s="3"/>
      <c r="AL31" s="3"/>
      <c r="AM31" s="3"/>
      <c r="AN31" s="3"/>
      <c r="AO31" s="3"/>
      <c r="AP31" s="3"/>
      <c r="AQ31" s="3"/>
      <c r="AR31" s="3"/>
    </row>
    <row r="32" spans="1:44" ht="111" customHeight="1">
      <c r="A32" s="93"/>
      <c r="B32" s="93"/>
      <c r="C32" s="93"/>
      <c r="D32" s="93"/>
      <c r="E32" s="93"/>
      <c r="F32" s="93"/>
      <c r="G32" s="133"/>
      <c r="H32" s="93"/>
      <c r="I32" s="93"/>
      <c r="J32" s="93"/>
      <c r="K32" s="93"/>
      <c r="L32" s="93"/>
      <c r="M32" s="93"/>
      <c r="N32" s="93"/>
      <c r="O32" s="133"/>
      <c r="P32" s="93"/>
      <c r="Q32" s="93"/>
      <c r="R32" s="93"/>
      <c r="S32" s="93"/>
      <c r="T32" s="93"/>
      <c r="U32" s="93"/>
      <c r="V32" s="93"/>
      <c r="W32" s="93"/>
      <c r="X32" s="93"/>
      <c r="Y32" s="93"/>
      <c r="Z32" s="93"/>
      <c r="AA32" s="93"/>
      <c r="AB32" s="93"/>
      <c r="AC32" s="93"/>
      <c r="AD32" s="3"/>
      <c r="AE32" s="3"/>
      <c r="AF32" s="3"/>
      <c r="AG32" s="3"/>
      <c r="AH32" s="3"/>
      <c r="AI32" s="3"/>
      <c r="AJ32" s="3"/>
      <c r="AK32" s="3"/>
      <c r="AL32" s="3"/>
      <c r="AM32" s="3"/>
      <c r="AN32" s="3"/>
      <c r="AO32" s="3"/>
      <c r="AP32" s="3"/>
      <c r="AQ32" s="3"/>
      <c r="AR32" s="3"/>
    </row>
    <row r="33" spans="1:44" ht="16.5" customHeight="1">
      <c r="A33" s="99">
        <v>9</v>
      </c>
      <c r="B33" s="113" t="str">
        <f>IF('2. Identificación del Riesgo'!B33:B35="","",'2. Identificación del Riesgo'!B33:B35)</f>
        <v>Tecnologías de la Información y las Comunicaciones</v>
      </c>
      <c r="C33" s="94" t="str">
        <f>IF('2. Identificación del Riesgo'!G33:G35="","",'2. Identificación del Riesgo'!G33:G35)</f>
        <v>Posibilidad de afectación economica y/o reputacional y perdida de disponiblidad por fallas en la prestación de los servicios de TI debido a la inadecuada gestión de cambios en los ambientes productivos de la entidad.</v>
      </c>
      <c r="D33" s="94" t="str">
        <f>IF('2. Identificación del Riesgo'!H33:H35="","",'2. Identificación del Riesgo'!H33:H35)</f>
        <v>Seguridad de la Información (Pérdida de la Disponibilidad)</v>
      </c>
      <c r="E33" s="126" t="str">
        <f>IF('7. Mapa de Riesgos General'!AO33:AO35="","",'7. Mapa de Riesgos General'!AO33:AO35)</f>
        <v>1) Actualizar y divulgar el manual de políticas complementarias de seguridad de la información del IDIGER, en relación con las actividades que se realizan para la adecuada gestión de los cambios de TI en la entidad. (30%)
2) Capacitar a los lideres de la Oficina TIC en conceptos de gestión de cambios. (30%)
3) Documentar el control dentro del procedimiento pertinente asociado al proceso TIC. (40%)</v>
      </c>
      <c r="F33" s="94" t="s">
        <v>504</v>
      </c>
      <c r="G33" s="128" t="s">
        <v>505</v>
      </c>
      <c r="H33" s="131" t="s">
        <v>506</v>
      </c>
      <c r="I33" s="134" t="s">
        <v>507</v>
      </c>
      <c r="J33" s="128" t="s">
        <v>503</v>
      </c>
      <c r="K33" s="96"/>
      <c r="L33" s="128"/>
      <c r="M33" s="128"/>
      <c r="N33" s="96">
        <v>0.33</v>
      </c>
      <c r="O33" s="128" t="s">
        <v>508</v>
      </c>
      <c r="P33" s="128" t="s">
        <v>509</v>
      </c>
      <c r="Q33" s="128" t="s">
        <v>510</v>
      </c>
      <c r="R33" s="128" t="s">
        <v>503</v>
      </c>
      <c r="S33" s="96"/>
      <c r="T33" s="128"/>
      <c r="U33" s="128"/>
      <c r="V33" s="96"/>
      <c r="W33" s="127"/>
      <c r="X33" s="127"/>
      <c r="Y33" s="127"/>
      <c r="Z33" s="128"/>
      <c r="AA33" s="96"/>
      <c r="AB33" s="128"/>
      <c r="AC33" s="128"/>
      <c r="AD33" s="3"/>
      <c r="AE33" s="3"/>
      <c r="AF33" s="3"/>
      <c r="AG33" s="3"/>
      <c r="AH33" s="3"/>
      <c r="AI33" s="3"/>
      <c r="AJ33" s="3"/>
      <c r="AK33" s="3"/>
      <c r="AL33" s="3"/>
      <c r="AM33" s="3"/>
      <c r="AN33" s="3"/>
      <c r="AO33" s="3"/>
      <c r="AP33" s="3"/>
      <c r="AQ33" s="3"/>
      <c r="AR33" s="3"/>
    </row>
    <row r="34" spans="1:44" ht="16.5" customHeight="1">
      <c r="A34" s="92"/>
      <c r="B34" s="92"/>
      <c r="C34" s="92"/>
      <c r="D34" s="92"/>
      <c r="E34" s="92"/>
      <c r="F34" s="92"/>
      <c r="G34" s="92"/>
      <c r="H34" s="132"/>
      <c r="I34" s="92"/>
      <c r="J34" s="92"/>
      <c r="K34" s="92"/>
      <c r="L34" s="92"/>
      <c r="M34" s="92"/>
      <c r="N34" s="92"/>
      <c r="O34" s="92"/>
      <c r="P34" s="92"/>
      <c r="Q34" s="92"/>
      <c r="R34" s="92"/>
      <c r="S34" s="92"/>
      <c r="T34" s="92"/>
      <c r="U34" s="92"/>
      <c r="V34" s="92"/>
      <c r="W34" s="92"/>
      <c r="X34" s="92"/>
      <c r="Y34" s="92"/>
      <c r="Z34" s="92"/>
      <c r="AA34" s="92"/>
      <c r="AB34" s="92"/>
      <c r="AC34" s="92"/>
      <c r="AD34" s="3"/>
      <c r="AE34" s="3"/>
      <c r="AF34" s="3"/>
      <c r="AG34" s="3"/>
      <c r="AH34" s="3"/>
      <c r="AI34" s="3"/>
      <c r="AJ34" s="3"/>
      <c r="AK34" s="3"/>
      <c r="AL34" s="3"/>
      <c r="AM34" s="3"/>
      <c r="AN34" s="3"/>
      <c r="AO34" s="3"/>
      <c r="AP34" s="3"/>
      <c r="AQ34" s="3"/>
      <c r="AR34" s="3"/>
    </row>
    <row r="35" spans="1:44" ht="94.5" customHeight="1">
      <c r="A35" s="93"/>
      <c r="B35" s="93"/>
      <c r="C35" s="93"/>
      <c r="D35" s="93"/>
      <c r="E35" s="93"/>
      <c r="F35" s="93"/>
      <c r="G35" s="93"/>
      <c r="H35" s="133"/>
      <c r="I35" s="93"/>
      <c r="J35" s="93"/>
      <c r="K35" s="93"/>
      <c r="L35" s="93"/>
      <c r="M35" s="93"/>
      <c r="N35" s="93"/>
      <c r="O35" s="93"/>
      <c r="P35" s="93"/>
      <c r="Q35" s="93"/>
      <c r="R35" s="93"/>
      <c r="S35" s="93"/>
      <c r="T35" s="93"/>
      <c r="U35" s="93"/>
      <c r="V35" s="93"/>
      <c r="W35" s="93"/>
      <c r="X35" s="93"/>
      <c r="Y35" s="93"/>
      <c r="Z35" s="93"/>
      <c r="AA35" s="93"/>
      <c r="AB35" s="93"/>
      <c r="AC35" s="93"/>
      <c r="AD35" s="3"/>
      <c r="AE35" s="3"/>
      <c r="AF35" s="3"/>
      <c r="AG35" s="3"/>
      <c r="AH35" s="3"/>
      <c r="AI35" s="3"/>
      <c r="AJ35" s="3"/>
      <c r="AK35" s="3"/>
      <c r="AL35" s="3"/>
      <c r="AM35" s="3"/>
      <c r="AN35" s="3"/>
      <c r="AO35" s="3"/>
      <c r="AP35" s="3"/>
      <c r="AQ35" s="3"/>
      <c r="AR35" s="3"/>
    </row>
    <row r="36" spans="1:44" ht="16.5" customHeight="1">
      <c r="A36" s="99">
        <v>10</v>
      </c>
      <c r="B36" s="113" t="str">
        <f>IF('2. Identificación del Riesgo'!B36:B38="","",'2. Identificación del Riesgo'!B36:B38)</f>
        <v>Tecnologías de la Información y las Comunicaciones</v>
      </c>
      <c r="C36" s="94" t="str">
        <f>IF('2. Identificación del Riesgo'!G36:G38="","",'2. Identificación del Riesgo'!G36:G38)</f>
        <v>Posibilidad de afectación economica y/o reputacional por generar daños o afectaciones sobre los servicios TIC, en beneficio propio o de terceros, debido a la falta de controles que permitan identificar de manera preventiva este tipo de daños.</v>
      </c>
      <c r="D36" s="94" t="str">
        <f>IF('2. Identificación del Riesgo'!H36:H38="","",'2. Identificación del Riesgo'!H36:H38)</f>
        <v>Corrupción</v>
      </c>
      <c r="E36" s="126" t="str">
        <f>IF('7. Mapa de Riesgos General'!AO36:AO38="","",'7. Mapa de Riesgos General'!AO36:AO38)</f>
        <v>1) Implementar y fortalecer acciones de prevención de fuga de información (USB, CD, Correo, e-mail, one drive).</v>
      </c>
      <c r="F36" s="96">
        <v>0.33</v>
      </c>
      <c r="G36" s="129" t="s">
        <v>511</v>
      </c>
      <c r="H36" s="129" t="s">
        <v>512</v>
      </c>
      <c r="I36" s="130" t="s">
        <v>513</v>
      </c>
      <c r="J36" s="128" t="s">
        <v>514</v>
      </c>
      <c r="K36" s="96"/>
      <c r="L36" s="128"/>
      <c r="M36" s="128"/>
      <c r="N36" s="96">
        <v>0.33</v>
      </c>
      <c r="O36" s="128" t="s">
        <v>515</v>
      </c>
      <c r="P36" s="128" t="s">
        <v>516</v>
      </c>
      <c r="Q36" s="135" t="s">
        <v>517</v>
      </c>
      <c r="R36" s="128" t="s">
        <v>514</v>
      </c>
      <c r="S36" s="96">
        <v>0.5</v>
      </c>
      <c r="T36" s="128" t="s">
        <v>518</v>
      </c>
      <c r="U36" s="128" t="s">
        <v>519</v>
      </c>
      <c r="V36" s="96"/>
      <c r="W36" s="127"/>
      <c r="X36" s="127"/>
      <c r="Y36" s="127"/>
      <c r="Z36" s="128"/>
      <c r="AA36" s="96"/>
      <c r="AB36" s="128"/>
      <c r="AC36" s="128"/>
      <c r="AD36" s="3"/>
      <c r="AE36" s="3"/>
      <c r="AF36" s="3"/>
      <c r="AG36" s="3"/>
      <c r="AH36" s="3"/>
      <c r="AI36" s="3"/>
      <c r="AJ36" s="3"/>
      <c r="AK36" s="3"/>
      <c r="AL36" s="3"/>
      <c r="AM36" s="3"/>
      <c r="AN36" s="3"/>
      <c r="AO36" s="3"/>
      <c r="AP36" s="3"/>
      <c r="AQ36" s="3"/>
      <c r="AR36" s="3"/>
    </row>
    <row r="37" spans="1:44" ht="16.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3"/>
      <c r="AE37" s="3"/>
      <c r="AF37" s="3"/>
      <c r="AG37" s="3"/>
      <c r="AH37" s="3"/>
      <c r="AI37" s="3"/>
      <c r="AJ37" s="3"/>
      <c r="AK37" s="3"/>
      <c r="AL37" s="3"/>
      <c r="AM37" s="3"/>
      <c r="AN37" s="3"/>
      <c r="AO37" s="3"/>
      <c r="AP37" s="3"/>
      <c r="AQ37" s="3"/>
      <c r="AR37" s="3"/>
    </row>
    <row r="38" spans="1:44" ht="165" customHeight="1">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3"/>
      <c r="AE38" s="3"/>
      <c r="AF38" s="3"/>
      <c r="AG38" s="3"/>
      <c r="AH38" s="3"/>
      <c r="AI38" s="3"/>
      <c r="AJ38" s="3"/>
      <c r="AK38" s="3"/>
      <c r="AL38" s="3"/>
      <c r="AM38" s="3"/>
      <c r="AN38" s="3"/>
      <c r="AO38" s="3"/>
      <c r="AP38" s="3"/>
      <c r="AQ38" s="3"/>
      <c r="AR38" s="3"/>
    </row>
    <row r="39" spans="1:44" ht="16.5" customHeight="1">
      <c r="A39" s="99">
        <v>11</v>
      </c>
      <c r="B39" s="113" t="str">
        <f>IF('2. Identificación del Riesgo'!B39:B41="","",'2. Identificación del Riesgo'!B39:B41)</f>
        <v/>
      </c>
      <c r="C39" s="94" t="str">
        <f>IF('2. Identificación del Riesgo'!G39:G41="","",'2. Identificación del Riesgo'!G39:G41)</f>
        <v/>
      </c>
      <c r="D39" s="94" t="str">
        <f>IF('2. Identificación del Riesgo'!H39:H41="","",'2. Identificación del Riesgo'!H39:H41)</f>
        <v/>
      </c>
      <c r="E39" s="126" t="str">
        <f>IF('7. Mapa de Riesgos General'!AO39:AO41="","",'7. Mapa de Riesgos General'!AO39:AO41)</f>
        <v/>
      </c>
      <c r="F39" s="96"/>
      <c r="G39" s="127"/>
      <c r="H39" s="127"/>
      <c r="I39" s="127"/>
      <c r="J39" s="128"/>
      <c r="K39" s="96"/>
      <c r="L39" s="128"/>
      <c r="M39" s="128"/>
      <c r="N39" s="96"/>
      <c r="O39" s="127"/>
      <c r="P39" s="127"/>
      <c r="Q39" s="127"/>
      <c r="R39" s="128"/>
      <c r="S39" s="96"/>
      <c r="T39" s="128"/>
      <c r="U39" s="128"/>
      <c r="V39" s="96"/>
      <c r="W39" s="127"/>
      <c r="X39" s="127"/>
      <c r="Y39" s="127"/>
      <c r="Z39" s="128"/>
      <c r="AA39" s="96"/>
      <c r="AB39" s="128"/>
      <c r="AC39" s="128"/>
      <c r="AD39" s="3"/>
      <c r="AE39" s="3"/>
      <c r="AF39" s="3"/>
      <c r="AG39" s="3"/>
      <c r="AH39" s="3"/>
      <c r="AI39" s="3"/>
      <c r="AJ39" s="3"/>
      <c r="AK39" s="3"/>
      <c r="AL39" s="3"/>
      <c r="AM39" s="3"/>
      <c r="AN39" s="3"/>
      <c r="AO39" s="3"/>
      <c r="AP39" s="3"/>
      <c r="AQ39" s="3"/>
      <c r="AR39" s="3"/>
    </row>
    <row r="40" spans="1:44" ht="16.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3"/>
      <c r="AE40" s="3"/>
      <c r="AF40" s="3"/>
      <c r="AG40" s="3"/>
      <c r="AH40" s="3"/>
      <c r="AI40" s="3"/>
      <c r="AJ40" s="3"/>
      <c r="AK40" s="3"/>
      <c r="AL40" s="3"/>
      <c r="AM40" s="3"/>
      <c r="AN40" s="3"/>
      <c r="AO40" s="3"/>
      <c r="AP40" s="3"/>
      <c r="AQ40" s="3"/>
      <c r="AR40" s="3"/>
    </row>
    <row r="41" spans="1:44" ht="16.5" customHeight="1">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3"/>
      <c r="AE41" s="3"/>
      <c r="AF41" s="3"/>
      <c r="AG41" s="3"/>
      <c r="AH41" s="3"/>
      <c r="AI41" s="3"/>
      <c r="AJ41" s="3"/>
      <c r="AK41" s="3"/>
      <c r="AL41" s="3"/>
      <c r="AM41" s="3"/>
      <c r="AN41" s="3"/>
      <c r="AO41" s="3"/>
      <c r="AP41" s="3"/>
      <c r="AQ41" s="3"/>
      <c r="AR41" s="3"/>
    </row>
    <row r="42" spans="1:44" ht="16.5" customHeight="1">
      <c r="A42" s="99">
        <v>12</v>
      </c>
      <c r="B42" s="113" t="str">
        <f>IF('2. Identificación del Riesgo'!B42:B44="","",'2. Identificación del Riesgo'!B42:B44)</f>
        <v/>
      </c>
      <c r="C42" s="94" t="str">
        <f>IF('2. Identificación del Riesgo'!G42:G44="","",'2. Identificación del Riesgo'!G42:G44)</f>
        <v/>
      </c>
      <c r="D42" s="94" t="str">
        <f>IF('2. Identificación del Riesgo'!H42:H44="","",'2. Identificación del Riesgo'!H42:H44)</f>
        <v/>
      </c>
      <c r="E42" s="126" t="str">
        <f>IF('7. Mapa de Riesgos General'!AO42:AO44="","",'7. Mapa de Riesgos General'!AO42:AO44)</f>
        <v/>
      </c>
      <c r="F42" s="96"/>
      <c r="G42" s="127"/>
      <c r="H42" s="127"/>
      <c r="I42" s="127"/>
      <c r="J42" s="128"/>
      <c r="K42" s="96"/>
      <c r="L42" s="128"/>
      <c r="M42" s="128"/>
      <c r="N42" s="96"/>
      <c r="O42" s="127"/>
      <c r="P42" s="127"/>
      <c r="Q42" s="127"/>
      <c r="R42" s="128"/>
      <c r="S42" s="96"/>
      <c r="T42" s="128"/>
      <c r="U42" s="128"/>
      <c r="V42" s="96"/>
      <c r="W42" s="127"/>
      <c r="X42" s="127"/>
      <c r="Y42" s="127"/>
      <c r="Z42" s="128"/>
      <c r="AA42" s="96"/>
      <c r="AB42" s="128"/>
      <c r="AC42" s="128"/>
      <c r="AD42" s="3"/>
      <c r="AE42" s="3"/>
      <c r="AF42" s="3"/>
      <c r="AG42" s="3"/>
      <c r="AH42" s="3"/>
      <c r="AI42" s="3"/>
      <c r="AJ42" s="3"/>
      <c r="AK42" s="3"/>
      <c r="AL42" s="3"/>
      <c r="AM42" s="3"/>
      <c r="AN42" s="3"/>
      <c r="AO42" s="3"/>
      <c r="AP42" s="3"/>
      <c r="AQ42" s="3"/>
      <c r="AR42" s="3"/>
    </row>
    <row r="43" spans="1:44" ht="16.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3"/>
      <c r="AE43" s="3"/>
      <c r="AF43" s="3"/>
      <c r="AG43" s="3"/>
      <c r="AH43" s="3"/>
      <c r="AI43" s="3"/>
      <c r="AJ43" s="3"/>
      <c r="AK43" s="3"/>
      <c r="AL43" s="3"/>
      <c r="AM43" s="3"/>
      <c r="AN43" s="3"/>
      <c r="AO43" s="3"/>
      <c r="AP43" s="3"/>
      <c r="AQ43" s="3"/>
      <c r="AR43" s="3"/>
    </row>
    <row r="44" spans="1:44" ht="16.5" customHeight="1">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3"/>
      <c r="AE44" s="3"/>
      <c r="AF44" s="3"/>
      <c r="AG44" s="3"/>
      <c r="AH44" s="3"/>
      <c r="AI44" s="3"/>
      <c r="AJ44" s="3"/>
      <c r="AK44" s="3"/>
      <c r="AL44" s="3"/>
      <c r="AM44" s="3"/>
      <c r="AN44" s="3"/>
      <c r="AO44" s="3"/>
      <c r="AP44" s="3"/>
      <c r="AQ44" s="3"/>
      <c r="AR44" s="3"/>
    </row>
    <row r="45" spans="1:44" ht="16.5" customHeight="1">
      <c r="A45" s="99">
        <v>13</v>
      </c>
      <c r="B45" s="113" t="str">
        <f>IF('2. Identificación del Riesgo'!B45:B47="","",'2. Identificación del Riesgo'!B45:B47)</f>
        <v/>
      </c>
      <c r="C45" s="94" t="str">
        <f>IF('2. Identificación del Riesgo'!G45:G47="","",'2. Identificación del Riesgo'!G45:G47)</f>
        <v/>
      </c>
      <c r="D45" s="94" t="str">
        <f>IF('2. Identificación del Riesgo'!H45:H47="","",'2. Identificación del Riesgo'!H45:H47)</f>
        <v/>
      </c>
      <c r="E45" s="126" t="str">
        <f>IF('7. Mapa de Riesgos General'!AO45:AO47="","",'7. Mapa de Riesgos General'!AO45:AO47)</f>
        <v/>
      </c>
      <c r="F45" s="96"/>
      <c r="G45" s="127"/>
      <c r="H45" s="127"/>
      <c r="I45" s="127"/>
      <c r="J45" s="128"/>
      <c r="K45" s="96"/>
      <c r="L45" s="128"/>
      <c r="M45" s="128"/>
      <c r="N45" s="96"/>
      <c r="O45" s="127"/>
      <c r="P45" s="127"/>
      <c r="Q45" s="127"/>
      <c r="R45" s="128"/>
      <c r="S45" s="96"/>
      <c r="T45" s="128"/>
      <c r="U45" s="128"/>
      <c r="V45" s="96"/>
      <c r="W45" s="127"/>
      <c r="X45" s="127"/>
      <c r="Y45" s="127"/>
      <c r="Z45" s="128"/>
      <c r="AA45" s="96"/>
      <c r="AB45" s="128"/>
      <c r="AC45" s="128"/>
      <c r="AD45" s="3"/>
      <c r="AE45" s="3"/>
      <c r="AF45" s="3"/>
      <c r="AG45" s="3"/>
      <c r="AH45" s="3"/>
      <c r="AI45" s="3"/>
      <c r="AJ45" s="3"/>
      <c r="AK45" s="3"/>
      <c r="AL45" s="3"/>
      <c r="AM45" s="3"/>
      <c r="AN45" s="3"/>
      <c r="AO45" s="3"/>
      <c r="AP45" s="3"/>
      <c r="AQ45" s="3"/>
      <c r="AR45" s="3"/>
    </row>
    <row r="46" spans="1:44" ht="16.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3"/>
      <c r="AE46" s="3"/>
      <c r="AF46" s="3"/>
      <c r="AG46" s="3"/>
      <c r="AH46" s="3"/>
      <c r="AI46" s="3"/>
      <c r="AJ46" s="3"/>
      <c r="AK46" s="3"/>
      <c r="AL46" s="3"/>
      <c r="AM46" s="3"/>
      <c r="AN46" s="3"/>
      <c r="AO46" s="3"/>
      <c r="AP46" s="3"/>
      <c r="AQ46" s="3"/>
      <c r="AR46" s="3"/>
    </row>
    <row r="47" spans="1:44" ht="16.5" customHeight="1">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3"/>
      <c r="AE47" s="3"/>
      <c r="AF47" s="3"/>
      <c r="AG47" s="3"/>
      <c r="AH47" s="3"/>
      <c r="AI47" s="3"/>
      <c r="AJ47" s="3"/>
      <c r="AK47" s="3"/>
      <c r="AL47" s="3"/>
      <c r="AM47" s="3"/>
      <c r="AN47" s="3"/>
      <c r="AO47" s="3"/>
      <c r="AP47" s="3"/>
      <c r="AQ47" s="3"/>
      <c r="AR47" s="3"/>
    </row>
    <row r="48" spans="1:44" ht="16.5" customHeight="1">
      <c r="A48" s="99">
        <v>14</v>
      </c>
      <c r="B48" s="113" t="str">
        <f>IF('2. Identificación del Riesgo'!B48:B50="","",'2. Identificación del Riesgo'!B48:B50)</f>
        <v/>
      </c>
      <c r="C48" s="94" t="str">
        <f>IF('2. Identificación del Riesgo'!G48:G50="","",'2. Identificación del Riesgo'!G48:G50)</f>
        <v/>
      </c>
      <c r="D48" s="94" t="str">
        <f>IF('2. Identificación del Riesgo'!H48:H50="","",'2. Identificación del Riesgo'!H48:H50)</f>
        <v/>
      </c>
      <c r="E48" s="126" t="str">
        <f>IF('7. Mapa de Riesgos General'!AO48:AO50="","",'7. Mapa de Riesgos General'!AO48:AO50)</f>
        <v/>
      </c>
      <c r="F48" s="96"/>
      <c r="G48" s="127"/>
      <c r="H48" s="127"/>
      <c r="I48" s="127"/>
      <c r="J48" s="128"/>
      <c r="K48" s="96"/>
      <c r="L48" s="128"/>
      <c r="M48" s="128"/>
      <c r="N48" s="96"/>
      <c r="O48" s="127"/>
      <c r="P48" s="127"/>
      <c r="Q48" s="127"/>
      <c r="R48" s="128"/>
      <c r="S48" s="96"/>
      <c r="T48" s="128"/>
      <c r="U48" s="128"/>
      <c r="V48" s="96"/>
      <c r="W48" s="127"/>
      <c r="X48" s="127"/>
      <c r="Y48" s="127"/>
      <c r="Z48" s="128"/>
      <c r="AA48" s="96"/>
      <c r="AB48" s="128"/>
      <c r="AC48" s="128"/>
      <c r="AD48" s="3"/>
      <c r="AE48" s="3"/>
      <c r="AF48" s="3"/>
      <c r="AG48" s="3"/>
      <c r="AH48" s="3"/>
      <c r="AI48" s="3"/>
      <c r="AJ48" s="3"/>
      <c r="AK48" s="3"/>
      <c r="AL48" s="3"/>
      <c r="AM48" s="3"/>
      <c r="AN48" s="3"/>
      <c r="AO48" s="3"/>
      <c r="AP48" s="3"/>
      <c r="AQ48" s="3"/>
      <c r="AR48" s="3"/>
    </row>
    <row r="49" spans="1:44" ht="16.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3"/>
      <c r="AE49" s="3"/>
      <c r="AF49" s="3"/>
      <c r="AG49" s="3"/>
      <c r="AH49" s="3"/>
      <c r="AI49" s="3"/>
      <c r="AJ49" s="3"/>
      <c r="AK49" s="3"/>
      <c r="AL49" s="3"/>
      <c r="AM49" s="3"/>
      <c r="AN49" s="3"/>
      <c r="AO49" s="3"/>
      <c r="AP49" s="3"/>
      <c r="AQ49" s="3"/>
      <c r="AR49" s="3"/>
    </row>
    <row r="50" spans="1:44" ht="16.5"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3"/>
      <c r="AE50" s="3"/>
      <c r="AF50" s="3"/>
      <c r="AG50" s="3"/>
      <c r="AH50" s="3"/>
      <c r="AI50" s="3"/>
      <c r="AJ50" s="3"/>
      <c r="AK50" s="3"/>
      <c r="AL50" s="3"/>
      <c r="AM50" s="3"/>
      <c r="AN50" s="3"/>
      <c r="AO50" s="3"/>
      <c r="AP50" s="3"/>
      <c r="AQ50" s="3"/>
      <c r="AR50" s="3"/>
    </row>
    <row r="51" spans="1:44" ht="16.5" customHeight="1">
      <c r="A51" s="99">
        <v>15</v>
      </c>
      <c r="B51" s="113" t="str">
        <f>IF('2. Identificación del Riesgo'!B51:B53="","",'2. Identificación del Riesgo'!B51:B53)</f>
        <v/>
      </c>
      <c r="C51" s="94" t="str">
        <f>IF('2. Identificación del Riesgo'!G51:G53="","",'2. Identificación del Riesgo'!G51:G53)</f>
        <v/>
      </c>
      <c r="D51" s="94" t="str">
        <f>IF('2. Identificación del Riesgo'!H51:H53="","",'2. Identificación del Riesgo'!H51:H53)</f>
        <v/>
      </c>
      <c r="E51" s="126" t="str">
        <f>IF('7. Mapa de Riesgos General'!AO51:AO53="","",'7. Mapa de Riesgos General'!AO51:AO53)</f>
        <v/>
      </c>
      <c r="F51" s="96"/>
      <c r="G51" s="127"/>
      <c r="H51" s="127"/>
      <c r="I51" s="127"/>
      <c r="J51" s="128"/>
      <c r="K51" s="96"/>
      <c r="L51" s="128"/>
      <c r="M51" s="128"/>
      <c r="N51" s="96"/>
      <c r="O51" s="127"/>
      <c r="P51" s="127"/>
      <c r="Q51" s="127"/>
      <c r="R51" s="128"/>
      <c r="S51" s="96"/>
      <c r="T51" s="128"/>
      <c r="U51" s="128"/>
      <c r="V51" s="96"/>
      <c r="W51" s="127"/>
      <c r="X51" s="127"/>
      <c r="Y51" s="127"/>
      <c r="Z51" s="128"/>
      <c r="AA51" s="96"/>
      <c r="AB51" s="128"/>
      <c r="AC51" s="128"/>
      <c r="AD51" s="3"/>
      <c r="AE51" s="3"/>
      <c r="AF51" s="3"/>
      <c r="AG51" s="3"/>
      <c r="AH51" s="3"/>
      <c r="AI51" s="3"/>
      <c r="AJ51" s="3"/>
      <c r="AK51" s="3"/>
      <c r="AL51" s="3"/>
      <c r="AM51" s="3"/>
      <c r="AN51" s="3"/>
      <c r="AO51" s="3"/>
      <c r="AP51" s="3"/>
      <c r="AQ51" s="3"/>
      <c r="AR51" s="3"/>
    </row>
    <row r="52" spans="1:44" ht="16.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3"/>
      <c r="AE52" s="3"/>
      <c r="AF52" s="3"/>
      <c r="AG52" s="3"/>
      <c r="AH52" s="3"/>
      <c r="AI52" s="3"/>
      <c r="AJ52" s="3"/>
      <c r="AK52" s="3"/>
      <c r="AL52" s="3"/>
      <c r="AM52" s="3"/>
      <c r="AN52" s="3"/>
      <c r="AO52" s="3"/>
      <c r="AP52" s="3"/>
      <c r="AQ52" s="3"/>
      <c r="AR52" s="3"/>
    </row>
    <row r="53" spans="1:44" ht="16.5" customHeight="1">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3"/>
      <c r="AE53" s="3"/>
      <c r="AF53" s="3"/>
      <c r="AG53" s="3"/>
      <c r="AH53" s="3"/>
      <c r="AI53" s="3"/>
      <c r="AJ53" s="3"/>
      <c r="AK53" s="3"/>
      <c r="AL53" s="3"/>
      <c r="AM53" s="3"/>
      <c r="AN53" s="3"/>
      <c r="AO53" s="3"/>
      <c r="AP53" s="3"/>
      <c r="AQ53" s="3"/>
      <c r="AR53" s="3"/>
    </row>
    <row r="54" spans="1:44" ht="16.5" customHeight="1">
      <c r="A54" s="99">
        <v>16</v>
      </c>
      <c r="B54" s="113" t="str">
        <f>IF('2. Identificación del Riesgo'!B54:B56="","",'2. Identificación del Riesgo'!B54:B56)</f>
        <v/>
      </c>
      <c r="C54" s="94" t="str">
        <f>IF('2. Identificación del Riesgo'!G54:G56="","",'2. Identificación del Riesgo'!G54:G56)</f>
        <v/>
      </c>
      <c r="D54" s="94" t="str">
        <f>IF('2. Identificación del Riesgo'!H54:H56="","",'2. Identificación del Riesgo'!H54:H56)</f>
        <v/>
      </c>
      <c r="E54" s="126" t="str">
        <f>IF('7. Mapa de Riesgos General'!AO54:AO56="","",'7. Mapa de Riesgos General'!AO54:AO56)</f>
        <v/>
      </c>
      <c r="F54" s="96"/>
      <c r="G54" s="127"/>
      <c r="H54" s="127"/>
      <c r="I54" s="127"/>
      <c r="J54" s="128"/>
      <c r="K54" s="96"/>
      <c r="L54" s="128"/>
      <c r="M54" s="128"/>
      <c r="N54" s="96"/>
      <c r="O54" s="127"/>
      <c r="P54" s="127"/>
      <c r="Q54" s="127"/>
      <c r="R54" s="128"/>
      <c r="S54" s="96"/>
      <c r="T54" s="128"/>
      <c r="U54" s="128"/>
      <c r="V54" s="96"/>
      <c r="W54" s="127"/>
      <c r="X54" s="127"/>
      <c r="Y54" s="127"/>
      <c r="Z54" s="128"/>
      <c r="AA54" s="96"/>
      <c r="AB54" s="128"/>
      <c r="AC54" s="128"/>
      <c r="AD54" s="3"/>
      <c r="AE54" s="3"/>
      <c r="AF54" s="3"/>
      <c r="AG54" s="3"/>
      <c r="AH54" s="3"/>
      <c r="AI54" s="3"/>
      <c r="AJ54" s="3"/>
      <c r="AK54" s="3"/>
      <c r="AL54" s="3"/>
      <c r="AM54" s="3"/>
      <c r="AN54" s="3"/>
      <c r="AO54" s="3"/>
      <c r="AP54" s="3"/>
      <c r="AQ54" s="3"/>
      <c r="AR54" s="3"/>
    </row>
    <row r="55" spans="1:44" ht="16.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3"/>
      <c r="AE55" s="3"/>
      <c r="AF55" s="3"/>
      <c r="AG55" s="3"/>
      <c r="AH55" s="3"/>
      <c r="AI55" s="3"/>
      <c r="AJ55" s="3"/>
      <c r="AK55" s="3"/>
      <c r="AL55" s="3"/>
      <c r="AM55" s="3"/>
      <c r="AN55" s="3"/>
      <c r="AO55" s="3"/>
      <c r="AP55" s="3"/>
      <c r="AQ55" s="3"/>
      <c r="AR55" s="3"/>
    </row>
    <row r="56" spans="1:44" ht="16.5" customHeight="1">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3"/>
      <c r="AE56" s="3"/>
      <c r="AF56" s="3"/>
      <c r="AG56" s="3"/>
      <c r="AH56" s="3"/>
      <c r="AI56" s="3"/>
      <c r="AJ56" s="3"/>
      <c r="AK56" s="3"/>
      <c r="AL56" s="3"/>
      <c r="AM56" s="3"/>
      <c r="AN56" s="3"/>
      <c r="AO56" s="3"/>
      <c r="AP56" s="3"/>
      <c r="AQ56" s="3"/>
      <c r="AR56" s="3"/>
    </row>
    <row r="57" spans="1:44" ht="16.5" customHeight="1">
      <c r="A57" s="99">
        <v>17</v>
      </c>
      <c r="B57" s="113" t="str">
        <f>IF('2. Identificación del Riesgo'!B57:B59="","",'2. Identificación del Riesgo'!B57:B59)</f>
        <v/>
      </c>
      <c r="C57" s="94" t="str">
        <f>IF('2. Identificación del Riesgo'!G57:G59="","",'2. Identificación del Riesgo'!G57:G59)</f>
        <v/>
      </c>
      <c r="D57" s="94" t="str">
        <f>IF('2. Identificación del Riesgo'!H57:H59="","",'2. Identificación del Riesgo'!H57:H59)</f>
        <v/>
      </c>
      <c r="E57" s="126" t="str">
        <f>IF('7. Mapa de Riesgos General'!AO57:AO59="","",'7. Mapa de Riesgos General'!AO57:AO59)</f>
        <v/>
      </c>
      <c r="F57" s="96"/>
      <c r="G57" s="127"/>
      <c r="H57" s="127"/>
      <c r="I57" s="127"/>
      <c r="J57" s="128"/>
      <c r="K57" s="96"/>
      <c r="L57" s="128"/>
      <c r="M57" s="128"/>
      <c r="N57" s="96"/>
      <c r="O57" s="127"/>
      <c r="P57" s="127"/>
      <c r="Q57" s="127"/>
      <c r="R57" s="128"/>
      <c r="S57" s="96"/>
      <c r="T57" s="128"/>
      <c r="U57" s="128"/>
      <c r="V57" s="96"/>
      <c r="W57" s="127"/>
      <c r="X57" s="127"/>
      <c r="Y57" s="127"/>
      <c r="Z57" s="128"/>
      <c r="AA57" s="96"/>
      <c r="AB57" s="128"/>
      <c r="AC57" s="128"/>
      <c r="AD57" s="3"/>
      <c r="AE57" s="3"/>
      <c r="AF57" s="3"/>
      <c r="AG57" s="3"/>
      <c r="AH57" s="3"/>
      <c r="AI57" s="3"/>
      <c r="AJ57" s="3"/>
      <c r="AK57" s="3"/>
      <c r="AL57" s="3"/>
      <c r="AM57" s="3"/>
      <c r="AN57" s="3"/>
      <c r="AO57" s="3"/>
      <c r="AP57" s="3"/>
      <c r="AQ57" s="3"/>
      <c r="AR57" s="3"/>
    </row>
    <row r="58" spans="1:44" ht="16.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3"/>
      <c r="AE58" s="3"/>
      <c r="AF58" s="3"/>
      <c r="AG58" s="3"/>
      <c r="AH58" s="3"/>
      <c r="AI58" s="3"/>
      <c r="AJ58" s="3"/>
      <c r="AK58" s="3"/>
      <c r="AL58" s="3"/>
      <c r="AM58" s="3"/>
      <c r="AN58" s="3"/>
      <c r="AO58" s="3"/>
      <c r="AP58" s="3"/>
      <c r="AQ58" s="3"/>
      <c r="AR58" s="3"/>
    </row>
    <row r="59" spans="1:44" ht="16.5" customHeight="1">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3"/>
      <c r="AE59" s="3"/>
      <c r="AF59" s="3"/>
      <c r="AG59" s="3"/>
      <c r="AH59" s="3"/>
      <c r="AI59" s="3"/>
      <c r="AJ59" s="3"/>
      <c r="AK59" s="3"/>
      <c r="AL59" s="3"/>
      <c r="AM59" s="3"/>
      <c r="AN59" s="3"/>
      <c r="AO59" s="3"/>
      <c r="AP59" s="3"/>
      <c r="AQ59" s="3"/>
      <c r="AR59" s="3"/>
    </row>
    <row r="60" spans="1:44" ht="16.5" customHeight="1">
      <c r="A60" s="99">
        <v>18</v>
      </c>
      <c r="B60" s="113" t="str">
        <f>IF('2. Identificación del Riesgo'!B60:B62="","",'2. Identificación del Riesgo'!B60:B62)</f>
        <v/>
      </c>
      <c r="C60" s="94" t="str">
        <f>IF('2. Identificación del Riesgo'!G60:G62="","",'2. Identificación del Riesgo'!G60:G62)</f>
        <v/>
      </c>
      <c r="D60" s="94" t="str">
        <f>IF('2. Identificación del Riesgo'!H60:H62="","",'2. Identificación del Riesgo'!H60:H62)</f>
        <v/>
      </c>
      <c r="E60" s="126" t="str">
        <f>IF('7. Mapa de Riesgos General'!AO60:AO62="","",'7. Mapa de Riesgos General'!AO60:AO62)</f>
        <v/>
      </c>
      <c r="F60" s="96"/>
      <c r="G60" s="127"/>
      <c r="H60" s="127"/>
      <c r="I60" s="127"/>
      <c r="J60" s="128"/>
      <c r="K60" s="96"/>
      <c r="L60" s="128"/>
      <c r="M60" s="128"/>
      <c r="N60" s="96"/>
      <c r="O60" s="127"/>
      <c r="P60" s="127"/>
      <c r="Q60" s="127"/>
      <c r="R60" s="128"/>
      <c r="S60" s="96"/>
      <c r="T60" s="128"/>
      <c r="U60" s="128"/>
      <c r="V60" s="96"/>
      <c r="W60" s="127"/>
      <c r="X60" s="127"/>
      <c r="Y60" s="127"/>
      <c r="Z60" s="128"/>
      <c r="AA60" s="96"/>
      <c r="AB60" s="128"/>
      <c r="AC60" s="128"/>
      <c r="AD60" s="3"/>
      <c r="AE60" s="3"/>
      <c r="AF60" s="3"/>
      <c r="AG60" s="3"/>
      <c r="AH60" s="3"/>
      <c r="AI60" s="3"/>
      <c r="AJ60" s="3"/>
      <c r="AK60" s="3"/>
      <c r="AL60" s="3"/>
      <c r="AM60" s="3"/>
      <c r="AN60" s="3"/>
      <c r="AO60" s="3"/>
      <c r="AP60" s="3"/>
      <c r="AQ60" s="3"/>
      <c r="AR60" s="3"/>
    </row>
    <row r="61" spans="1:44" ht="16.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3"/>
      <c r="AE61" s="3"/>
      <c r="AF61" s="3"/>
      <c r="AG61" s="3"/>
      <c r="AH61" s="3"/>
      <c r="AI61" s="3"/>
      <c r="AJ61" s="3"/>
      <c r="AK61" s="3"/>
      <c r="AL61" s="3"/>
      <c r="AM61" s="3"/>
      <c r="AN61" s="3"/>
      <c r="AO61" s="3"/>
      <c r="AP61" s="3"/>
      <c r="AQ61" s="3"/>
      <c r="AR61" s="3"/>
    </row>
    <row r="62" spans="1:44" ht="16.5" customHeight="1">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3"/>
      <c r="AE62" s="3"/>
      <c r="AF62" s="3"/>
      <c r="AG62" s="3"/>
      <c r="AH62" s="3"/>
      <c r="AI62" s="3"/>
      <c r="AJ62" s="3"/>
      <c r="AK62" s="3"/>
      <c r="AL62" s="3"/>
      <c r="AM62" s="3"/>
      <c r="AN62" s="3"/>
      <c r="AO62" s="3"/>
      <c r="AP62" s="3"/>
      <c r="AQ62" s="3"/>
      <c r="AR62" s="3"/>
    </row>
    <row r="63" spans="1:44" ht="16.5" customHeight="1">
      <c r="A63" s="99">
        <v>19</v>
      </c>
      <c r="B63" s="113" t="str">
        <f>IF('2. Identificación del Riesgo'!B63:B65="","",'2. Identificación del Riesgo'!B63:B65)</f>
        <v/>
      </c>
      <c r="C63" s="94" t="str">
        <f>IF('2. Identificación del Riesgo'!G63:G65="","",'2. Identificación del Riesgo'!G63:G65)</f>
        <v/>
      </c>
      <c r="D63" s="94" t="str">
        <f>IF('2. Identificación del Riesgo'!H63:H65="","",'2. Identificación del Riesgo'!H63:H65)</f>
        <v/>
      </c>
      <c r="E63" s="126" t="str">
        <f>IF('7. Mapa de Riesgos General'!AO63:AO65="","",'7. Mapa de Riesgos General'!AO63:AO65)</f>
        <v/>
      </c>
      <c r="F63" s="96"/>
      <c r="G63" s="127"/>
      <c r="H63" s="127"/>
      <c r="I63" s="127"/>
      <c r="J63" s="128"/>
      <c r="K63" s="96"/>
      <c r="L63" s="128"/>
      <c r="M63" s="128"/>
      <c r="N63" s="96"/>
      <c r="O63" s="127"/>
      <c r="P63" s="127"/>
      <c r="Q63" s="127"/>
      <c r="R63" s="128"/>
      <c r="S63" s="96"/>
      <c r="T63" s="128"/>
      <c r="U63" s="128"/>
      <c r="V63" s="96"/>
      <c r="W63" s="127"/>
      <c r="X63" s="127"/>
      <c r="Y63" s="127"/>
      <c r="Z63" s="128"/>
      <c r="AA63" s="96"/>
      <c r="AB63" s="128"/>
      <c r="AC63" s="128"/>
      <c r="AD63" s="3"/>
      <c r="AE63" s="3"/>
      <c r="AF63" s="3"/>
      <c r="AG63" s="3"/>
      <c r="AH63" s="3"/>
      <c r="AI63" s="3"/>
      <c r="AJ63" s="3"/>
      <c r="AK63" s="3"/>
      <c r="AL63" s="3"/>
      <c r="AM63" s="3"/>
      <c r="AN63" s="3"/>
      <c r="AO63" s="3"/>
      <c r="AP63" s="3"/>
      <c r="AQ63" s="3"/>
      <c r="AR63" s="3"/>
    </row>
    <row r="64" spans="1:44" ht="16.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3"/>
      <c r="AE64" s="3"/>
      <c r="AF64" s="3"/>
      <c r="AG64" s="3"/>
      <c r="AH64" s="3"/>
      <c r="AI64" s="3"/>
      <c r="AJ64" s="3"/>
      <c r="AK64" s="3"/>
      <c r="AL64" s="3"/>
      <c r="AM64" s="3"/>
      <c r="AN64" s="3"/>
      <c r="AO64" s="3"/>
      <c r="AP64" s="3"/>
      <c r="AQ64" s="3"/>
      <c r="AR64" s="3"/>
    </row>
    <row r="65" spans="1:44" ht="16.5" customHeight="1">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3"/>
      <c r="AE65" s="3"/>
      <c r="AF65" s="3"/>
      <c r="AG65" s="3"/>
      <c r="AH65" s="3"/>
      <c r="AI65" s="3"/>
      <c r="AJ65" s="3"/>
      <c r="AK65" s="3"/>
      <c r="AL65" s="3"/>
      <c r="AM65" s="3"/>
      <c r="AN65" s="3"/>
      <c r="AO65" s="3"/>
      <c r="AP65" s="3"/>
      <c r="AQ65" s="3"/>
      <c r="AR65" s="3"/>
    </row>
    <row r="66" spans="1:44" ht="16.5" customHeight="1">
      <c r="A66" s="99">
        <v>20</v>
      </c>
      <c r="B66" s="113" t="str">
        <f>IF('2. Identificación del Riesgo'!B66:B68="","",'2. Identificación del Riesgo'!B66:B68)</f>
        <v/>
      </c>
      <c r="C66" s="94" t="str">
        <f>IF('2. Identificación del Riesgo'!G66:G68="","",'2. Identificación del Riesgo'!G66:G68)</f>
        <v/>
      </c>
      <c r="D66" s="94" t="str">
        <f>IF('2. Identificación del Riesgo'!H66:H68="","",'2. Identificación del Riesgo'!H66:H68)</f>
        <v/>
      </c>
      <c r="E66" s="126" t="str">
        <f>IF('7. Mapa de Riesgos General'!AO66:AO68="","",'7. Mapa de Riesgos General'!AO66:AO68)</f>
        <v/>
      </c>
      <c r="F66" s="96"/>
      <c r="G66" s="127"/>
      <c r="H66" s="127"/>
      <c r="I66" s="127"/>
      <c r="J66" s="128"/>
      <c r="K66" s="96"/>
      <c r="L66" s="128"/>
      <c r="M66" s="128"/>
      <c r="N66" s="96"/>
      <c r="O66" s="127"/>
      <c r="P66" s="127"/>
      <c r="Q66" s="127"/>
      <c r="R66" s="128"/>
      <c r="S66" s="96"/>
      <c r="T66" s="128"/>
      <c r="U66" s="128"/>
      <c r="V66" s="96"/>
      <c r="W66" s="127"/>
      <c r="X66" s="127"/>
      <c r="Y66" s="127"/>
      <c r="Z66" s="128"/>
      <c r="AA66" s="96"/>
      <c r="AB66" s="128"/>
      <c r="AC66" s="128"/>
      <c r="AD66" s="3"/>
      <c r="AE66" s="3"/>
      <c r="AF66" s="3"/>
      <c r="AG66" s="3"/>
      <c r="AH66" s="3"/>
      <c r="AI66" s="3"/>
      <c r="AJ66" s="3"/>
      <c r="AK66" s="3"/>
      <c r="AL66" s="3"/>
      <c r="AM66" s="3"/>
      <c r="AN66" s="3"/>
      <c r="AO66" s="3"/>
      <c r="AP66" s="3"/>
      <c r="AQ66" s="3"/>
      <c r="AR66" s="3"/>
    </row>
    <row r="67" spans="1:44" ht="16.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2"/>
      <c r="AE67" s="2"/>
      <c r="AF67" s="2"/>
      <c r="AG67" s="2"/>
      <c r="AH67" s="2"/>
      <c r="AI67" s="2"/>
      <c r="AJ67" s="2"/>
      <c r="AK67" s="2"/>
      <c r="AL67" s="2"/>
      <c r="AM67" s="2"/>
      <c r="AN67" s="2"/>
      <c r="AO67" s="2"/>
      <c r="AP67" s="2"/>
      <c r="AQ67" s="2"/>
      <c r="AR67" s="2"/>
    </row>
    <row r="68" spans="1:44" ht="16.5" customHeight="1">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2"/>
      <c r="AE68" s="2"/>
      <c r="AF68" s="2"/>
      <c r="AG68" s="2"/>
      <c r="AH68" s="2"/>
      <c r="AI68" s="2"/>
      <c r="AJ68" s="2"/>
      <c r="AK68" s="2"/>
      <c r="AL68" s="2"/>
      <c r="AM68" s="2"/>
      <c r="AN68" s="2"/>
      <c r="AO68" s="2"/>
      <c r="AP68" s="2"/>
      <c r="AQ68" s="2"/>
      <c r="AR68" s="2"/>
    </row>
    <row r="69" spans="1:44" ht="25.5" customHeight="1">
      <c r="A69" s="2"/>
      <c r="B69" s="44"/>
      <c r="C69" s="2"/>
      <c r="D69" s="2"/>
      <c r="E69" s="2"/>
      <c r="F69" s="45">
        <f>IFERROR(AVERAGE(F9:F68),"")</f>
        <v>0.33110000000000001</v>
      </c>
      <c r="G69" s="2"/>
      <c r="H69" s="2"/>
      <c r="I69" s="2"/>
      <c r="J69" s="2"/>
      <c r="K69" s="45" t="str">
        <f>IFERROR(AVERAGE(K9:K68),"")</f>
        <v/>
      </c>
      <c r="L69" s="2"/>
      <c r="M69" s="2"/>
      <c r="N69" s="45">
        <f>IFERROR(AVERAGE(N9:N68),"")</f>
        <v>0.33</v>
      </c>
      <c r="O69" s="2"/>
      <c r="P69" s="2"/>
      <c r="Q69" s="2"/>
      <c r="R69" s="2"/>
      <c r="S69" s="45">
        <f>IFERROR(AVERAGE(S9:S68),"")</f>
        <v>0.5</v>
      </c>
      <c r="T69" s="2"/>
      <c r="U69" s="2"/>
      <c r="V69" s="45" t="str">
        <f>IFERROR(AVERAGE(V9:V68),"")</f>
        <v/>
      </c>
      <c r="W69" s="2"/>
      <c r="X69" s="2"/>
      <c r="Y69" s="2"/>
      <c r="Z69" s="2"/>
      <c r="AA69" s="45"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B21:B23"/>
    <mergeCell ref="C21:C23"/>
    <mergeCell ref="D21:D23"/>
    <mergeCell ref="E21:E23"/>
    <mergeCell ref="F21:F23"/>
    <mergeCell ref="G21:G23"/>
    <mergeCell ref="O18:O20"/>
    <mergeCell ref="P18:P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Q21:Q23"/>
    <mergeCell ref="S21:S23"/>
    <mergeCell ref="T21:T23"/>
    <mergeCell ref="U21:U23"/>
    <mergeCell ref="R21:R23"/>
    <mergeCell ref="R24:R26"/>
    <mergeCell ref="Z21:Z23"/>
    <mergeCell ref="Z24:Z26"/>
    <mergeCell ref="AA24:AA26"/>
    <mergeCell ref="AB24:AB26"/>
    <mergeCell ref="AC24:AC26"/>
    <mergeCell ref="V21:V23"/>
    <mergeCell ref="W21:W23"/>
    <mergeCell ref="X21:X23"/>
    <mergeCell ref="Y21:Y23"/>
    <mergeCell ref="AA21:AA23"/>
    <mergeCell ref="AB21:AB23"/>
    <mergeCell ref="AC21:AC23"/>
    <mergeCell ref="X24:X26"/>
    <mergeCell ref="Y24:Y26"/>
    <mergeCell ref="W24:W26"/>
    <mergeCell ref="AB12:AB14"/>
    <mergeCell ref="R12:R14"/>
    <mergeCell ref="R15:R17"/>
    <mergeCell ref="M12:M14"/>
    <mergeCell ref="N12:N14"/>
    <mergeCell ref="O12:O14"/>
    <mergeCell ref="P12:P14"/>
    <mergeCell ref="Q12:Q14"/>
    <mergeCell ref="S12:S14"/>
    <mergeCell ref="O15:O17"/>
    <mergeCell ref="P15:P17"/>
    <mergeCell ref="Q15:Q17"/>
    <mergeCell ref="A9:A11"/>
    <mergeCell ref="F12:F14"/>
    <mergeCell ref="G12:G14"/>
    <mergeCell ref="H12:H14"/>
    <mergeCell ref="I12:I14"/>
    <mergeCell ref="J12:J14"/>
    <mergeCell ref="K12:K14"/>
    <mergeCell ref="L12:L14"/>
    <mergeCell ref="AA12:AA14"/>
    <mergeCell ref="R9:R11"/>
    <mergeCell ref="Y12:Y14"/>
    <mergeCell ref="Z12:Z14"/>
    <mergeCell ref="L9:L11"/>
    <mergeCell ref="M9:M11"/>
    <mergeCell ref="N9:N11"/>
    <mergeCell ref="O9:O11"/>
    <mergeCell ref="P9:P11"/>
    <mergeCell ref="Q9:Q11"/>
    <mergeCell ref="H9:H11"/>
    <mergeCell ref="I9:I11"/>
    <mergeCell ref="A12:A14"/>
    <mergeCell ref="B12:B14"/>
    <mergeCell ref="C12:C14"/>
    <mergeCell ref="D12:D14"/>
    <mergeCell ref="E12:E14"/>
    <mergeCell ref="T12:T14"/>
    <mergeCell ref="U12:U14"/>
    <mergeCell ref="V12:V14"/>
    <mergeCell ref="W12:W14"/>
    <mergeCell ref="A18:A20"/>
    <mergeCell ref="B18:B20"/>
    <mergeCell ref="C18:C20"/>
    <mergeCell ref="D18:D20"/>
    <mergeCell ref="E18:E20"/>
    <mergeCell ref="F18:F20"/>
    <mergeCell ref="G18:G20"/>
    <mergeCell ref="AA18:AA20"/>
    <mergeCell ref="AB18:AB20"/>
    <mergeCell ref="R18:R20"/>
    <mergeCell ref="Q18:Q20"/>
    <mergeCell ref="X15:X17"/>
    <mergeCell ref="Y15:Y17"/>
    <mergeCell ref="Z15:Z17"/>
    <mergeCell ref="AA15:AA17"/>
    <mergeCell ref="AB15:AB17"/>
    <mergeCell ref="AC15:AC17"/>
    <mergeCell ref="Z18:Z20"/>
    <mergeCell ref="AC18:AC20"/>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AC12:AC14"/>
    <mergeCell ref="X12:X14"/>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F9:F11"/>
    <mergeCell ref="G9:G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H66:H68"/>
    <mergeCell ref="I66:I68"/>
    <mergeCell ref="J66:J68"/>
    <mergeCell ref="K66:K68"/>
    <mergeCell ref="L66:L68"/>
    <mergeCell ref="M66:M68"/>
    <mergeCell ref="N66:N68"/>
    <mergeCell ref="Q66:Q68"/>
    <mergeCell ref="R66:R68"/>
    <mergeCell ref="O24:O26"/>
    <mergeCell ref="P24:P26"/>
    <mergeCell ref="Q27:Q29"/>
    <mergeCell ref="S27:S29"/>
    <mergeCell ref="T27:T29"/>
    <mergeCell ref="U27:U29"/>
    <mergeCell ref="O66:O68"/>
    <mergeCell ref="P66:P68"/>
    <mergeCell ref="Z66:Z68"/>
    <mergeCell ref="S66:S68"/>
    <mergeCell ref="T66:T68"/>
    <mergeCell ref="U66:U68"/>
    <mergeCell ref="R30:R32"/>
    <mergeCell ref="R33:R35"/>
    <mergeCell ref="R36:R38"/>
    <mergeCell ref="R39:R41"/>
    <mergeCell ref="Q24:Q26"/>
    <mergeCell ref="S24:S26"/>
    <mergeCell ref="T24:T26"/>
    <mergeCell ref="U24:U26"/>
    <mergeCell ref="V24:V26"/>
    <mergeCell ref="R27:R29"/>
    <mergeCell ref="Q39:Q41"/>
    <mergeCell ref="S39:S41"/>
    <mergeCell ref="B27:B29"/>
    <mergeCell ref="C27:C29"/>
    <mergeCell ref="D27:D29"/>
    <mergeCell ref="E27:E29"/>
    <mergeCell ref="F27:F29"/>
    <mergeCell ref="G27:G29"/>
    <mergeCell ref="X30:X32"/>
    <mergeCell ref="Y30:Y32"/>
    <mergeCell ref="Q30:Q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AB30:AB32"/>
    <mergeCell ref="AC30:AC32"/>
    <mergeCell ref="V27:V29"/>
    <mergeCell ref="W27:W29"/>
    <mergeCell ref="X27:X29"/>
    <mergeCell ref="Y27:Y29"/>
    <mergeCell ref="AA27:AA29"/>
    <mergeCell ref="AB27:AB29"/>
    <mergeCell ref="AC27:AC29"/>
    <mergeCell ref="O30:O32"/>
    <mergeCell ref="P30:P32"/>
    <mergeCell ref="Q33:Q35"/>
    <mergeCell ref="S33:S35"/>
    <mergeCell ref="T33:T35"/>
    <mergeCell ref="U33:U35"/>
    <mergeCell ref="Z27:Z29"/>
    <mergeCell ref="Z30:Z32"/>
    <mergeCell ref="AA30:AA32"/>
    <mergeCell ref="N33:N35"/>
    <mergeCell ref="A33:A35"/>
    <mergeCell ref="B33:B35"/>
    <mergeCell ref="C33:C35"/>
    <mergeCell ref="D33:D35"/>
    <mergeCell ref="E33:E35"/>
    <mergeCell ref="F33:F35"/>
    <mergeCell ref="G33:G35"/>
    <mergeCell ref="X36:X38"/>
    <mergeCell ref="Q36:Q38"/>
    <mergeCell ref="S36:S38"/>
    <mergeCell ref="T36:T38"/>
    <mergeCell ref="U36:U38"/>
    <mergeCell ref="V36:V38"/>
    <mergeCell ref="W36:W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Z33:Z35"/>
    <mergeCell ref="Z36:Z38"/>
    <mergeCell ref="AA36:AA38"/>
    <mergeCell ref="AB36:AB38"/>
    <mergeCell ref="AC36:AC38"/>
    <mergeCell ref="V33:V35"/>
    <mergeCell ref="W33:W35"/>
    <mergeCell ref="X33:X35"/>
    <mergeCell ref="Y33:Y35"/>
    <mergeCell ref="AA33:AA35"/>
    <mergeCell ref="AB33:AB35"/>
    <mergeCell ref="AC33:AC35"/>
    <mergeCell ref="Y36:Y38"/>
    <mergeCell ref="N39:N41"/>
    <mergeCell ref="A39:A41"/>
    <mergeCell ref="B39:B41"/>
    <mergeCell ref="C39:C41"/>
    <mergeCell ref="D39:D41"/>
    <mergeCell ref="E39:E41"/>
    <mergeCell ref="F39:F41"/>
    <mergeCell ref="G39:G41"/>
    <mergeCell ref="X42:X44"/>
    <mergeCell ref="Q42:Q44"/>
    <mergeCell ref="R42:R44"/>
    <mergeCell ref="S42:S44"/>
    <mergeCell ref="T42:T44"/>
    <mergeCell ref="U42:U44"/>
    <mergeCell ref="V42:V44"/>
    <mergeCell ref="W42:W44"/>
    <mergeCell ref="T39:T41"/>
    <mergeCell ref="U39:U41"/>
    <mergeCell ref="A42:A44"/>
    <mergeCell ref="B42:B44"/>
    <mergeCell ref="C42:C44"/>
    <mergeCell ref="D42:D44"/>
    <mergeCell ref="E42:E44"/>
    <mergeCell ref="F42:F44"/>
    <mergeCell ref="G42:G44"/>
    <mergeCell ref="O39:O41"/>
    <mergeCell ref="P39:P41"/>
    <mergeCell ref="O42:O44"/>
    <mergeCell ref="P42:P44"/>
    <mergeCell ref="H42:H44"/>
    <mergeCell ref="I42:I44"/>
    <mergeCell ref="J42:J44"/>
    <mergeCell ref="K42:K44"/>
    <mergeCell ref="L42:L44"/>
    <mergeCell ref="M42:M44"/>
    <mergeCell ref="N42:N44"/>
    <mergeCell ref="H39:H41"/>
    <mergeCell ref="I39:I41"/>
    <mergeCell ref="J39:J41"/>
    <mergeCell ref="K39:K41"/>
    <mergeCell ref="L39:L41"/>
    <mergeCell ref="M39:M41"/>
    <mergeCell ref="Z39:Z41"/>
    <mergeCell ref="Z42:Z44"/>
    <mergeCell ref="AA42:AA44"/>
    <mergeCell ref="AB42:AB44"/>
    <mergeCell ref="AC42:AC44"/>
    <mergeCell ref="V39:V41"/>
    <mergeCell ref="W39:W41"/>
    <mergeCell ref="X39:X41"/>
    <mergeCell ref="Y39:Y41"/>
    <mergeCell ref="AA39:AA41"/>
    <mergeCell ref="AB39:AB41"/>
    <mergeCell ref="AC39:AC41"/>
    <mergeCell ref="Y42:Y44"/>
    <mergeCell ref="B45:B47"/>
    <mergeCell ref="C45:C47"/>
    <mergeCell ref="D45:D47"/>
    <mergeCell ref="E45:E47"/>
    <mergeCell ref="F45:F47"/>
    <mergeCell ref="G45:G47"/>
    <mergeCell ref="X48:X50"/>
    <mergeCell ref="Y48:Y50"/>
    <mergeCell ref="Q48:Q50"/>
    <mergeCell ref="R48:R50"/>
    <mergeCell ref="S48:S50"/>
    <mergeCell ref="T48:T50"/>
    <mergeCell ref="U48:U50"/>
    <mergeCell ref="V48:V50"/>
    <mergeCell ref="W48:W50"/>
    <mergeCell ref="A48:A50"/>
    <mergeCell ref="B48:B50"/>
    <mergeCell ref="C48:C50"/>
    <mergeCell ref="D48:D50"/>
    <mergeCell ref="E48:E50"/>
    <mergeCell ref="F48:F50"/>
    <mergeCell ref="G48:G50"/>
    <mergeCell ref="O45:O47"/>
    <mergeCell ref="P45:P47"/>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Q45:Q47"/>
    <mergeCell ref="R45:R47"/>
    <mergeCell ref="S45:S47"/>
    <mergeCell ref="T45:T47"/>
    <mergeCell ref="U45:U47"/>
    <mergeCell ref="Z45:Z47"/>
    <mergeCell ref="Z48:Z50"/>
    <mergeCell ref="AA48:AA50"/>
    <mergeCell ref="AB48:AB50"/>
    <mergeCell ref="AC48:AC50"/>
    <mergeCell ref="V45:V47"/>
    <mergeCell ref="W45:W47"/>
    <mergeCell ref="X45:X47"/>
    <mergeCell ref="Y45:Y47"/>
    <mergeCell ref="AA45:AA47"/>
    <mergeCell ref="AB45:AB47"/>
    <mergeCell ref="AC45:AC47"/>
    <mergeCell ref="X54:X56"/>
    <mergeCell ref="Y54:Y56"/>
    <mergeCell ref="Z51:Z53"/>
    <mergeCell ref="Z54:Z56"/>
    <mergeCell ref="AA54:AA56"/>
    <mergeCell ref="AB54:AB56"/>
    <mergeCell ref="AC54:AC56"/>
    <mergeCell ref="X51:X53"/>
    <mergeCell ref="Y51:Y53"/>
    <mergeCell ref="AA51:AA53"/>
    <mergeCell ref="AB51:AB53"/>
    <mergeCell ref="AC51:AC53"/>
    <mergeCell ref="R54:R56"/>
    <mergeCell ref="S54:S56"/>
    <mergeCell ref="T54:T56"/>
    <mergeCell ref="U54:U56"/>
    <mergeCell ref="V54:V56"/>
    <mergeCell ref="W54:W56"/>
    <mergeCell ref="O48:O50"/>
    <mergeCell ref="P48:P50"/>
    <mergeCell ref="Q51:Q53"/>
    <mergeCell ref="R51:R53"/>
    <mergeCell ref="S51:S53"/>
    <mergeCell ref="T51:T53"/>
    <mergeCell ref="U51:U53"/>
    <mergeCell ref="V51:V53"/>
    <mergeCell ref="W51:W53"/>
    <mergeCell ref="N51:N53"/>
    <mergeCell ref="A51:A53"/>
    <mergeCell ref="B51:B53"/>
    <mergeCell ref="C51:C53"/>
    <mergeCell ref="D51:D53"/>
    <mergeCell ref="E51:E53"/>
    <mergeCell ref="F51:F53"/>
    <mergeCell ref="G51:G53"/>
    <mergeCell ref="Q54:Q56"/>
    <mergeCell ref="A54:A56"/>
    <mergeCell ref="B54:B56"/>
    <mergeCell ref="C54:C56"/>
    <mergeCell ref="D54:D56"/>
    <mergeCell ref="E54:E56"/>
    <mergeCell ref="F54:F56"/>
    <mergeCell ref="G54:G56"/>
    <mergeCell ref="O51:O53"/>
    <mergeCell ref="P51:P53"/>
    <mergeCell ref="O54:O56"/>
    <mergeCell ref="P54:P56"/>
    <mergeCell ref="H54:H56"/>
    <mergeCell ref="I54:I56"/>
    <mergeCell ref="J54:J56"/>
    <mergeCell ref="K54:K56"/>
    <mergeCell ref="L54:L56"/>
    <mergeCell ref="M54:M56"/>
    <mergeCell ref="N54:N56"/>
    <mergeCell ref="H51:H53"/>
    <mergeCell ref="I51:I53"/>
    <mergeCell ref="J51:J53"/>
    <mergeCell ref="K51:K53"/>
    <mergeCell ref="L51:L53"/>
    <mergeCell ref="M51:M53"/>
    <mergeCell ref="N57:N59"/>
    <mergeCell ref="A57:A59"/>
    <mergeCell ref="B57:B59"/>
    <mergeCell ref="C57:C59"/>
    <mergeCell ref="D57:D59"/>
    <mergeCell ref="E57:E59"/>
    <mergeCell ref="F57:F59"/>
    <mergeCell ref="G57:G59"/>
    <mergeCell ref="X60:X62"/>
    <mergeCell ref="Q60:Q62"/>
    <mergeCell ref="R60:R62"/>
    <mergeCell ref="S60:S62"/>
    <mergeCell ref="T60:T62"/>
    <mergeCell ref="U60:U62"/>
    <mergeCell ref="V60:V62"/>
    <mergeCell ref="W60:W62"/>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Q57:Q59"/>
    <mergeCell ref="R57:R59"/>
    <mergeCell ref="S57:S59"/>
    <mergeCell ref="T57:T59"/>
    <mergeCell ref="U57:U59"/>
    <mergeCell ref="Z57:Z59"/>
    <mergeCell ref="Z60:Z62"/>
    <mergeCell ref="AA60:AA62"/>
    <mergeCell ref="AB60:AB62"/>
    <mergeCell ref="Y60:Y62"/>
    <mergeCell ref="AC60:AC62"/>
    <mergeCell ref="V57:V59"/>
    <mergeCell ref="W57:W59"/>
    <mergeCell ref="X57:X59"/>
    <mergeCell ref="Y57:Y59"/>
    <mergeCell ref="AA57:AA59"/>
    <mergeCell ref="AB57:AB59"/>
    <mergeCell ref="AC57:AC59"/>
    <mergeCell ref="X66:X68"/>
    <mergeCell ref="Y66:Y68"/>
    <mergeCell ref="V66:V68"/>
    <mergeCell ref="W66:W68"/>
    <mergeCell ref="X63:X65"/>
    <mergeCell ref="Y63:Y65"/>
    <mergeCell ref="Z63:Z65"/>
    <mergeCell ref="AA63:AA65"/>
    <mergeCell ref="AB63:AB65"/>
    <mergeCell ref="AC63:AC65"/>
    <mergeCell ref="AA66:AA68"/>
    <mergeCell ref="AB66:AB68"/>
    <mergeCell ref="AC66:AC68"/>
    <mergeCell ref="H63:H65"/>
    <mergeCell ref="I63:I65"/>
    <mergeCell ref="J63:J65"/>
    <mergeCell ref="K63:K65"/>
    <mergeCell ref="L63:L65"/>
    <mergeCell ref="M63:M65"/>
    <mergeCell ref="N63:N65"/>
    <mergeCell ref="V63:V65"/>
    <mergeCell ref="W63:W65"/>
    <mergeCell ref="O63:O65"/>
    <mergeCell ref="P63:P65"/>
    <mergeCell ref="Q63:Q65"/>
    <mergeCell ref="R63:R65"/>
    <mergeCell ref="S63:S65"/>
    <mergeCell ref="T63:T65"/>
    <mergeCell ref="U63:U65"/>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s>
  <hyperlinks>
    <hyperlink ref="I9" r:id="rId1"/>
    <hyperlink ref="I12" r:id="rId2"/>
    <hyperlink ref="I15" r:id="rId3"/>
    <hyperlink ref="I18" r:id="rId4"/>
    <hyperlink ref="I21" r:id="rId5"/>
    <hyperlink ref="Q21" r:id="rId6"/>
    <hyperlink ref="I24" r:id="rId7"/>
    <hyperlink ref="Q24" r:id="rId8"/>
    <hyperlink ref="I30" r:id="rId9"/>
    <hyperlink ref="I33" r:id="rId10"/>
    <hyperlink ref="I36" r:id="rId11"/>
    <hyperlink ref="Q36" r:id="rId12"/>
  </hyperlinks>
  <pageMargins left="0.7" right="0.7" top="0.75" bottom="0.75" header="0" footer="0"/>
  <pageSetup orientation="portrait"/>
  <drawing r:id="rId1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80"/>
      <c r="B1" s="75"/>
      <c r="C1" s="80" t="s">
        <v>0</v>
      </c>
      <c r="D1" s="81"/>
      <c r="E1" s="81"/>
      <c r="F1" s="81"/>
      <c r="G1" s="81"/>
      <c r="H1" s="75"/>
      <c r="I1" s="110" t="s">
        <v>520</v>
      </c>
      <c r="J1" s="67"/>
      <c r="K1" s="3"/>
      <c r="L1" s="3"/>
      <c r="M1" s="3"/>
      <c r="N1" s="3"/>
      <c r="O1" s="3"/>
      <c r="P1" s="3"/>
      <c r="Q1" s="3"/>
      <c r="R1" s="3"/>
      <c r="S1" s="3"/>
      <c r="T1" s="3"/>
      <c r="U1" s="3"/>
      <c r="V1" s="3"/>
      <c r="W1" s="3"/>
      <c r="X1" s="3"/>
      <c r="Y1" s="3"/>
      <c r="Z1" s="4"/>
    </row>
    <row r="2" spans="1:26" ht="16.5" customHeight="1">
      <c r="A2" s="76"/>
      <c r="B2" s="77"/>
      <c r="C2" s="76"/>
      <c r="D2" s="82"/>
      <c r="E2" s="82"/>
      <c r="F2" s="82"/>
      <c r="G2" s="82"/>
      <c r="H2" s="77"/>
      <c r="I2" s="110" t="s">
        <v>521</v>
      </c>
      <c r="J2" s="67"/>
      <c r="K2" s="3"/>
      <c r="L2" s="3"/>
      <c r="M2" s="3"/>
      <c r="N2" s="3"/>
      <c r="O2" s="3"/>
      <c r="P2" s="3"/>
      <c r="Q2" s="3"/>
      <c r="R2" s="3"/>
      <c r="S2" s="3"/>
      <c r="T2" s="3"/>
      <c r="U2" s="3"/>
      <c r="V2" s="3"/>
      <c r="W2" s="3"/>
      <c r="X2" s="3"/>
      <c r="Y2" s="3"/>
      <c r="Z2" s="4"/>
    </row>
    <row r="3" spans="1:26" ht="16.5">
      <c r="A3" s="76"/>
      <c r="B3" s="77"/>
      <c r="C3" s="76"/>
      <c r="D3" s="82"/>
      <c r="E3" s="82"/>
      <c r="F3" s="82"/>
      <c r="G3" s="82"/>
      <c r="H3" s="77"/>
      <c r="I3" s="110" t="s">
        <v>522</v>
      </c>
      <c r="J3" s="67"/>
      <c r="K3" s="3"/>
      <c r="L3" s="3"/>
      <c r="M3" s="3"/>
      <c r="N3" s="3"/>
      <c r="O3" s="3"/>
      <c r="P3" s="3"/>
      <c r="Q3" s="3"/>
      <c r="R3" s="3"/>
      <c r="S3" s="3"/>
      <c r="T3" s="3"/>
      <c r="U3" s="3"/>
      <c r="V3" s="3"/>
      <c r="W3" s="3"/>
      <c r="X3" s="3"/>
      <c r="Y3" s="3"/>
      <c r="Z3" s="4"/>
    </row>
    <row r="4" spans="1:26" ht="16.5">
      <c r="A4" s="78"/>
      <c r="B4" s="79"/>
      <c r="C4" s="78"/>
      <c r="D4" s="83"/>
      <c r="E4" s="83"/>
      <c r="F4" s="83"/>
      <c r="G4" s="83"/>
      <c r="H4" s="79"/>
      <c r="I4" s="110" t="s">
        <v>523</v>
      </c>
      <c r="J4" s="67"/>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17" t="s">
        <v>96</v>
      </c>
      <c r="B6" s="66"/>
      <c r="C6" s="66"/>
      <c r="D6" s="118"/>
      <c r="E6" s="155" t="s">
        <v>524</v>
      </c>
      <c r="F6" s="67"/>
      <c r="G6" s="155" t="s">
        <v>525</v>
      </c>
      <c r="H6" s="67"/>
      <c r="I6" s="155" t="s">
        <v>526</v>
      </c>
      <c r="J6" s="67"/>
      <c r="K6" s="3"/>
      <c r="L6" s="3"/>
      <c r="M6" s="3"/>
      <c r="N6" s="3"/>
      <c r="O6" s="3"/>
      <c r="P6" s="3"/>
      <c r="Q6" s="3"/>
      <c r="R6" s="3"/>
      <c r="S6" s="3"/>
      <c r="T6" s="3"/>
      <c r="U6" s="3"/>
      <c r="V6" s="3"/>
      <c r="W6" s="3"/>
      <c r="X6" s="3"/>
      <c r="Y6" s="3"/>
      <c r="Z6" s="4"/>
    </row>
    <row r="7" spans="1:26" ht="21" customHeight="1">
      <c r="A7" s="145" t="s">
        <v>94</v>
      </c>
      <c r="B7" s="101" t="s">
        <v>95</v>
      </c>
      <c r="C7" s="102" t="s">
        <v>103</v>
      </c>
      <c r="D7" s="146" t="s">
        <v>104</v>
      </c>
      <c r="E7" s="154" t="s">
        <v>527</v>
      </c>
      <c r="F7" s="154" t="s">
        <v>528</v>
      </c>
      <c r="G7" s="154" t="s">
        <v>527</v>
      </c>
      <c r="H7" s="154" t="s">
        <v>528</v>
      </c>
      <c r="I7" s="154" t="s">
        <v>527</v>
      </c>
      <c r="J7" s="154" t="s">
        <v>528</v>
      </c>
      <c r="K7" s="3"/>
      <c r="L7" s="3"/>
      <c r="M7" s="3"/>
      <c r="N7" s="3"/>
      <c r="O7" s="3"/>
      <c r="P7" s="3"/>
      <c r="Q7" s="3"/>
      <c r="R7" s="3"/>
      <c r="S7" s="3"/>
      <c r="T7" s="3"/>
      <c r="U7" s="3"/>
      <c r="V7" s="3"/>
      <c r="W7" s="3"/>
      <c r="X7" s="3"/>
      <c r="Y7" s="3"/>
      <c r="Z7" s="4"/>
    </row>
    <row r="8" spans="1:26" ht="12" customHeight="1">
      <c r="A8" s="93"/>
      <c r="B8" s="93"/>
      <c r="C8" s="93"/>
      <c r="D8" s="147"/>
      <c r="E8" s="93"/>
      <c r="F8" s="93"/>
      <c r="G8" s="93"/>
      <c r="H8" s="93"/>
      <c r="I8" s="93"/>
      <c r="J8" s="93"/>
      <c r="K8" s="16"/>
      <c r="L8" s="16"/>
      <c r="M8" s="16"/>
      <c r="N8" s="16"/>
      <c r="O8" s="16"/>
      <c r="P8" s="16"/>
      <c r="Q8" s="16"/>
      <c r="R8" s="16"/>
      <c r="S8" s="16"/>
      <c r="T8" s="16"/>
      <c r="U8" s="16"/>
      <c r="V8" s="16"/>
      <c r="W8" s="16"/>
      <c r="X8" s="16"/>
      <c r="Y8" s="16"/>
      <c r="Z8" s="4"/>
    </row>
    <row r="9" spans="1:26" ht="16.5" customHeight="1">
      <c r="A9" s="99">
        <v>1</v>
      </c>
      <c r="B9" s="113" t="str">
        <f>IF('8. Seguimiento Cuatrimestral'!B9:B11="","",'8. Seguimiento Cuatrimestral'!B9:B11)</f>
        <v>Tecnologías de la Información y las Comunicaciones</v>
      </c>
      <c r="C9" s="113" t="str">
        <f>IF('8. Seguimiento Cuatrimestral'!C9:C11="","",'8. Seguimiento Cuatrimestral'!C9:C11)</f>
        <v>Posibilidad de Afectación Económica (o presupuestal) y Reputacional por daños en los equipos de instrumentación y comunicación debido a Fallas de funcionamiento por el uso rutinario.</v>
      </c>
      <c r="D9" s="113" t="str">
        <f>IF('8. Seguimiento Cuatrimestral'!D9:D11="","",'8. Seguimiento Cuatrimestral'!D9:D11)</f>
        <v>Gestión</v>
      </c>
      <c r="E9" s="140">
        <f>'8. Seguimiento Cuatrimestral'!F9:F11</f>
        <v>0.33</v>
      </c>
      <c r="F9" s="140">
        <f>'8. Seguimiento Cuatrimestral'!K9:K11</f>
        <v>0</v>
      </c>
      <c r="G9" s="140">
        <f>'8. Seguimiento Cuatrimestral'!N9:N11</f>
        <v>0.33</v>
      </c>
      <c r="H9" s="140">
        <f>'8. Seguimiento Cuatrimestral'!S9:S11</f>
        <v>0</v>
      </c>
      <c r="I9" s="140">
        <f>'8. Seguimiento Cuatrimestral'!V9:V11</f>
        <v>0</v>
      </c>
      <c r="J9" s="140">
        <f>'8. Seguimiento Cuatrimestral'!AA9:AA11</f>
        <v>0</v>
      </c>
      <c r="K9" s="17"/>
      <c r="L9" s="17"/>
      <c r="M9" s="17"/>
      <c r="N9" s="17"/>
      <c r="O9" s="17"/>
      <c r="P9" s="17"/>
      <c r="Q9" s="17"/>
      <c r="R9" s="17"/>
      <c r="S9" s="17"/>
      <c r="T9" s="17"/>
      <c r="U9" s="17"/>
      <c r="V9" s="17"/>
      <c r="W9" s="17"/>
      <c r="X9" s="17"/>
      <c r="Y9" s="17"/>
      <c r="Z9" s="4"/>
    </row>
    <row r="10" spans="1:26" ht="16.5">
      <c r="A10" s="92"/>
      <c r="B10" s="92"/>
      <c r="C10" s="92"/>
      <c r="D10" s="92"/>
      <c r="E10" s="92"/>
      <c r="F10" s="92"/>
      <c r="G10" s="92"/>
      <c r="H10" s="92"/>
      <c r="I10" s="92"/>
      <c r="J10" s="92"/>
      <c r="K10" s="3"/>
      <c r="L10" s="3"/>
      <c r="M10" s="3"/>
      <c r="N10" s="3"/>
      <c r="O10" s="3"/>
      <c r="P10" s="3"/>
      <c r="Q10" s="3"/>
      <c r="R10" s="3"/>
      <c r="S10" s="3"/>
      <c r="T10" s="3"/>
      <c r="U10" s="3"/>
      <c r="V10" s="3"/>
      <c r="W10" s="3"/>
      <c r="X10" s="3"/>
      <c r="Y10" s="3"/>
      <c r="Z10" s="4"/>
    </row>
    <row r="11" spans="1:26" ht="16.5">
      <c r="A11" s="93"/>
      <c r="B11" s="93"/>
      <c r="C11" s="93"/>
      <c r="D11" s="93"/>
      <c r="E11" s="93"/>
      <c r="F11" s="93"/>
      <c r="G11" s="93"/>
      <c r="H11" s="93"/>
      <c r="I11" s="93"/>
      <c r="J11" s="93"/>
      <c r="K11" s="3"/>
      <c r="L11" s="3"/>
      <c r="M11" s="3"/>
      <c r="N11" s="3"/>
      <c r="O11" s="3"/>
      <c r="P11" s="3"/>
      <c r="Q11" s="3"/>
      <c r="R11" s="3"/>
      <c r="S11" s="3"/>
      <c r="T11" s="3"/>
      <c r="U11" s="3"/>
      <c r="V11" s="3"/>
      <c r="W11" s="3"/>
      <c r="X11" s="3"/>
      <c r="Y11" s="3"/>
      <c r="Z11" s="4"/>
    </row>
    <row r="12" spans="1:26" ht="16.5" customHeight="1">
      <c r="A12" s="99">
        <v>2</v>
      </c>
      <c r="B12" s="113" t="str">
        <f>IF('8. Seguimiento Cuatrimestral'!B12:B14="","",'8. Seguimiento Cuatrimestral'!B12:B14)</f>
        <v>Tecnologías de la Información y las Comunicaciones</v>
      </c>
      <c r="C12" s="113" t="str">
        <f>IF('8. Seguimiento Cuatrimestral'!C12:C14="","",'8. Seguimiento Cuatrimestral'!C12:C14)</f>
        <v>Posibilidad de Afectación reputacional por Acceso no autorizado a los Sistemas de Información Debido a posibles ataques ciberneticos Y/o Falta de seguimiento efectivo a la cancelación de los usuarios que ya no laboran en la entidad.</v>
      </c>
      <c r="D12" s="113" t="str">
        <f>IF('8. Seguimiento Cuatrimestral'!D12:D14="","",'8. Seguimiento Cuatrimestral'!D12:D14)</f>
        <v>Gestión</v>
      </c>
      <c r="E12" s="140">
        <f>'8. Seguimiento Cuatrimestral'!F12:F14</f>
        <v>0.33</v>
      </c>
      <c r="F12" s="140">
        <f>'8. Seguimiento Cuatrimestral'!K12:K14</f>
        <v>0</v>
      </c>
      <c r="G12" s="140">
        <f>'8. Seguimiento Cuatrimestral'!N12:N14</f>
        <v>0.33</v>
      </c>
      <c r="H12" s="140">
        <f>'8. Seguimiento Cuatrimestral'!S12:S14</f>
        <v>0</v>
      </c>
      <c r="I12" s="140">
        <f>'8. Seguimiento Cuatrimestral'!V12:V14</f>
        <v>0</v>
      </c>
      <c r="J12" s="140">
        <f>'8. Seguimiento Cuatrimestral'!AA12:AA14</f>
        <v>0</v>
      </c>
      <c r="K12" s="3"/>
      <c r="L12" s="3"/>
      <c r="M12" s="3"/>
      <c r="N12" s="3"/>
      <c r="O12" s="3"/>
      <c r="P12" s="3"/>
      <c r="Q12" s="3"/>
      <c r="R12" s="3"/>
      <c r="S12" s="3"/>
      <c r="T12" s="3"/>
      <c r="U12" s="3"/>
      <c r="V12" s="3"/>
      <c r="W12" s="3"/>
      <c r="X12" s="3"/>
      <c r="Y12" s="3"/>
      <c r="Z12" s="4"/>
    </row>
    <row r="13" spans="1:26" ht="16.5">
      <c r="A13" s="92"/>
      <c r="B13" s="92"/>
      <c r="C13" s="92"/>
      <c r="D13" s="92"/>
      <c r="E13" s="92"/>
      <c r="F13" s="92"/>
      <c r="G13" s="92"/>
      <c r="H13" s="92"/>
      <c r="I13" s="92"/>
      <c r="J13" s="92"/>
      <c r="K13" s="3"/>
      <c r="L13" s="3"/>
      <c r="M13" s="3"/>
      <c r="N13" s="3"/>
      <c r="O13" s="3"/>
      <c r="P13" s="3"/>
      <c r="Q13" s="3"/>
      <c r="R13" s="3"/>
      <c r="S13" s="3"/>
      <c r="T13" s="3"/>
      <c r="U13" s="3"/>
      <c r="V13" s="3"/>
      <c r="W13" s="3"/>
      <c r="X13" s="3"/>
      <c r="Y13" s="3"/>
      <c r="Z13" s="4"/>
    </row>
    <row r="14" spans="1:26" ht="16.5">
      <c r="A14" s="93"/>
      <c r="B14" s="93"/>
      <c r="C14" s="93"/>
      <c r="D14" s="93"/>
      <c r="E14" s="93"/>
      <c r="F14" s="93"/>
      <c r="G14" s="93"/>
      <c r="H14" s="93"/>
      <c r="I14" s="93"/>
      <c r="J14" s="93"/>
      <c r="K14" s="3"/>
      <c r="L14" s="3"/>
      <c r="M14" s="3"/>
      <c r="N14" s="3"/>
      <c r="O14" s="3"/>
      <c r="P14" s="3"/>
      <c r="Q14" s="3"/>
      <c r="R14" s="3"/>
      <c r="S14" s="3"/>
      <c r="T14" s="3"/>
      <c r="U14" s="3"/>
      <c r="V14" s="3"/>
      <c r="W14" s="3"/>
      <c r="X14" s="3"/>
      <c r="Y14" s="3"/>
      <c r="Z14" s="4"/>
    </row>
    <row r="15" spans="1:26" ht="16.5" customHeight="1">
      <c r="A15" s="99">
        <v>3</v>
      </c>
      <c r="B15" s="113" t="str">
        <f>IF('8. Seguimiento Cuatrimestral'!B15:B17="","",'8. Seguimiento Cuatrimestral'!B15:B17)</f>
        <v>Tecnologías de la Información y las Comunicaciones</v>
      </c>
      <c r="C15" s="113" t="str">
        <f>IF('8. Seguimiento Cuatrimestral'!C15:C17="","",'8. Seguimiento Cuatrimestral'!C15:C17)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D15" s="113" t="str">
        <f>IF('8. Seguimiento Cuatrimestral'!D15:D17="","",'8. Seguimiento Cuatrimestral'!D15:D17)</f>
        <v>Gestión</v>
      </c>
      <c r="E15" s="140">
        <f>'8. Seguimiento Cuatrimestral'!F15:F17</f>
        <v>0.33</v>
      </c>
      <c r="F15" s="140">
        <f>'8. Seguimiento Cuatrimestral'!K15:K17</f>
        <v>0</v>
      </c>
      <c r="G15" s="140">
        <f>'8. Seguimiento Cuatrimestral'!N15:N17</f>
        <v>0.33</v>
      </c>
      <c r="H15" s="140">
        <f>'8. Seguimiento Cuatrimestral'!S15:S17</f>
        <v>0</v>
      </c>
      <c r="I15" s="140">
        <f>'8. Seguimiento Cuatrimestral'!V15:V17</f>
        <v>0</v>
      </c>
      <c r="J15" s="140">
        <f>'8. Seguimiento Cuatrimestral'!AA15:AA17</f>
        <v>0</v>
      </c>
      <c r="K15" s="3"/>
      <c r="L15" s="3"/>
      <c r="M15" s="3"/>
      <c r="N15" s="3"/>
      <c r="O15" s="3"/>
      <c r="P15" s="3"/>
      <c r="Q15" s="3"/>
      <c r="R15" s="3"/>
      <c r="S15" s="3"/>
      <c r="T15" s="3"/>
      <c r="U15" s="3"/>
      <c r="V15" s="3"/>
      <c r="W15" s="3"/>
      <c r="X15" s="3"/>
      <c r="Y15" s="3"/>
      <c r="Z15" s="4"/>
    </row>
    <row r="16" spans="1:26" ht="16.5">
      <c r="A16" s="92"/>
      <c r="B16" s="92"/>
      <c r="C16" s="92"/>
      <c r="D16" s="92"/>
      <c r="E16" s="92"/>
      <c r="F16" s="92"/>
      <c r="G16" s="92"/>
      <c r="H16" s="92"/>
      <c r="I16" s="92"/>
      <c r="J16" s="92"/>
      <c r="K16" s="3"/>
      <c r="L16" s="3"/>
      <c r="M16" s="3"/>
      <c r="N16" s="3"/>
      <c r="O16" s="3"/>
      <c r="P16" s="3"/>
      <c r="Q16" s="3"/>
      <c r="R16" s="3"/>
      <c r="S16" s="3"/>
      <c r="T16" s="3"/>
      <c r="U16" s="3"/>
      <c r="V16" s="3"/>
      <c r="W16" s="3"/>
      <c r="X16" s="3"/>
      <c r="Y16" s="3"/>
      <c r="Z16" s="4"/>
    </row>
    <row r="17" spans="1:26" ht="16.5">
      <c r="A17" s="93"/>
      <c r="B17" s="93"/>
      <c r="C17" s="93"/>
      <c r="D17" s="93"/>
      <c r="E17" s="93"/>
      <c r="F17" s="93"/>
      <c r="G17" s="93"/>
      <c r="H17" s="93"/>
      <c r="I17" s="93"/>
      <c r="J17" s="93"/>
      <c r="K17" s="3"/>
      <c r="L17" s="3"/>
      <c r="M17" s="3"/>
      <c r="N17" s="3"/>
      <c r="O17" s="3"/>
      <c r="P17" s="3"/>
      <c r="Q17" s="3"/>
      <c r="R17" s="3"/>
      <c r="S17" s="3"/>
      <c r="T17" s="3"/>
      <c r="U17" s="3"/>
      <c r="V17" s="3"/>
      <c r="W17" s="3"/>
      <c r="X17" s="3"/>
      <c r="Y17" s="3"/>
      <c r="Z17" s="4"/>
    </row>
    <row r="18" spans="1:26" ht="16.5" customHeight="1">
      <c r="A18" s="99">
        <v>4</v>
      </c>
      <c r="B18" s="113" t="str">
        <f>IF('8. Seguimiento Cuatrimestral'!B18:B20="","",'8. Seguimiento Cuatrimestral'!B18:B20)</f>
        <v>Tecnologías de la Información y las Comunicaciones</v>
      </c>
      <c r="C18" s="113" t="str">
        <f>IF('8. Seguimiento Cuatrimestral'!C18:C20="","",'8. Seguimiento Cuatrimestral'!C18:C20)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D18" s="113" t="str">
        <f>IF('8. Seguimiento Cuatrimestral'!D18:D20="","",'8. Seguimiento Cuatrimestral'!D18:D20)</f>
        <v>Gestión</v>
      </c>
      <c r="E18" s="140">
        <f>'8. Seguimiento Cuatrimestral'!F18:F20</f>
        <v>0.33</v>
      </c>
      <c r="F18" s="140">
        <f>'8. Seguimiento Cuatrimestral'!K18:K20</f>
        <v>0</v>
      </c>
      <c r="G18" s="140">
        <f>'8. Seguimiento Cuatrimestral'!N18:N20</f>
        <v>0.33</v>
      </c>
      <c r="H18" s="140">
        <f>'8. Seguimiento Cuatrimestral'!S18:S20</f>
        <v>0</v>
      </c>
      <c r="I18" s="140">
        <f>'8. Seguimiento Cuatrimestral'!V18:V20</f>
        <v>0</v>
      </c>
      <c r="J18" s="140">
        <f>'8. Seguimiento Cuatrimestral'!AA18:AA20</f>
        <v>0</v>
      </c>
      <c r="K18" s="3"/>
      <c r="L18" s="3"/>
      <c r="M18" s="3"/>
      <c r="N18" s="3"/>
      <c r="O18" s="3"/>
      <c r="P18" s="3"/>
      <c r="Q18" s="3"/>
      <c r="R18" s="3"/>
      <c r="S18" s="3"/>
      <c r="T18" s="3"/>
      <c r="U18" s="3"/>
      <c r="V18" s="3"/>
      <c r="W18" s="3"/>
      <c r="X18" s="3"/>
      <c r="Y18" s="3"/>
      <c r="Z18" s="4"/>
    </row>
    <row r="19" spans="1:26" ht="16.5">
      <c r="A19" s="92"/>
      <c r="B19" s="92"/>
      <c r="C19" s="92"/>
      <c r="D19" s="92"/>
      <c r="E19" s="92"/>
      <c r="F19" s="92"/>
      <c r="G19" s="92"/>
      <c r="H19" s="92"/>
      <c r="I19" s="92"/>
      <c r="J19" s="92"/>
      <c r="K19" s="3"/>
      <c r="L19" s="3"/>
      <c r="M19" s="3"/>
      <c r="N19" s="3"/>
      <c r="O19" s="3"/>
      <c r="P19" s="3"/>
      <c r="Q19" s="3"/>
      <c r="R19" s="3"/>
      <c r="S19" s="3"/>
      <c r="T19" s="3"/>
      <c r="U19" s="3"/>
      <c r="V19" s="3"/>
      <c r="W19" s="3"/>
      <c r="X19" s="3"/>
      <c r="Y19" s="3"/>
      <c r="Z19" s="4"/>
    </row>
    <row r="20" spans="1:26" ht="16.5">
      <c r="A20" s="93"/>
      <c r="B20" s="93"/>
      <c r="C20" s="93"/>
      <c r="D20" s="93"/>
      <c r="E20" s="93"/>
      <c r="F20" s="93"/>
      <c r="G20" s="93"/>
      <c r="H20" s="93"/>
      <c r="I20" s="93"/>
      <c r="J20" s="93"/>
      <c r="K20" s="3"/>
      <c r="L20" s="3"/>
      <c r="M20" s="3"/>
      <c r="N20" s="3"/>
      <c r="O20" s="3"/>
      <c r="P20" s="3"/>
      <c r="Q20" s="3"/>
      <c r="R20" s="3"/>
      <c r="S20" s="3"/>
      <c r="T20" s="3"/>
      <c r="U20" s="3"/>
      <c r="V20" s="3"/>
      <c r="W20" s="3"/>
      <c r="X20" s="3"/>
      <c r="Y20" s="3"/>
      <c r="Z20" s="4"/>
    </row>
    <row r="21" spans="1:26" ht="16.5" customHeight="1">
      <c r="A21" s="99">
        <v>5</v>
      </c>
      <c r="B21" s="113" t="str">
        <f>IF('8. Seguimiento Cuatrimestral'!B21:B23="","",'8. Seguimiento Cuatrimestral'!B21:B23)</f>
        <v>Tecnologías de la Información y las Comunicaciones</v>
      </c>
      <c r="C21" s="113" t="str">
        <f>IF('8. Seguimiento Cuatrimestral'!C21:C23="","",'8. Seguimiento Cuatrimestral'!C21:C23)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D21" s="113" t="str">
        <f>IF('8. Seguimiento Cuatrimestral'!D21:D23="","",'8. Seguimiento Cuatrimestral'!D21:D23)</f>
        <v>Gestión</v>
      </c>
      <c r="E21" s="140">
        <f>'8. Seguimiento Cuatrimestral'!F21:F23</f>
        <v>0.33</v>
      </c>
      <c r="F21" s="140">
        <f>'8. Seguimiento Cuatrimestral'!K21:K23</f>
        <v>0</v>
      </c>
      <c r="G21" s="140">
        <f>'8. Seguimiento Cuatrimestral'!N21:N23</f>
        <v>0.33</v>
      </c>
      <c r="H21" s="140">
        <f>'8. Seguimiento Cuatrimestral'!S21:S23</f>
        <v>0</v>
      </c>
      <c r="I21" s="140">
        <f>'8. Seguimiento Cuatrimestral'!V21:V23</f>
        <v>0</v>
      </c>
      <c r="J21" s="140">
        <f>'8. Seguimiento Cuatrimestral'!AA21:AA23</f>
        <v>0</v>
      </c>
      <c r="K21" s="3"/>
      <c r="L21" s="3"/>
      <c r="M21" s="3"/>
      <c r="N21" s="3"/>
      <c r="O21" s="3"/>
      <c r="P21" s="3"/>
      <c r="Q21" s="3"/>
      <c r="R21" s="3"/>
      <c r="S21" s="3"/>
      <c r="T21" s="3"/>
      <c r="U21" s="3"/>
      <c r="V21" s="3"/>
      <c r="W21" s="3"/>
      <c r="X21" s="3"/>
      <c r="Y21" s="3"/>
      <c r="Z21" s="4"/>
    </row>
    <row r="22" spans="1:26" ht="15.75" customHeight="1">
      <c r="A22" s="92"/>
      <c r="B22" s="92"/>
      <c r="C22" s="92"/>
      <c r="D22" s="92"/>
      <c r="E22" s="92"/>
      <c r="F22" s="92"/>
      <c r="G22" s="92"/>
      <c r="H22" s="92"/>
      <c r="I22" s="92"/>
      <c r="J22" s="92"/>
      <c r="K22" s="3"/>
      <c r="L22" s="3"/>
      <c r="M22" s="3"/>
      <c r="N22" s="3"/>
      <c r="O22" s="3"/>
      <c r="P22" s="3"/>
      <c r="Q22" s="3"/>
      <c r="R22" s="3"/>
      <c r="S22" s="3"/>
      <c r="T22" s="3"/>
      <c r="U22" s="3"/>
      <c r="V22" s="3"/>
      <c r="W22" s="3"/>
      <c r="X22" s="3"/>
      <c r="Y22" s="3"/>
      <c r="Z22" s="4"/>
    </row>
    <row r="23" spans="1:26" ht="15.75" customHeight="1">
      <c r="A23" s="93"/>
      <c r="B23" s="93"/>
      <c r="C23" s="93"/>
      <c r="D23" s="93"/>
      <c r="E23" s="93"/>
      <c r="F23" s="93"/>
      <c r="G23" s="93"/>
      <c r="H23" s="93"/>
      <c r="I23" s="93"/>
      <c r="J23" s="93"/>
      <c r="K23" s="3"/>
      <c r="L23" s="3"/>
      <c r="M23" s="3"/>
      <c r="N23" s="3"/>
      <c r="O23" s="3"/>
      <c r="P23" s="3"/>
      <c r="Q23" s="3"/>
      <c r="R23" s="3"/>
      <c r="S23" s="3"/>
      <c r="T23" s="3"/>
      <c r="U23" s="3"/>
      <c r="V23" s="3"/>
      <c r="W23" s="3"/>
      <c r="X23" s="3"/>
      <c r="Y23" s="3"/>
      <c r="Z23" s="4"/>
    </row>
    <row r="24" spans="1:26" ht="16.5" customHeight="1">
      <c r="A24" s="99">
        <v>6</v>
      </c>
      <c r="B24" s="113" t="str">
        <f>IF('8. Seguimiento Cuatrimestral'!B24:B26="","",'8. Seguimiento Cuatrimestral'!B24:B26)</f>
        <v>Tecnologías de la Información y las Comunicaciones</v>
      </c>
      <c r="C24" s="113" t="str">
        <f>IF('8. Seguimiento Cuatrimestral'!C24:C26="","",'8. Seguimiento Cuatrimestral'!C24:C26)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113" t="str">
        <f>IF('8. Seguimiento Cuatrimestral'!D24:D26="","",'8. Seguimiento Cuatrimestral'!D24:D26)</f>
        <v>Seguridad de la Información (Pérdida de Confidencialidad)</v>
      </c>
      <c r="E24" s="140">
        <f>'8. Seguimiento Cuatrimestral'!F24:F26</f>
        <v>0.33329999999999999</v>
      </c>
      <c r="F24" s="140">
        <f>'8. Seguimiento Cuatrimestral'!K24:K26</f>
        <v>0</v>
      </c>
      <c r="G24" s="140">
        <f>'8. Seguimiento Cuatrimestral'!N24:N26</f>
        <v>0.33</v>
      </c>
      <c r="H24" s="140">
        <f>'8. Seguimiento Cuatrimestral'!S24:S26</f>
        <v>0</v>
      </c>
      <c r="I24" s="140">
        <f>'8. Seguimiento Cuatrimestral'!V24:V26</f>
        <v>0</v>
      </c>
      <c r="J24" s="140">
        <f>'8. Seguimiento Cuatrimestral'!AA24:AA26</f>
        <v>0</v>
      </c>
      <c r="K24" s="3"/>
      <c r="L24" s="3"/>
      <c r="M24" s="3"/>
      <c r="N24" s="3"/>
      <c r="O24" s="3"/>
      <c r="P24" s="3"/>
      <c r="Q24" s="3"/>
      <c r="R24" s="3"/>
      <c r="S24" s="3"/>
      <c r="T24" s="3"/>
      <c r="U24" s="3"/>
      <c r="V24" s="3"/>
      <c r="W24" s="3"/>
      <c r="X24" s="3"/>
      <c r="Y24" s="3"/>
      <c r="Z24" s="4"/>
    </row>
    <row r="25" spans="1:26" ht="15.75" customHeight="1">
      <c r="A25" s="92"/>
      <c r="B25" s="92"/>
      <c r="C25" s="92"/>
      <c r="D25" s="92"/>
      <c r="E25" s="92"/>
      <c r="F25" s="92"/>
      <c r="G25" s="92"/>
      <c r="H25" s="92"/>
      <c r="I25" s="92"/>
      <c r="J25" s="92"/>
      <c r="K25" s="3"/>
      <c r="L25" s="3"/>
      <c r="M25" s="3"/>
      <c r="N25" s="3"/>
      <c r="O25" s="3"/>
      <c r="P25" s="3"/>
      <c r="Q25" s="3"/>
      <c r="R25" s="3"/>
      <c r="S25" s="3"/>
      <c r="T25" s="3"/>
      <c r="U25" s="3"/>
      <c r="V25" s="3"/>
      <c r="W25" s="3"/>
      <c r="X25" s="3"/>
      <c r="Y25" s="3"/>
      <c r="Z25" s="4"/>
    </row>
    <row r="26" spans="1:26" ht="15.75" customHeight="1">
      <c r="A26" s="93"/>
      <c r="B26" s="93"/>
      <c r="C26" s="93"/>
      <c r="D26" s="93"/>
      <c r="E26" s="93"/>
      <c r="F26" s="93"/>
      <c r="G26" s="93"/>
      <c r="H26" s="93"/>
      <c r="I26" s="93"/>
      <c r="J26" s="93"/>
      <c r="K26" s="3"/>
      <c r="L26" s="3"/>
      <c r="M26" s="3"/>
      <c r="N26" s="3"/>
      <c r="O26" s="3"/>
      <c r="P26" s="3"/>
      <c r="Q26" s="3"/>
      <c r="R26" s="3"/>
      <c r="S26" s="3"/>
      <c r="T26" s="3"/>
      <c r="U26" s="3"/>
      <c r="V26" s="3"/>
      <c r="W26" s="3"/>
      <c r="X26" s="3"/>
      <c r="Y26" s="3"/>
      <c r="Z26" s="4"/>
    </row>
    <row r="27" spans="1:26" ht="16.5" customHeight="1">
      <c r="A27" s="99">
        <v>7</v>
      </c>
      <c r="B27" s="113" t="str">
        <f>IF('8. Seguimiento Cuatrimestral'!B27:B29="","",'8. Seguimiento Cuatrimestral'!B27:B29)</f>
        <v>Tecnologías de la Información y las Comunicaciones</v>
      </c>
      <c r="C27" s="113" t="str">
        <f>IF('8. Seguimiento Cuatrimestral'!C27:C29="","",'8. Seguimiento Cuatrimestral'!C27:C29)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113" t="str">
        <f>IF('8. Seguimiento Cuatrimestral'!D27:D29="","",'8. Seguimiento Cuatrimestral'!D27:D29)</f>
        <v>Seguridad de la Información (Pérdida de la Integridad)</v>
      </c>
      <c r="E27" s="140">
        <f>'8. Seguimiento Cuatrimestral'!F27:F29</f>
        <v>0.33329999999999999</v>
      </c>
      <c r="F27" s="140">
        <f>'8. Seguimiento Cuatrimestral'!K27:K29</f>
        <v>0</v>
      </c>
      <c r="G27" s="140">
        <f>'8. Seguimiento Cuatrimestral'!N27:N29</f>
        <v>0.33</v>
      </c>
      <c r="H27" s="140">
        <f>'8. Seguimiento Cuatrimestral'!S27:S29</f>
        <v>0</v>
      </c>
      <c r="I27" s="140">
        <f>'8. Seguimiento Cuatrimestral'!V27:V29</f>
        <v>0</v>
      </c>
      <c r="J27" s="140">
        <f>'8. Seguimiento Cuatrimestral'!AA27:AA29</f>
        <v>0</v>
      </c>
      <c r="K27" s="3"/>
      <c r="L27" s="3"/>
      <c r="M27" s="3"/>
      <c r="N27" s="3"/>
      <c r="O27" s="3"/>
      <c r="P27" s="3"/>
      <c r="Q27" s="3"/>
      <c r="R27" s="3"/>
      <c r="S27" s="3"/>
      <c r="T27" s="3"/>
      <c r="U27" s="3"/>
      <c r="V27" s="3"/>
      <c r="W27" s="3"/>
      <c r="X27" s="3"/>
      <c r="Y27" s="3"/>
      <c r="Z27" s="4"/>
    </row>
    <row r="28" spans="1:26" ht="15.75" customHeight="1">
      <c r="A28" s="92"/>
      <c r="B28" s="92"/>
      <c r="C28" s="92"/>
      <c r="D28" s="92"/>
      <c r="E28" s="92"/>
      <c r="F28" s="92"/>
      <c r="G28" s="92"/>
      <c r="H28" s="92"/>
      <c r="I28" s="92"/>
      <c r="J28" s="92"/>
      <c r="K28" s="3"/>
      <c r="L28" s="3"/>
      <c r="M28" s="3"/>
      <c r="N28" s="3"/>
      <c r="O28" s="3"/>
      <c r="P28" s="3"/>
      <c r="Q28" s="3"/>
      <c r="R28" s="3"/>
      <c r="S28" s="3"/>
      <c r="T28" s="3"/>
      <c r="U28" s="3"/>
      <c r="V28" s="3"/>
      <c r="W28" s="3"/>
      <c r="X28" s="3"/>
      <c r="Y28" s="3"/>
      <c r="Z28" s="4"/>
    </row>
    <row r="29" spans="1:26" ht="15.75" customHeight="1">
      <c r="A29" s="93"/>
      <c r="B29" s="93"/>
      <c r="C29" s="93"/>
      <c r="D29" s="93"/>
      <c r="E29" s="93"/>
      <c r="F29" s="93"/>
      <c r="G29" s="93"/>
      <c r="H29" s="93"/>
      <c r="I29" s="93"/>
      <c r="J29" s="93"/>
      <c r="K29" s="3"/>
      <c r="L29" s="3"/>
      <c r="M29" s="3"/>
      <c r="N29" s="3"/>
      <c r="O29" s="3"/>
      <c r="P29" s="3"/>
      <c r="Q29" s="3"/>
      <c r="R29" s="3"/>
      <c r="S29" s="3"/>
      <c r="T29" s="3"/>
      <c r="U29" s="3"/>
      <c r="V29" s="3"/>
      <c r="W29" s="3"/>
      <c r="X29" s="3"/>
      <c r="Y29" s="3"/>
      <c r="Z29" s="4"/>
    </row>
    <row r="30" spans="1:26" ht="16.5" customHeight="1">
      <c r="A30" s="99">
        <v>8</v>
      </c>
      <c r="B30" s="113" t="str">
        <f>IF('8. Seguimiento Cuatrimestral'!B30:B32="","",'8. Seguimiento Cuatrimestral'!B30:B32)</f>
        <v>Tecnologías de la Información y las Comunicaciones</v>
      </c>
      <c r="C30" s="113" t="str">
        <f>IF('8. Seguimiento Cuatrimestral'!C30:C32="","",'8. Seguimiento Cuatrimestral'!C30:C32)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D30" s="113" t="str">
        <f>IF('8. Seguimiento Cuatrimestral'!D30:D32="","",'8. Seguimiento Cuatrimestral'!D30:D32)</f>
        <v>Seguridad de la Información (Pérdida de la Disponibilidad)</v>
      </c>
      <c r="E30" s="140">
        <f>'8. Seguimiento Cuatrimestral'!F30:F32</f>
        <v>0.33329999999999999</v>
      </c>
      <c r="F30" s="140">
        <f>'8. Seguimiento Cuatrimestral'!K30:K32</f>
        <v>0</v>
      </c>
      <c r="G30" s="140">
        <f>'8. Seguimiento Cuatrimestral'!N30:N32</f>
        <v>0.33</v>
      </c>
      <c r="H30" s="140">
        <f>'8. Seguimiento Cuatrimestral'!S30:S32</f>
        <v>0</v>
      </c>
      <c r="I30" s="140">
        <f>'8. Seguimiento Cuatrimestral'!V30:V32</f>
        <v>0</v>
      </c>
      <c r="J30" s="140">
        <f>'8. Seguimiento Cuatrimestral'!AA30:AA32</f>
        <v>0</v>
      </c>
      <c r="K30" s="3"/>
      <c r="L30" s="3"/>
      <c r="M30" s="3"/>
      <c r="N30" s="3"/>
      <c r="O30" s="3"/>
      <c r="P30" s="3"/>
      <c r="Q30" s="3"/>
      <c r="R30" s="3"/>
      <c r="S30" s="3"/>
      <c r="T30" s="3"/>
      <c r="U30" s="3"/>
      <c r="V30" s="3"/>
      <c r="W30" s="3"/>
      <c r="X30" s="3"/>
      <c r="Y30" s="3"/>
      <c r="Z30" s="4"/>
    </row>
    <row r="31" spans="1:26" ht="15.75" customHeight="1">
      <c r="A31" s="92"/>
      <c r="B31" s="92"/>
      <c r="C31" s="92"/>
      <c r="D31" s="92"/>
      <c r="E31" s="92"/>
      <c r="F31" s="92"/>
      <c r="G31" s="92"/>
      <c r="H31" s="92"/>
      <c r="I31" s="92"/>
      <c r="J31" s="92"/>
      <c r="K31" s="3"/>
      <c r="L31" s="3"/>
      <c r="M31" s="3"/>
      <c r="N31" s="3"/>
      <c r="O31" s="3"/>
      <c r="P31" s="3"/>
      <c r="Q31" s="3"/>
      <c r="R31" s="3"/>
      <c r="S31" s="3"/>
      <c r="T31" s="3"/>
      <c r="U31" s="3"/>
      <c r="V31" s="3"/>
      <c r="W31" s="3"/>
      <c r="X31" s="3"/>
      <c r="Y31" s="3"/>
      <c r="Z31" s="4"/>
    </row>
    <row r="32" spans="1:26" ht="15.75" customHeight="1">
      <c r="A32" s="93"/>
      <c r="B32" s="93"/>
      <c r="C32" s="93"/>
      <c r="D32" s="93"/>
      <c r="E32" s="93"/>
      <c r="F32" s="93"/>
      <c r="G32" s="93"/>
      <c r="H32" s="93"/>
      <c r="I32" s="93"/>
      <c r="J32" s="93"/>
      <c r="K32" s="3"/>
      <c r="L32" s="3"/>
      <c r="M32" s="3"/>
      <c r="N32" s="3"/>
      <c r="O32" s="3"/>
      <c r="P32" s="3"/>
      <c r="Q32" s="3"/>
      <c r="R32" s="3"/>
      <c r="S32" s="3"/>
      <c r="T32" s="3"/>
      <c r="U32" s="3"/>
      <c r="V32" s="3"/>
      <c r="W32" s="3"/>
      <c r="X32" s="3"/>
      <c r="Y32" s="3"/>
      <c r="Z32" s="4"/>
    </row>
    <row r="33" spans="1:26" ht="16.5" customHeight="1">
      <c r="A33" s="99">
        <v>9</v>
      </c>
      <c r="B33" s="113" t="str">
        <f>IF('8. Seguimiento Cuatrimestral'!B33:B35="","",'8. Seguimiento Cuatrimestral'!B33:B35)</f>
        <v>Tecnologías de la Información y las Comunicaciones</v>
      </c>
      <c r="C33" s="113" t="str">
        <f>IF('8. Seguimiento Cuatrimestral'!C33:C35="","",'8. Seguimiento Cuatrimestral'!C33:C35)</f>
        <v>Posibilidad de afectación economica y/o reputacional y perdida de disponiblidad por fallas en la prestación de los servicios de TI debido a la inadecuada gestión de cambios en los ambientes productivos de la entidad.</v>
      </c>
      <c r="D33" s="113" t="str">
        <f>IF('8. Seguimiento Cuatrimestral'!D33:D35="","",'8. Seguimiento Cuatrimestral'!D33:D35)</f>
        <v>Seguridad de la Información (Pérdida de la Disponibilidad)</v>
      </c>
      <c r="E33" s="140" t="str">
        <f>'8. Seguimiento Cuatrimestral'!F33:F35</f>
        <v>33,3%%</v>
      </c>
      <c r="F33" s="140">
        <f>'8. Seguimiento Cuatrimestral'!K33:K35</f>
        <v>0</v>
      </c>
      <c r="G33" s="140">
        <f>'8. Seguimiento Cuatrimestral'!N33:N35</f>
        <v>0.33</v>
      </c>
      <c r="H33" s="140">
        <f>'8. Seguimiento Cuatrimestral'!S33:S35</f>
        <v>0</v>
      </c>
      <c r="I33" s="140">
        <f>'8. Seguimiento Cuatrimestral'!V33:V35</f>
        <v>0</v>
      </c>
      <c r="J33" s="140">
        <f>'8. Seguimiento Cuatrimestral'!AA33:AA35</f>
        <v>0</v>
      </c>
      <c r="K33" s="3"/>
      <c r="L33" s="3"/>
      <c r="M33" s="3"/>
      <c r="N33" s="3"/>
      <c r="O33" s="3"/>
      <c r="P33" s="3"/>
      <c r="Q33" s="3"/>
      <c r="R33" s="3"/>
      <c r="S33" s="3"/>
      <c r="T33" s="3"/>
      <c r="U33" s="3"/>
      <c r="V33" s="3"/>
      <c r="W33" s="3"/>
      <c r="X33" s="3"/>
      <c r="Y33" s="3"/>
      <c r="Z33" s="4"/>
    </row>
    <row r="34" spans="1:26" ht="15.75" customHeight="1">
      <c r="A34" s="92"/>
      <c r="B34" s="92"/>
      <c r="C34" s="92"/>
      <c r="D34" s="92"/>
      <c r="E34" s="92"/>
      <c r="F34" s="92"/>
      <c r="G34" s="92"/>
      <c r="H34" s="92"/>
      <c r="I34" s="92"/>
      <c r="J34" s="92"/>
      <c r="K34" s="3"/>
      <c r="L34" s="3"/>
      <c r="M34" s="3"/>
      <c r="N34" s="3"/>
      <c r="O34" s="3"/>
      <c r="P34" s="3"/>
      <c r="Q34" s="3"/>
      <c r="R34" s="3"/>
      <c r="S34" s="3"/>
      <c r="T34" s="3"/>
      <c r="U34" s="3"/>
      <c r="V34" s="3"/>
      <c r="W34" s="3"/>
      <c r="X34" s="3"/>
      <c r="Y34" s="3"/>
      <c r="Z34" s="4"/>
    </row>
    <row r="35" spans="1:26" ht="15.75" customHeight="1">
      <c r="A35" s="93"/>
      <c r="B35" s="93"/>
      <c r="C35" s="93"/>
      <c r="D35" s="93"/>
      <c r="E35" s="93"/>
      <c r="F35" s="93"/>
      <c r="G35" s="93"/>
      <c r="H35" s="93"/>
      <c r="I35" s="93"/>
      <c r="J35" s="93"/>
      <c r="K35" s="3"/>
      <c r="L35" s="3"/>
      <c r="M35" s="3"/>
      <c r="N35" s="3"/>
      <c r="O35" s="3"/>
      <c r="P35" s="3"/>
      <c r="Q35" s="3"/>
      <c r="R35" s="3"/>
      <c r="S35" s="3"/>
      <c r="T35" s="3"/>
      <c r="U35" s="3"/>
      <c r="V35" s="3"/>
      <c r="W35" s="3"/>
      <c r="X35" s="3"/>
      <c r="Y35" s="3"/>
      <c r="Z35" s="4"/>
    </row>
    <row r="36" spans="1:26" ht="16.5" customHeight="1">
      <c r="A36" s="99">
        <v>10</v>
      </c>
      <c r="B36" s="113" t="str">
        <f>IF('8. Seguimiento Cuatrimestral'!B36:B38="","",'8. Seguimiento Cuatrimestral'!B36:B38)</f>
        <v>Tecnologías de la Información y las Comunicaciones</v>
      </c>
      <c r="C36" s="113" t="str">
        <f>IF('8. Seguimiento Cuatrimestral'!C36:C38="","",'8. Seguimiento Cuatrimestral'!C36:C38)</f>
        <v>Posibilidad de afectación economica y/o reputacional por generar daños o afectaciones sobre los servicios TIC, en beneficio propio o de terceros, debido a la falta de controles que permitan identificar de manera preventiva este tipo de daños.</v>
      </c>
      <c r="D36" s="113" t="str">
        <f>IF('8. Seguimiento Cuatrimestral'!D36:D38="","",'8. Seguimiento Cuatrimestral'!D36:D38)</f>
        <v>Corrupción</v>
      </c>
      <c r="E36" s="140">
        <f>'8. Seguimiento Cuatrimestral'!F36:F38</f>
        <v>0.33</v>
      </c>
      <c r="F36" s="140">
        <f>'8. Seguimiento Cuatrimestral'!K36:K38</f>
        <v>0</v>
      </c>
      <c r="G36" s="140">
        <f>'8. Seguimiento Cuatrimestral'!N36:N38</f>
        <v>0.33</v>
      </c>
      <c r="H36" s="140">
        <f>'8. Seguimiento Cuatrimestral'!S36:S38</f>
        <v>0.5</v>
      </c>
      <c r="I36" s="140">
        <f>'8. Seguimiento Cuatrimestral'!V36:V38</f>
        <v>0</v>
      </c>
      <c r="J36" s="140">
        <f>'8. Seguimiento Cuatrimestral'!AA36:AA38</f>
        <v>0</v>
      </c>
      <c r="K36" s="3"/>
      <c r="L36" s="3"/>
      <c r="M36" s="3"/>
      <c r="N36" s="3"/>
      <c r="O36" s="3"/>
      <c r="P36" s="3"/>
      <c r="Q36" s="3"/>
      <c r="R36" s="3"/>
      <c r="S36" s="3"/>
      <c r="T36" s="3"/>
      <c r="U36" s="3"/>
      <c r="V36" s="3"/>
      <c r="W36" s="3"/>
      <c r="X36" s="3"/>
      <c r="Y36" s="3"/>
      <c r="Z36" s="4"/>
    </row>
    <row r="37" spans="1:26" ht="15.75" customHeight="1">
      <c r="A37" s="92"/>
      <c r="B37" s="92"/>
      <c r="C37" s="92"/>
      <c r="D37" s="92"/>
      <c r="E37" s="92"/>
      <c r="F37" s="92"/>
      <c r="G37" s="92"/>
      <c r="H37" s="92"/>
      <c r="I37" s="92"/>
      <c r="J37" s="92"/>
      <c r="K37" s="3"/>
      <c r="L37" s="3"/>
      <c r="M37" s="3"/>
      <c r="N37" s="3"/>
      <c r="O37" s="3"/>
      <c r="P37" s="3"/>
      <c r="Q37" s="3"/>
      <c r="R37" s="3"/>
      <c r="S37" s="3"/>
      <c r="T37" s="3"/>
      <c r="U37" s="3"/>
      <c r="V37" s="3"/>
      <c r="W37" s="3"/>
      <c r="X37" s="3"/>
      <c r="Y37" s="3"/>
      <c r="Z37" s="4"/>
    </row>
    <row r="38" spans="1:26" ht="15.75" customHeight="1">
      <c r="A38" s="93"/>
      <c r="B38" s="93"/>
      <c r="C38" s="93"/>
      <c r="D38" s="93"/>
      <c r="E38" s="93"/>
      <c r="F38" s="93"/>
      <c r="G38" s="93"/>
      <c r="H38" s="93"/>
      <c r="I38" s="93"/>
      <c r="J38" s="93"/>
      <c r="K38" s="3"/>
      <c r="L38" s="3"/>
      <c r="M38" s="3"/>
      <c r="N38" s="3"/>
      <c r="O38" s="3"/>
      <c r="P38" s="3"/>
      <c r="Q38" s="3"/>
      <c r="R38" s="3"/>
      <c r="S38" s="3"/>
      <c r="T38" s="3"/>
      <c r="U38" s="3"/>
      <c r="V38" s="3"/>
      <c r="W38" s="3"/>
      <c r="X38" s="3"/>
      <c r="Y38" s="3"/>
      <c r="Z38" s="4"/>
    </row>
    <row r="39" spans="1:26" ht="16.5" customHeight="1">
      <c r="A39" s="99">
        <v>11</v>
      </c>
      <c r="B39" s="113" t="str">
        <f>IF('8. Seguimiento Cuatrimestral'!B39:B41="","",'8. Seguimiento Cuatrimestral'!B39:B41)</f>
        <v/>
      </c>
      <c r="C39" s="113" t="str">
        <f>IF('8. Seguimiento Cuatrimestral'!C39:C41="","",'8. Seguimiento Cuatrimestral'!C39:C41)</f>
        <v/>
      </c>
      <c r="D39" s="113" t="str">
        <f>IF('8. Seguimiento Cuatrimestral'!D39:D41="","",'8. Seguimiento Cuatrimestral'!D39:D41)</f>
        <v/>
      </c>
      <c r="E39" s="140">
        <f>'8. Seguimiento Cuatrimestral'!F39:F41</f>
        <v>0</v>
      </c>
      <c r="F39" s="140">
        <f>'8. Seguimiento Cuatrimestral'!K39:K41</f>
        <v>0</v>
      </c>
      <c r="G39" s="140">
        <f>'8. Seguimiento Cuatrimestral'!N39:N41</f>
        <v>0</v>
      </c>
      <c r="H39" s="140">
        <f>'8. Seguimiento Cuatrimestral'!S39:S41</f>
        <v>0</v>
      </c>
      <c r="I39" s="140">
        <f>'8. Seguimiento Cuatrimestral'!V39:V41</f>
        <v>0</v>
      </c>
      <c r="J39" s="140">
        <f>'8. Seguimiento Cuatrimestral'!AA39:AA41</f>
        <v>0</v>
      </c>
      <c r="K39" s="3"/>
      <c r="L39" s="3"/>
      <c r="M39" s="3"/>
      <c r="N39" s="3"/>
      <c r="O39" s="3"/>
      <c r="P39" s="3"/>
      <c r="Q39" s="3"/>
      <c r="R39" s="3"/>
      <c r="S39" s="3"/>
      <c r="T39" s="3"/>
      <c r="U39" s="3"/>
      <c r="V39" s="3"/>
      <c r="W39" s="3"/>
      <c r="X39" s="3"/>
      <c r="Y39" s="3"/>
      <c r="Z39" s="4"/>
    </row>
    <row r="40" spans="1:26" ht="15.75" customHeight="1">
      <c r="A40" s="92"/>
      <c r="B40" s="92"/>
      <c r="C40" s="92"/>
      <c r="D40" s="92"/>
      <c r="E40" s="92"/>
      <c r="F40" s="92"/>
      <c r="G40" s="92"/>
      <c r="H40" s="92"/>
      <c r="I40" s="92"/>
      <c r="J40" s="92"/>
      <c r="K40" s="3"/>
      <c r="L40" s="3"/>
      <c r="M40" s="3"/>
      <c r="N40" s="3"/>
      <c r="O40" s="3"/>
      <c r="P40" s="3"/>
      <c r="Q40" s="3"/>
      <c r="R40" s="3"/>
      <c r="S40" s="3"/>
      <c r="T40" s="3"/>
      <c r="U40" s="3"/>
      <c r="V40" s="3"/>
      <c r="W40" s="3"/>
      <c r="X40" s="3"/>
      <c r="Y40" s="3"/>
      <c r="Z40" s="4"/>
    </row>
    <row r="41" spans="1:26" ht="15.75" customHeight="1">
      <c r="A41" s="93"/>
      <c r="B41" s="93"/>
      <c r="C41" s="93"/>
      <c r="D41" s="93"/>
      <c r="E41" s="93"/>
      <c r="F41" s="93"/>
      <c r="G41" s="93"/>
      <c r="H41" s="93"/>
      <c r="I41" s="93"/>
      <c r="J41" s="93"/>
      <c r="K41" s="3"/>
      <c r="L41" s="3"/>
      <c r="M41" s="3"/>
      <c r="N41" s="3"/>
      <c r="O41" s="3"/>
      <c r="P41" s="3"/>
      <c r="Q41" s="3"/>
      <c r="R41" s="3"/>
      <c r="S41" s="3"/>
      <c r="T41" s="3"/>
      <c r="U41" s="3"/>
      <c r="V41" s="3"/>
      <c r="W41" s="3"/>
      <c r="X41" s="3"/>
      <c r="Y41" s="3"/>
      <c r="Z41" s="4"/>
    </row>
    <row r="42" spans="1:26" ht="16.5" customHeight="1">
      <c r="A42" s="99">
        <v>12</v>
      </c>
      <c r="B42" s="113" t="str">
        <f>IF('8. Seguimiento Cuatrimestral'!B42:B44="","",'8. Seguimiento Cuatrimestral'!B42:B44)</f>
        <v/>
      </c>
      <c r="C42" s="113" t="str">
        <f>IF('8. Seguimiento Cuatrimestral'!C42:C44="","",'8. Seguimiento Cuatrimestral'!C42:C44)</f>
        <v/>
      </c>
      <c r="D42" s="113" t="str">
        <f>IF('8. Seguimiento Cuatrimestral'!D42:D44="","",'8. Seguimiento Cuatrimestral'!D42:D44)</f>
        <v/>
      </c>
      <c r="E42" s="140">
        <f>'8. Seguimiento Cuatrimestral'!F42:F44</f>
        <v>0</v>
      </c>
      <c r="F42" s="140">
        <f>'8. Seguimiento Cuatrimestral'!K42:K44</f>
        <v>0</v>
      </c>
      <c r="G42" s="140">
        <f>'8. Seguimiento Cuatrimestral'!N42:N44</f>
        <v>0</v>
      </c>
      <c r="H42" s="140">
        <f>'8. Seguimiento Cuatrimestral'!S42:S44</f>
        <v>0</v>
      </c>
      <c r="I42" s="140">
        <f>'8. Seguimiento Cuatrimestral'!V42:V44</f>
        <v>0</v>
      </c>
      <c r="J42" s="140">
        <f>'8. Seguimiento Cuatrimestral'!AA42:AA44</f>
        <v>0</v>
      </c>
      <c r="K42" s="3"/>
      <c r="L42" s="3"/>
      <c r="M42" s="3"/>
      <c r="N42" s="3"/>
      <c r="O42" s="3"/>
      <c r="P42" s="3"/>
      <c r="Q42" s="3"/>
      <c r="R42" s="3"/>
      <c r="S42" s="3"/>
      <c r="T42" s="3"/>
      <c r="U42" s="3"/>
      <c r="V42" s="3"/>
      <c r="W42" s="3"/>
      <c r="X42" s="3"/>
      <c r="Y42" s="3"/>
      <c r="Z42" s="4"/>
    </row>
    <row r="43" spans="1:26" ht="15.75" customHeight="1">
      <c r="A43" s="92"/>
      <c r="B43" s="92"/>
      <c r="C43" s="92"/>
      <c r="D43" s="92"/>
      <c r="E43" s="92"/>
      <c r="F43" s="92"/>
      <c r="G43" s="92"/>
      <c r="H43" s="92"/>
      <c r="I43" s="92"/>
      <c r="J43" s="92"/>
      <c r="K43" s="3"/>
      <c r="L43" s="3"/>
      <c r="M43" s="3"/>
      <c r="N43" s="3"/>
      <c r="O43" s="3"/>
      <c r="P43" s="3"/>
      <c r="Q43" s="3"/>
      <c r="R43" s="3"/>
      <c r="S43" s="3"/>
      <c r="T43" s="3"/>
      <c r="U43" s="3"/>
      <c r="V43" s="3"/>
      <c r="W43" s="3"/>
      <c r="X43" s="3"/>
      <c r="Y43" s="3"/>
      <c r="Z43" s="4"/>
    </row>
    <row r="44" spans="1:26" ht="15.75" customHeight="1">
      <c r="A44" s="93"/>
      <c r="B44" s="93"/>
      <c r="C44" s="93"/>
      <c r="D44" s="93"/>
      <c r="E44" s="93"/>
      <c r="F44" s="93"/>
      <c r="G44" s="93"/>
      <c r="H44" s="93"/>
      <c r="I44" s="93"/>
      <c r="J44" s="93"/>
      <c r="K44" s="3"/>
      <c r="L44" s="3"/>
      <c r="M44" s="3"/>
      <c r="N44" s="3"/>
      <c r="O44" s="3"/>
      <c r="P44" s="3"/>
      <c r="Q44" s="3"/>
      <c r="R44" s="3"/>
      <c r="S44" s="3"/>
      <c r="T44" s="3"/>
      <c r="U44" s="3"/>
      <c r="V44" s="3"/>
      <c r="W44" s="3"/>
      <c r="X44" s="3"/>
      <c r="Y44" s="3"/>
      <c r="Z44" s="4"/>
    </row>
    <row r="45" spans="1:26" ht="16.5" customHeight="1">
      <c r="A45" s="99">
        <v>13</v>
      </c>
      <c r="B45" s="113" t="str">
        <f>IF('8. Seguimiento Cuatrimestral'!B45:B47="","",'8. Seguimiento Cuatrimestral'!B45:B47)</f>
        <v/>
      </c>
      <c r="C45" s="113" t="str">
        <f>IF('8. Seguimiento Cuatrimestral'!C45:C47="","",'8. Seguimiento Cuatrimestral'!C45:C47)</f>
        <v/>
      </c>
      <c r="D45" s="113" t="str">
        <f>IF('8. Seguimiento Cuatrimestral'!D45:D47="","",'8. Seguimiento Cuatrimestral'!D45:D47)</f>
        <v/>
      </c>
      <c r="E45" s="140">
        <f>'8. Seguimiento Cuatrimestral'!F45:F47</f>
        <v>0</v>
      </c>
      <c r="F45" s="140">
        <f>'8. Seguimiento Cuatrimestral'!K45:K47</f>
        <v>0</v>
      </c>
      <c r="G45" s="140">
        <f>'8. Seguimiento Cuatrimestral'!N45:N47</f>
        <v>0</v>
      </c>
      <c r="H45" s="140">
        <f>'8. Seguimiento Cuatrimestral'!S45:S47</f>
        <v>0</v>
      </c>
      <c r="I45" s="140">
        <f>'8. Seguimiento Cuatrimestral'!V45:V47</f>
        <v>0</v>
      </c>
      <c r="J45" s="140">
        <f>'8. Seguimiento Cuatrimestral'!AA45:AA47</f>
        <v>0</v>
      </c>
      <c r="K45" s="3"/>
      <c r="L45" s="3"/>
      <c r="M45" s="3"/>
      <c r="N45" s="3"/>
      <c r="O45" s="3"/>
      <c r="P45" s="3"/>
      <c r="Q45" s="3"/>
      <c r="R45" s="3"/>
      <c r="S45" s="3"/>
      <c r="T45" s="3"/>
      <c r="U45" s="3"/>
      <c r="V45" s="3"/>
      <c r="W45" s="3"/>
      <c r="X45" s="3"/>
      <c r="Y45" s="3"/>
      <c r="Z45" s="4"/>
    </row>
    <row r="46" spans="1:26" ht="15.75" customHeight="1">
      <c r="A46" s="92"/>
      <c r="B46" s="92"/>
      <c r="C46" s="92"/>
      <c r="D46" s="92"/>
      <c r="E46" s="92"/>
      <c r="F46" s="92"/>
      <c r="G46" s="92"/>
      <c r="H46" s="92"/>
      <c r="I46" s="92"/>
      <c r="J46" s="92"/>
      <c r="K46" s="3"/>
      <c r="L46" s="3"/>
      <c r="M46" s="3"/>
      <c r="N46" s="3"/>
      <c r="O46" s="3"/>
      <c r="P46" s="3"/>
      <c r="Q46" s="3"/>
      <c r="R46" s="3"/>
      <c r="S46" s="3"/>
      <c r="T46" s="3"/>
      <c r="U46" s="3"/>
      <c r="V46" s="3"/>
      <c r="W46" s="3"/>
      <c r="X46" s="3"/>
      <c r="Y46" s="3"/>
      <c r="Z46" s="4"/>
    </row>
    <row r="47" spans="1:26" ht="15.75" customHeight="1">
      <c r="A47" s="93"/>
      <c r="B47" s="93"/>
      <c r="C47" s="93"/>
      <c r="D47" s="93"/>
      <c r="E47" s="93"/>
      <c r="F47" s="93"/>
      <c r="G47" s="93"/>
      <c r="H47" s="93"/>
      <c r="I47" s="93"/>
      <c r="J47" s="93"/>
      <c r="K47" s="3"/>
      <c r="L47" s="3"/>
      <c r="M47" s="3"/>
      <c r="N47" s="3"/>
      <c r="O47" s="3"/>
      <c r="P47" s="3"/>
      <c r="Q47" s="3"/>
      <c r="R47" s="3"/>
      <c r="S47" s="3"/>
      <c r="T47" s="3"/>
      <c r="U47" s="3"/>
      <c r="V47" s="3"/>
      <c r="W47" s="3"/>
      <c r="X47" s="3"/>
      <c r="Y47" s="3"/>
      <c r="Z47" s="4"/>
    </row>
    <row r="48" spans="1:26" ht="16.5" customHeight="1">
      <c r="A48" s="99">
        <v>14</v>
      </c>
      <c r="B48" s="113" t="str">
        <f>IF('8. Seguimiento Cuatrimestral'!B48:B50="","",'8. Seguimiento Cuatrimestral'!B48:B50)</f>
        <v/>
      </c>
      <c r="C48" s="113" t="str">
        <f>IF('8. Seguimiento Cuatrimestral'!C48:C50="","",'8. Seguimiento Cuatrimestral'!C48:C50)</f>
        <v/>
      </c>
      <c r="D48" s="113" t="str">
        <f>IF('8. Seguimiento Cuatrimestral'!D48:D50="","",'8. Seguimiento Cuatrimestral'!D48:D50)</f>
        <v/>
      </c>
      <c r="E48" s="140">
        <f>'8. Seguimiento Cuatrimestral'!F48:F50</f>
        <v>0</v>
      </c>
      <c r="F48" s="140">
        <f>'8. Seguimiento Cuatrimestral'!K48:K50</f>
        <v>0</v>
      </c>
      <c r="G48" s="140">
        <f>'8. Seguimiento Cuatrimestral'!N48:N50</f>
        <v>0</v>
      </c>
      <c r="H48" s="140">
        <f>'8. Seguimiento Cuatrimestral'!S48:S50</f>
        <v>0</v>
      </c>
      <c r="I48" s="140">
        <f>'8. Seguimiento Cuatrimestral'!V48:V50</f>
        <v>0</v>
      </c>
      <c r="J48" s="140">
        <f>'8. Seguimiento Cuatrimestral'!AA48:AA50</f>
        <v>0</v>
      </c>
      <c r="K48" s="3"/>
      <c r="L48" s="3"/>
      <c r="M48" s="3"/>
      <c r="N48" s="3"/>
      <c r="O48" s="3"/>
      <c r="P48" s="3"/>
      <c r="Q48" s="3"/>
      <c r="R48" s="3"/>
      <c r="S48" s="3"/>
      <c r="T48" s="3"/>
      <c r="U48" s="3"/>
      <c r="V48" s="3"/>
      <c r="W48" s="3"/>
      <c r="X48" s="3"/>
      <c r="Y48" s="3"/>
      <c r="Z48" s="4"/>
    </row>
    <row r="49" spans="1:26" ht="15.75" customHeight="1">
      <c r="A49" s="92"/>
      <c r="B49" s="92"/>
      <c r="C49" s="92"/>
      <c r="D49" s="92"/>
      <c r="E49" s="92"/>
      <c r="F49" s="92"/>
      <c r="G49" s="92"/>
      <c r="H49" s="92"/>
      <c r="I49" s="92"/>
      <c r="J49" s="92"/>
      <c r="K49" s="3"/>
      <c r="L49" s="3"/>
      <c r="M49" s="3"/>
      <c r="N49" s="3"/>
      <c r="O49" s="3"/>
      <c r="P49" s="3"/>
      <c r="Q49" s="3"/>
      <c r="R49" s="3"/>
      <c r="S49" s="3"/>
      <c r="T49" s="3"/>
      <c r="U49" s="3"/>
      <c r="V49" s="3"/>
      <c r="W49" s="3"/>
      <c r="X49" s="3"/>
      <c r="Y49" s="3"/>
      <c r="Z49" s="4"/>
    </row>
    <row r="50" spans="1:26" ht="15.75" customHeight="1">
      <c r="A50" s="93"/>
      <c r="B50" s="93"/>
      <c r="C50" s="93"/>
      <c r="D50" s="93"/>
      <c r="E50" s="93"/>
      <c r="F50" s="93"/>
      <c r="G50" s="93"/>
      <c r="H50" s="93"/>
      <c r="I50" s="93"/>
      <c r="J50" s="93"/>
      <c r="K50" s="3"/>
      <c r="L50" s="3"/>
      <c r="M50" s="3"/>
      <c r="N50" s="3"/>
      <c r="O50" s="3"/>
      <c r="P50" s="3"/>
      <c r="Q50" s="3"/>
      <c r="R50" s="3"/>
      <c r="S50" s="3"/>
      <c r="T50" s="3"/>
      <c r="U50" s="3"/>
      <c r="V50" s="3"/>
      <c r="W50" s="3"/>
      <c r="X50" s="3"/>
      <c r="Y50" s="3"/>
      <c r="Z50" s="4"/>
    </row>
    <row r="51" spans="1:26" ht="16.5" customHeight="1">
      <c r="A51" s="99">
        <v>15</v>
      </c>
      <c r="B51" s="113" t="str">
        <f>IF('8. Seguimiento Cuatrimestral'!B51:B53="","",'8. Seguimiento Cuatrimestral'!B51:B53)</f>
        <v/>
      </c>
      <c r="C51" s="113" t="str">
        <f>IF('8. Seguimiento Cuatrimestral'!C51:C53="","",'8. Seguimiento Cuatrimestral'!C51:C53)</f>
        <v/>
      </c>
      <c r="D51" s="113" t="str">
        <f>IF('8. Seguimiento Cuatrimestral'!D51:D53="","",'8. Seguimiento Cuatrimestral'!D51:D53)</f>
        <v/>
      </c>
      <c r="E51" s="140">
        <f>'8. Seguimiento Cuatrimestral'!F51:F53</f>
        <v>0</v>
      </c>
      <c r="F51" s="140">
        <f>'8. Seguimiento Cuatrimestral'!K51:K53</f>
        <v>0</v>
      </c>
      <c r="G51" s="140">
        <f>'8. Seguimiento Cuatrimestral'!N51:N53</f>
        <v>0</v>
      </c>
      <c r="H51" s="140">
        <f>'8. Seguimiento Cuatrimestral'!S51:S53</f>
        <v>0</v>
      </c>
      <c r="I51" s="140">
        <f>'8. Seguimiento Cuatrimestral'!V51:V53</f>
        <v>0</v>
      </c>
      <c r="J51" s="140">
        <f>'8. Seguimiento Cuatrimestral'!AA51:AA53</f>
        <v>0</v>
      </c>
      <c r="K51" s="3"/>
      <c r="L51" s="3"/>
      <c r="M51" s="3"/>
      <c r="N51" s="3"/>
      <c r="O51" s="3"/>
      <c r="P51" s="3"/>
      <c r="Q51" s="3"/>
      <c r="R51" s="3"/>
      <c r="S51" s="3"/>
      <c r="T51" s="3"/>
      <c r="U51" s="3"/>
      <c r="V51" s="3"/>
      <c r="W51" s="3"/>
      <c r="X51" s="3"/>
      <c r="Y51" s="3"/>
      <c r="Z51" s="4"/>
    </row>
    <row r="52" spans="1:26" ht="15.75" customHeight="1">
      <c r="A52" s="92"/>
      <c r="B52" s="92"/>
      <c r="C52" s="92"/>
      <c r="D52" s="92"/>
      <c r="E52" s="92"/>
      <c r="F52" s="92"/>
      <c r="G52" s="92"/>
      <c r="H52" s="92"/>
      <c r="I52" s="92"/>
      <c r="J52" s="92"/>
      <c r="K52" s="3"/>
      <c r="L52" s="3"/>
      <c r="M52" s="3"/>
      <c r="N52" s="3"/>
      <c r="O52" s="3"/>
      <c r="P52" s="3"/>
      <c r="Q52" s="3"/>
      <c r="R52" s="3"/>
      <c r="S52" s="3"/>
      <c r="T52" s="3"/>
      <c r="U52" s="3"/>
      <c r="V52" s="3"/>
      <c r="W52" s="3"/>
      <c r="X52" s="3"/>
      <c r="Y52" s="3"/>
      <c r="Z52" s="4"/>
    </row>
    <row r="53" spans="1:26" ht="15.75" customHeight="1">
      <c r="A53" s="93"/>
      <c r="B53" s="93"/>
      <c r="C53" s="93"/>
      <c r="D53" s="93"/>
      <c r="E53" s="93"/>
      <c r="F53" s="93"/>
      <c r="G53" s="93"/>
      <c r="H53" s="93"/>
      <c r="I53" s="93"/>
      <c r="J53" s="93"/>
      <c r="K53" s="3"/>
      <c r="L53" s="3"/>
      <c r="M53" s="3"/>
      <c r="N53" s="3"/>
      <c r="O53" s="3"/>
      <c r="P53" s="3"/>
      <c r="Q53" s="3"/>
      <c r="R53" s="3"/>
      <c r="S53" s="3"/>
      <c r="T53" s="3"/>
      <c r="U53" s="3"/>
      <c r="V53" s="3"/>
      <c r="W53" s="3"/>
      <c r="X53" s="3"/>
      <c r="Y53" s="3"/>
      <c r="Z53" s="4"/>
    </row>
    <row r="54" spans="1:26" ht="16.5" customHeight="1">
      <c r="A54" s="99">
        <v>16</v>
      </c>
      <c r="B54" s="113" t="str">
        <f>IF('8. Seguimiento Cuatrimestral'!B54:B56="","",'8. Seguimiento Cuatrimestral'!B54:B56)</f>
        <v/>
      </c>
      <c r="C54" s="113" t="str">
        <f>IF('8. Seguimiento Cuatrimestral'!C54:C56="","",'8. Seguimiento Cuatrimestral'!C54:C56)</f>
        <v/>
      </c>
      <c r="D54" s="113" t="str">
        <f>IF('8. Seguimiento Cuatrimestral'!D54:D56="","",'8. Seguimiento Cuatrimestral'!D54:D56)</f>
        <v/>
      </c>
      <c r="E54" s="140">
        <f>'8. Seguimiento Cuatrimestral'!F54:F56</f>
        <v>0</v>
      </c>
      <c r="F54" s="140">
        <f>'8. Seguimiento Cuatrimestral'!K54:K56</f>
        <v>0</v>
      </c>
      <c r="G54" s="140">
        <f>'8. Seguimiento Cuatrimestral'!N54:N56</f>
        <v>0</v>
      </c>
      <c r="H54" s="140">
        <f>'8. Seguimiento Cuatrimestral'!S54:S56</f>
        <v>0</v>
      </c>
      <c r="I54" s="140">
        <f>'8. Seguimiento Cuatrimestral'!V54:V56</f>
        <v>0</v>
      </c>
      <c r="J54" s="140">
        <f>'8. Seguimiento Cuatrimestral'!AA54:AA56</f>
        <v>0</v>
      </c>
      <c r="K54" s="3"/>
      <c r="L54" s="3"/>
      <c r="M54" s="3"/>
      <c r="N54" s="3"/>
      <c r="O54" s="3"/>
      <c r="P54" s="3"/>
      <c r="Q54" s="3"/>
      <c r="R54" s="3"/>
      <c r="S54" s="3"/>
      <c r="T54" s="3"/>
      <c r="U54" s="3"/>
      <c r="V54" s="3"/>
      <c r="W54" s="3"/>
      <c r="X54" s="3"/>
      <c r="Y54" s="3"/>
      <c r="Z54" s="4"/>
    </row>
    <row r="55" spans="1:26" ht="15.75" customHeight="1">
      <c r="A55" s="92"/>
      <c r="B55" s="92"/>
      <c r="C55" s="92"/>
      <c r="D55" s="92"/>
      <c r="E55" s="92"/>
      <c r="F55" s="92"/>
      <c r="G55" s="92"/>
      <c r="H55" s="92"/>
      <c r="I55" s="92"/>
      <c r="J55" s="92"/>
      <c r="K55" s="3"/>
      <c r="L55" s="3"/>
      <c r="M55" s="3"/>
      <c r="N55" s="3"/>
      <c r="O55" s="3"/>
      <c r="P55" s="3"/>
      <c r="Q55" s="3"/>
      <c r="R55" s="3"/>
      <c r="S55" s="3"/>
      <c r="T55" s="3"/>
      <c r="U55" s="3"/>
      <c r="V55" s="3"/>
      <c r="W55" s="3"/>
      <c r="X55" s="3"/>
      <c r="Y55" s="3"/>
      <c r="Z55" s="4"/>
    </row>
    <row r="56" spans="1:26" ht="15.75" customHeight="1">
      <c r="A56" s="93"/>
      <c r="B56" s="93"/>
      <c r="C56" s="93"/>
      <c r="D56" s="93"/>
      <c r="E56" s="93"/>
      <c r="F56" s="93"/>
      <c r="G56" s="93"/>
      <c r="H56" s="93"/>
      <c r="I56" s="93"/>
      <c r="J56" s="93"/>
      <c r="K56" s="3"/>
      <c r="L56" s="3"/>
      <c r="M56" s="3"/>
      <c r="N56" s="3"/>
      <c r="O56" s="3"/>
      <c r="P56" s="3"/>
      <c r="Q56" s="3"/>
      <c r="R56" s="3"/>
      <c r="S56" s="3"/>
      <c r="T56" s="3"/>
      <c r="U56" s="3"/>
      <c r="V56" s="3"/>
      <c r="W56" s="3"/>
      <c r="X56" s="3"/>
      <c r="Y56" s="3"/>
      <c r="Z56" s="4"/>
    </row>
    <row r="57" spans="1:26" ht="16.5" customHeight="1">
      <c r="A57" s="99">
        <v>17</v>
      </c>
      <c r="B57" s="113" t="str">
        <f>IF('8. Seguimiento Cuatrimestral'!B57:B59="","",'8. Seguimiento Cuatrimestral'!B57:B59)</f>
        <v/>
      </c>
      <c r="C57" s="113" t="str">
        <f>IF('8. Seguimiento Cuatrimestral'!C57:C59="","",'8. Seguimiento Cuatrimestral'!C57:C59)</f>
        <v/>
      </c>
      <c r="D57" s="113" t="str">
        <f>IF('8. Seguimiento Cuatrimestral'!D57:D59="","",'8. Seguimiento Cuatrimestral'!D57:D59)</f>
        <v/>
      </c>
      <c r="E57" s="140">
        <f>'8. Seguimiento Cuatrimestral'!F57:F59</f>
        <v>0</v>
      </c>
      <c r="F57" s="140">
        <f>'8. Seguimiento Cuatrimestral'!K57:K59</f>
        <v>0</v>
      </c>
      <c r="G57" s="140">
        <f>'8. Seguimiento Cuatrimestral'!N57:N59</f>
        <v>0</v>
      </c>
      <c r="H57" s="140">
        <f>'8. Seguimiento Cuatrimestral'!S57:S59</f>
        <v>0</v>
      </c>
      <c r="I57" s="140">
        <f>'8. Seguimiento Cuatrimestral'!V57:V59</f>
        <v>0</v>
      </c>
      <c r="J57" s="140">
        <f>'8. Seguimiento Cuatrimestral'!AA57:AA59</f>
        <v>0</v>
      </c>
      <c r="K57" s="3"/>
      <c r="L57" s="3"/>
      <c r="M57" s="3"/>
      <c r="N57" s="3"/>
      <c r="O57" s="3"/>
      <c r="P57" s="3"/>
      <c r="Q57" s="3"/>
      <c r="R57" s="3"/>
      <c r="S57" s="3"/>
      <c r="T57" s="3"/>
      <c r="U57" s="3"/>
      <c r="V57" s="3"/>
      <c r="W57" s="3"/>
      <c r="X57" s="3"/>
      <c r="Y57" s="3"/>
      <c r="Z57" s="4"/>
    </row>
    <row r="58" spans="1:26" ht="15.75" customHeight="1">
      <c r="A58" s="92"/>
      <c r="B58" s="92"/>
      <c r="C58" s="92"/>
      <c r="D58" s="92"/>
      <c r="E58" s="92"/>
      <c r="F58" s="92"/>
      <c r="G58" s="92"/>
      <c r="H58" s="92"/>
      <c r="I58" s="92"/>
      <c r="J58" s="92"/>
      <c r="K58" s="3"/>
      <c r="L58" s="3"/>
      <c r="M58" s="3"/>
      <c r="N58" s="3"/>
      <c r="O58" s="3"/>
      <c r="P58" s="3"/>
      <c r="Q58" s="3"/>
      <c r="R58" s="3"/>
      <c r="S58" s="3"/>
      <c r="T58" s="3"/>
      <c r="U58" s="3"/>
      <c r="V58" s="3"/>
      <c r="W58" s="3"/>
      <c r="X58" s="3"/>
      <c r="Y58" s="3"/>
      <c r="Z58" s="4"/>
    </row>
    <row r="59" spans="1:26" ht="15.75" customHeight="1">
      <c r="A59" s="93"/>
      <c r="B59" s="93"/>
      <c r="C59" s="93"/>
      <c r="D59" s="93"/>
      <c r="E59" s="93"/>
      <c r="F59" s="93"/>
      <c r="G59" s="93"/>
      <c r="H59" s="93"/>
      <c r="I59" s="93"/>
      <c r="J59" s="93"/>
      <c r="K59" s="3"/>
      <c r="L59" s="3"/>
      <c r="M59" s="3"/>
      <c r="N59" s="3"/>
      <c r="O59" s="3"/>
      <c r="P59" s="3"/>
      <c r="Q59" s="3"/>
      <c r="R59" s="3"/>
      <c r="S59" s="3"/>
      <c r="T59" s="3"/>
      <c r="U59" s="3"/>
      <c r="V59" s="3"/>
      <c r="W59" s="3"/>
      <c r="X59" s="3"/>
      <c r="Y59" s="3"/>
      <c r="Z59" s="4"/>
    </row>
    <row r="60" spans="1:26" ht="16.5" customHeight="1">
      <c r="A60" s="99">
        <v>18</v>
      </c>
      <c r="B60" s="113" t="str">
        <f>IF('8. Seguimiento Cuatrimestral'!B60:B62="","",'8. Seguimiento Cuatrimestral'!B60:B62)</f>
        <v/>
      </c>
      <c r="C60" s="113" t="str">
        <f>IF('8. Seguimiento Cuatrimestral'!C60:C62="","",'8. Seguimiento Cuatrimestral'!C60:C62)</f>
        <v/>
      </c>
      <c r="D60" s="113" t="str">
        <f>IF('8. Seguimiento Cuatrimestral'!D60:D62="","",'8. Seguimiento Cuatrimestral'!D60:D62)</f>
        <v/>
      </c>
      <c r="E60" s="140">
        <f>'8. Seguimiento Cuatrimestral'!F60:F62</f>
        <v>0</v>
      </c>
      <c r="F60" s="140">
        <f>'8. Seguimiento Cuatrimestral'!K60:K62</f>
        <v>0</v>
      </c>
      <c r="G60" s="140">
        <f>'8. Seguimiento Cuatrimestral'!N60:N62</f>
        <v>0</v>
      </c>
      <c r="H60" s="140">
        <f>'8. Seguimiento Cuatrimestral'!S60:S62</f>
        <v>0</v>
      </c>
      <c r="I60" s="140">
        <f>'8. Seguimiento Cuatrimestral'!V60:V62</f>
        <v>0</v>
      </c>
      <c r="J60" s="140">
        <f>'8. Seguimiento Cuatrimestral'!AA60:AA62</f>
        <v>0</v>
      </c>
      <c r="K60" s="3"/>
      <c r="L60" s="3"/>
      <c r="M60" s="3"/>
      <c r="N60" s="3"/>
      <c r="O60" s="3"/>
      <c r="P60" s="3"/>
      <c r="Q60" s="3"/>
      <c r="R60" s="3"/>
      <c r="S60" s="3"/>
      <c r="T60" s="3"/>
      <c r="U60" s="3"/>
      <c r="V60" s="3"/>
      <c r="W60" s="3"/>
      <c r="X60" s="3"/>
      <c r="Y60" s="3"/>
      <c r="Z60" s="4"/>
    </row>
    <row r="61" spans="1:26" ht="15.75" customHeight="1">
      <c r="A61" s="92"/>
      <c r="B61" s="92"/>
      <c r="C61" s="92"/>
      <c r="D61" s="92"/>
      <c r="E61" s="92"/>
      <c r="F61" s="92"/>
      <c r="G61" s="92"/>
      <c r="H61" s="92"/>
      <c r="I61" s="92"/>
      <c r="J61" s="92"/>
      <c r="K61" s="3"/>
      <c r="L61" s="3"/>
      <c r="M61" s="3"/>
      <c r="N61" s="3"/>
      <c r="O61" s="3"/>
      <c r="P61" s="3"/>
      <c r="Q61" s="3"/>
      <c r="R61" s="3"/>
      <c r="S61" s="3"/>
      <c r="T61" s="3"/>
      <c r="U61" s="3"/>
      <c r="V61" s="3"/>
      <c r="W61" s="3"/>
      <c r="X61" s="3"/>
      <c r="Y61" s="3"/>
      <c r="Z61" s="4"/>
    </row>
    <row r="62" spans="1:26" ht="15.75" customHeight="1">
      <c r="A62" s="93"/>
      <c r="B62" s="93"/>
      <c r="C62" s="93"/>
      <c r="D62" s="93"/>
      <c r="E62" s="93"/>
      <c r="F62" s="93"/>
      <c r="G62" s="93"/>
      <c r="H62" s="93"/>
      <c r="I62" s="93"/>
      <c r="J62" s="93"/>
      <c r="K62" s="3"/>
      <c r="L62" s="3"/>
      <c r="M62" s="3"/>
      <c r="N62" s="3"/>
      <c r="O62" s="3"/>
      <c r="P62" s="3"/>
      <c r="Q62" s="3"/>
      <c r="R62" s="3"/>
      <c r="S62" s="3"/>
      <c r="T62" s="3"/>
      <c r="U62" s="3"/>
      <c r="V62" s="3"/>
      <c r="W62" s="3"/>
      <c r="X62" s="3"/>
      <c r="Y62" s="3"/>
      <c r="Z62" s="4"/>
    </row>
    <row r="63" spans="1:26" ht="16.5" customHeight="1">
      <c r="A63" s="99">
        <v>19</v>
      </c>
      <c r="B63" s="113" t="str">
        <f>IF('8. Seguimiento Cuatrimestral'!B63:B65="","",'8. Seguimiento Cuatrimestral'!B63:B65)</f>
        <v/>
      </c>
      <c r="C63" s="113" t="str">
        <f>IF('8. Seguimiento Cuatrimestral'!C63:C65="","",'8. Seguimiento Cuatrimestral'!C63:C65)</f>
        <v/>
      </c>
      <c r="D63" s="113" t="str">
        <f>IF('8. Seguimiento Cuatrimestral'!D63:D65="","",'8. Seguimiento Cuatrimestral'!D63:D65)</f>
        <v/>
      </c>
      <c r="E63" s="140">
        <f>'8. Seguimiento Cuatrimestral'!F63:F65</f>
        <v>0</v>
      </c>
      <c r="F63" s="140">
        <f>'8. Seguimiento Cuatrimestral'!K63:K65</f>
        <v>0</v>
      </c>
      <c r="G63" s="140">
        <f>'8. Seguimiento Cuatrimestral'!N63:N65</f>
        <v>0</v>
      </c>
      <c r="H63" s="140">
        <f>'8. Seguimiento Cuatrimestral'!S63:S65</f>
        <v>0</v>
      </c>
      <c r="I63" s="140">
        <f>'8. Seguimiento Cuatrimestral'!V63:V65</f>
        <v>0</v>
      </c>
      <c r="J63" s="140">
        <f>'8. Seguimiento Cuatrimestral'!AA63:AA65</f>
        <v>0</v>
      </c>
      <c r="K63" s="3"/>
      <c r="L63" s="3"/>
      <c r="M63" s="3"/>
      <c r="N63" s="3"/>
      <c r="O63" s="3"/>
      <c r="P63" s="3"/>
      <c r="Q63" s="3"/>
      <c r="R63" s="3"/>
      <c r="S63" s="3"/>
      <c r="T63" s="3"/>
      <c r="U63" s="3"/>
      <c r="V63" s="3"/>
      <c r="W63" s="3"/>
      <c r="X63" s="3"/>
      <c r="Y63" s="3"/>
      <c r="Z63" s="4"/>
    </row>
    <row r="64" spans="1:26" ht="15.75" customHeight="1">
      <c r="A64" s="92"/>
      <c r="B64" s="92"/>
      <c r="C64" s="92"/>
      <c r="D64" s="92"/>
      <c r="E64" s="92"/>
      <c r="F64" s="92"/>
      <c r="G64" s="92"/>
      <c r="H64" s="92"/>
      <c r="I64" s="92"/>
      <c r="J64" s="92"/>
      <c r="K64" s="3"/>
      <c r="L64" s="3"/>
      <c r="M64" s="3"/>
      <c r="N64" s="3"/>
      <c r="O64" s="3"/>
      <c r="P64" s="3"/>
      <c r="Q64" s="3"/>
      <c r="R64" s="3"/>
      <c r="S64" s="3"/>
      <c r="T64" s="3"/>
      <c r="U64" s="3"/>
      <c r="V64" s="3"/>
      <c r="W64" s="3"/>
      <c r="X64" s="3"/>
      <c r="Y64" s="3"/>
      <c r="Z64" s="4"/>
    </row>
    <row r="65" spans="1:26" ht="15.75" customHeight="1">
      <c r="A65" s="93"/>
      <c r="B65" s="93"/>
      <c r="C65" s="93"/>
      <c r="D65" s="93"/>
      <c r="E65" s="93"/>
      <c r="F65" s="93"/>
      <c r="G65" s="93"/>
      <c r="H65" s="93"/>
      <c r="I65" s="93"/>
      <c r="J65" s="93"/>
      <c r="K65" s="3"/>
      <c r="L65" s="3"/>
      <c r="M65" s="3"/>
      <c r="N65" s="3"/>
      <c r="O65" s="3"/>
      <c r="P65" s="3"/>
      <c r="Q65" s="3"/>
      <c r="R65" s="3"/>
      <c r="S65" s="3"/>
      <c r="T65" s="3"/>
      <c r="U65" s="3"/>
      <c r="V65" s="3"/>
      <c r="W65" s="3"/>
      <c r="X65" s="3"/>
      <c r="Y65" s="3"/>
      <c r="Z65" s="4"/>
    </row>
    <row r="66" spans="1:26" ht="16.5" customHeight="1">
      <c r="A66" s="99">
        <v>20</v>
      </c>
      <c r="B66" s="113" t="str">
        <f>IF('8. Seguimiento Cuatrimestral'!B66:B68="","",'8. Seguimiento Cuatrimestral'!B66:B68)</f>
        <v/>
      </c>
      <c r="C66" s="113" t="str">
        <f>IF('8. Seguimiento Cuatrimestral'!C66:C68="","",'8. Seguimiento Cuatrimestral'!C66:C68)</f>
        <v/>
      </c>
      <c r="D66" s="113" t="str">
        <f>IF('8. Seguimiento Cuatrimestral'!D66:D68="","",'8. Seguimiento Cuatrimestral'!D66:D68)</f>
        <v/>
      </c>
      <c r="E66" s="140">
        <f>'8. Seguimiento Cuatrimestral'!F66:F68</f>
        <v>0</v>
      </c>
      <c r="F66" s="140">
        <f>'8. Seguimiento Cuatrimestral'!K66:K68</f>
        <v>0</v>
      </c>
      <c r="G66" s="140">
        <f>'8. Seguimiento Cuatrimestral'!N66:N68</f>
        <v>0</v>
      </c>
      <c r="H66" s="140">
        <f>'8. Seguimiento Cuatrimestral'!S66:S68</f>
        <v>0</v>
      </c>
      <c r="I66" s="140">
        <f>'8. Seguimiento Cuatrimestral'!V66:V68</f>
        <v>0</v>
      </c>
      <c r="J66" s="140">
        <f>'8. Seguimiento Cuatrimestral'!AA66:AA68</f>
        <v>0</v>
      </c>
      <c r="K66" s="3"/>
      <c r="L66" s="3"/>
      <c r="M66" s="3"/>
      <c r="N66" s="3"/>
      <c r="O66" s="3"/>
      <c r="P66" s="3"/>
      <c r="Q66" s="3"/>
      <c r="R66" s="3"/>
      <c r="S66" s="3"/>
      <c r="T66" s="3"/>
      <c r="U66" s="3"/>
      <c r="V66" s="3"/>
      <c r="W66" s="3"/>
      <c r="X66" s="3"/>
      <c r="Y66" s="3"/>
      <c r="Z66" s="4"/>
    </row>
    <row r="67" spans="1:26" ht="15.75" customHeight="1">
      <c r="A67" s="92"/>
      <c r="B67" s="92"/>
      <c r="C67" s="92"/>
      <c r="D67" s="92"/>
      <c r="E67" s="92"/>
      <c r="F67" s="92"/>
      <c r="G67" s="92"/>
      <c r="H67" s="92"/>
      <c r="I67" s="92"/>
      <c r="J67" s="92"/>
      <c r="K67" s="2"/>
      <c r="L67" s="2"/>
      <c r="M67" s="2"/>
      <c r="N67" s="2"/>
      <c r="O67" s="2"/>
      <c r="P67" s="2"/>
      <c r="Q67" s="2"/>
      <c r="R67" s="2"/>
      <c r="S67" s="2"/>
      <c r="T67" s="2"/>
      <c r="U67" s="2"/>
      <c r="V67" s="2"/>
      <c r="W67" s="2"/>
      <c r="X67" s="2"/>
      <c r="Y67" s="2"/>
      <c r="Z67" s="4"/>
    </row>
    <row r="68" spans="1:26" ht="15.75" customHeight="1">
      <c r="A68" s="93"/>
      <c r="B68" s="93"/>
      <c r="C68" s="93"/>
      <c r="D68" s="93"/>
      <c r="E68" s="93"/>
      <c r="F68" s="93"/>
      <c r="G68" s="93"/>
      <c r="H68" s="93"/>
      <c r="I68" s="93"/>
      <c r="J68" s="93"/>
      <c r="K68" s="2"/>
      <c r="L68" s="2"/>
      <c r="M68" s="2"/>
      <c r="N68" s="2"/>
      <c r="O68" s="2"/>
      <c r="P68" s="2"/>
      <c r="Q68" s="2"/>
      <c r="R68" s="2"/>
      <c r="S68" s="2"/>
      <c r="T68" s="2"/>
      <c r="U68" s="2"/>
      <c r="V68" s="2"/>
      <c r="W68" s="2"/>
      <c r="X68" s="2"/>
      <c r="Y68" s="2"/>
      <c r="Z68" s="4"/>
    </row>
    <row r="69" spans="1:26" ht="23.25" customHeight="1">
      <c r="A69" s="2"/>
      <c r="B69" s="153" t="s">
        <v>529</v>
      </c>
      <c r="C69" s="66"/>
      <c r="D69" s="67"/>
      <c r="E69" s="46">
        <f t="shared" ref="E69:J69" si="0">IFERROR(AVERAGE(E9:E68),"")</f>
        <v>0.15683684210526316</v>
      </c>
      <c r="F69" s="46">
        <f t="shared" si="0"/>
        <v>0</v>
      </c>
      <c r="G69" s="46">
        <f t="shared" si="0"/>
        <v>0.16500000000000001</v>
      </c>
      <c r="H69" s="46">
        <f t="shared" si="0"/>
        <v>2.5000000000000001E-2</v>
      </c>
      <c r="I69" s="46">
        <f t="shared" si="0"/>
        <v>0</v>
      </c>
      <c r="J69" s="46">
        <f t="shared" si="0"/>
        <v>0</v>
      </c>
      <c r="K69" s="2"/>
      <c r="L69" s="2"/>
      <c r="M69" s="2"/>
      <c r="N69" s="2"/>
      <c r="O69" s="2"/>
      <c r="P69" s="2"/>
      <c r="Q69" s="2"/>
      <c r="R69" s="2"/>
      <c r="S69" s="2"/>
      <c r="T69" s="2"/>
      <c r="U69" s="2"/>
      <c r="V69" s="2"/>
      <c r="W69" s="2"/>
      <c r="X69" s="2"/>
      <c r="Y69" s="2"/>
      <c r="Z69" s="4"/>
    </row>
    <row r="70" spans="1:26" ht="23.25" customHeight="1">
      <c r="A70" s="7"/>
      <c r="B70" s="153" t="s">
        <v>530</v>
      </c>
      <c r="C70" s="66"/>
      <c r="D70" s="67"/>
      <c r="E70" s="47">
        <v>0.33333333333333337</v>
      </c>
      <c r="F70" s="47">
        <v>0.33333333333333337</v>
      </c>
      <c r="G70" s="47">
        <v>0.66666666666666596</v>
      </c>
      <c r="H70" s="47">
        <v>0.66666666666666596</v>
      </c>
      <c r="I70" s="47">
        <v>1</v>
      </c>
      <c r="J70" s="47">
        <v>1</v>
      </c>
      <c r="K70" s="2"/>
      <c r="L70" s="2"/>
      <c r="M70" s="2"/>
      <c r="N70" s="2"/>
      <c r="O70" s="2"/>
      <c r="P70" s="2"/>
      <c r="Q70" s="2"/>
      <c r="R70" s="2"/>
      <c r="S70" s="2"/>
      <c r="T70" s="2"/>
      <c r="U70" s="2"/>
      <c r="V70" s="2"/>
      <c r="W70" s="2"/>
      <c r="X70" s="2"/>
      <c r="Y70" s="2"/>
      <c r="Z70" s="4"/>
    </row>
    <row r="71" spans="1:26" ht="23.25" customHeight="1">
      <c r="A71" s="7"/>
      <c r="B71" s="153" t="s">
        <v>531</v>
      </c>
      <c r="C71" s="66"/>
      <c r="D71" s="67"/>
      <c r="E71" s="46">
        <f t="shared" ref="E71:J71" si="1">IFERROR(E69/E70,"")</f>
        <v>0.47051052631578943</v>
      </c>
      <c r="F71" s="46">
        <f t="shared" si="1"/>
        <v>0</v>
      </c>
      <c r="G71" s="46">
        <f t="shared" si="1"/>
        <v>0.24750000000000028</v>
      </c>
      <c r="H71" s="46">
        <f t="shared" si="1"/>
        <v>3.750000000000004E-2</v>
      </c>
      <c r="I71" s="46">
        <f t="shared" si="1"/>
        <v>0</v>
      </c>
      <c r="J71" s="46">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2023-12-20T17:29:05Z</dcterms:modified>
</cp:coreProperties>
</file>