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3" name="AUTOMATIZACION">#REF!</definedName>
    <definedName name="CONTROL">#REF!</definedName>
    <definedName localSheetId="3" name="TIEMPO">#REF!</definedName>
    <definedName name="Corrupción">Listas!$Q$2:$Q$6</definedName>
    <definedName localSheetId="2" name="TIEMPO">#REF!</definedName>
    <definedName localSheetId="2" name="AUTOMATIZACION">#REF!</definedName>
    <definedName localSheetId="5" name="CONTROL">#REF!</definedName>
    <definedName localSheetId="5" name="FRECUENCIA">#REF!</definedName>
    <definedName localSheetId="5" name="TIEMPO">#REF!</definedName>
    <definedName localSheetId="8" name="RESPONSABLES">#REF!</definedName>
    <definedName localSheetId="8" name="CONTROL">#REF!</definedName>
    <definedName localSheetId="3" name="FRECUENCIA">#REF!</definedName>
    <definedName name="TratamientoCorrupcion">Listas!$AD$2:$AD$4</definedName>
    <definedName name="CriteriosImpacto">Listas!$E$2:$E$11</definedName>
    <definedName name="TipoRiesgo">Listas!$B$2:$B$11</definedName>
    <definedName localSheetId="2" name="MANUALES">#REF!</definedName>
    <definedName name="MANUALES">#REF!</definedName>
    <definedName localSheetId="5" name="EVIDENCIA">#REF!</definedName>
    <definedName name="RESPONSABLES">#REF!</definedName>
    <definedName localSheetId="8" name="FRECUENCIA">#REF!</definedName>
    <definedName name="TratamientoV5">Listas!$N$2:$N$5</definedName>
    <definedName name="TIEMPO">#REF!</definedName>
    <definedName name="EVIDENCIA">#REF!</definedName>
    <definedName localSheetId="5" name="AUTOMATIZACION">#REF!</definedName>
    <definedName localSheetId="3" name="MANUALES">#REF!</definedName>
    <definedName localSheetId="8" name="TIEMPO">#REF!</definedName>
    <definedName localSheetId="2" name="CONTROL">#REF!</definedName>
    <definedName name="SI_NO">Listas!$O$2:$O$3</definedName>
    <definedName name="Probabilidad">Listas!$D$2:$D$6</definedName>
    <definedName localSheetId="8" name="AUTOMATIZACION">#REF!</definedName>
    <definedName localSheetId="5" name="RESPONSABLES">#REF!</definedName>
    <definedName name="FRECUENCIA">#REF!</definedName>
    <definedName localSheetId="2" name="FRECUENCIA">#REF!</definedName>
    <definedName localSheetId="3" name="CONTROL">#REF!</definedName>
    <definedName localSheetId="8" name="MANUALES">#REF!</definedName>
    <definedName localSheetId="5" name="MANUALES">#REF!</definedName>
    <definedName localSheetId="3" name="EVIDENCIA">#REF!</definedName>
    <definedName localSheetId="2" name="EVIDENCIA">#REF!</definedName>
    <definedName name="AUTOMATIZACION">#REF!</definedName>
    <definedName localSheetId="3" name="RESPONSABLES">#REF!</definedName>
    <definedName localSheetId="8" name="EVIDENCIA">#REF!</definedName>
  </definedNames>
  <calcPr/>
  <extLst>
    <ext uri="GoogleSheetsCustomDataVersion2">
      <go:sheetsCustomData xmlns:go="http://customooxmlschemas.google.com/" r:id="rId16" roundtripDataChecksum="9zEbqu1Di0sJWqZXhSdIV9J8ksAvL4+Sk4oG+3ez/jc="/>
    </ext>
  </extLst>
</workbook>
</file>

<file path=xl/comments1.xml><?xml version="1.0" encoding="utf-8"?>
<comments xmlns:r="http://schemas.openxmlformats.org/officeDocument/2006/relationships" xmlns="http://schemas.openxmlformats.org/spreadsheetml/2006/main">
  <authors>
    <author/>
  </authors>
  <commentList>
    <comment authorId="0" ref="S7">
      <text>
        <t xml:space="preserve">======
ID#AAAAuQ7aLsU
Carlos Ivan Rueda Blanco    (2023-05-05 15:39:44)
Capacidad del Riesgo: Es el máximo valor del nivel de riesgo que una entidad puede soportar y a partir del cual la alta dirección consideran que no sería posible el logro de los objetivos de la entidad.</t>
      </text>
    </comment>
    <comment authorId="0" ref="R7">
      <text>
        <t xml:space="preserve">======
ID#AAAAuQ7aLsQ
Carlos Ivan Rueda Blanco    (2023-05-05 15:39:44)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G7">
      <text>
        <t xml:space="preserve">======
ID#AAAAuQ7aLr8
Carlos Ivan Rueda Blanco    (2023-05-05 15:39:44)
Descripción del Riesgo: Se recomienda la siguiente estructura que facilita su redacción y claridad, iniciando con la frase POSIBILIDAD DE:
Descripción del Riesgo = Impacto + Causa Inmediata + Causa Raiz</t>
      </text>
    </comment>
    <comment authorId="0" ref="D7">
      <text>
        <t xml:space="preserve">======
ID#AAAAuQ7aLr0
Carlos Ivan Rueda Blanco    (2023-05-05 15:39:44)
Impacto: las consecuencias que puede ocasionar a la organización la materialización del riesgo.</t>
      </text>
    </comment>
    <comment authorId="0" ref="Q7">
      <text>
        <t xml:space="preserve">======
ID#AAAAuQ7aLrk
Carlos Ivan Rueda Blanco    (2023-05-05 15:39:44)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F7">
      <text>
        <t xml:space="preserve">======
ID#AAAAuQ7aLrc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ID#AAAAuQ7aLrU
Carlos Ivan Rueda Blanco    (2023-05-05 15:39:44)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ID#AAAAuQ7aLrQ
Carlos Ivan Rueda Blanco    (2023-05-05 15:39:44)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ID#AAAAuQ7aLrA
Carlos Ivan Rueda Blanco    (2023-05-05 15:39:44)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iPxl0uCzg874sl/K7ScnWXJjcF+Q=="/>
    </ext>
  </extLst>
</comments>
</file>

<file path=xl/comments2.xml><?xml version="1.0" encoding="utf-8"?>
<comments xmlns:r="http://schemas.openxmlformats.org/officeDocument/2006/relationships" xmlns="http://schemas.openxmlformats.org/spreadsheetml/2006/main">
  <authors>
    <author/>
  </authors>
  <commentList>
    <comment authorId="0" ref="K8">
      <text>
        <t xml:space="preserve">======
ID#AAAAuQ7aLsM
Las maneras en que se ejecutan los controles son    (2023-05-05 15:39:44)
* Control manual: controles que son ejecutados por personas.
* Control automático: son ejecutados por un sistema.</t>
      </text>
    </comment>
    <comment authorId="0" ref="H7">
      <text>
        <t xml:space="preserve">======
ID#AAAAuQ7aLrw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ID#AAAAuQ7aLrs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ID#AAAAuQ7aLro
Carlos Ivan Rueda Blanco    (2023-05-05 15:39:44)
Complemento: corresponde a los detalles que permiten identificar claramente el objeto del control.</t>
      </text>
    </comment>
    <comment authorId="0" ref="E7">
      <text>
        <t xml:space="preserve">======
ID#AAAAuQ7aLrM
Carlos Ivan Rueda Blanco    (2023-05-05 15:39:44)
Responsable de ejecutar el control: Cargo del servidor que ejecuta el control, en caso de que sean controles automáticos se identificará el sistema que realiza la actividad.</t>
      </text>
    </comment>
    <comment authorId="0" ref="F7">
      <text>
        <t xml:space="preserve">======
ID#AAAAuQ7aLrE
Carlos Ivan Rueda Blanco    (2023-05-05 15:39:44)
Acción: se determina mediante verbos que indican la acción que deben realizar como parte del control.</t>
      </text>
    </comment>
  </commentList>
  <extLst>
    <ext uri="GoogleSheetsCustomDataVersion2">
      <go:sheetsCustomData xmlns:go="http://customooxmlschemas.google.com/" r:id="rId1" roundtripDataSignature="AMtx7mjdwh93dyKLwr9iKgKuqZcKuY3Awg=="/>
    </ext>
  </extLst>
</comments>
</file>

<file path=xl/comments3.xml><?xml version="1.0" encoding="utf-8"?>
<comments xmlns:r="http://schemas.openxmlformats.org/officeDocument/2006/relationships" xmlns="http://schemas.openxmlformats.org/spreadsheetml/2006/main">
  <authors>
    <author/>
  </authors>
  <commentList>
    <comment authorId="0" ref="Z8">
      <text>
        <t xml:space="preserve">======
ID#AAAAuQ7aLsI
Las maneras en que se ejecutan los controles son    (2023-05-05 15:39:44)
* Control manual: controles que son ejecutados por personas.
* Control automático: son ejecutados por un sistema.</t>
      </text>
    </comment>
    <comment authorId="0" ref="F7">
      <text>
        <t xml:space="preserve">======
ID#AAAAuQ7aLsE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ID#AAAAuQ7aLsA
Carlos Ivan Rueda Blanco    (2023-05-05 15:39:44)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ID#AAAAuQ7aLr4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ID#AAAAuQ7aLrg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D7">
      <text>
        <t xml:space="preserve">======
ID#AAAAuQ7aLrY
Carlos Ivan Rueda Blanco    (2023-05-05 15:39:44)
Impacto: las consecuencias que puede ocasionar a la organización la materialización del riesgo.</t>
      </text>
    </comment>
    <comment authorId="0" ref="E7">
      <text>
        <t xml:space="preserve">======
ID#AAAAuQ7aLrI
Carlos Ivan Rueda Blanco    (2023-05-05 15:39:44)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gAnH8WcQrLO2GgOvIS8DHP4PiS7g=="/>
    </ext>
  </extLst>
</comments>
</file>

<file path=xl/sharedStrings.xml><?xml version="1.0" encoding="utf-8"?>
<sst xmlns="http://schemas.openxmlformats.org/spreadsheetml/2006/main" count="1017" uniqueCount="610">
  <si>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</si>
  <si>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</si>
  <si>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</si>
  <si>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</si>
  <si>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</si>
  <si>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</si>
  <si>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Contractual</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</si>
  <si>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</si>
  <si>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</si>
  <si>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</si>
  <si>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</si>
  <si>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</si>
  <si>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</si>
  <si>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</si>
  <si>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</si>
  <si>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</si>
  <si>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</si>
  <si>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</si>
  <si>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</si>
  <si>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</si>
  <si>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</si>
  <si>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</si>
  <si>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</si>
  <si>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</si>
  <si>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</si>
  <si>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</si>
  <si>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</si>
  <si>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</si>
  <si>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</si>
  <si>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</si>
  <si>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</si>
  <si>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</si>
  <si>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</si>
  <si>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</si>
  <si>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</si>
  <si>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</si>
  <si>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</si>
  <si>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</si>
  <si>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</si>
  <si>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</si>
  <si>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</si>
  <si>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</si>
  <si>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</si>
  <si>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 Cambios constantes en  práctica  de los procedimientos</t>
  </si>
  <si>
    <t>1) Los asesores brindan el apoyo requerido (conocimiento técnico jurídico)en los temas de gestión contractual</t>
  </si>
  <si>
    <t>2) No se socializa de manera permanente las modificaciones en los  procedimientos y formatos (desconocimiento de los mismos)</t>
  </si>
  <si>
    <t>2) Se brinda apoyo por parte de los contratistas para los temas de gestion contractual</t>
  </si>
  <si>
    <t>3) Los tiempos que se llevan a cabo en la construccion de la etapa precontractual, en algunas ocasiones, son demorados, retrasando consecutivamente las entregas o productos finales y los procesos de planeacion</t>
  </si>
  <si>
    <t>3) Ajustar el o los procedimiento generando controles mas rigurosos y de acuerdo a la dinamica de la etapa prevcontractual</t>
  </si>
  <si>
    <t>4) Falta de calridad por parte de las areas, en las solicitudes de especificaciones y caracteristicas tecnicas del producto o servicios requerido,  para  solicitar las cotizacines por parte de la OAJ</t>
  </si>
  <si>
    <t>4)Se ha definido el proceso de estructuracion a partir de plantillas que permite garantizar que el proceso de estruturacion contractual sea agil, efectivo</t>
  </si>
  <si>
    <t>5) Falta de capacitacion a los servidores en el manejo de las plataformas de gestion contractual</t>
  </si>
  <si>
    <t>5) Se tienen  herramientas fisicas para llevar a cabo el desempeño de las obligaciones y funciones del personal de la OAJ</t>
  </si>
  <si>
    <t xml:space="preserve">6) Perdida de competencia para liquidar contratos por parte de la entidad </t>
  </si>
  <si>
    <t xml:space="preserve">6) Equipo de trabajo que realiza seguimiento a las liquidaciones </t>
  </si>
  <si>
    <t>Factores Externos (Análisis DOFA)</t>
  </si>
  <si>
    <t>Amenazas</t>
  </si>
  <si>
    <t>Oportunidades</t>
  </si>
  <si>
    <t>1) Demora en la recepción y entrega de documentos para adelantar procesos contractuales</t>
  </si>
  <si>
    <t>1) Gestionar capacitaciones para actualizar los conocimientos juridicos y manejo de plataformas que se llevan en la gestion contractual</t>
  </si>
  <si>
    <t>2) Demoras en las respuestas de las cotizaciones solicitadas para estudios de mercado, y/o respuestas q no corresponden a lo solictado por la entidad que igualmente retrasa la elaboracion del estudio de mercado</t>
  </si>
  <si>
    <t>2) Gestionar mesas de trabajo con las áreas que permitan socializar permanentemente los cambios que se realicen en el proceso de gestión contractual</t>
  </si>
  <si>
    <t>3) Fallas tecnologicas externas para la publicacion de procesos</t>
  </si>
  <si>
    <t xml:space="preserve">3) 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
</t>
  </si>
  <si>
    <t>4) 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</si>
  <si>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Factores Externos (Análisis PESTEL)</t>
  </si>
  <si>
    <t>Factores Políticos</t>
  </si>
  <si>
    <t>Factores Económicos</t>
  </si>
  <si>
    <t>Las empresas o proveedores no cotizan dado que no hay credibilidad en los procesos e intenciones de las insntituciones  publicas</t>
  </si>
  <si>
    <t xml:space="preserve">choques estocasticaos en los mercados (comportamiento impredecibles) que afectan el comoprtamiento de los mercados tanto en la oferta como en la demanda </t>
  </si>
  <si>
    <t>variaciones en el tipo de cambio cuando se trata de  bienes y servicios importados (esto afecta los costos tanto de los estudios de mercado como de los procesos en marcha)</t>
  </si>
  <si>
    <t>Factores Sociales</t>
  </si>
  <si>
    <t>Factores Tecnológicos</t>
  </si>
  <si>
    <t>Fallas tecnologicas externas que son utilizadas por la OAJ para tramitar los diferentes procesos (Colombia compra, SECOP II)</t>
  </si>
  <si>
    <t>Fallas en SECOP II para la solicitud de cotizaciones (debo a a que este no funciona corectamente, se cae la plataforma)</t>
  </si>
  <si>
    <t>Hay paginas sectoriales  ( externas) que son consultadas para estudio de sector, pero que no funcionan correctamente de manera esporadica, o algunas veces.</t>
  </si>
  <si>
    <t>Factores Ecológicos</t>
  </si>
  <si>
    <t>Factores Legales</t>
  </si>
  <si>
    <t xml:space="preserve">Los cambios normativos generan la necesidad de atualizaciones y modificaciones inmediatas, en el caso que aplique, igualente requiere de capacitacion o socializacion de la norma para dar una correcta aplicación. </t>
  </si>
  <si>
    <t xml:space="preserve">Actualizaciones constantes en las modificaciones legales y su aplicación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</si>
  <si>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</si>
  <si>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</si>
  <si>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</si>
  <si>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</si>
  <si>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</si>
  <si>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</si>
  <si>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</si>
  <si>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</si>
  <si>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</si>
  <si>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</si>
  <si>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</si>
  <si>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</si>
  <si>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</si>
  <si>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</si>
  <si>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</si>
  <si>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</si>
  <si>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</si>
  <si>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</si>
  <si>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</si>
  <si>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</si>
  <si>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</si>
  <si>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</si>
  <si>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</si>
  <si>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</si>
  <si>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</si>
  <si>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</si>
  <si>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</si>
  <si>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</si>
  <si>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contractuales </t>
  </si>
  <si>
    <t>Afectación Reputacional</t>
  </si>
  <si>
    <t>Incumplimiento legal, en la aplicación de requisitos juridicos que no son claros ni especificos</t>
  </si>
  <si>
    <t xml:space="preserve"> 
Desactualizacion legal relacionada con  conocimientos juridicos  por parte de los abogados encargados de llevar los  procesos</t>
  </si>
  <si>
    <t>Posibilidad de afectacion reputacional por el Incumplimiento legal, en la aplicación de requisitos juridicos que no son claros ni especificos, debido a la desactualizacion legal relacionada con  conocimientos juridicos  por parte de los abogados encargados de llevar los  procesos</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</si>
  <si>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</si>
  <si>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</si>
  <si>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</si>
  <si>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</si>
  <si>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1 a 6</t>
  </si>
  <si>
    <t>7 a 10</t>
  </si>
  <si>
    <t>Unidad (N contratos suscritos)</t>
  </si>
  <si>
    <t xml:space="preserve">Se tomo como referente  el N de contratos de todas las modalidaddes suscritos en 2021 correspondiente a  440 y se promedio para cada cuatrimestre en relacion al año, en relacion a los procesos que se han venido llevando en este año.
</t>
  </si>
  <si>
    <t>Publicacion de la informacion</t>
  </si>
  <si>
    <t>Publicacion extemporanea o no publicacion en el portal SECOP II de la informacion de la gestion contractual de responsabilidad de la OAJ</t>
  </si>
  <si>
    <t>Falta de control y seguimiento</t>
  </si>
  <si>
    <t>Posibilidad de afectacion reputacional por la Publicacion extemporanea o no publicacion en el portal SECOP II de la informacion de la gestion contractual de responsabilidad de la OAJ, debido a la falta de control y seguimiento</t>
  </si>
  <si>
    <t>1 a 4</t>
  </si>
  <si>
    <t>5 a 10</t>
  </si>
  <si>
    <t>Unidad (N contratos a cargo de la OAJ como supervision)</t>
  </si>
  <si>
    <t xml:space="preserve">Se tomo como referente el N de contratos suscritos en ejecucion con corte a 30 de junio 2022 y que estan a cargo de la OAJ como supervision 
</t>
  </si>
  <si>
    <t>Aprobacion de polizas de garantias</t>
  </si>
  <si>
    <t>Aprobacion de polizas que no cumplen con las condiciones legalmente establecidas</t>
  </si>
  <si>
    <t xml:space="preserve">Falta de herramientas de control </t>
  </si>
  <si>
    <t xml:space="preserve">Posibilidad de afectacion reputacional por la aprobacion de polizas que no cumplen con las condiciones legalmente establecidas debido a la Falta de herramientas de control </t>
  </si>
  <si>
    <t>7 a 12</t>
  </si>
  <si>
    <t>Unidad (N contratos aque se reviso poliza por por parte de OAJ )</t>
  </si>
  <si>
    <t xml:space="preserve">Se tomo como referente  el N de contratos suscritos de todas las modalidaddes que se revisaron poliza  en 2022 correspondiente a  294 y se promedio para cada cuatrimestre en relacion al año.
</t>
  </si>
  <si>
    <t>Contratos a liquidar</t>
  </si>
  <si>
    <t>Perdida de competencia para liquidar contratos por parte de la entidad</t>
  </si>
  <si>
    <t>Falta de herramientas de control y seguimiento de los plazos para liquidar</t>
  </si>
  <si>
    <t>Posibilidad de afectacion reputacional por la perdida de competencia para liquidar contratos por parte de la entidad debido a la Falta de herramientas de control y seguimiento de los plazos para liquidar</t>
  </si>
  <si>
    <t>1  a 2</t>
  </si>
  <si>
    <t>2 a 4</t>
  </si>
  <si>
    <t>Unidad (N contratos suscritos 2020)</t>
  </si>
  <si>
    <t xml:space="preserve">Se tomo como referente  el N de contratos suscritos en el año 2020, y que son suceptibles de liquidacion, cuya perdidda de competencia estan para 2022 segun la ley 1150 de 2007 arti 11 (termino de 30 meses para liquidadr contratos) </t>
  </si>
  <si>
    <t>Procedimeintos de la OAJ</t>
  </si>
  <si>
    <t>Afectación Económica (o presupuestal) y Reputacional</t>
  </si>
  <si>
    <t>Inadecuada revision juridica (de forma) de los estudios previos y documentos soportes que hace parte de los procesos de adquisicion de bienes y servicios que tiene a cargo la OAJ</t>
  </si>
  <si>
    <t>No hay rigurosidad en la revision por parte del abogado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</si>
  <si>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t>
  </si>
  <si>
    <t>Reputacional: El riesgo afecta la imagen de la entidad internamente, de conocimiento general, nivel interno, de junta directiva y accionistas y/o de proveedores</t>
  </si>
  <si>
    <t>1 a 5</t>
  </si>
  <si>
    <t>Se tomo como referente  el N de contratos de todas las modalidades suscritos en 2021 correspondiente a  440 y se promedio para cada cuatrimestre en relacion al año.</t>
  </si>
  <si>
    <t>Contratación (Etapa Precontractual - Estructuración)</t>
  </si>
  <si>
    <t>Recibir o solicitar dadivas o beneficios a nombre propio o para el favorecimiento de un tercero.</t>
  </si>
  <si>
    <t>Direccionamiento de los requisitos técnicos, jurídicos y financieros durante la estructuración contractual.</t>
  </si>
  <si>
    <t>Posibilidad de afectación economica y reputacional al recibir o solicitar dadivas o beneficios a nombre propio o de terceros, mediante el direccionamiento de los requisitos técnicos, jurídicos y financieros durante la estructuración contractual.</t>
  </si>
  <si>
    <t>Corrupción</t>
  </si>
  <si>
    <t>Rara vez: No se ha presentado en los últimos cinco años.</t>
  </si>
  <si>
    <t>Contratación (Etapa Precontractual - Evaluación)</t>
  </si>
  <si>
    <t>Evaluación contractual direccionada y permisiva de los requisitos técnicos, jurídicos y financieros.</t>
  </si>
  <si>
    <t>Posibilidad de afectación economica y reputacional al recibir o solicitar dadivas o beneficios a nombre propio o de terceros, mediante la evaluación contractual direccionada y permisiva de los requisitos técnicos, jurídicos y financieros.</t>
  </si>
  <si>
    <t>Contratación (Etapa Contractual - Supervisión)</t>
  </si>
  <si>
    <t>Supervisión que avale obligaciones contractuales incumplidas, mayores y menores cantidades, items no previstos, hechos cumplidos y requisitos técnicos incumplidos.</t>
  </si>
  <si>
    <t>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t>
  </si>
  <si>
    <t>Contratación (Etapa Post-Contractual - Liquidación de contratos)</t>
  </si>
  <si>
    <t>Liquidación sin el cumplimiento de los requisitos establecidos contractualmente, asi como la liquidación permisiva de mayores y menores cantidades, items no previstos, hechos cumplidos y requisitos técnicos.</t>
  </si>
  <si>
    <t>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</si>
  <si>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</si>
  <si>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</si>
  <si>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</si>
  <si>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</si>
  <si>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</si>
  <si>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</si>
  <si>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</si>
  <si>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</si>
  <si>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</si>
  <si>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</si>
  <si>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</si>
  <si>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</si>
  <si>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</si>
  <si>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</si>
  <si>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</si>
  <si>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</si>
  <si>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</si>
  <si>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</si>
  <si>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</si>
  <si>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</si>
  <si>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</si>
  <si>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</si>
  <si>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</si>
  <si>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</si>
  <si>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</si>
  <si>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</si>
  <si>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</si>
  <si>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</si>
  <si>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</si>
  <si>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</si>
  <si>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</si>
  <si>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</si>
  <si>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</si>
  <si>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</si>
  <si>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</si>
  <si>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</si>
  <si>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</si>
  <si>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</si>
  <si>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</si>
  <si>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</si>
  <si>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</si>
  <si>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</si>
  <si>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</si>
  <si>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</si>
  <si>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</si>
  <si>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</si>
  <si>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</si>
  <si>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</si>
  <si>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</si>
  <si>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</si>
  <si>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</si>
  <si>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</si>
  <si>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</si>
  <si>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</si>
  <si>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</si>
  <si>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</si>
  <si>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</si>
  <si>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</si>
  <si>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</si>
  <si>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</si>
  <si>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</si>
  <si>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</si>
  <si>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</si>
  <si>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profesional  especializado 222-29 del grupo precontractual</t>
  </si>
  <si>
    <t>revisa y verifica con el equipo contractual que el listado de requisitos jurídicos que se llevan en los procesos sean claros y específicos, los cuales deberán ser acordes a las actualizaciones normativas y reglamentarias</t>
  </si>
  <si>
    <t>a través de acta y/o actas de reunión donde se socialice y permita hacer seguimiento a los procesos que son publicados en el SECOP para la adquisición de Bienes y Servicios . Este control se aplicará de manera cuatrimestral como mínimo, o de acuerdo a la necesidad</t>
  </si>
  <si>
    <t>Preventivo</t>
  </si>
  <si>
    <t>Manual</t>
  </si>
  <si>
    <t>Documentado</t>
  </si>
  <si>
    <t>Aleatoria</t>
  </si>
  <si>
    <t>Con registro</t>
  </si>
  <si>
    <t>Actas que se llevan con los equipos y se tienen en las carpetas digitales  del IDIGER la contratista de apoyo y la Profesional especilaizada 222-29</t>
  </si>
  <si>
    <t>La remite la contratista apoyo a planeacion de la OAJ y/o la profesional especializado 222-29</t>
  </si>
  <si>
    <t>Citar al equipo para informar el requisito jurídico que se debe solicitar, o se realiza la claridad del requisito en caso de que no sea específico</t>
  </si>
  <si>
    <t xml:space="preserve">coordinara las reuniones necesarias que permitan prevenir la publicación extemporánea, o no publicación, o publicación incorrecta de la información de la gestión contractual en la herramienta de SECOP II </t>
  </si>
  <si>
    <t>a través de capacitaciones o socializaciones relacionadas con los diferentes temas como: responsabilidades jurídicas, administrativas y/o los solicitados por los supervisores, de manera cuatrimestral por lo menos una vez</t>
  </si>
  <si>
    <t>Soportes de audios y/o presentaciones y/o actas que se realicen  y se tienen en las carpetas digitales  del IDIGER la contratista de apoyo y la Profesional especilaizada 222-29</t>
  </si>
  <si>
    <t>En la revisión de faltantes de informes de actividades, se realiza la solicitud de ajuste a los supervisores de contratos</t>
  </si>
  <si>
    <t xml:space="preserve">coordina una revisión aleatoria  de los contratos v/s el formato de  aprobación de garantías </t>
  </si>
  <si>
    <t>verificando así la efectividad y correcta aplicación de dicho formato o herramienta de control a los contratos que se revisan la OAJ, una vez de manera trimestral (nueva muestra)</t>
  </si>
  <si>
    <t>Formato excel del control aleatorio, y se tienen en las carpetas digitales  del IDIGER, la contratista de apoyo y la Profesional especilaizada 222-29</t>
  </si>
  <si>
    <t>En la revisión del formato de póliza si se encuentra alguna incosistencia, se actualiza la información contenida en el formato</t>
  </si>
  <si>
    <t>coordina el seguimiento, acompañamiento y control a las liquidaciones que se llevan en la entidad</t>
  </si>
  <si>
    <t>a través de un cuadro excel de seguimiento que incluye la información necesaria que permite llevar un control sobre los contratos que tiene la entidad que requieren liquidación, cada dos meses.</t>
  </si>
  <si>
    <t>Continua</t>
  </si>
  <si>
    <t>Formato excel del control aleatorio, y se tienen en las carpetas digitales  del IDIGER, la contratista de designada para el seguimiento a las liquiudaciones  y la Profesional especilaizada 222-29</t>
  </si>
  <si>
    <t>El cuadro excel está generado con el fin de prevenir que algún contrato presente perdida de compentencia</t>
  </si>
  <si>
    <t>coordina las reuniones y/o capacitaciones y/o mesas de trabajo con el equipo jurídico de la oficina, para que se realice una correcta y acertada revisión, control y verificación a los estudios previos allegados a la OAJ</t>
  </si>
  <si>
    <t>identificando de manera clara y oportuna los puntos de revisión jurídica que se deben efectuar en materia  precontractual. Este control se aplicará de manera cuatrimestral como mínimo, o de acuerdo a la necesidad</t>
  </si>
  <si>
    <t>Actas o grabaciones que den cuenta de las acciones desarrolladas y se  tienen en las carpetas digitales  del IDIGER, la contratista designada para segujmiento y la Profesional especilaizada 222-29</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</si>
  <si>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</si>
  <si>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</si>
  <si>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</si>
  <si>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</si>
  <si>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</si>
  <si>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</si>
  <si>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</si>
  <si>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</si>
  <si>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</si>
  <si>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</si>
  <si>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</si>
  <si>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</si>
  <si>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</si>
  <si>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</si>
  <si>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</si>
  <si>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</si>
  <si>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</si>
  <si>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</si>
  <si>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</si>
  <si>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</si>
  <si>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</si>
  <si>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</si>
  <si>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</si>
  <si>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</si>
  <si>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</si>
  <si>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</si>
  <si>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</si>
  <si>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</si>
  <si>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equipo técnico, equipó jurídico, subdirectores y jefes de oficina.</t>
  </si>
  <si>
    <t>A demanda, de acuerdo a las necesidades que la Entidad tenga de contratación.</t>
  </si>
  <si>
    <t>Evitar el direccionamiento indebido de una necesidad de contratación (requisitos técnicos, jurídicos y financieros) para beneficio propio o de terceros.</t>
  </si>
  <si>
    <t>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t>
  </si>
  <si>
    <t>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t>
  </si>
  <si>
    <t>1) Capturas de pantalla de la publicación final de los estudios previos en SECOP</t>
  </si>
  <si>
    <t>Asignado</t>
  </si>
  <si>
    <t>Adecuado</t>
  </si>
  <si>
    <t>Oportuna</t>
  </si>
  <si>
    <t>Detectar</t>
  </si>
  <si>
    <t>Confiable</t>
  </si>
  <si>
    <t>No se investigan y resuelven oportunamente</t>
  </si>
  <si>
    <t>Completa</t>
  </si>
  <si>
    <t>Fuerte = El control se ejecuta de manera consistente por parte del responsable.</t>
  </si>
  <si>
    <t>El control ayuda a disminuir directamente la probabilidad y el impacto no disminuye.</t>
  </si>
  <si>
    <t>El equipo evaluador y los ordenadores del gasto.</t>
  </si>
  <si>
    <t>Evitar la evaluación contractual direccionada y permisiva de los requisitos técnicos, jurídicos y financieros para beneficio propio o de terceros.</t>
  </si>
  <si>
    <t>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t>
  </si>
  <si>
    <t>1) En caso de que se identifiquen inconsistencias, se solicita a los oferentes la subsanación de las observaciones identificadas por el equipo evaluador designado.</t>
  </si>
  <si>
    <t>1) Capturas de pantalla de la publicación preliminar y/o definitiva de los resultados de la evaluación.</t>
  </si>
  <si>
    <t>Supervisor del contrato / apoyo a la supervisión y Ordenadores del Gasto.</t>
  </si>
  <si>
    <t>Mensual</t>
  </si>
  <si>
    <t>Identificar el posible incumplimiento del objeto y obligaciones contractuales, mayores y menores cantidades, ítems no previstos, hechos cumplidos y requisitos técnicos incumplidos, para beneficio propio de terceros.</t>
  </si>
  <si>
    <t>1) Realizar el seguimiento mensual detallado a la ejecución contractual, mediante la revisión de informes periódicos (incluso publicados en Secop), la revisión de evidencias entregadas y la verificación de las características técnicas de los productos contratados.</t>
  </si>
  <si>
    <t>1) En caso de que se identifiquen inconsistencias asociadas al incumplimiento del objeto y obligaciones contractuales, se procede a iniciar el proceso de declaratoria de incumplimiento total o parcial del contrato.</t>
  </si>
  <si>
    <t>1) Informe de supervisión de contratos para proveedores o prestación de servicios (muestreo).</t>
  </si>
  <si>
    <t>A demanda, de acuerdo a los términos legales para la liquidación de un contrato.</t>
  </si>
  <si>
    <t>1) Realizar la liquidación del contrato, identificando posibles incumplimientos al objeto y las obligaciones contractuales, mayores y menores cantidades, ítems no previstos, hechos cumplidos y requisitos técnicos incumplidos.</t>
  </si>
  <si>
    <t>1) Acta de liquidación firmada.</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</si>
  <si>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</si>
  <si>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</si>
  <si>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</si>
  <si>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</si>
  <si>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</si>
  <si>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</si>
  <si>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</si>
  <si>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</si>
  <si>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</si>
  <si>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</si>
  <si>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</si>
  <si>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</si>
  <si>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</si>
  <si>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</si>
  <si>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</si>
  <si>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</si>
  <si>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</si>
  <si>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</si>
  <si>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</si>
  <si>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</si>
  <si>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1) Actualizar el procedimiento y manuales a que hubuere lugar, con relacion a los lineamientos y controles establecidos en la etapa precontractual. (100%).</t>
  </si>
  <si>
    <t>1) 31/12/2023</t>
  </si>
  <si>
    <t>1) Establecer dentro del formato de evaluación tecnica, juridica y financiera, la declaración de conflicto de interes, como requisito previo para efectuar la evaluación. (100%).</t>
  </si>
  <si>
    <t>1) Actualizar la guía de supervisión e interventoria. (60%).
2) Capacitar en las obligaciones y responsabilidades de la supervisión de contratos y apoyo a la supervisión. (40%).</t>
  </si>
  <si>
    <t>1) 31/07/2023
2) 31/12/2023</t>
  </si>
  <si>
    <t>1) Capacitar en buenas practicas y sanciones por incumplimientos en materia de liquidación contractual, a los supervisores y apoyo a la supervisión. (100%).</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</si>
  <si>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</si>
  <si>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</si>
  <si>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</si>
  <si>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</si>
  <si>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</si>
  <si>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</si>
  <si>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</si>
  <si>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</si>
  <si>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</si>
  <si>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</si>
  <si>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</si>
  <si>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</si>
  <si>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</si>
  <si>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</si>
  <si>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</si>
  <si>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</si>
  <si>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</si>
  <si>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</si>
  <si>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El proceso no realiza reporte ni cargue de evidencias, por lo que no se evidencia avances en el primer cuatrimestre del 2023, se recomienda realizar lac acciones pertinentes para evitar el incumplimiento de las acciones y controles del riesgo.</t>
  </si>
  <si>
    <t>En este cuatrimestre se efectuó la actualización normativa de todos los documentos precontractuales como son manual de contratación, guia de supervisión,  fomatos de estudios previos y procedimiento precontractual en MIPG</t>
  </si>
  <si>
    <t>Actualización de documentos precontractuales y divulgación a través de comunicación interna a todos los colaboradores de la Entidad</t>
  </si>
  <si>
    <t>Actualización y socialización documentos mediante cordis 2023IE1668 y actualización de documentos en el mapa de procesos</t>
  </si>
  <si>
    <t>Se evidencia el cumplimiento del control para el segundo periodo, de acuerdo a los soportes suministrados por el proceso</t>
  </si>
  <si>
    <t>Se realizó la actualización legal de los formatos de estudios previos, los cuales se encuentran publicados en el mapa de procesos de gestión contractual con fecha 07 de Noviembre de 2023:
1. ACTUALIZACIÓN NORMATIVA MODALIDAD DE SELECCIÓN Y FUNDAMENTOS JURÍDICOS
2. ACTUALIZACIÓN INCLUSIÓN CLÁUSULAS ASOCIADAS AL CUMPLIMIENTO DE:
Circular No. 1 DE 2011
Decreto No. 380 de 2015
Decreto No. 332 de 2020
Directiva 005 de 2021
Ley 1257 de 2008
Ley 2040 de 2020
** Dar cumplimiento a los dispuesto en la Circular No. 1 de 2011 expedida por el Alcalde Mayor de Bogotá D.C., en el sentido de no contratar a menores de edad, en cumplimiento de los pactos, convenios y convenciones internacionales ratificados por Colombia, según lo establece la Constitución Política de 1991 y demás normas vigentes sobre la materia, en particular aquellas que consagran los derechos de los niños.
** Mantener la vinculación laboral o la relación contractual durante el plazo de ejecución del contrato con personas vulnerables, marginadas y/o excluidas de la dinámica productiva de la ciudad, de acuerdo con lo expuesto en el Decreto 380 de 2015. (Esta obligación aplica si dentro de la propuesta ganadora se incluyen personas pertenecientes a grupos marginales, vulnerables, excluidas o discapacitadas).
** Vincular y mantener a mujeres para la ejecución del contrato, según los porcentajes que se establecen en el artículo 3 y s.s. del Decreto 332 de 2020. (en caso de que no sea aplicable esta obligación, se deberá dejar la razón por la cual no se pueden aplicar los porcentajes de vinculación de mujeres).
** El contratista tiene la obligación en relación con las mujeres contratadas de evitar cualquier acción u omisión, que le cause muerte, daño o sufrimiento físico, sexual, psicológico, económico o patrimonial por su condición de mujer, así como las amenazas de tales actos, la coacción o la privación arbitraria de la libertad, bien sea que se presente en el ámbito público o en el privado.
** El contratista evitará cualquier acción u omisión orientada al abuso económico, el control abusivo de las finanzas, recompensas o castigos monetarios a las mujeres por razón de su condición social, económica o política.
** El contratista deberá facilitar y promover la denuncia ante el acaecimiento de cualquiera de las circunstancias descritas o las dispuestas en la Ley 1257 de 2008.
** El contratista se obliga a prevenir el abuso y el acoso sexual y a promover su denuncia así como de las demás violencias basadas en género en el marco de la ejecución del contrato y hacer un uso no sexista del lenguaje escrito, visual y audiovisual, de conformidad con lo establecido en el Acuerdo Distrital 381 de 2009.
** No utilizar expresiones transfóbicas, machistas, misóginas y discriminatorias hacia personas transgénero o de los sectores sociales LGBTI o xenofóbicas en el ámbito laboral e institucional.
** No realizar chistes y comentarios que ridiculicen a las personas en razón a su ciclo vital, talla, raza, sexo, religión, orientación sexual, identidad de género, situación social, discapacidad o capacidades diferenciales
** Atender los lineamientos previstos en la Ley 2040 de 2020. "por medio de la cual se adoptan medidas para impulsar el trabajo para adultos mayores y se dictan otras disposiciones".
3. INCLUSIÓN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t>
  </si>
  <si>
    <t>Actualización de documentos precontractuales y divulgación en mapa de procesos Idiger</t>
  </si>
  <si>
    <r>
      <rPr>
        <rFont val="Arial Narrow"/>
        <color theme="1"/>
        <sz val="9.0"/>
      </rPr>
      <t xml:space="preserve">** Informe de actualización normativa
** Correo electrónico con documentos adjuntos actualizados
** Formatos actualizados en mapa de procesos Idiger </t>
    </r>
    <r>
      <rPr>
        <rFont val="Arial Narrow"/>
        <color rgb="FF1155CC"/>
        <sz val="9.0"/>
        <u/>
      </rPr>
      <t>https://www.idiger.gov.co/contractual</t>
    </r>
  </si>
  <si>
    <r>
      <rPr>
        <rFont val="Arial Narrow"/>
        <color theme="1"/>
        <sz val="9.0"/>
      </rPr>
      <t xml:space="preserve">El proceso no realiza reporte ni cargue de evidencias, por lo que no se evidencia avances en el tercer cuatrimestre del 2023, se recomienda realizar el resporte respectivo de las  acciones pertinentes.
</t>
    </r>
    <r>
      <rPr>
        <rFont val="Arial Narrow"/>
        <b/>
        <color theme="1"/>
        <sz val="9.0"/>
      </rPr>
      <t>En una posterior revisión se presentan los soportes de ejecución del control sin embargo, se debe revisar la coherencia de algunas de las evidencias con respecto a la descrpción del control, ya que se presentan unas  evidencias adicionales que se pueden dejar como acciones o controles como es los procedimientos y documentos y su respectiva actualización.</t>
    </r>
  </si>
  <si>
    <t>El día 26 de Mayo de 2023 se efectuó una capacitación a abogados de la oficina jurídica sobre  la importancia de publicar los documentos de forma oportuna de la gestión contractual en la herramienta de SECOP II y fue socializado la forma en que se publica  a través de la plataforma, en la reunión fue sensibilizada la responsabilidad de verificar que toda la documentación corresponda.  Así mismo en las reuniones de seguimiento del área es socializada la información al equipo jurídico</t>
  </si>
  <si>
    <t xml:space="preserve">El día 26 de Mayo de 2023 se efectuó una capacitación a abogados de la oficina jurídica sobre  la importancia de publicar los documentos de forma oportuna de la gestión contractual en la herramienta de SECOP II y fue socializado la forma en que se publica  a través de la plataforma, en la reunión fue sensibilizada la responsabilidad de verificar que toda la documentación corresponda.  </t>
  </si>
  <si>
    <t>Soporte reunión 26 de mayo de 2023</t>
  </si>
  <si>
    <t>Se efectuó socialización de Directiva 019 de 2023, de la Directiva 008 de 2022 y Circular 007 de 2023 respecto a los lineamientos en secop2, adicionalmente fue socializado a los colaboradores de la Oficina Jurídica pautas asociadas a los tiempos y entrega de información a supervisores de contratos</t>
  </si>
  <si>
    <t>Divulgación de los lineamientos asociados a publicación en secop2</t>
  </si>
  <si>
    <t>** Comunicación interna Nro.:2023IE6003 - Socialización Directiva 019 de 2023 (fortalecer la vigilancia del contrato estatal, específicamente en el ámbito de la supervisión)
** Comunicación interna Nro.:2023IE5257 - Socialización Directiva 008 de 2022 y Circular 007 de 2023 (Lineamientos secop2)
** Cartilla Supervisión
** Correo electronico diculgado a colaboradores oficina jurídica</t>
  </si>
  <si>
    <r>
      <rPr>
        <rFont val="Arial Narrow"/>
        <color theme="1"/>
        <sz val="9.0"/>
      </rPr>
      <t xml:space="preserve">El proceso no realiza reporte ni cargue de evidencias, por lo que no se evidencia avances en el tercer cuatrimestre del 2023, se recomienda realizar el resporte respectivo de las  acciones pertinentes.
</t>
    </r>
    <r>
      <rPr>
        <rFont val="Arial Narrow"/>
        <b/>
        <color theme="1"/>
        <sz val="9.0"/>
      </rPr>
      <t xml:space="preserve">En una posterior revisión se presentan los soportes de ejecución del control y si es necesario buscar acciones de fortalecimiento para ellos ya que se evidencia en los soportes el control de la causa raiz lo cual permite evitar la materialización del riesgo. </t>
    </r>
  </si>
  <si>
    <t xml:space="preserve">Hay una profesional en el área jurídica encargada de efectuar la revisión aleatoria  de los contratos v/s el formato de  aprobación de garantías </t>
  </si>
  <si>
    <t xml:space="preserve">Mensualmente se efectua la  revisión aleatoria  de los contratos v/s el formato de  aprobación de garantías </t>
  </si>
  <si>
    <t>Se remite informe de revisión efectuada</t>
  </si>
  <si>
    <t>Se efectuó una revisión de los expedientes fisicos y digitales cargados en secop para verificar que todos los documentos estuvieran cargados así como las pólizas aprobadas, de igual forma se remitió correo electrónico indicando a los colaboradores de la oficina jurídica la importancia de la comunicación con los supervisores de los contratos y los documentos que deben estar aprobados en secop2 antes de ser enviados al supervisor</t>
  </si>
  <si>
    <t>El 28 de Agosto de 2023 fue remitido a diferentes profesionales de la Oficina Jurídica la solicitud de revisión y verificación de los documentos asociados a 298 contratos, en el cual se efectuó un verificación documental tanto en la plataforma secop2 como en los expedientes físicos</t>
  </si>
  <si>
    <t>** Correo de asignación de verificación de contratos enviado a colaboradores de la oficina jurídica con las respectivas instrucciones
** Archivo excel con la información de los contratos que fueron revisados
** Socialización lineamientos colaboradores Jurídica</t>
  </si>
  <si>
    <r>
      <rPr>
        <rFont val="Arial Narrow"/>
        <color theme="1"/>
        <sz val="9.0"/>
      </rPr>
      <t xml:space="preserve">El proceso no realiza reporte ni cargue de evidencias, por lo que no se evidencia avances en el tercer cuatrimestre del 2023, se recomienda realizar el resporte respectivo de las  acciones pertinentes.
</t>
    </r>
    <r>
      <rPr>
        <rFont val="Arial Narrow"/>
        <b/>
        <color theme="1"/>
        <sz val="9.0"/>
      </rPr>
      <t xml:space="preserve">En una posterior revisión se presentan los soportes de ejecución del control y si es necesario buscar acciones de fortalecimiento para ellos ya que se evidencia en los soportes el control de la causa raiz lo cual permite evitar la materialización del riesgo. </t>
    </r>
  </si>
  <si>
    <t>Se efectúa seguimiento constante a las liquidaciones de contratos, hay un grupo de abogados  que  desarrollan esta labor y realizan de manera periodica las liquidaciones y solicitan a  las áreas los ajustes correspondientes</t>
  </si>
  <si>
    <t>El día 12 de septiembre de 2023 se realizó mesa de trabajo  con el equipo jurídico de la oficina para hacer seguimiento de las actas de cierre y su correspondiente publicación en la plataforma, así mismo de los procesos contractuales asignados y volver a recordar la importancia de la oportunidad en el registro de información contractual en la plataforma secop2, en la oportunidad de respuesta a cordis y en la conformación de expedientes documentales a cargo de cada abogado del grupo.</t>
  </si>
  <si>
    <t>**Soporte seguimiento liquidaciones contratos
**Soporte reunión 12 de septiembre de 2023</t>
  </si>
  <si>
    <t>Seguimiento  constante del estado de liquidaciones a cargo del grupo designado por la oficina Jurídica para tal fin</t>
  </si>
  <si>
    <t>**Soporte seguimiento liquidaciones contratos  y convenios a corte 26 de diciembre de 2023</t>
  </si>
  <si>
    <r>
      <rPr>
        <rFont val="Arial Narrow"/>
        <color theme="1"/>
        <sz val="9.0"/>
      </rPr>
      <t xml:space="preserve">El proceso no realiza reporte ni cargue de evidencias, por lo que no se evidencia avances en el tercer cuatrimestre del 2023, se recomienda realizar el resporte respectivo de las  acciones pertinentes.
</t>
    </r>
    <r>
      <rPr>
        <rFont val="Arial Narrow"/>
        <b/>
        <color theme="1"/>
        <sz val="9.0"/>
      </rPr>
      <t xml:space="preserve">En una posterior revisión se presentan los soportes de ejecución del control y si es necesario buscar acciones de fortalecimiento para ellos ya que se evidencia en los soportes el control de la causa raiz lo cual permite evitar la materialización del riesgo. </t>
    </r>
  </si>
  <si>
    <t>Se efectuó mesa de trabajo con el equipo jurídico de la oficina, para realizar una correcta y acertada revisión, control y verificación a los estudios previos y demás documentos allegados a la Oficina Jurídica</t>
  </si>
  <si>
    <t>El día 13 de Julio de 2023 se realizó mesa de trabajo con el equipo jurídico de la oficina, recordando la importancia de realizar  una correcta y acertada revisión, control y verificación a los estudios previos allegados a la Oficina jurídica, de registrar la información correctamente de los contratos en la plataforma secop2 y de verificar bien en la plataforma los documentos cuando se está efectuando liquidación a los contratos.</t>
  </si>
  <si>
    <t>Sorporte reunión 13 de Julio de 2023</t>
  </si>
  <si>
    <t>Se efectuó una revisión de los expedientes fisicos y digitales cargados en secop para verificar que todos los documentos como estudios previos , estudios de mercado, de sector y demas docuemtnos soporte para la adquisicion de bienes y servicios se encontraran debidamente publicados y dentro del expediente fisico, de igual forma se remitió correo electrónico indicando a los colaboradores de la oficina jurídica la importancia de la comunicación con los supervisores de los contratos y los documentos que deben estar aprobados en secop2 antes de ser enviados al supervisor</t>
  </si>
  <si>
    <r>
      <rPr>
        <rFont val="Arial Narrow"/>
        <color theme="1"/>
        <sz val="9.0"/>
      </rPr>
      <t xml:space="preserve">El proceso no realiza reporte ni cargue de evidencias, por lo que no se evidencia avances en el tercer cuatrimestre del 2023, se recomienda realizar el resporte respectivo de las  acciones pertinentes.
</t>
    </r>
    <r>
      <rPr>
        <rFont val="Arial Narrow"/>
        <b/>
        <color theme="1"/>
        <sz val="9.0"/>
      </rPr>
      <t>En una posterior revisión se presentan los soportes de ejecución del control, sin mebargo la evidencias presentadas no son acorde a lo que se presenta en la decricpción del control, ya que se refieren a reuniones cuatrimestrales pero no se ve la evidencia de estas. Se recomienda revisar los diferentes controles y de esta manera verificar la coherencia de información.</t>
    </r>
  </si>
  <si>
    <t>Desde la oficina jurídica se efectuó la actualización del procedimiento precontractual, manual de contratación, así mismo la actualización de los formatos de estudios previos</t>
  </si>
  <si>
    <t>Se reportan las evidencias que soportan la ejecución del contol durante el periodo definidio</t>
  </si>
  <si>
    <t>Procedimiento precontractual actualizado, formatos estudios previos, manual de contratación
Pantallazos secop de 3 procesos de contratación (Muestreo) aleatorios para evidenciar la ejecución del control.</t>
  </si>
  <si>
    <t>Se evidencian la ejecución de la acción y el control para el primer periodo, de acuerdo a los soportes suministrados por el proceso Gestión Jurídica y dan cumplimiento a lo establecido.</t>
  </si>
  <si>
    <t xml:space="preserve">Accion: Se evidencia la ejecucion de la accion para reducir el riesgo residual con una ejecucion del 100%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</si>
  <si>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Las evidencias de la ejecución de los controles se encuentran documentadas y demuestran su cumplimiento</t>
  </si>
  <si>
    <t xml:space="preserve">Se actualizó el manual de contratación, el procedimiento precontractual, se crearon los formatos para estudios de mercado y de sector, se actualizó el procedimiento de contrato de prestación de servicios, y actualización de formatos de estudios previos </t>
  </si>
  <si>
    <t>** En el cuatrimestre se ejecuta la acción mediante la construcción de los estudios previos construidos por el equipo técnico designado, los cuales deben ser firmados y allegados a la Oficina Jurídica (Estudios previos) 
** Previo a la publicación del proceso en SECOP, el comité de contratación realiza la revisión de los estudios previos con sus documentos anexos y emite sus recomendaciones. (actas de comité de contratación)</t>
  </si>
  <si>
    <t>Documentos actualizados en el mapa de procesos
GC-MN-01 Manual de Contratación V9 Guías - GU
GC-PD-01 Procedimiento Precontractual V6
GC-FT-85 Formato análisis de sector V1
GC-FT-86 Formato Estudio de Mercado V1
GC-PD-02 Procedimiento Contratación Prestación de Servicios Profesionales o de Apoyo a la Gestión V3
Actualización y socialización documentos mediante cordis 2023IE1668, posteriormente actualización de documentos en el mapa de procesos</t>
  </si>
  <si>
    <t>Se evidencia el cumplimiento de la acción 1 y del control 1 para el segundo periodo, de acuerdo a los soportes suministrados por el proceso.</t>
  </si>
  <si>
    <t>Accion: Se evidencia la ejecucion de las acciones de mitigacion de acuerdo a las evidencias presentadas.
Control: Las evidencias del control estabalecidas para gestionar el riesgo de corrupcion no cumplen con el objeto de mitigar de manera adecuada el riesgo, ya que no ayudan a que se pueda revisar la  información por parte de un tercero y llegue a la misma conclusión de quien ejecutó el control y se pueda evaluar que el control realmente fue ejecutado de acuerdo con los parámetros establecidos y descritos, por tanto el control no cumple con la  responsabilidad de reducir  el riesgo de actuaciones irregulares o fraudulentas, se debe  identificar la situación y mejorar el diseño del control con relación a las evidencias que permitan demostrar su efectiva ejecución.</t>
  </si>
  <si>
    <t>Las evidencias de la ejecución del control no permiten demostrar su cumplimientoy las de la  accion se encuentran documentadas y demuestran su cumplimiento</t>
  </si>
  <si>
    <t>Desde la oficina Jurídica se efectuó actualización al manual de contratación incluyendo un capítulo de BUENAS PRÁCTICAS Y MEDIDAS PARA EVITAR LA CORRUPCIÓN, así mismo se  creó una cartilla de supervisión de contratos con los tips asociados a una ejecución adecuada y que prácticas se deben evitar en la ejecución y terminación de los contratos</t>
  </si>
  <si>
    <t>Desde la oficina Jurídica se dejaron los siguientes lineamientos en el manual de contratación a fin de evitar la materializaicón del riesgo: 
La corrupción puede definirse como el abuso de posiciones de poder o de confianza, para el beneficio particular en detrimento del interés colectivo, realizado a través de ofrecer o solicitar,
entregar o recibir bienes o dinero en especie, en servicios o beneficios, a cambio de acciones, decisiones u omisiones.
Se  pueden mitigar los riesgos o factores que incrementen los eventuales riesgos de corrupción adoptando las siguientes conductas:
1. Eliminando cualquier posibilidad de establecer pliegos con condiciones restrictivas innecesarias y factores de calificación y/ o ponderación que no permitan seleccionar
objetivamente la mejor propuesta.
2. Determinando plazos para presentar las propuestas y términos para la calificación de las mismas, razonables, los cuales permitan una amplia participación de interesados, así como
también, la adopción de decisiones debidamente justificadas que no dejen manto de duda a la hora de seleccionar al proponente ganador.
3. Publicando los documentos expedidos con ocasión del proceso no solo dentro del término señalado en la norma, sino de forma más expedita, así como también, se considera una
buena práctica para evitar la corrupción dar respuesta justificada a todas y cada una de las peticiones y/o observaciones presentadas por los interesados dentro del proceso.
4. Fortaleciendo las veedurías y controles ciudadanos, los cuales posibiliten una mayor facilidad para la presentación de denuncias.
5. Ampliando los canales de participación ciudadana.
6. En las contrataciones de prestación de servicios profesionales y de apoyo a la gestión, se debe tener en cuenta que estos son financiados con recursos públicos, que proceden en
caso de inexistencia o insuficiencia de personal, para apoyar bien sea actividades de funcionamiento como misionales, es por ello que se debe verificar que el contratista tenga la
disponibilidad para atender las obligaciones que asumirá, no se debe manejar esta contratación como una forma de cumplir favores políticos, porque se corre el riesgo de
sobrecarga laboral a los funcionarios de planta, generar inoportunidad en la atención de los trámites asignados a cada área funcional, se debe atender el debido manejo de los recursos
públicos.</t>
  </si>
  <si>
    <t>** Manual de contratación con capítulo de beunas prácticas y medidas anticorrupción
** Correo electronico solicitando divulgación del documento
** Cartilla de supervisión de contratos</t>
  </si>
  <si>
    <t>El proceso no realiza reporte ni cargue de evidencias, en las acciones y controles, por lo que no se evidencia el cumplimiento de las actividades en el tercer cuatrimestre del 2023, se recomienda revisar la periocidad y oportunidad para realizar el reporte respectivo de las  acciones realizadas.</t>
  </si>
  <si>
    <t xml:space="preserve">Accion: Se evidencia la ejecucion de las acciones de mitigacion de acuerdo a las evidencias presentadas.
Control: Con relacion a las evidencias presentadas, no se cumple con lo establecido para  mitigar de manera adecuada el riesgo, ya que no ayudan a que se pueda revisar la  información por parte de un tercero y llegue a la misma conclusión de quien ejecutó el control y se pueda evaluar que el control realmente fue ejecutado de acuerdo con los parámetros establecidos y descritos, por tanto no se cumple con la  responsabilidad de reducir  el riesgo de actuaciones irregulares o fraudulentas. 
No se evidencia cumplimiento por parte del proceso referente a las recomendaciones dadas en el seguimiento anterior con relacion a que: se debe  mejorar el diseño del control con relación a las evidencias que permitan demostrar su efectiva ejecución. 
Por ultimo, si bien el proceso genero reporte con relacion al control de riesgos, la informacion y su evidencias se entregaron fuera de los tiempos establecidos. 
</t>
  </si>
  <si>
    <t>Las evidencias de la accion se encuentran documentadas y demuestran su cumplimiento. 
Las evidencias del control documentadas no demuestran su cumplimiento</t>
  </si>
  <si>
    <t>Se verificó dentro de comunicaciones internas de designación de comité evaluador que existe la declaración de conflicto de interés en numeral 3</t>
  </si>
  <si>
    <t>Comunicación interna designación comité evaluador
Captura pantalla secop 2 (Muestreo) para evidenciar la ejecución del control.</t>
  </si>
  <si>
    <t xml:space="preserve">Accion:  La evidencia dispuesta en el repositorio no es coherente con la accion propuesta  para reducir el riesgo residual 
Control : Se evidencia la ejecución del control ,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</si>
  <si>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Se creó el FORMATO CONFLICTO DE INTERESES PARA EVALUACIÓN TÉCNICA, JURIDICA Y FINANCIERA., que deberá ser firmado por el Comité evaluador, y contiene la siguiente información: 
Los suscritos, habiendo sido designados como comité evaluador para el proceso indicado anteriormente, declaramos que no tenemos ningún vínculo (conflicto de interés) directo o indirecto con ninguno de los proponentes que han presentado oferta/propuesta para este proceso, en su calidad de individuos o miembros de una asociación, así como tampoco con ningún subcontratista propuesto.
Declaro que si durante el proceso de evaluación descubro que existe tal conflicto de interés, lo informaré inmediatamente a la Entidad y renunciaré a mis funciones u obligaciones dentro del comité evaluador.  Entiendo que si tal conflicto de interés es de mi conocimiento y no lo he declarado, La Entidad efectuará las acciones legales a que haya lugar.
Declaro que no responderé a los intereses, influencias u órdenes de ninguna parte, involucrada o no en el proceso, incluyendo a la Institución a la que represento, que afecten el resultado del mismo; teniendo durante el curso de la evaluación completa autonomía e independencia de mis superiores o de la autoridad que me designó a desempeñar esta actividad, con el objeto de eliminar todo tipo de influencias externas en la toma de decisiones.</t>
  </si>
  <si>
    <t>** Durante el cuatrimestre se emitieron comunicados designando a los miembros del equipo evaluador.
 **El comité evaluador entregó los respectivos informes de evaluación detallando los resultados de la evaluación de ofertas, por todos los evaluadores técnicos responsables de cada uno de los procesos, identificando específicamente la asignación de puntajes.</t>
  </si>
  <si>
    <t>** Comunicación de designación de miembros del equipo evaluador
** Formato conflicto de intereses</t>
  </si>
  <si>
    <t>Accion: se evidencia el cuplimiento de la ejecucion de la accion de acuerdo a las evidencias presentadas.
Control: Se evidencia el cumplimiento de la ejecucuion del control de acuerdo a las evidencias presentadas, se recomienda revisar el diseño del control en cuanto a las evidencias  ya que no ayudan a que se pueda revisar la  información por parte de un tercero y llegue a la misma conclusión de quien ejecutó el control y se pueda
evaluar que el control realmente fue ejecutado de acuerdo con los parámetros establecidos y descritos.</t>
  </si>
  <si>
    <t>Las evidencias de la ejecución del control y la accion se encuentran documentadas y demuestran su cumplimiento</t>
  </si>
  <si>
    <t>Durante el periodo se dió uso al FORMATO CONFLICTO DE INTERESES PARA EVALUACIÓN TÉCNICA, JURIDICA Y FINANCIERA., que deberá ser firmado por el Comité evaluador,  el cual está representado por varios funcionarios de la Entidad de diferentes dependencias:
Los suscritos, habiendo sido designados como comité evaluador para el proceso indicado anteriormente, declaramos que no tenemos ningún vínculo (conflicto de interés) directo o indirecto con ninguno de los proponentes que han presentado oferta/propuesta para este proceso, en su calidad de individuos o miembros de una asociación, así como tampoco con ningún subcontratista propuesto.
Declaro que si durante el proceso de evaluación descubro que existe tal conflicto de interés, lo informaré inmediatamente a la Entidad y renunciaré a mis funciones u obligaciones dentro del comité evaluador.  Entiendo que si tal conflicto de interés es de mi conocimiento y no lo he declarado, La Entidad efectuará las acciones legales a que haya lugar.
Declaro que no responderé a los intereses, influencias u órdenes de ninguna parte, involucrada o no en el proceso, incluyendo a la Institución a la que represento, que afecten el resultado del mismo; teniendo durante el curso de la evaluación completa autonomía e independencia de mis superiores o de la autoridad que me designó a desempeñar esta actividad, con el objeto de eliminar todo tipo de influencias externas en la toma de decisiones.</t>
  </si>
  <si>
    <t>Publicación en mapa de procesos formato Código: GC-FT-94, Vigente desde: 22/09/2023
En el formato se incluyó nombre y cargos de personal de planta de las diferentes áreas responsables de hacer la correspondiente evaluación de procesos de adquisición de bienes y servicios
Actualización manual de contratación capítulo buenas prácticas y medidas para evitar la corrupción</t>
  </si>
  <si>
    <t xml:space="preserve">
** Formato Código: GC-FT-94 - FORMATO CONFLICTO DE INTERESES PARA EVALUACIÓN TÉCNICA, JURÍDICA Y FINANCIERA 
GC-FT-94 Formato conflicto de interes V1
** Manual de contratación
</t>
  </si>
  <si>
    <t xml:space="preserve">"Accion: Se evidencia la ejecucion de las acciones de mitigacion de acuerdo a las evidencias presentadas.
Control: Con relacion a las evidencias presentadas, no se puede evaluar que el control realmente fue ejecutado de acuerdo con los parámetros establecidos y descritos, toda vez que no cumplen con lo establecido para  mitigar de manera adecuada el riesgo, por tanto no se cumple con la  responsabilidad de reducir  el riesgo de actuaciones irregulares o fraudulentas. 
Si bien el proceso genero reporte con relacion al control de riesgos, la informacion y su evidencias se entregaron fuera de los tiempos establecidos. "
</t>
  </si>
  <si>
    <t>Se realizó la actualización de guía de supervisión de contratos</t>
  </si>
  <si>
    <t>Guía de supervisión de contratos
Informes de supervisión de contratos (Muestreo) para evidenciar la ejecución del control.</t>
  </si>
  <si>
    <t>Se evidencian la ejecución de la acción 1 y el control para el primer periodo, de acuerdo a los soportes suministrados por los procesos responsables y dan cumplimiento a lo establecido, en cuanto a la ación 2 no se evidencia avances.</t>
  </si>
  <si>
    <t xml:space="preserve">Accion:  Se evidencia la ejecucion de la accion correpondiente a la actualizacion de la Guia de supervision, no obstante no se eviencia ejecucion  de las capacitaciones a la supervision de contratos por tanto el % de avance se evalua con un 50%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</si>
  <si>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Fue actualizada la guía de supervisión de contratos GC-GU-01 Guía para la supervisión e interventoría de contratos V4
 y se efectuó curso de Contratación Estatal con la Universidad Nacional de Colombia, dirigida a todos los supevisores de contratos, realizado del 28 de Marzo al 30 de Mayo de 2023 en la  ciudad de Bogotá, mediante la modalidad virtual con una intensidad de 28 horas.</t>
  </si>
  <si>
    <t>** Se verificó una muestra aleatoria del seguimiento mensual detallado a la ejecución contractual, mediante la revisión de informes periódicos en el expediente fisico y digital de los contratos FONDIGER 193-2022 Y 263-2022</t>
  </si>
  <si>
    <r>
      <rPr>
        <rFont val="Arial Narrow"/>
        <color theme="1"/>
        <sz val="9.0"/>
      </rPr>
      <t xml:space="preserve">** GC-GU-01 Guía para la supervisión e interventoría de contratos V4
** Soporte drive curso de contratación estatal: </t>
    </r>
    <r>
      <rPr>
        <rFont val="Arial Narrow"/>
        <color rgb="FF1155CC"/>
        <sz val="9.0"/>
        <u/>
      </rPr>
      <t>https://drive.google.com/drive/folders/1J7zAKF4KMxaPCW5Ez6bjJUQOp-yGpOkr</t>
    </r>
    <r>
      <rPr>
        <rFont val="Arial Narrow"/>
        <color theme="1"/>
        <sz val="9.0"/>
      </rPr>
      <t xml:space="preserve">  y correo curso contratación estatal
</t>
    </r>
  </si>
  <si>
    <t>Se evidencia el cumplimiento de las acciones 1 y 2; y el control 1 para el segundo periodo, de acuerdo a los soportes suministrados por el proceso.</t>
  </si>
  <si>
    <t>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Monitoreo segunda linea: se evidencia monitoreo de la segunda linea, no obstante el monitoreo no asegura la efectiviad en el  diseño y operacion de los controles y las acciones que gestionan el riesgo por parte de la primera linea</t>
  </si>
  <si>
    <t>Evidencias del control: Las evidencias del control no ayudan a que se pueda revisar la misma información por parte de un tercero y llegue a la misma conclusión de quien ejecutó el control y se pueda
evaluar que el control realmente fue ejecutado de acuerdo con los parámetros establecidos y descritos 
Evidencia de la acción. se evidencia la ejecucion de la acción</t>
  </si>
  <si>
    <t xml:space="preserve">** Se realizó actualización de guía de supervisión y formatos de estudios previos en la INCLUSIÓN OBLIGACIONES EN MATERIA DE ANTICORRUPCIÓN Y TRANSPARENCIA DE
CONFORMIDAD CON LO ESTIPULADO EN EL DECRETO 189 DE 2020 “Por el cual se
expiden lineamientos generales sobre transparencia, integridad y medidas
anticorrupción en las entidades y organismos del orden distrital y se dictan otras
disposiciones” y la DIRECTIVA 006 DE 2022 “Directrices Para El Fortalecimiento De La Política Distrital Anticorrupción En Materia Del Ejercicio de la Potestad
Disciplinaria En Cabeza De Las Entidades Del Orden Distrital.”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las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 Se efectuó cartilla de supervisión de contratos </t>
  </si>
  <si>
    <t>** Divulgación de los lineamientos asociados a publicación en secop2 y responsabilidades de supervisión
** Estandarización de los formatos de estudios previos con la  inclusión de OBLIGACIONES EN MATERIA DE ANTICORRUPCIÓN Y TRANSPARENCIA
GC-FT-67 Formato Estudios Previos Concurso de Méritos 
GC-FT-68 Formato estudios previos menor cuantía 
GC-FT-70 Formato estudios previos subasta inversa 
GC-FT-78 Formato estudios previos licitación pública 
** Con la creación de la cartilla de supervisión se remitirán las buenas prácticas asociadas a la transparencia en la ejecución contractual además de otras reposabilidades asociadas a la adecuada supervisión de contratos</t>
  </si>
  <si>
    <t>** Comunicación interna Nro.:2023IE6003 - Socialización Directiva 019 de 2023 (fortalecer la vigilancia del contrato estatal, específicamente en el ámbito de la supervisión)
** Comunicación interna Nro.:2023IE5257 - Socialización Directiva 008 de 2022 y Circular 007 de 2023 (Lineamientos secop2)
** Cartilla Supervisión
** Correo electronico divulgado a colaboradores oficina jurídica
** Estudios previos con clausulas anticorrupción y transparencia https://www.idiger.gov.co/contractual</t>
  </si>
  <si>
    <t xml:space="preserve">"Accion: Se evidencia la ejecucion de las acciones de mitigacion de acuerdo a las evidencias presentadas.
Control: Con relacion a las evidencias presentadas, no se puede evaluar que el control realmente fue ejecutado de acuerdo con los parámetros establecidos y descritos, toda vez que no cumplen con lo establecido para  mitigar de manera adecuada el riesgo, por tanto no se cumple con la  responsabilidad de reducir  el riesgo de actuaciones irregulares o fraudulentas. 
No se evidencia cumplimiento por parte del proceso referente a las recomendaciones dadas en el seguimiento anterior con relacion a que: se debe  mejorar el diseño del control con relación a las evidencias que permitan demostrar su efectiva ejecución. 
Si bien el proceso genero reporte con relacion al control de riesgos, la informacion y su evidencias se entregaron fuera de los tiempos establecidos.
</t>
  </si>
  <si>
    <t>Se solicitó a la Subdirección Corporativa el apoyo para que en las capacitaciones sobre seguimiento a contratos se realice la socialización de buenas practicas y sanciones por incumplimientos en materia de liquidación contractual</t>
  </si>
  <si>
    <t>Actas de liquidación (Muestreo) para evidenciar la ejecución del control. En este caso, no se han realizado liquidaciones de contratos durante el periodo evaluado en las subdirecciones: corporativa, manejo de emergencias y análisis de riesgos.</t>
  </si>
  <si>
    <t>No se evidencian avances en la acción para el primer periodo, sin embargo en la ejecución del control establecido, de acuerdo a los soportes suministrados por los procesos Gestión Jurídica y Conocimiento del Riesgo y Efectos al Cambio Climático, se evidencia el cumplimiento.</t>
  </si>
  <si>
    <t xml:space="preserve">Accion:  La evidencia dispuesta en el repositorio no es coherente con la accion propuesta  para reducir el riesgo residual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</si>
  <si>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La Entidad efectuó curso de Contratación Estatal con la Universidad Nacional de Colombia, dirigida a todos los supevisores de contratos, realizado del 28 de Marzo al 30 de Mayo de 2023 en la  ciudad de Bogotá, mediante la modalidad virtual con una intensidad de 28 horas. Mediante el cual se capacitó en buenas practicas y sanciones por incumplimientos en material de liquidación contractual</t>
  </si>
  <si>
    <t xml:space="preserve">En el periodo del 16 de abril al 15 de Agosto fueron liquidados 51 contratos, no se identificaron posibles incumplimientos al objeto ni a las obligaciones contractuales, y las observaciones pertinentes fueron registradas en el acta de liquidación </t>
  </si>
  <si>
    <t>** Soporte drive curso de contratación estatal: https://drive.google.com/drive/folders/1J7zAKF4KMxaPCW5Ez6bjJUQOp-yGpOkr  y correo curso contratación estatal
** Soporte relación contratos liquidados en el periodo</t>
  </si>
  <si>
    <t>Se evidencia el cumplimiento de la acción 1 y el control 1 para el segundo periodo, de acuerdo a los soportes suministrados por el proceso.</t>
  </si>
  <si>
    <t>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Monitoreo segunda linea: se evidencia monitoreo de la segunda linea, no obstante el monitoreo no asegura la efectiviad en el  diseño y operacion de los controles y las acciones que gestionan el riesgo por parte de la primera linea.</t>
  </si>
  <si>
    <t>Evidencias del control: Las evidencias del control no ayudan
a que se pueda revisar la misma información por parte de un tercero
y llegue a la misma conclusión de quien ejecutó el control y se pueda
evaluar que el control realmente fue ejecutado de acuerdo con los
parámetros establecidos y descritos 
Evidencias de la acción: Se evidencia la ejecuion de la acción</t>
  </si>
  <si>
    <t xml:space="preserve">En el último periodo de acuerdo a las observaciones efectuadas por la tercera línea de defensa, como Oficina Jurídica efectuamos actualización de procedimientos, formatos y manuales con el fin de incluir medidas que promuevan las buenas prácticas y de anticorrupción, fueron socializadas a la Entidad los respectivos lineamientos asociados a dar cumplimiento a una contrtatación eficiente, el uso de plataforma secop2 y las responsabilidades de la supervisión de contratos en materia de ejecución y liquidaación de contratos, temass que fueron tratados en el curso de conbtratación estatal dictado por la univesidad Nacional. </t>
  </si>
  <si>
    <t>Como control actualizamos la guía de supervisión en lo relacionado con las obligaciones de supervisor en las etapas de ejecución y liquidación, así mismo se efectuó la cartilla de supervisión que será divulgada a los supervisores de contrato, por otro lado, desde la oficina jurídica hay un grupo especial designado para la liquidación de contratos y seguimiento con el fin de evitar que haya perdida de competencia</t>
  </si>
  <si>
    <t>** Guía de supervisión
** Cartilla de Supervisión
** Seguimiento a liquidaciones con corte 26 de diciembre de 2023</t>
  </si>
  <si>
    <t>"Accion: Se evidencia la ejecucion de las acciones de mitigacion de acuerdo a las evidencias presentadas.
Control: Con relacion a las evidencias presentadas, no se puede evaluar que el control realmente fue ejecutado de acuerdo con los parámetros establecidos y descritos, toda vez que no cumplen con lo establecido para  mitigar de manera adecuada el riesgo, por tanto no se cumple con la  responsabilidad de reducir  el riesgo de actuaciones irregulares o fraudulentas. 
No se evidencia cumplimiento por parte del proceso referente a las recomendaciones dadas en el seguimiento anterior con relacion a que: se debe  mejorar el diseño del control con relación a las evidencias que permitan demostrar su efectiva ejecución. 
Si bien el proceso genero reporte con relacion al control de riesgos, la informacion y su evidencias se entregaron fuera de los tiempos establecidos.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</si>
  <si>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</si>
  <si>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</si>
  <si>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</si>
  <si>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</si>
  <si>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</si>
  <si>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</si>
  <si>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</si>
  <si>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</si>
  <si>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</si>
  <si>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</si>
  <si>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</si>
  <si>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</si>
  <si>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</si>
  <si>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</si>
  <si>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</si>
  <si>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</si>
  <si>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</si>
  <si>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</si>
  <si>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</si>
  <si>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</si>
  <si>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</si>
  <si>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</si>
  <si>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</si>
  <si>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</si>
  <si>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</si>
  <si>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</si>
  <si>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</si>
  <si>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</si>
  <si>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</si>
  <si>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</si>
  <si>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</si>
  <si>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</si>
  <si>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</si>
  <si>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</si>
  <si>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</si>
  <si>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</si>
  <si>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</si>
  <si>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</si>
  <si>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</si>
  <si>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</si>
  <si>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</si>
  <si>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</si>
  <si>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</si>
  <si>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t>Prevenir</t>
  </si>
  <si>
    <t>Se investigan y resuelven oportunamente</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</si>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</sst>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9">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1.0"/>
      <color rgb="FFFFFFFF"/>
      <name val="Arial Narrow"/>
    </font>
    <font>
      <sz val="8.0"/>
      <color theme="1"/>
      <name val="Arial Narrow"/>
    </font>
    <font>
      <sz val="13.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rgb="FFFFFFFF"/>
      <name val="Century Gothic"/>
    </font>
    <font>
      <sz val="9.0"/>
      <color theme="1"/>
      <name val="Arial Narrow"/>
    </font>
    <font>
      <u/>
      <sz val="9.0"/>
      <color theme="1"/>
      <name val="Arial Narrow"/>
    </font>
    <font>
      <sz val="9.0"/>
      <color rgb="FF000000"/>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3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right style="thin">
        <color rgb="FF000000"/>
      </right>
      <top/>
    </border>
    <border>
      <left/>
      <right style="thin">
        <color rgb="FF000000"/>
      </right>
    </border>
    <border>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1" numFmtId="0" xfId="0" applyAlignment="1" applyBorder="1" applyFont="1">
      <alignment horizontal="center" shrinkToFit="0" vertical="center" wrapText="1"/>
    </xf>
    <xf borderId="19" fillId="3" fontId="20"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9" fillId="0" fontId="22"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2" numFmtId="0" xfId="0" applyAlignment="1" applyBorder="1" applyFont="1">
      <alignment horizontal="center" shrinkToFit="0" vertical="center" wrapText="1"/>
    </xf>
    <xf borderId="4" fillId="0" fontId="22" numFmtId="0" xfId="0" applyAlignment="1" applyBorder="1" applyFont="1">
      <alignment horizontal="left" shrinkToFit="0" vertical="center" wrapText="1"/>
    </xf>
    <xf borderId="19" fillId="0" fontId="23" numFmtId="0" xfId="0" applyAlignment="1" applyBorder="1" applyFont="1">
      <alignment horizontal="center"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5"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6" numFmtId="0" xfId="0" applyAlignment="1" applyBorder="1" applyFont="1">
      <alignment horizontal="center" shrinkToFit="0" vertical="center" wrapText="1"/>
    </xf>
    <xf borderId="4" fillId="5" fontId="27" numFmtId="0" xfId="0" applyAlignment="1" applyBorder="1" applyFill="1" applyFont="1">
      <alignment horizontal="center" shrinkToFit="0" vertical="center" wrapText="1"/>
    </xf>
    <xf borderId="13" fillId="6" fontId="28" numFmtId="0" xfId="0" applyAlignment="1" applyBorder="1" applyFill="1" applyFont="1">
      <alignment horizontal="center" shrinkToFit="0" vertical="center" wrapText="1"/>
    </xf>
    <xf borderId="29" fillId="0" fontId="2" numFmtId="0" xfId="0" applyBorder="1" applyFont="1"/>
    <xf borderId="4" fillId="3" fontId="26" numFmtId="0" xfId="0" applyAlignment="1" applyBorder="1" applyFont="1">
      <alignment horizontal="center" shrinkToFit="0" vertical="center" wrapText="1"/>
    </xf>
    <xf borderId="4" fillId="6" fontId="28" numFmtId="0" xfId="0" applyAlignment="1" applyBorder="1" applyFont="1">
      <alignment horizontal="center" shrinkToFit="0" vertical="center" wrapText="1"/>
    </xf>
    <xf borderId="4" fillId="3" fontId="29"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30" numFmtId="9" xfId="0" applyAlignment="1" applyBorder="1" applyFont="1" applyNumberFormat="1">
      <alignment horizontal="center" shrinkToFit="0" vertical="center" wrapText="1"/>
    </xf>
    <xf borderId="20" fillId="0" fontId="30" numFmtId="164" xfId="0" applyAlignment="1" applyBorder="1" applyFont="1" applyNumberFormat="1">
      <alignment horizontal="center" shrinkToFit="0" vertical="center" wrapText="1"/>
    </xf>
    <xf borderId="20" fillId="0" fontId="30"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5" numFmtId="9" xfId="0" applyAlignment="1" applyBorder="1" applyFont="1" applyNumberFormat="1">
      <alignment horizontal="center" readingOrder="0" shrinkToFit="0" vertical="center" wrapText="1"/>
    </xf>
    <xf borderId="20" fillId="0" fontId="30" numFmtId="0" xfId="0" applyAlignment="1" applyBorder="1" applyFont="1">
      <alignment horizontal="center" readingOrder="0" shrinkToFit="0" vertical="center" wrapText="1"/>
    </xf>
    <xf borderId="20" fillId="0" fontId="31" numFmtId="0" xfId="0" applyAlignment="1" applyBorder="1" applyFont="1">
      <alignment horizontal="center" readingOrder="0" shrinkToFit="0" vertical="center" wrapText="1"/>
    </xf>
    <xf borderId="19" fillId="0" fontId="30" numFmtId="9" xfId="0" applyAlignment="1" applyBorder="1" applyFont="1" applyNumberFormat="1">
      <alignment horizontal="center" shrinkToFit="0" vertical="center" wrapText="1"/>
    </xf>
    <xf borderId="19" fillId="0" fontId="30" numFmtId="164" xfId="0" applyAlignment="1" applyBorder="1" applyFont="1" applyNumberFormat="1">
      <alignment horizontal="center" shrinkToFit="0" vertical="center" wrapText="1"/>
    </xf>
    <xf borderId="19" fillId="0" fontId="30" numFmtId="0" xfId="0" applyAlignment="1" applyBorder="1" applyFont="1">
      <alignment horizontal="center" shrinkToFit="0" vertical="center" wrapText="1"/>
    </xf>
    <xf borderId="19" fillId="0" fontId="5" numFmtId="9" xfId="0" applyAlignment="1" applyBorder="1" applyFont="1" applyNumberFormat="1">
      <alignment horizontal="center" readingOrder="0" shrinkToFit="0" vertical="center" wrapText="1"/>
    </xf>
    <xf borderId="19" fillId="0" fontId="30" numFmtId="0" xfId="0" applyAlignment="1" applyBorder="1" applyFont="1">
      <alignment horizontal="center" readingOrder="0" shrinkToFit="0" vertical="center" wrapText="1"/>
    </xf>
    <xf borderId="30" fillId="7" fontId="32" numFmtId="0" xfId="0" applyAlignment="1" applyBorder="1" applyFill="1" applyFont="1">
      <alignment horizontal="center" shrinkToFit="0" vertical="center" wrapText="1"/>
    </xf>
    <xf borderId="19" fillId="0" fontId="30" numFmtId="0" xfId="0" applyAlignment="1" applyBorder="1" applyFont="1">
      <alignment horizontal="left" readingOrder="0" shrinkToFit="0" vertical="center" wrapText="1"/>
    </xf>
    <xf borderId="31" fillId="0" fontId="2" numFmtId="0" xfId="0" applyBorder="1" applyFont="1"/>
    <xf borderId="32" fillId="0" fontId="2" numFmtId="0" xfId="0" applyBorder="1" applyFont="1"/>
    <xf borderId="19" fillId="0" fontId="22" numFmtId="0" xfId="0" applyAlignment="1" applyBorder="1" applyFont="1">
      <alignment horizontal="center" readingOrder="0" shrinkToFit="0" vertical="center" wrapText="1"/>
    </xf>
    <xf borderId="19" fillId="0" fontId="33" numFmtId="0" xfId="0" applyAlignment="1" applyBorder="1" applyFont="1">
      <alignment horizontal="center" shrinkToFit="0" vertical="center" wrapText="1"/>
    </xf>
    <xf borderId="22" fillId="0" fontId="17" numFmtId="0" xfId="0" applyAlignment="1" applyBorder="1" applyFont="1">
      <alignment horizontal="center" shrinkToFit="0" vertical="center" wrapText="1"/>
    </xf>
    <xf borderId="20" fillId="0" fontId="17" numFmtId="0" xfId="0" applyAlignment="1" applyBorder="1" applyFont="1">
      <alignment horizontal="center" shrinkToFit="0" vertical="center" wrapText="1"/>
    </xf>
    <xf borderId="0" fillId="0" fontId="14" numFmtId="0" xfId="0" applyAlignment="1" applyFont="1">
      <alignment horizontal="left" vertical="center"/>
    </xf>
    <xf borderId="33" fillId="6" fontId="13" numFmtId="9" xfId="0" applyAlignment="1" applyBorder="1" applyFont="1" applyNumberFormat="1">
      <alignment horizontal="center" vertical="center"/>
    </xf>
    <xf borderId="13" fillId="4" fontId="34" numFmtId="0" xfId="0" applyAlignment="1" applyBorder="1" applyFont="1">
      <alignment horizontal="center" shrinkToFit="0" vertical="center" wrapText="1"/>
    </xf>
    <xf borderId="19" fillId="4" fontId="34" numFmtId="0" xfId="0" applyAlignment="1" applyBorder="1" applyFont="1">
      <alignment horizontal="center" shrinkToFit="0" vertical="center" wrapText="1"/>
    </xf>
    <xf borderId="13" fillId="4" fontId="35" numFmtId="0" xfId="0" applyAlignment="1" applyBorder="1" applyFont="1">
      <alignment horizontal="center" shrinkToFit="0" vertical="center" wrapText="1"/>
    </xf>
    <xf borderId="4" fillId="4" fontId="35" numFmtId="9" xfId="0" applyAlignment="1" applyBorder="1" applyFont="1" applyNumberFormat="1">
      <alignment horizontal="center" vertical="center"/>
    </xf>
    <xf borderId="4" fillId="4" fontId="35" numFmtId="10" xfId="0" applyAlignment="1" applyBorder="1" applyFont="1" applyNumberFormat="1">
      <alignment horizontal="center" vertical="center"/>
    </xf>
    <xf borderId="4" fillId="4" fontId="35" numFmtId="0" xfId="0" applyAlignment="1" applyBorder="1" applyFont="1">
      <alignment horizontal="center" shrinkToFit="0" vertical="center" wrapText="1"/>
    </xf>
    <xf borderId="4" fillId="4" fontId="35"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6" numFmtId="0" xfId="0" applyAlignment="1" applyBorder="1" applyFont="1">
      <alignment horizontal="center" shrinkToFit="0" vertical="center" wrapText="1"/>
    </xf>
    <xf borderId="4" fillId="4" fontId="36" numFmtId="0" xfId="0" applyAlignment="1" applyBorder="1" applyFont="1">
      <alignment horizontal="center" vertical="center"/>
    </xf>
    <xf borderId="0" fillId="0" fontId="37" numFmtId="0" xfId="0" applyFont="1"/>
    <xf borderId="4" fillId="4" fontId="38" numFmtId="0" xfId="0" applyAlignment="1" applyBorder="1" applyFont="1">
      <alignment horizontal="left" shrinkToFit="0" vertical="center" wrapText="1"/>
    </xf>
    <xf borderId="4" fillId="0" fontId="38" numFmtId="0" xfId="0" applyAlignment="1" applyBorder="1" applyFont="1">
      <alignment horizontal="left" shrinkToFit="0" vertical="center" wrapText="1"/>
    </xf>
    <xf borderId="0" fillId="0" fontId="37" numFmtId="0" xfId="0" applyAlignment="1" applyFont="1">
      <alignment horizontal="left"/>
    </xf>
    <xf borderId="4" fillId="0" fontId="38" numFmtId="0" xfId="0" applyAlignment="1" applyBorder="1" applyFont="1">
      <alignment horizontal="left" vertical="center"/>
    </xf>
    <xf borderId="0" fillId="0" fontId="37"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891102075"/>
        <c:axId val="826843952"/>
      </c:barChart>
      <c:catAx>
        <c:axId val="8911020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826843952"/>
      </c:catAx>
      <c:valAx>
        <c:axId val="8268439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89110207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990475247"/>
        <c:axId val="865774803"/>
      </c:barChart>
      <c:catAx>
        <c:axId val="9904752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865774803"/>
      </c:catAx>
      <c:valAx>
        <c:axId val="86577480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9047524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924319371"/>
        <c:axId val="1062271875"/>
      </c:barChart>
      <c:catAx>
        <c:axId val="9243193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62271875"/>
      </c:catAx>
      <c:valAx>
        <c:axId val="106227187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92431937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757227782"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60012593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4407835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contractual" TargetMode="External"/><Relationship Id="rId2" Type="http://schemas.openxmlformats.org/officeDocument/2006/relationships/hyperlink" Target="https://drive.google.com/drive/folders/1J7zAKF4KMxaPCW5Ez6bjJUQOp-yGpOkr"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Gestionar la adquisición de bienes y servicios para cumplir la misión y objetivos institucionales establecidos en los planes, programas y proyectos del IDIGER de acuerdo con la normatividad vigente.</v>
      </c>
      <c r="D8" s="4"/>
      <c r="E8" s="4"/>
      <c r="F8" s="4"/>
      <c r="G8" s="4"/>
      <c r="H8" s="2"/>
      <c r="I8" s="22" t="str">
        <f>IFERROR(VLOOKUP(C6,'Datos Hoja 1'!$A$1:$D$17,3,FALSE),"")</f>
        <v>Inicia con la planeación de la contratación, continua con la selección, contratación, ejecución y finaliza con el cierre del expediente.</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c r="B13" s="29" t="s">
        <v>11</v>
      </c>
      <c r="C13" s="27"/>
      <c r="D13" s="30" t="s">
        <v>12</v>
      </c>
      <c r="E13" s="29" t="s">
        <v>13</v>
      </c>
      <c r="F13" s="27"/>
      <c r="G13" s="28"/>
      <c r="H13" s="29" t="s">
        <v>14</v>
      </c>
      <c r="I13" s="27"/>
      <c r="J13" s="30" t="s">
        <v>12</v>
      </c>
      <c r="K13" s="29" t="s">
        <v>15</v>
      </c>
      <c r="L13" s="27"/>
      <c r="M13" s="6"/>
      <c r="N13" s="6"/>
      <c r="O13" s="8"/>
      <c r="P13" s="8"/>
      <c r="Q13" s="8"/>
      <c r="R13" s="8"/>
      <c r="S13" s="8"/>
      <c r="T13" s="8"/>
      <c r="U13" s="8"/>
      <c r="V13" s="8"/>
      <c r="W13" s="8"/>
      <c r="X13" s="8"/>
      <c r="Y13" s="8"/>
      <c r="Z13" s="8"/>
    </row>
    <row r="14" ht="16.5" customHeight="1">
      <c r="A14" s="28"/>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12</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6.5" customHeight="1">
      <c r="A17" s="28"/>
      <c r="B17" s="29" t="s">
        <v>28</v>
      </c>
      <c r="C17" s="27"/>
      <c r="D17" s="30"/>
      <c r="E17" s="29" t="s">
        <v>29</v>
      </c>
      <c r="F17" s="27"/>
      <c r="G17" s="28" t="s">
        <v>12</v>
      </c>
      <c r="H17" s="29" t="s">
        <v>30</v>
      </c>
      <c r="I17" s="27"/>
      <c r="J17" s="30"/>
      <c r="K17" s="29" t="s">
        <v>31</v>
      </c>
      <c r="L17" s="27"/>
      <c r="M17" s="6"/>
      <c r="N17" s="6"/>
      <c r="O17" s="8"/>
      <c r="P17" s="8"/>
      <c r="Q17" s="8"/>
      <c r="R17" s="8"/>
      <c r="S17" s="8"/>
      <c r="T17" s="8"/>
      <c r="U17" s="8"/>
      <c r="V17" s="8"/>
      <c r="W17" s="8"/>
      <c r="X17" s="8"/>
      <c r="Y17" s="8"/>
      <c r="Z17" s="8"/>
    </row>
    <row r="18" ht="25.5" customHeight="1">
      <c r="A18" s="28"/>
      <c r="B18" s="29" t="s">
        <v>32</v>
      </c>
      <c r="C18" s="27"/>
      <c r="D18" s="30"/>
      <c r="E18" s="31" t="s">
        <v>33</v>
      </c>
      <c r="F18" s="27"/>
      <c r="G18" s="28"/>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t="s">
        <v>49</v>
      </c>
      <c r="C26" s="26"/>
      <c r="D26" s="26"/>
      <c r="E26" s="26"/>
      <c r="F26" s="27"/>
      <c r="G26" s="36">
        <v>4.0</v>
      </c>
      <c r="H26" s="32" t="s">
        <v>50</v>
      </c>
      <c r="I26" s="26"/>
      <c r="J26" s="26"/>
      <c r="K26" s="26"/>
      <c r="L26" s="27"/>
      <c r="M26" s="6"/>
      <c r="N26" s="6"/>
      <c r="O26" s="8"/>
      <c r="P26" s="8"/>
      <c r="Q26" s="8"/>
      <c r="R26" s="8"/>
      <c r="S26" s="8"/>
      <c r="T26" s="8"/>
      <c r="U26" s="8"/>
      <c r="V26" s="8"/>
      <c r="W26" s="8"/>
      <c r="X26" s="8"/>
      <c r="Y26" s="8"/>
      <c r="Z26" s="8"/>
    </row>
    <row r="27" ht="16.5" customHeight="1">
      <c r="A27" s="36">
        <v>5.0</v>
      </c>
      <c r="B27" s="32" t="s">
        <v>51</v>
      </c>
      <c r="C27" s="26"/>
      <c r="D27" s="26"/>
      <c r="E27" s="26"/>
      <c r="F27" s="27"/>
      <c r="G27" s="36">
        <v>5.0</v>
      </c>
      <c r="H27" s="32" t="s">
        <v>52</v>
      </c>
      <c r="I27" s="26"/>
      <c r="J27" s="26"/>
      <c r="K27" s="26"/>
      <c r="L27" s="27"/>
      <c r="M27" s="6"/>
      <c r="N27" s="6"/>
      <c r="O27" s="8"/>
      <c r="P27" s="8"/>
      <c r="Q27" s="8"/>
      <c r="R27" s="8"/>
      <c r="S27" s="8"/>
      <c r="T27" s="8"/>
      <c r="U27" s="8"/>
      <c r="V27" s="8"/>
      <c r="W27" s="8"/>
      <c r="X27" s="8"/>
      <c r="Y27" s="8"/>
      <c r="Z27" s="8"/>
    </row>
    <row r="28" ht="16.5" customHeight="1">
      <c r="A28" s="36">
        <v>6.0</v>
      </c>
      <c r="B28" s="32" t="s">
        <v>53</v>
      </c>
      <c r="C28" s="26"/>
      <c r="D28" s="26"/>
      <c r="E28" s="26"/>
      <c r="F28" s="27"/>
      <c r="G28" s="36">
        <v>6.0</v>
      </c>
      <c r="H28" s="32" t="s">
        <v>54</v>
      </c>
      <c r="I28" s="26"/>
      <c r="J28" s="26"/>
      <c r="K28" s="26"/>
      <c r="L28" s="27"/>
      <c r="M28" s="6"/>
      <c r="N28" s="6"/>
      <c r="O28" s="8"/>
      <c r="P28" s="8"/>
      <c r="Q28" s="8"/>
      <c r="R28" s="8"/>
      <c r="S28" s="8"/>
      <c r="T28" s="8"/>
      <c r="U28" s="8"/>
      <c r="V28" s="8"/>
      <c r="W28" s="8"/>
      <c r="X28" s="8"/>
      <c r="Y28" s="8"/>
      <c r="Z28" s="8"/>
    </row>
    <row r="29" ht="16.5" customHeight="1">
      <c r="A29" s="36">
        <v>7.0</v>
      </c>
      <c r="B29" s="32"/>
      <c r="C29" s="26"/>
      <c r="D29" s="26"/>
      <c r="E29" s="26"/>
      <c r="F29" s="27"/>
      <c r="G29" s="36">
        <v>7.0</v>
      </c>
      <c r="H29" s="32"/>
      <c r="I29" s="26"/>
      <c r="J29" s="26"/>
      <c r="K29" s="26"/>
      <c r="L29" s="27"/>
      <c r="M29" s="6"/>
      <c r="N29" s="6"/>
      <c r="O29" s="8"/>
      <c r="P29" s="8"/>
      <c r="Q29" s="8"/>
      <c r="R29" s="8"/>
      <c r="S29" s="8"/>
      <c r="T29" s="8"/>
      <c r="U29" s="8"/>
      <c r="V29" s="8"/>
      <c r="W29" s="8"/>
      <c r="X29" s="8"/>
      <c r="Y29" s="8"/>
      <c r="Z29" s="8"/>
    </row>
    <row r="30" ht="16.5" customHeight="1">
      <c r="A30" s="36">
        <v>8.0</v>
      </c>
      <c r="B30" s="32"/>
      <c r="C30" s="26"/>
      <c r="D30" s="26"/>
      <c r="E30" s="26"/>
      <c r="F30" s="27"/>
      <c r="G30" s="36">
        <v>8.0</v>
      </c>
      <c r="H30" s="32"/>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55</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56</v>
      </c>
      <c r="B39" s="34"/>
      <c r="C39" s="34"/>
      <c r="D39" s="34"/>
      <c r="E39" s="34"/>
      <c r="F39" s="35"/>
      <c r="G39" s="25" t="s">
        <v>57</v>
      </c>
      <c r="H39" s="26"/>
      <c r="I39" s="26"/>
      <c r="J39" s="26"/>
      <c r="K39" s="26"/>
      <c r="L39" s="27"/>
      <c r="M39" s="6"/>
      <c r="N39" s="6"/>
      <c r="O39" s="8"/>
      <c r="P39" s="8"/>
      <c r="Q39" s="8"/>
      <c r="R39" s="8"/>
      <c r="S39" s="8"/>
      <c r="T39" s="8"/>
      <c r="U39" s="8"/>
      <c r="V39" s="8"/>
      <c r="W39" s="8"/>
      <c r="X39" s="8"/>
      <c r="Y39" s="8"/>
      <c r="Z39" s="8"/>
    </row>
    <row r="40" ht="16.5" customHeight="1">
      <c r="A40" s="36">
        <v>1.0</v>
      </c>
      <c r="B40" s="32" t="s">
        <v>58</v>
      </c>
      <c r="C40" s="26"/>
      <c r="D40" s="26"/>
      <c r="E40" s="26"/>
      <c r="F40" s="27"/>
      <c r="G40" s="36">
        <v>1.0</v>
      </c>
      <c r="H40" s="32" t="s">
        <v>59</v>
      </c>
      <c r="I40" s="26"/>
      <c r="J40" s="26"/>
      <c r="K40" s="26"/>
      <c r="L40" s="27"/>
      <c r="M40" s="6"/>
      <c r="N40" s="6"/>
      <c r="O40" s="8"/>
      <c r="P40" s="8"/>
      <c r="Q40" s="8"/>
      <c r="R40" s="8"/>
      <c r="S40" s="8"/>
      <c r="T40" s="8"/>
      <c r="U40" s="8"/>
      <c r="V40" s="8"/>
      <c r="W40" s="8"/>
      <c r="X40" s="8"/>
      <c r="Y40" s="8"/>
      <c r="Z40" s="8"/>
    </row>
    <row r="41" ht="16.5" customHeight="1">
      <c r="A41" s="36">
        <v>2.0</v>
      </c>
      <c r="B41" s="32" t="s">
        <v>60</v>
      </c>
      <c r="C41" s="26"/>
      <c r="D41" s="26"/>
      <c r="E41" s="26"/>
      <c r="F41" s="27"/>
      <c r="G41" s="36">
        <v>2.0</v>
      </c>
      <c r="H41" s="32" t="s">
        <v>61</v>
      </c>
      <c r="I41" s="26"/>
      <c r="J41" s="26"/>
      <c r="K41" s="26"/>
      <c r="L41" s="27"/>
      <c r="M41" s="6"/>
      <c r="N41" s="6"/>
      <c r="O41" s="8"/>
      <c r="P41" s="8"/>
      <c r="Q41" s="8"/>
      <c r="R41" s="8"/>
      <c r="S41" s="8"/>
      <c r="T41" s="8"/>
      <c r="U41" s="8"/>
      <c r="V41" s="8"/>
      <c r="W41" s="8"/>
      <c r="X41" s="8"/>
      <c r="Y41" s="8"/>
      <c r="Z41" s="8"/>
    </row>
    <row r="42" ht="16.5" customHeight="1">
      <c r="A42" s="36">
        <v>3.0</v>
      </c>
      <c r="B42" s="32" t="s">
        <v>62</v>
      </c>
      <c r="C42" s="26"/>
      <c r="D42" s="26"/>
      <c r="E42" s="26"/>
      <c r="F42" s="27"/>
      <c r="G42" s="36">
        <v>3.0</v>
      </c>
      <c r="H42" s="32" t="s">
        <v>63</v>
      </c>
      <c r="I42" s="26"/>
      <c r="J42" s="26"/>
      <c r="K42" s="26"/>
      <c r="L42" s="27"/>
      <c r="M42" s="6"/>
      <c r="N42" s="6"/>
      <c r="O42" s="8"/>
      <c r="P42" s="8"/>
      <c r="Q42" s="8"/>
      <c r="R42" s="8"/>
      <c r="S42" s="8"/>
      <c r="T42" s="8"/>
      <c r="U42" s="8"/>
      <c r="V42" s="8"/>
      <c r="W42" s="8"/>
      <c r="X42" s="8"/>
      <c r="Y42" s="8"/>
      <c r="Z42" s="8"/>
    </row>
    <row r="43" ht="16.5" customHeight="1">
      <c r="A43" s="36">
        <v>4.0</v>
      </c>
      <c r="B43" s="32" t="s">
        <v>64</v>
      </c>
      <c r="C43" s="26"/>
      <c r="D43" s="26"/>
      <c r="E43" s="26"/>
      <c r="F43" s="27"/>
      <c r="G43" s="36">
        <v>4.0</v>
      </c>
      <c r="H43" s="32"/>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65</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66</v>
      </c>
      <c r="B56" s="34"/>
      <c r="C56" s="34"/>
      <c r="D56" s="34"/>
      <c r="E56" s="34"/>
      <c r="F56" s="35"/>
      <c r="G56" s="25" t="s">
        <v>67</v>
      </c>
      <c r="H56" s="26"/>
      <c r="I56" s="26"/>
      <c r="J56" s="26"/>
      <c r="K56" s="26"/>
      <c r="L56" s="27"/>
      <c r="M56" s="6"/>
      <c r="N56" s="6"/>
      <c r="O56" s="8"/>
      <c r="P56" s="8"/>
      <c r="Q56" s="8"/>
      <c r="R56" s="8"/>
      <c r="S56" s="8"/>
      <c r="T56" s="8"/>
      <c r="U56" s="8"/>
      <c r="V56" s="8"/>
      <c r="W56" s="8"/>
      <c r="X56" s="8"/>
      <c r="Y56" s="8"/>
      <c r="Z56" s="8"/>
    </row>
    <row r="57" ht="16.5" customHeight="1">
      <c r="A57" s="36">
        <v>1.0</v>
      </c>
      <c r="B57" s="32" t="s">
        <v>68</v>
      </c>
      <c r="C57" s="26"/>
      <c r="D57" s="26"/>
      <c r="E57" s="26"/>
      <c r="F57" s="27"/>
      <c r="G57" s="36">
        <v>1.0</v>
      </c>
      <c r="H57" s="32" t="s">
        <v>69</v>
      </c>
      <c r="I57" s="26"/>
      <c r="J57" s="26"/>
      <c r="K57" s="26"/>
      <c r="L57" s="27"/>
      <c r="M57" s="6"/>
      <c r="N57" s="6"/>
      <c r="O57" s="8"/>
      <c r="P57" s="8"/>
      <c r="Q57" s="8"/>
      <c r="R57" s="8"/>
      <c r="S57" s="8"/>
      <c r="T57" s="8"/>
      <c r="U57" s="8"/>
      <c r="V57" s="8"/>
      <c r="W57" s="8"/>
      <c r="X57" s="8"/>
      <c r="Y57" s="8"/>
      <c r="Z57" s="8"/>
    </row>
    <row r="58" ht="16.5" customHeight="1">
      <c r="A58" s="36">
        <v>2.0</v>
      </c>
      <c r="B58" s="32"/>
      <c r="C58" s="26"/>
      <c r="D58" s="26"/>
      <c r="E58" s="26"/>
      <c r="F58" s="27"/>
      <c r="G58" s="36">
        <v>2.0</v>
      </c>
      <c r="H58" s="32" t="s">
        <v>70</v>
      </c>
      <c r="I58" s="26"/>
      <c r="J58" s="26"/>
      <c r="K58" s="26"/>
      <c r="L58" s="27"/>
      <c r="M58" s="6"/>
      <c r="N58" s="6"/>
      <c r="O58" s="8"/>
      <c r="P58" s="8"/>
      <c r="Q58" s="8"/>
      <c r="R58" s="8"/>
      <c r="S58" s="8"/>
      <c r="T58" s="8"/>
      <c r="U58" s="8"/>
      <c r="V58" s="8"/>
      <c r="W58" s="8"/>
      <c r="X58" s="8"/>
      <c r="Y58" s="8"/>
      <c r="Z58" s="8"/>
    </row>
    <row r="59" ht="16.5" customHeight="1">
      <c r="A59" s="36">
        <v>3.0</v>
      </c>
      <c r="B59" s="32"/>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71</v>
      </c>
      <c r="B67" s="34"/>
      <c r="C67" s="34"/>
      <c r="D67" s="34"/>
      <c r="E67" s="34"/>
      <c r="F67" s="35"/>
      <c r="G67" s="25" t="s">
        <v>72</v>
      </c>
      <c r="H67" s="26"/>
      <c r="I67" s="26"/>
      <c r="J67" s="26"/>
      <c r="K67" s="26"/>
      <c r="L67" s="27"/>
      <c r="M67" s="6"/>
      <c r="N67" s="6"/>
      <c r="O67" s="8"/>
      <c r="P67" s="8"/>
      <c r="Q67" s="8"/>
      <c r="R67" s="8"/>
      <c r="S67" s="8"/>
      <c r="T67" s="8"/>
      <c r="U67" s="8"/>
      <c r="V67" s="8"/>
      <c r="W67" s="8"/>
      <c r="X67" s="8"/>
      <c r="Y67" s="8"/>
      <c r="Z67" s="8"/>
    </row>
    <row r="68" ht="16.5" customHeight="1">
      <c r="A68" s="36">
        <v>1.0</v>
      </c>
      <c r="B68" s="32"/>
      <c r="C68" s="26"/>
      <c r="D68" s="26"/>
      <c r="E68" s="26"/>
      <c r="F68" s="27"/>
      <c r="G68" s="36">
        <v>1.0</v>
      </c>
      <c r="H68" s="32" t="s">
        <v>73</v>
      </c>
      <c r="I68" s="26"/>
      <c r="J68" s="26"/>
      <c r="K68" s="26"/>
      <c r="L68" s="27"/>
      <c r="M68" s="6"/>
      <c r="N68" s="6"/>
      <c r="O68" s="8"/>
      <c r="P68" s="8"/>
      <c r="Q68" s="8"/>
      <c r="R68" s="8"/>
      <c r="S68" s="8"/>
      <c r="T68" s="8"/>
      <c r="U68" s="8"/>
      <c r="V68" s="8"/>
      <c r="W68" s="8"/>
      <c r="X68" s="8"/>
      <c r="Y68" s="8"/>
      <c r="Z68" s="8"/>
    </row>
    <row r="69" ht="16.5" customHeight="1">
      <c r="A69" s="36">
        <v>2.0</v>
      </c>
      <c r="B69" s="32"/>
      <c r="C69" s="26"/>
      <c r="D69" s="26"/>
      <c r="E69" s="26"/>
      <c r="F69" s="27"/>
      <c r="G69" s="36">
        <v>2.0</v>
      </c>
      <c r="H69" s="32" t="s">
        <v>74</v>
      </c>
      <c r="I69" s="26"/>
      <c r="J69" s="26"/>
      <c r="K69" s="26"/>
      <c r="L69" s="27"/>
      <c r="M69" s="6"/>
      <c r="N69" s="6"/>
      <c r="O69" s="8"/>
      <c r="P69" s="8"/>
      <c r="Q69" s="8"/>
      <c r="R69" s="8"/>
      <c r="S69" s="8"/>
      <c r="T69" s="8"/>
      <c r="U69" s="8"/>
      <c r="V69" s="8"/>
      <c r="W69" s="8"/>
      <c r="X69" s="8"/>
      <c r="Y69" s="8"/>
      <c r="Z69" s="8"/>
    </row>
    <row r="70" ht="16.5" customHeight="1">
      <c r="A70" s="36">
        <v>3.0</v>
      </c>
      <c r="B70" s="32"/>
      <c r="C70" s="26"/>
      <c r="D70" s="26"/>
      <c r="E70" s="26"/>
      <c r="F70" s="27"/>
      <c r="G70" s="36">
        <v>3.0</v>
      </c>
      <c r="H70" s="32" t="s">
        <v>75</v>
      </c>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76</v>
      </c>
      <c r="B78" s="34"/>
      <c r="C78" s="34"/>
      <c r="D78" s="34"/>
      <c r="E78" s="34"/>
      <c r="F78" s="35"/>
      <c r="G78" s="25" t="s">
        <v>77</v>
      </c>
      <c r="H78" s="26"/>
      <c r="I78" s="26"/>
      <c r="J78" s="26"/>
      <c r="K78" s="26"/>
      <c r="L78" s="27"/>
      <c r="M78" s="6"/>
      <c r="N78" s="6"/>
      <c r="O78" s="8"/>
      <c r="P78" s="8"/>
      <c r="Q78" s="8"/>
      <c r="R78" s="8"/>
      <c r="S78" s="8"/>
      <c r="T78" s="8"/>
      <c r="U78" s="8"/>
      <c r="V78" s="8"/>
      <c r="W78" s="8"/>
      <c r="X78" s="8"/>
      <c r="Y78" s="8"/>
      <c r="Z78" s="8"/>
    </row>
    <row r="79" ht="16.5" customHeight="1">
      <c r="A79" s="36">
        <v>1.0</v>
      </c>
      <c r="B79" s="32"/>
      <c r="C79" s="26"/>
      <c r="D79" s="26"/>
      <c r="E79" s="26"/>
      <c r="F79" s="27"/>
      <c r="G79" s="36">
        <v>1.0</v>
      </c>
      <c r="H79" s="32" t="s">
        <v>78</v>
      </c>
      <c r="I79" s="26"/>
      <c r="J79" s="26"/>
      <c r="K79" s="26"/>
      <c r="L79" s="27"/>
      <c r="M79" s="6"/>
      <c r="N79" s="6"/>
      <c r="O79" s="8"/>
      <c r="P79" s="8"/>
      <c r="Q79" s="8"/>
      <c r="R79" s="8"/>
      <c r="S79" s="8"/>
      <c r="T79" s="8"/>
      <c r="U79" s="8"/>
      <c r="V79" s="8"/>
      <c r="W79" s="8"/>
      <c r="X79" s="8"/>
      <c r="Y79" s="8"/>
      <c r="Z79" s="8"/>
    </row>
    <row r="80" ht="16.5" customHeight="1">
      <c r="A80" s="36">
        <v>2.0</v>
      </c>
      <c r="B80" s="32"/>
      <c r="C80" s="26"/>
      <c r="D80" s="26"/>
      <c r="E80" s="26"/>
      <c r="F80" s="27"/>
      <c r="G80" s="36">
        <v>2.0</v>
      </c>
      <c r="H80" s="32" t="s">
        <v>79</v>
      </c>
      <c r="I80" s="26"/>
      <c r="J80" s="26"/>
      <c r="K80" s="26"/>
      <c r="L80" s="27"/>
      <c r="M80" s="6"/>
      <c r="N80" s="6"/>
      <c r="O80" s="8"/>
      <c r="P80" s="8"/>
      <c r="Q80" s="8"/>
      <c r="R80" s="8"/>
      <c r="S80" s="8"/>
      <c r="T80" s="8"/>
      <c r="U80" s="8"/>
      <c r="V80" s="8"/>
      <c r="W80" s="8"/>
      <c r="X80" s="8"/>
      <c r="Y80" s="8"/>
      <c r="Z80" s="8"/>
    </row>
    <row r="81" ht="16.5" customHeight="1">
      <c r="A81" s="36">
        <v>3.0</v>
      </c>
      <c r="B81" s="32"/>
      <c r="C81" s="26"/>
      <c r="D81" s="26"/>
      <c r="E81" s="26"/>
      <c r="F81" s="27"/>
      <c r="G81" s="36">
        <v>3.0</v>
      </c>
      <c r="H81" s="32"/>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80</v>
      </c>
      <c r="W1" s="8"/>
      <c r="X1" s="8"/>
      <c r="Y1" s="8"/>
      <c r="Z1" s="8"/>
    </row>
    <row r="2" ht="16.5" customHeight="1">
      <c r="A2" s="9"/>
      <c r="B2" s="10"/>
      <c r="C2" s="9"/>
      <c r="U2" s="10"/>
      <c r="V2" s="39" t="s">
        <v>81</v>
      </c>
      <c r="W2" s="8"/>
      <c r="X2" s="8"/>
      <c r="Y2" s="8"/>
      <c r="Z2" s="8"/>
    </row>
    <row r="3" ht="16.5" customHeight="1">
      <c r="A3" s="9"/>
      <c r="B3" s="10"/>
      <c r="C3" s="9"/>
      <c r="U3" s="10"/>
      <c r="V3" s="39" t="s">
        <v>82</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83</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84</v>
      </c>
      <c r="B6" s="43" t="s">
        <v>85</v>
      </c>
      <c r="C6" s="44" t="s">
        <v>86</v>
      </c>
      <c r="D6" s="26"/>
      <c r="E6" s="26"/>
      <c r="F6" s="26"/>
      <c r="G6" s="26"/>
      <c r="H6" s="26"/>
      <c r="I6" s="26"/>
      <c r="J6" s="27"/>
      <c r="K6" s="44" t="s">
        <v>87</v>
      </c>
      <c r="L6" s="26"/>
      <c r="M6" s="26"/>
      <c r="N6" s="26"/>
      <c r="O6" s="26"/>
      <c r="P6" s="27"/>
      <c r="Q6" s="44" t="s">
        <v>88</v>
      </c>
      <c r="R6" s="26"/>
      <c r="S6" s="26"/>
      <c r="T6" s="26"/>
      <c r="U6" s="26"/>
      <c r="V6" s="27"/>
      <c r="W6" s="8"/>
      <c r="X6" s="8"/>
      <c r="Y6" s="8"/>
      <c r="Z6" s="8"/>
    </row>
    <row r="7" ht="18.0" customHeight="1">
      <c r="A7" s="45"/>
      <c r="B7" s="45"/>
      <c r="C7" s="46" t="s">
        <v>89</v>
      </c>
      <c r="D7" s="46" t="s">
        <v>90</v>
      </c>
      <c r="E7" s="46" t="s">
        <v>91</v>
      </c>
      <c r="F7" s="46" t="s">
        <v>92</v>
      </c>
      <c r="G7" s="47" t="s">
        <v>93</v>
      </c>
      <c r="H7" s="46" t="s">
        <v>94</v>
      </c>
      <c r="I7" s="46" t="s">
        <v>95</v>
      </c>
      <c r="J7" s="46" t="s">
        <v>96</v>
      </c>
      <c r="K7" s="48" t="s">
        <v>97</v>
      </c>
      <c r="L7" s="43" t="s">
        <v>98</v>
      </c>
      <c r="M7" s="49" t="s">
        <v>99</v>
      </c>
      <c r="N7" s="48" t="s">
        <v>100</v>
      </c>
      <c r="O7" s="43" t="s">
        <v>98</v>
      </c>
      <c r="P7" s="48" t="s">
        <v>101</v>
      </c>
      <c r="Q7" s="46" t="s">
        <v>102</v>
      </c>
      <c r="R7" s="46" t="s">
        <v>103</v>
      </c>
      <c r="S7" s="46" t="s">
        <v>104</v>
      </c>
      <c r="T7" s="46" t="s">
        <v>105</v>
      </c>
      <c r="U7" s="48" t="s">
        <v>106</v>
      </c>
      <c r="V7" s="46" t="s">
        <v>107</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Gestión Contractual</v>
      </c>
      <c r="C9" s="52" t="s">
        <v>108</v>
      </c>
      <c r="D9" s="52" t="s">
        <v>109</v>
      </c>
      <c r="E9" s="52" t="s">
        <v>110</v>
      </c>
      <c r="F9" s="52" t="s">
        <v>111</v>
      </c>
      <c r="G9" s="52" t="s">
        <v>112</v>
      </c>
      <c r="H9" s="52" t="s">
        <v>113</v>
      </c>
      <c r="I9" s="52" t="s">
        <v>114</v>
      </c>
      <c r="J9" s="52" t="s">
        <v>115</v>
      </c>
      <c r="K9" s="53" t="str">
        <f>IFERROR(MID(J9,1,SEARCH(":",J9,1)-1),"")</f>
        <v>Media</v>
      </c>
      <c r="L9" s="54">
        <f>IF(OR(K9="Rara vez",K9="Muy Baja"),0.2,
IF(OR(K9="Improbable",K9="Baja"),0.4,
IF(OR(K9="Posible",K9="Media"),0.6,
IF(OR(K9="Probable",K9="Alta"),0.8,
IF(OR(K9="Casi seguro",K9="Muy Alta"),1,"")))))</f>
        <v>0.6</v>
      </c>
      <c r="M9" s="55" t="s">
        <v>116</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4">
        <f>IF(N9="Leve",0.2,
IF(N9="Menor",0.4,
IF(N9="Moderado",0.6,
IF(N9="Mayor",0.8,
IF(N9="Catastrófico",1,"")))))</f>
        <v>0.6</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7" t="s">
        <v>117</v>
      </c>
      <c r="R9" s="57" t="s">
        <v>118</v>
      </c>
      <c r="S9" s="57">
        <v>147.0</v>
      </c>
      <c r="T9" s="57" t="s">
        <v>119</v>
      </c>
      <c r="U9" s="52" t="str">
        <f>IF(S9="","","Cuatrimestral")</f>
        <v>Cuatrimestral</v>
      </c>
      <c r="V9" s="52" t="s">
        <v>120</v>
      </c>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46.2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Gestión Contractual</v>
      </c>
      <c r="C12" s="52" t="s">
        <v>121</v>
      </c>
      <c r="D12" s="52" t="s">
        <v>109</v>
      </c>
      <c r="E12" s="52" t="s">
        <v>122</v>
      </c>
      <c r="F12" s="52" t="s">
        <v>123</v>
      </c>
      <c r="G12" s="52" t="s">
        <v>124</v>
      </c>
      <c r="H12" s="52" t="s">
        <v>113</v>
      </c>
      <c r="I12" s="52" t="s">
        <v>114</v>
      </c>
      <c r="J12" s="52" t="s">
        <v>115</v>
      </c>
      <c r="K12" s="53" t="str">
        <f>IFERROR(MID(J12,1,SEARCH(":",J12,1)-1),"")</f>
        <v>Media</v>
      </c>
      <c r="L12" s="54">
        <f>IF(OR(K12="Rara vez",K12="Muy Baja"),0.2,
IF(OR(K12="Improbable",K12="Baja"),0.4,
IF(OR(K12="Posible",K12="Media"),0.6,
IF(OR(K12="Probable",K12="Alta"),0.8,
IF(OR(K12="Casi seguro",K12="Muy Alta"),1,"")))))</f>
        <v>0.6</v>
      </c>
      <c r="M12" s="55" t="s">
        <v>116</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4">
        <f>IF(N12="Leve",0.2,
IF(N12="Menor",0.4,
IF(N12="Moderado",0.6,
IF(N12="Mayor",0.8,
IF(N12="Catastrófico",1,"")))))</f>
        <v>0.6</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7" t="s">
        <v>125</v>
      </c>
      <c r="R12" s="57" t="s">
        <v>126</v>
      </c>
      <c r="S12" s="57">
        <v>34.0</v>
      </c>
      <c r="T12" s="57" t="s">
        <v>127</v>
      </c>
      <c r="U12" s="52" t="str">
        <f>IF(S12="","","Cuatrimestral")</f>
        <v>Cuatrimestral</v>
      </c>
      <c r="V12" s="52" t="s">
        <v>128</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48.7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Gestión Contractual</v>
      </c>
      <c r="C15" s="52" t="s">
        <v>129</v>
      </c>
      <c r="D15" s="52" t="s">
        <v>109</v>
      </c>
      <c r="E15" s="52" t="s">
        <v>130</v>
      </c>
      <c r="F15" s="52" t="s">
        <v>131</v>
      </c>
      <c r="G15" s="52" t="s">
        <v>132</v>
      </c>
      <c r="H15" s="52" t="s">
        <v>113</v>
      </c>
      <c r="I15" s="52" t="s">
        <v>114</v>
      </c>
      <c r="J15" s="52" t="s">
        <v>115</v>
      </c>
      <c r="K15" s="53" t="str">
        <f>IFERROR(MID(J15,1,SEARCH(":",J15,1)-1),"")</f>
        <v>Media</v>
      </c>
      <c r="L15" s="54">
        <f>IF(OR(K15="Rara vez",K15="Muy Baja"),0.2,
IF(OR(K15="Improbable",K15="Baja"),0.4,
IF(OR(K15="Posible",K15="Media"),0.6,
IF(OR(K15="Probable",K15="Alta"),0.8,
IF(OR(K15="Casi seguro",K15="Muy Alta"),1,"")))))</f>
        <v>0.6</v>
      </c>
      <c r="M15" s="55" t="s">
        <v>116</v>
      </c>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4">
        <f>IF(N15="Leve",0.2,
IF(N15="Menor",0.4,
IF(N15="Moderado",0.6,
IF(N15="Mayor",0.8,
IF(N15="Catastrófico",1,"")))))</f>
        <v>0.6</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7" t="s">
        <v>117</v>
      </c>
      <c r="R15" s="57" t="s">
        <v>133</v>
      </c>
      <c r="S15" s="57">
        <v>98.0</v>
      </c>
      <c r="T15" s="57" t="s">
        <v>134</v>
      </c>
      <c r="U15" s="52" t="str">
        <f>IF(S15="","","Cuatrimestral")</f>
        <v>Cuatrimestral</v>
      </c>
      <c r="V15" s="52" t="s">
        <v>135</v>
      </c>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Gestión Contractual</v>
      </c>
      <c r="C18" s="52" t="s">
        <v>136</v>
      </c>
      <c r="D18" s="52" t="s">
        <v>109</v>
      </c>
      <c r="E18" s="52" t="s">
        <v>137</v>
      </c>
      <c r="F18" s="52" t="s">
        <v>138</v>
      </c>
      <c r="G18" s="52" t="s">
        <v>139</v>
      </c>
      <c r="H18" s="52" t="s">
        <v>113</v>
      </c>
      <c r="I18" s="52" t="s">
        <v>114</v>
      </c>
      <c r="J18" s="52" t="s">
        <v>115</v>
      </c>
      <c r="K18" s="53" t="str">
        <f>IFERROR(MID(J18,1,SEARCH(":",J18,1)-1),"")</f>
        <v>Media</v>
      </c>
      <c r="L18" s="54">
        <f>IF(OR(K18="Rara vez",K18="Muy Baja"),0.2,
IF(OR(K18="Improbable",K18="Baja"),0.4,
IF(OR(K18="Posible",K18="Media"),0.6,
IF(OR(K18="Probable",K18="Alta"),0.8,
IF(OR(K18="Casi seguro",K18="Muy Alta"),1,"")))))</f>
        <v>0.6</v>
      </c>
      <c r="M18" s="55" t="s">
        <v>116</v>
      </c>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54">
        <f>IF(N18="Leve",0.2,
IF(N18="Menor",0.4,
IF(N18="Moderado",0.6,
IF(N18="Mayor",0.8,
IF(N18="Catastrófico",1,"")))))</f>
        <v>0.6</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7" t="s">
        <v>140</v>
      </c>
      <c r="R18" s="57" t="s">
        <v>141</v>
      </c>
      <c r="S18" s="57">
        <v>103.0</v>
      </c>
      <c r="T18" s="57" t="s">
        <v>142</v>
      </c>
      <c r="U18" s="52" t="str">
        <f>IF(S18="","","Cuatrimestral")</f>
        <v>Cuatrimestral</v>
      </c>
      <c r="V18" s="52" t="s">
        <v>143</v>
      </c>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30.5"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Gestión Contractual</v>
      </c>
      <c r="C21" s="52" t="s">
        <v>144</v>
      </c>
      <c r="D21" s="52" t="s">
        <v>145</v>
      </c>
      <c r="E21" s="52" t="s">
        <v>146</v>
      </c>
      <c r="F21" s="52" t="s">
        <v>147</v>
      </c>
      <c r="G21" s="52" t="s">
        <v>148</v>
      </c>
      <c r="H21" s="52" t="s">
        <v>113</v>
      </c>
      <c r="I21" s="52" t="s">
        <v>114</v>
      </c>
      <c r="J21" s="52" t="s">
        <v>115</v>
      </c>
      <c r="K21" s="53" t="str">
        <f>IFERROR(MID(J21,1,SEARCH(":",J21,1)-1),"")</f>
        <v>Media</v>
      </c>
      <c r="L21" s="54">
        <f>IF(OR(K21="Rara vez",K21="Muy Baja"),0.2,
IF(OR(K21="Improbable",K21="Baja"),0.4,
IF(OR(K21="Posible",K21="Media"),0.6,
IF(OR(K21="Probable",K21="Alta"),0.8,
IF(OR(K21="Casi seguro",K21="Muy Alta"),1,"")))))</f>
        <v>0.6</v>
      </c>
      <c r="M21" s="55" t="s">
        <v>149</v>
      </c>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54">
        <f>IF(N21="Leve",0.2,
IF(N21="Menor",0.4,
IF(N21="Moderado",0.6,
IF(N21="Mayor",0.8,
IF(N21="Catastrófico",1,"")))))</f>
        <v>0.4</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7" t="s">
        <v>150</v>
      </c>
      <c r="R21" s="57" t="s">
        <v>126</v>
      </c>
      <c r="S21" s="57">
        <v>147.0</v>
      </c>
      <c r="T21" s="57" t="s">
        <v>119</v>
      </c>
      <c r="U21" s="52" t="str">
        <f>IF(S21="","","Cuatrimestral")</f>
        <v>Cuatrimestral</v>
      </c>
      <c r="V21" s="52" t="s">
        <v>151</v>
      </c>
      <c r="W21" s="8"/>
      <c r="X21" s="8"/>
      <c r="Y21" s="8"/>
      <c r="Z21" s="8"/>
    </row>
    <row r="22" ht="57.75"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83.25"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Gestión Contractual</v>
      </c>
      <c r="C24" s="52" t="s">
        <v>152</v>
      </c>
      <c r="D24" s="52" t="s">
        <v>145</v>
      </c>
      <c r="E24" s="52" t="s">
        <v>153</v>
      </c>
      <c r="F24" s="52" t="s">
        <v>154</v>
      </c>
      <c r="G24" s="52" t="s">
        <v>155</v>
      </c>
      <c r="H24" s="52" t="s">
        <v>156</v>
      </c>
      <c r="I24" s="52" t="s">
        <v>114</v>
      </c>
      <c r="J24" s="52" t="s">
        <v>157</v>
      </c>
      <c r="K24" s="53" t="str">
        <f>IFERROR(MID(J24,1,SEARCH(":",J24,1)-1),"")</f>
        <v>Rara vez</v>
      </c>
      <c r="L24" s="54">
        <f>IF(OR(K24="Rara vez",K24="Muy Baja"),0.2,
IF(OR(K24="Improbable",K24="Baja"),0.4,
IF(OR(K24="Posible",K24="Media"),0.6,
IF(OR(K24="Probable",K24="Alta"),0.8,
IF(OR(K24="Casi seguro",K24="Muy Alta"),1,"")))))</f>
        <v>0.2</v>
      </c>
      <c r="M24" s="55"/>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4">
        <f>IF(N24="Leve",0.2,
IF(N24="Menor",0.4,
IF(N24="Moderado",0.6,
IF(N24="Mayor",0.8,
IF(N24="Catastrófico",1,"")))))</f>
        <v>0.8</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7"/>
      <c r="R24" s="57"/>
      <c r="S24" s="57"/>
      <c r="T24" s="57"/>
      <c r="U24" s="52" t="str">
        <f>IF(S24="","","Cuatrimestral")</f>
        <v/>
      </c>
      <c r="V24" s="52"/>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19.25"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04.25" customHeight="1">
      <c r="A27" s="51">
        <v>7.0</v>
      </c>
      <c r="B27" s="52" t="str">
        <f>IF(C27="","",
IF('1. Punto de Partida'!$C$6="","",'1. Punto de Partida'!$C$6))</f>
        <v>Gestión Contractual</v>
      </c>
      <c r="C27" s="52" t="s">
        <v>158</v>
      </c>
      <c r="D27" s="52" t="s">
        <v>145</v>
      </c>
      <c r="E27" s="52" t="s">
        <v>153</v>
      </c>
      <c r="F27" s="52" t="s">
        <v>159</v>
      </c>
      <c r="G27" s="52" t="s">
        <v>160</v>
      </c>
      <c r="H27" s="52" t="s">
        <v>156</v>
      </c>
      <c r="I27" s="52" t="s">
        <v>114</v>
      </c>
      <c r="J27" s="52" t="s">
        <v>157</v>
      </c>
      <c r="K27" s="53" t="str">
        <f>IFERROR(MID(J27,1,SEARCH(":",J27,1)-1),"")</f>
        <v>Rara vez</v>
      </c>
      <c r="L27" s="54">
        <f>IF(OR(K27="Rara vez",K27="Muy Baja"),0.2,
IF(OR(K27="Improbable",K27="Baja"),0.4,
IF(OR(K27="Posible",K27="Media"),0.6,
IF(OR(K27="Probable",K27="Alta"),0.8,
IF(OR(K27="Casi seguro",K27="Muy Alta"),1,"")))))</f>
        <v>0.2</v>
      </c>
      <c r="M27" s="55"/>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4">
        <f>IF(N27="Leve",0.2,
IF(N27="Menor",0.4,
IF(N27="Moderado",0.6,
IF(N27="Mayor",0.8,
IF(N27="Catastrófico",1,"")))))</f>
        <v>0.8</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Gestión Contractual</v>
      </c>
      <c r="C30" s="52" t="s">
        <v>161</v>
      </c>
      <c r="D30" s="52" t="s">
        <v>145</v>
      </c>
      <c r="E30" s="52" t="s">
        <v>153</v>
      </c>
      <c r="F30" s="52" t="s">
        <v>162</v>
      </c>
      <c r="G30" s="52" t="s">
        <v>163</v>
      </c>
      <c r="H30" s="52" t="s">
        <v>156</v>
      </c>
      <c r="I30" s="52" t="s">
        <v>114</v>
      </c>
      <c r="J30" s="52" t="s">
        <v>157</v>
      </c>
      <c r="K30" s="53" t="str">
        <f>IFERROR(MID(J30,1,SEARCH(":",J30,1)-1),"")</f>
        <v>Rara vez</v>
      </c>
      <c r="L30" s="54">
        <f>IF(OR(K30="Rara vez",K30="Muy Baja"),0.2,
IF(OR(K30="Improbable",K30="Baja"),0.4,
IF(OR(K30="Posible",K30="Media"),0.6,
IF(OR(K30="Probable",K30="Alta"),0.8,
IF(OR(K30="Casi seguro",K30="Muy Alta"),1,"")))))</f>
        <v>0.2</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54">
        <f>IF(N30="Leve",0.2,
IF(N30="Menor",0.4,
IF(N30="Moderado",0.6,
IF(N30="Mayor",0.8,
IF(N30="Catastrófico",1,"")))))</f>
        <v>1</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65.25"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Gestión Contractual</v>
      </c>
      <c r="C33" s="52" t="s">
        <v>164</v>
      </c>
      <c r="D33" s="52" t="s">
        <v>145</v>
      </c>
      <c r="E33" s="52" t="s">
        <v>153</v>
      </c>
      <c r="F33" s="52" t="s">
        <v>165</v>
      </c>
      <c r="G33" s="52" t="s">
        <v>166</v>
      </c>
      <c r="H33" s="52" t="s">
        <v>156</v>
      </c>
      <c r="I33" s="52" t="s">
        <v>114</v>
      </c>
      <c r="J33" s="52" t="s">
        <v>157</v>
      </c>
      <c r="K33" s="53" t="str">
        <f>IFERROR(MID(J33,1,SEARCH(":",J33,1)-1),"")</f>
        <v>Rara vez</v>
      </c>
      <c r="L33" s="54">
        <f>IF(OR(K33="Rara vez",K33="Muy Baja"),0.2,
IF(OR(K33="Improbable",K33="Baja"),0.4,
IF(OR(K33="Posible",K33="Media"),0.6,
IF(OR(K33="Probable",K33="Alta"),0.8,
IF(OR(K33="Casi seguro",K33="Muy Alta"),1,"")))))</f>
        <v>0.2</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54">
        <f>IF(N33="Leve",0.2,
IF(N33="Menor",0.4,
IF(N33="Moderado",0.6,
IF(N33="Mayor",0.8,
IF(N33="Catastrófico",1,"")))))</f>
        <v>1</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Extremo</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98.25"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86.0"/>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167</v>
      </c>
      <c r="Y1" s="26"/>
      <c r="Z1" s="27"/>
      <c r="AA1" s="7"/>
      <c r="AB1" s="7"/>
      <c r="AC1" s="7"/>
      <c r="AD1" s="7"/>
      <c r="AE1" s="7"/>
      <c r="AF1" s="7"/>
      <c r="AG1" s="7"/>
      <c r="AH1" s="7"/>
      <c r="AI1" s="7"/>
      <c r="AJ1" s="7"/>
      <c r="AK1" s="7"/>
    </row>
    <row r="2" ht="19.5" customHeight="1">
      <c r="A2" s="9"/>
      <c r="B2" s="10"/>
      <c r="C2" s="9"/>
      <c r="W2" s="10"/>
      <c r="X2" s="59" t="s">
        <v>168</v>
      </c>
      <c r="Y2" s="26"/>
      <c r="Z2" s="27"/>
      <c r="AA2" s="7"/>
      <c r="AB2" s="7"/>
      <c r="AC2" s="7"/>
      <c r="AD2" s="7"/>
      <c r="AE2" s="7"/>
      <c r="AF2" s="7"/>
      <c r="AG2" s="7"/>
      <c r="AH2" s="7"/>
      <c r="AI2" s="7"/>
      <c r="AJ2" s="7"/>
      <c r="AK2" s="7"/>
    </row>
    <row r="3" ht="19.5" customHeight="1">
      <c r="A3" s="9"/>
      <c r="B3" s="10"/>
      <c r="C3" s="9"/>
      <c r="W3" s="10"/>
      <c r="X3" s="59" t="s">
        <v>169</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170</v>
      </c>
      <c r="Y4" s="26"/>
      <c r="Z4" s="27"/>
      <c r="AA4" s="7"/>
      <c r="AB4" s="7"/>
      <c r="AC4" s="7"/>
      <c r="AD4" s="7"/>
      <c r="AE4" s="7"/>
      <c r="AF4" s="7"/>
      <c r="AG4" s="7"/>
      <c r="AH4" s="7"/>
      <c r="AI4" s="7"/>
      <c r="AJ4" s="7"/>
      <c r="AK4" s="7"/>
    </row>
    <row r="5" ht="16.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86</v>
      </c>
      <c r="B6" s="26"/>
      <c r="C6" s="26"/>
      <c r="D6" s="26"/>
      <c r="E6" s="27"/>
      <c r="F6" s="44" t="s">
        <v>171</v>
      </c>
      <c r="G6" s="26"/>
      <c r="H6" s="26"/>
      <c r="I6" s="26"/>
      <c r="J6" s="26"/>
      <c r="K6" s="26"/>
      <c r="L6" s="26"/>
      <c r="M6" s="26"/>
      <c r="N6" s="26"/>
      <c r="O6" s="26"/>
      <c r="P6" s="26"/>
      <c r="Q6" s="26"/>
      <c r="R6" s="26"/>
      <c r="S6" s="26"/>
      <c r="T6" s="26"/>
      <c r="U6" s="26"/>
      <c r="V6" s="26"/>
      <c r="W6" s="26"/>
      <c r="X6" s="27"/>
      <c r="Y6" s="48" t="s">
        <v>172</v>
      </c>
      <c r="Z6" s="48" t="s">
        <v>100</v>
      </c>
      <c r="AA6" s="7"/>
      <c r="AB6" s="7"/>
      <c r="AC6" s="7"/>
      <c r="AD6" s="7"/>
      <c r="AE6" s="7"/>
      <c r="AF6" s="7"/>
      <c r="AG6" s="7"/>
      <c r="AH6" s="7"/>
      <c r="AI6" s="7"/>
      <c r="AJ6" s="7"/>
      <c r="AK6" s="7"/>
    </row>
    <row r="7" ht="18.0" customHeight="1">
      <c r="A7" s="42" t="s">
        <v>84</v>
      </c>
      <c r="B7" s="43" t="s">
        <v>85</v>
      </c>
      <c r="C7" s="43" t="s">
        <v>89</v>
      </c>
      <c r="D7" s="43" t="s">
        <v>93</v>
      </c>
      <c r="E7" s="43" t="s">
        <v>94</v>
      </c>
      <c r="F7" s="61" t="s">
        <v>173</v>
      </c>
      <c r="G7" s="61" t="s">
        <v>174</v>
      </c>
      <c r="H7" s="61" t="s">
        <v>175</v>
      </c>
      <c r="I7" s="61" t="s">
        <v>176</v>
      </c>
      <c r="J7" s="61" t="s">
        <v>177</v>
      </c>
      <c r="K7" s="61" t="s">
        <v>178</v>
      </c>
      <c r="L7" s="61" t="s">
        <v>179</v>
      </c>
      <c r="M7" s="61" t="s">
        <v>180</v>
      </c>
      <c r="N7" s="61" t="s">
        <v>181</v>
      </c>
      <c r="O7" s="61" t="s">
        <v>182</v>
      </c>
      <c r="P7" s="61" t="s">
        <v>183</v>
      </c>
      <c r="Q7" s="61" t="s">
        <v>184</v>
      </c>
      <c r="R7" s="61" t="s">
        <v>185</v>
      </c>
      <c r="S7" s="61" t="s">
        <v>186</v>
      </c>
      <c r="T7" s="61" t="s">
        <v>187</v>
      </c>
      <c r="U7" s="61" t="s">
        <v>188</v>
      </c>
      <c r="V7" s="61" t="s">
        <v>189</v>
      </c>
      <c r="W7" s="61" t="s">
        <v>190</v>
      </c>
      <c r="X7" s="61" t="s">
        <v>191</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6.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2"/>
      <c r="G9" s="52"/>
      <c r="H9" s="52"/>
      <c r="I9" s="52"/>
      <c r="J9" s="52"/>
      <c r="K9" s="52"/>
      <c r="L9" s="52"/>
      <c r="M9" s="52"/>
      <c r="N9" s="52"/>
      <c r="O9" s="52"/>
      <c r="P9" s="52"/>
      <c r="Q9" s="52"/>
      <c r="R9" s="52"/>
      <c r="S9" s="52"/>
      <c r="T9" s="52"/>
      <c r="U9" s="52"/>
      <c r="V9" s="52"/>
      <c r="W9" s="52"/>
      <c r="X9" s="52"/>
      <c r="Y9" s="52" t="str">
        <f>IF(OR(E9="",E9="No Aplica"),"",COUNTIF(F9:X11,"SI"))</f>
        <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3"/>
      <c r="AB9" s="63"/>
      <c r="AC9" s="63"/>
      <c r="AD9" s="63"/>
      <c r="AE9" s="63"/>
      <c r="AF9" s="63"/>
      <c r="AG9" s="63"/>
      <c r="AH9" s="63"/>
      <c r="AI9" s="63"/>
      <c r="AJ9" s="63"/>
      <c r="AK9" s="63"/>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Contratación (Etapa Precontractual - Estructuración)</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jurídicos y financieros durante la estructuración contractual.</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F24" s="52" t="s">
        <v>192</v>
      </c>
      <c r="G24" s="52" t="s">
        <v>193</v>
      </c>
      <c r="H24" s="52" t="s">
        <v>193</v>
      </c>
      <c r="I24" s="52" t="s">
        <v>193</v>
      </c>
      <c r="J24" s="52" t="s">
        <v>192</v>
      </c>
      <c r="K24" s="52" t="s">
        <v>192</v>
      </c>
      <c r="L24" s="52" t="s">
        <v>193</v>
      </c>
      <c r="M24" s="52" t="s">
        <v>193</v>
      </c>
      <c r="N24" s="52" t="s">
        <v>193</v>
      </c>
      <c r="O24" s="52" t="s">
        <v>192</v>
      </c>
      <c r="P24" s="52" t="s">
        <v>192</v>
      </c>
      <c r="Q24" s="52" t="s">
        <v>192</v>
      </c>
      <c r="R24" s="52" t="s">
        <v>192</v>
      </c>
      <c r="S24" s="52" t="s">
        <v>192</v>
      </c>
      <c r="T24" s="52" t="s">
        <v>192</v>
      </c>
      <c r="U24" s="52" t="s">
        <v>193</v>
      </c>
      <c r="V24" s="52" t="s">
        <v>193</v>
      </c>
      <c r="W24" s="52" t="s">
        <v>193</v>
      </c>
      <c r="X24" s="52" t="s">
        <v>193</v>
      </c>
      <c r="Y24" s="52">
        <f>IF(OR(E24="",E24="No Aplica"),"",COUNTIF(F24:X26,"SI"))</f>
        <v>9</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Mayor</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Contratación (Etapa Precontractual - Evaluación)</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jurídicos y financieros.</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52" t="s">
        <v>192</v>
      </c>
      <c r="G27" s="52" t="s">
        <v>193</v>
      </c>
      <c r="H27" s="52" t="s">
        <v>193</v>
      </c>
      <c r="I27" s="52" t="s">
        <v>193</v>
      </c>
      <c r="J27" s="52" t="s">
        <v>192</v>
      </c>
      <c r="K27" s="52" t="s">
        <v>192</v>
      </c>
      <c r="L27" s="52" t="s">
        <v>193</v>
      </c>
      <c r="M27" s="52" t="s">
        <v>193</v>
      </c>
      <c r="N27" s="52" t="s">
        <v>193</v>
      </c>
      <c r="O27" s="52" t="s">
        <v>192</v>
      </c>
      <c r="P27" s="52" t="s">
        <v>192</v>
      </c>
      <c r="Q27" s="52" t="s">
        <v>192</v>
      </c>
      <c r="R27" s="52" t="s">
        <v>192</v>
      </c>
      <c r="S27" s="52" t="s">
        <v>192</v>
      </c>
      <c r="T27" s="52" t="s">
        <v>192</v>
      </c>
      <c r="U27" s="52" t="s">
        <v>193</v>
      </c>
      <c r="V27" s="52" t="s">
        <v>193</v>
      </c>
      <c r="W27" s="52" t="s">
        <v>193</v>
      </c>
      <c r="X27" s="52" t="s">
        <v>193</v>
      </c>
      <c r="Y27" s="52">
        <f>IF(OR(E27="",E27="No Aplica"),"",COUNTIF(F27:X29,"SI"))</f>
        <v>9</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Mayor</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Contratación (Etapa Contractual - Supervisión)</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52" t="s">
        <v>192</v>
      </c>
      <c r="G30" s="52" t="s">
        <v>192</v>
      </c>
      <c r="H30" s="52" t="s">
        <v>192</v>
      </c>
      <c r="I30" s="52" t="s">
        <v>192</v>
      </c>
      <c r="J30" s="52" t="s">
        <v>192</v>
      </c>
      <c r="K30" s="52" t="s">
        <v>192</v>
      </c>
      <c r="L30" s="52" t="s">
        <v>192</v>
      </c>
      <c r="M30" s="52" t="s">
        <v>192</v>
      </c>
      <c r="N30" s="52" t="s">
        <v>193</v>
      </c>
      <c r="O30" s="52" t="s">
        <v>192</v>
      </c>
      <c r="P30" s="52" t="s">
        <v>192</v>
      </c>
      <c r="Q30" s="52" t="s">
        <v>192</v>
      </c>
      <c r="R30" s="52" t="s">
        <v>192</v>
      </c>
      <c r="S30" s="52" t="s">
        <v>192</v>
      </c>
      <c r="T30" s="52" t="s">
        <v>192</v>
      </c>
      <c r="U30" s="52" t="s">
        <v>192</v>
      </c>
      <c r="V30" s="52" t="s">
        <v>193</v>
      </c>
      <c r="W30" s="52" t="s">
        <v>193</v>
      </c>
      <c r="X30" s="52" t="s">
        <v>192</v>
      </c>
      <c r="Y30" s="52">
        <f>IF(OR(E30="",E30="No Aplica"),"",COUNTIF(F30:X32,"SI"))</f>
        <v>16</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Contratación (Etapa Post-Contractual - Liquidación de contratos)</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F33" s="52" t="s">
        <v>192</v>
      </c>
      <c r="G33" s="52" t="s">
        <v>192</v>
      </c>
      <c r="H33" s="52" t="s">
        <v>192</v>
      </c>
      <c r="I33" s="52" t="s">
        <v>192</v>
      </c>
      <c r="J33" s="52" t="s">
        <v>192</v>
      </c>
      <c r="K33" s="52" t="s">
        <v>192</v>
      </c>
      <c r="L33" s="52" t="s">
        <v>192</v>
      </c>
      <c r="M33" s="52" t="s">
        <v>192</v>
      </c>
      <c r="N33" s="52" t="s">
        <v>193</v>
      </c>
      <c r="O33" s="52" t="s">
        <v>192</v>
      </c>
      <c r="P33" s="52" t="s">
        <v>192</v>
      </c>
      <c r="Q33" s="52" t="s">
        <v>192</v>
      </c>
      <c r="R33" s="52" t="s">
        <v>192</v>
      </c>
      <c r="S33" s="52" t="s">
        <v>192</v>
      </c>
      <c r="T33" s="52" t="s">
        <v>192</v>
      </c>
      <c r="U33" s="52" t="s">
        <v>192</v>
      </c>
      <c r="V33" s="52" t="s">
        <v>193</v>
      </c>
      <c r="W33" s="52" t="s">
        <v>193</v>
      </c>
      <c r="X33" s="52" t="s">
        <v>192</v>
      </c>
      <c r="Y33" s="52">
        <f>IF(OR(E33="",E33="No Aplica"),"",COUNTIF(F33:X35,"SI"))</f>
        <v>16</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Catastrófico</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194</v>
      </c>
      <c r="L1" s="27"/>
      <c r="M1" s="7"/>
      <c r="N1" s="7"/>
      <c r="O1" s="7"/>
      <c r="P1" s="7"/>
      <c r="Q1" s="8"/>
      <c r="R1" s="8"/>
      <c r="S1" s="8"/>
      <c r="T1" s="8"/>
      <c r="U1" s="8"/>
      <c r="V1" s="8"/>
      <c r="W1" s="8"/>
      <c r="X1" s="8"/>
      <c r="Y1" s="8"/>
      <c r="Z1" s="8"/>
    </row>
    <row r="2" ht="15.75" customHeight="1">
      <c r="A2" s="9"/>
      <c r="B2" s="10"/>
      <c r="C2" s="9"/>
      <c r="J2" s="10"/>
      <c r="K2" s="59" t="s">
        <v>195</v>
      </c>
      <c r="L2" s="27"/>
      <c r="M2" s="7"/>
      <c r="N2" s="7"/>
      <c r="O2" s="7"/>
      <c r="P2" s="7"/>
      <c r="Q2" s="8"/>
      <c r="R2" s="8"/>
      <c r="S2" s="8"/>
      <c r="T2" s="8"/>
      <c r="U2" s="8"/>
      <c r="V2" s="8"/>
      <c r="W2" s="8"/>
      <c r="X2" s="8"/>
      <c r="Y2" s="8"/>
      <c r="Z2" s="8"/>
    </row>
    <row r="3" ht="15.75" customHeight="1">
      <c r="A3" s="9"/>
      <c r="B3" s="10"/>
      <c r="C3" s="9"/>
      <c r="J3" s="10"/>
      <c r="K3" s="59" t="s">
        <v>196</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197</v>
      </c>
      <c r="L4" s="27"/>
      <c r="M4" s="7"/>
      <c r="N4" s="7"/>
      <c r="O4" s="7"/>
      <c r="P4" s="7"/>
      <c r="Q4" s="8"/>
      <c r="R4" s="8"/>
      <c r="S4" s="8"/>
      <c r="T4" s="8"/>
      <c r="U4" s="8"/>
      <c r="V4" s="8"/>
      <c r="W4" s="8"/>
      <c r="X4" s="8"/>
      <c r="Y4" s="8"/>
      <c r="Z4" s="8"/>
    </row>
    <row r="5" ht="16.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86</v>
      </c>
      <c r="B6" s="26"/>
      <c r="C6" s="26"/>
      <c r="D6" s="26"/>
      <c r="E6" s="26"/>
      <c r="F6" s="26"/>
      <c r="G6" s="27"/>
      <c r="H6" s="44" t="s">
        <v>198</v>
      </c>
      <c r="I6" s="26"/>
      <c r="J6" s="26"/>
      <c r="K6" s="26"/>
      <c r="L6" s="27"/>
      <c r="M6" s="7"/>
      <c r="N6" s="7"/>
      <c r="O6" s="7"/>
      <c r="P6" s="7"/>
      <c r="Q6" s="8"/>
      <c r="R6" s="8"/>
      <c r="S6" s="8"/>
      <c r="T6" s="8"/>
      <c r="U6" s="8"/>
      <c r="V6" s="8"/>
      <c r="W6" s="8"/>
      <c r="X6" s="8"/>
      <c r="Y6" s="8"/>
      <c r="Z6" s="8"/>
    </row>
    <row r="7" ht="18.0" customHeight="1">
      <c r="A7" s="42" t="s">
        <v>84</v>
      </c>
      <c r="B7" s="43" t="s">
        <v>85</v>
      </c>
      <c r="C7" s="43" t="s">
        <v>89</v>
      </c>
      <c r="D7" s="43" t="s">
        <v>93</v>
      </c>
      <c r="E7" s="43" t="s">
        <v>94</v>
      </c>
      <c r="F7" s="48" t="s">
        <v>95</v>
      </c>
      <c r="G7" s="48" t="s">
        <v>199</v>
      </c>
      <c r="H7" s="61" t="s">
        <v>200</v>
      </c>
      <c r="I7" s="61" t="s">
        <v>201</v>
      </c>
      <c r="J7" s="43" t="s">
        <v>202</v>
      </c>
      <c r="K7" s="61" t="s">
        <v>203</v>
      </c>
      <c r="L7" s="61" t="s">
        <v>204</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No aplica</v>
      </c>
      <c r="C15" s="52" t="str">
        <f>IF(MID('2. Identificación del Riesgo'!H15:H17,1,27)="Seguridad de la Información",'2. Identificación del Riesgo'!C15:C17,
IF('2. Identificación del Riesgo'!H15:H17="","",
IF(MID('2. Identificación del Riesgo'!H15:H17,1,27)&lt;&gt;"Seguridad de la Información","No aplica")))</f>
        <v>No aplica</v>
      </c>
      <c r="D15" s="52" t="str">
        <f>IF(MID('2. Identificación del Riesgo'!H15:H17,1,27)="Seguridad de la Información",'2. Identificación del Riesgo'!G15:G17,
IF('2. Identificación del Riesgo'!H15:H17="","",
IF(MID('2. Identificación del Riesgo'!H15:H17,1,27)&lt;&gt;"Seguridad de la Información","No aplica")))</f>
        <v>No aplica</v>
      </c>
      <c r="E15" s="52" t="str">
        <f>IF(MID('2. Identificación del Riesgo'!H15:H17,1,27)="Seguridad de la Información",'2. Identificación del Riesgo'!H15:H17,
IF('2. Identificación del Riesgo'!H15:H17="","",
IF(MID('2. Identificación del Riesgo'!H15:H17,1,27)&lt;&gt;"Seguridad de la Información","No aplica")))</f>
        <v>No aplica</v>
      </c>
      <c r="F15" s="52" t="str">
        <f>IF(MID('2. Identificación del Riesgo'!H15:H17,1,27)="Seguridad de la Información",'2. Identificación del Riesgo'!I15:I17,
IF('2. Identificación del Riesgo'!H15:H17="","",
IF(MID('2. Identificación del Riesgo'!H15:H17,1,27)&lt;&gt;"Seguridad de la Información","No aplica")))</f>
        <v>No aplica</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No aplica</v>
      </c>
      <c r="C18" s="52" t="str">
        <f>IF(MID('2. Identificación del Riesgo'!H18:H20,1,27)="Seguridad de la Información",'2. Identificación del Riesgo'!C18:C20,
IF('2. Identificación del Riesgo'!H18:H20="","",
IF(MID('2. Identificación del Riesgo'!H18:H20,1,27)&lt;&gt;"Seguridad de la Información","No aplica")))</f>
        <v>No aplica</v>
      </c>
      <c r="D18" s="52" t="str">
        <f>IF(MID('2. Identificación del Riesgo'!H18:H20,1,27)="Seguridad de la Información",'2. Identificación del Riesgo'!G18:G20,
IF('2. Identificación del Riesgo'!H18:H20="","",
IF(MID('2. Identificación del Riesgo'!H18:H20,1,27)&lt;&gt;"Seguridad de la Información","No aplica")))</f>
        <v>No aplica</v>
      </c>
      <c r="E18" s="52" t="str">
        <f>IF(MID('2. Identificación del Riesgo'!H18:H20,1,27)="Seguridad de la Información",'2. Identificación del Riesgo'!H18:H20,
IF('2. Identificación del Riesgo'!H18:H20="","",
IF(MID('2. Identificación del Riesgo'!H18:H20,1,27)&lt;&gt;"Seguridad de la Información","No aplica")))</f>
        <v>No aplica</v>
      </c>
      <c r="F18" s="52" t="str">
        <f>IF(MID('2. Identificación del Riesgo'!H18:H20,1,27)="Seguridad de la Información",'2. Identificación del Riesgo'!I18:I20,
IF('2. Identificación del Riesgo'!H18:H20="","",
IF(MID('2. Identificación del Riesgo'!H18:H20,1,27)&lt;&gt;"Seguridad de la Información","No aplica")))</f>
        <v>No aplica</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No aplica</v>
      </c>
      <c r="C21" s="52" t="str">
        <f>IF(MID('2. Identificación del Riesgo'!H21:H23,1,27)="Seguridad de la Información",'2. Identificación del Riesgo'!C21:C23,
IF('2. Identificación del Riesgo'!H21:H23="","",
IF(MID('2. Identificación del Riesgo'!H21:H23,1,27)&lt;&gt;"Seguridad de la Información","No aplica")))</f>
        <v>No aplica</v>
      </c>
      <c r="D21" s="52" t="str">
        <f>IF(MID('2. Identificación del Riesgo'!H21:H23,1,27)="Seguridad de la Información",'2. Identificación del Riesgo'!G21:G23,
IF('2. Identificación del Riesgo'!H21:H23="","",
IF(MID('2. Identificación del Riesgo'!H21:H23,1,27)&lt;&gt;"Seguridad de la Información","No aplica")))</f>
        <v>No aplica</v>
      </c>
      <c r="E21" s="52" t="str">
        <f>IF(MID('2. Identificación del Riesgo'!H21:H23,1,27)="Seguridad de la Información",'2. Identificación del Riesgo'!H21:H23,
IF('2. Identificación del Riesgo'!H21:H23="","",
IF(MID('2. Identificación del Riesgo'!H21:H23,1,27)&lt;&gt;"Seguridad de la Información","No aplica")))</f>
        <v>No aplica</v>
      </c>
      <c r="F21" s="52" t="str">
        <f>IF(MID('2. Identificación del Riesgo'!H21:H23,1,27)="Seguridad de la Información",'2. Identificación del Riesgo'!I21:I23,
IF('2. Identificación del Riesgo'!H21:H23="","",
IF(MID('2. Identificación del Riesgo'!H21:H23,1,27)&lt;&gt;"Seguridad de la Información","No aplica")))</f>
        <v>No aplica</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No aplica</v>
      </c>
      <c r="C24" s="52" t="str">
        <f>IF(MID('2. Identificación del Riesgo'!H24:H26,1,27)="Seguridad de la Información",'2. Identificación del Riesgo'!C24:C26,
IF('2. Identificación del Riesgo'!H24:H26="","",
IF(MID('2. Identificación del Riesgo'!H24:H26,1,27)&lt;&gt;"Seguridad de la Información","No aplica")))</f>
        <v>No aplica</v>
      </c>
      <c r="D24" s="52" t="str">
        <f>IF(MID('2. Identificación del Riesgo'!H24:H26,1,27)="Seguridad de la Información",'2. Identificación del Riesgo'!G24:G26,
IF('2. Identificación del Riesgo'!H24:H26="","",
IF(MID('2. Identificación del Riesgo'!H24:H26,1,27)&lt;&gt;"Seguridad de la Información","No aplica")))</f>
        <v>No aplica</v>
      </c>
      <c r="E24" s="52" t="str">
        <f>IF(MID('2. Identificación del Riesgo'!H24:H26,1,27)="Seguridad de la Información",'2. Identificación del Riesgo'!H24:H26,
IF('2. Identificación del Riesgo'!H24:H26="","",
IF(MID('2. Identificación del Riesgo'!H24:H26,1,27)&lt;&gt;"Seguridad de la Información","No aplica")))</f>
        <v>No aplica</v>
      </c>
      <c r="F24" s="52" t="str">
        <f>IF(MID('2. Identificación del Riesgo'!H24:H26,1,27)="Seguridad de la Información",'2. Identificación del Riesgo'!I24:I26,
IF('2. Identificación del Riesgo'!H24:H26="","",
IF(MID('2. Identificación del Riesgo'!H24:H26,1,27)&lt;&gt;"Seguridad de la Información","No aplica")))</f>
        <v>No aplica</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No aplica</v>
      </c>
      <c r="C27" s="52" t="str">
        <f>IF(MID('2. Identificación del Riesgo'!H27:H29,1,27)="Seguridad de la Información",'2. Identificación del Riesgo'!C27:C29,
IF('2. Identificación del Riesgo'!H27:H29="","",
IF(MID('2. Identificación del Riesgo'!H27:H29,1,27)&lt;&gt;"Seguridad de la Información","No aplica")))</f>
        <v>No aplica</v>
      </c>
      <c r="D27" s="52" t="str">
        <f>IF(MID('2. Identificación del Riesgo'!H27:H29,1,27)="Seguridad de la Información",'2. Identificación del Riesgo'!G27:G29,
IF('2. Identificación del Riesgo'!H27:H29="","",
IF(MID('2. Identificación del Riesgo'!H27:H29,1,27)&lt;&gt;"Seguridad de la Información","No aplica")))</f>
        <v>No aplica</v>
      </c>
      <c r="E27" s="52" t="str">
        <f>IF(MID('2. Identificación del Riesgo'!H27:H29,1,27)="Seguridad de la Información",'2. Identificación del Riesgo'!H27:H29,
IF('2. Identificación del Riesgo'!H27:H29="","",
IF(MID('2. Identificación del Riesgo'!H27:H29,1,27)&lt;&gt;"Seguridad de la Información","No aplica")))</f>
        <v>No aplica</v>
      </c>
      <c r="F27" s="52" t="str">
        <f>IF(MID('2. Identificación del Riesgo'!H27:H29,1,27)="Seguridad de la Información",'2. Identificación del Riesgo'!I27:I29,
IF('2. Identificación del Riesgo'!H27:H29="","",
IF(MID('2. Identificación del Riesgo'!H27:H29,1,27)&lt;&gt;"Seguridad de la Información","No aplica")))</f>
        <v>No aplica</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No aplica</v>
      </c>
      <c r="C30" s="52" t="str">
        <f>IF(MID('2. Identificación del Riesgo'!H30:H32,1,27)="Seguridad de la Información",'2. Identificación del Riesgo'!C30:C32,
IF('2. Identificación del Riesgo'!H30:H32="","",
IF(MID('2. Identificación del Riesgo'!H30:H32,1,27)&lt;&gt;"Seguridad de la Información","No aplica")))</f>
        <v>No aplica</v>
      </c>
      <c r="D30" s="52" t="str">
        <f>IF(MID('2. Identificación del Riesgo'!H30:H32,1,27)="Seguridad de la Información",'2. Identificación del Riesgo'!G30:G32,
IF('2. Identificación del Riesgo'!H30:H32="","",
IF(MID('2. Identificación del Riesgo'!H30:H32,1,27)&lt;&gt;"Seguridad de la Información","No aplica")))</f>
        <v>No aplica</v>
      </c>
      <c r="E30" s="52" t="str">
        <f>IF(MID('2. Identificación del Riesgo'!H30:H32,1,27)="Seguridad de la Información",'2. Identificación del Riesgo'!H30:H32,
IF('2. Identificación del Riesgo'!H30:H32="","",
IF(MID('2. Identificación del Riesgo'!H30:H32,1,27)&lt;&gt;"Seguridad de la Información","No aplica")))</f>
        <v>No aplica</v>
      </c>
      <c r="F30" s="52" t="str">
        <f>IF(MID('2. Identificación del Riesgo'!H30:H32,1,27)="Seguridad de la Información",'2. Identificación del Riesgo'!I30:I32,
IF('2. Identificación del Riesgo'!H30:H32="","",
IF(MID('2. Identificación del Riesgo'!H30:H32,1,27)&lt;&gt;"Seguridad de la Información","No aplica")))</f>
        <v>No aplica</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No aplica</v>
      </c>
      <c r="C33" s="52" t="str">
        <f>IF(MID('2. Identificación del Riesgo'!H33:H35,1,27)="Seguridad de la Información",'2. Identificación del Riesgo'!C33:C35,
IF('2. Identificación del Riesgo'!H33:H35="","",
IF(MID('2. Identificación del Riesgo'!H33:H35,1,27)&lt;&gt;"Seguridad de la Información","No aplica")))</f>
        <v>No aplica</v>
      </c>
      <c r="D33" s="52" t="str">
        <f>IF(MID('2. Identificación del Riesgo'!H33:H35,1,27)="Seguridad de la Información",'2. Identificación del Riesgo'!G33:G35,
IF('2. Identificación del Riesgo'!H33:H35="","",
IF(MID('2. Identificación del Riesgo'!H33:H35,1,27)&lt;&gt;"Seguridad de la Información","No aplica")))</f>
        <v>No aplica</v>
      </c>
      <c r="E33" s="52" t="str">
        <f>IF(MID('2. Identificación del Riesgo'!H33:H35,1,27)="Seguridad de la Información",'2. Identificación del Riesgo'!H33:H35,
IF('2. Identificación del Riesgo'!H33:H35="","",
IF(MID('2. Identificación del Riesgo'!H33:H35,1,27)&lt;&gt;"Seguridad de la Información","No aplica")))</f>
        <v>No aplica</v>
      </c>
      <c r="F33" s="52" t="str">
        <f>IF(MID('2. Identificación del Riesgo'!H33:H35,1,27)="Seguridad de la Información",'2. Identificación del Riesgo'!I33:I35,
IF('2. Identificación del Riesgo'!H33:H35="","",
IF(MID('2. Identificación del Riesgo'!H33:H35,1,27)&lt;&gt;"Seguridad de la Información","No aplica")))</f>
        <v>No aplica</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205</v>
      </c>
      <c r="U1" s="26"/>
      <c r="V1" s="27"/>
      <c r="W1" s="7"/>
      <c r="X1" s="7"/>
      <c r="Y1" s="7"/>
      <c r="Z1" s="7"/>
      <c r="AA1" s="7"/>
      <c r="AB1" s="7"/>
      <c r="AC1" s="7"/>
      <c r="AD1" s="7"/>
      <c r="AE1" s="7"/>
      <c r="AF1" s="7"/>
      <c r="AG1" s="7"/>
      <c r="AH1" s="7"/>
      <c r="AI1" s="7"/>
      <c r="AJ1" s="7"/>
      <c r="AK1" s="7"/>
      <c r="AL1" s="7"/>
      <c r="AM1" s="7"/>
    </row>
    <row r="2" ht="16.5" customHeight="1">
      <c r="A2" s="9"/>
      <c r="B2" s="10"/>
      <c r="C2" s="9"/>
      <c r="S2" s="10"/>
      <c r="T2" s="59" t="s">
        <v>206</v>
      </c>
      <c r="U2" s="26"/>
      <c r="V2" s="27"/>
      <c r="W2" s="7"/>
      <c r="X2" s="7"/>
      <c r="Y2" s="7"/>
      <c r="Z2" s="7"/>
      <c r="AA2" s="7"/>
      <c r="AB2" s="7"/>
      <c r="AC2" s="7"/>
      <c r="AD2" s="7"/>
      <c r="AE2" s="7"/>
      <c r="AF2" s="7"/>
      <c r="AG2" s="7"/>
      <c r="AH2" s="7"/>
      <c r="AI2" s="7"/>
      <c r="AJ2" s="7"/>
      <c r="AK2" s="7"/>
      <c r="AL2" s="7"/>
      <c r="AM2" s="7"/>
    </row>
    <row r="3" ht="16.5" customHeight="1">
      <c r="A3" s="9"/>
      <c r="B3" s="10"/>
      <c r="C3" s="9"/>
      <c r="S3" s="10"/>
      <c r="T3" s="59" t="s">
        <v>207</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9" t="s">
        <v>208</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86</v>
      </c>
      <c r="B6" s="26"/>
      <c r="C6" s="26"/>
      <c r="D6" s="27"/>
      <c r="E6" s="44" t="s">
        <v>209</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84</v>
      </c>
      <c r="B7" s="43" t="s">
        <v>85</v>
      </c>
      <c r="C7" s="48" t="s">
        <v>93</v>
      </c>
      <c r="D7" s="48" t="s">
        <v>94</v>
      </c>
      <c r="E7" s="46" t="s">
        <v>210</v>
      </c>
      <c r="F7" s="46" t="s">
        <v>211</v>
      </c>
      <c r="G7" s="46" t="s">
        <v>212</v>
      </c>
      <c r="H7" s="48" t="s">
        <v>213</v>
      </c>
      <c r="I7" s="66" t="s">
        <v>214</v>
      </c>
      <c r="J7" s="67"/>
      <c r="K7" s="68"/>
      <c r="L7" s="69" t="s">
        <v>215</v>
      </c>
      <c r="M7" s="26"/>
      <c r="N7" s="26"/>
      <c r="O7" s="26"/>
      <c r="P7" s="26"/>
      <c r="Q7" s="70"/>
      <c r="R7" s="71" t="s">
        <v>216</v>
      </c>
      <c r="S7" s="69" t="s">
        <v>87</v>
      </c>
      <c r="T7" s="70"/>
      <c r="U7" s="71" t="s">
        <v>217</v>
      </c>
      <c r="V7" s="71" t="s">
        <v>218</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219</v>
      </c>
      <c r="J8" s="73" t="s">
        <v>220</v>
      </c>
      <c r="K8" s="72" t="s">
        <v>221</v>
      </c>
      <c r="L8" s="72" t="s">
        <v>222</v>
      </c>
      <c r="M8" s="72" t="s">
        <v>223</v>
      </c>
      <c r="N8" s="72" t="s">
        <v>224</v>
      </c>
      <c r="O8" s="72" t="s">
        <v>225</v>
      </c>
      <c r="P8" s="72" t="s">
        <v>226</v>
      </c>
      <c r="Q8" s="74" t="s">
        <v>227</v>
      </c>
      <c r="R8" s="50"/>
      <c r="S8" s="73" t="s">
        <v>228</v>
      </c>
      <c r="T8" s="73" t="s">
        <v>229</v>
      </c>
      <c r="U8" s="50"/>
      <c r="V8" s="50"/>
      <c r="W8" s="62"/>
      <c r="X8" s="62"/>
      <c r="Y8" s="62"/>
      <c r="Z8" s="62"/>
      <c r="AA8" s="62"/>
      <c r="AB8" s="62"/>
      <c r="AC8" s="62"/>
      <c r="AD8" s="62"/>
      <c r="AE8" s="62"/>
      <c r="AF8" s="62"/>
      <c r="AG8" s="62"/>
      <c r="AH8" s="62"/>
      <c r="AI8" s="62"/>
      <c r="AJ8" s="62"/>
      <c r="AK8" s="62"/>
      <c r="AL8" s="62"/>
      <c r="AM8" s="62"/>
    </row>
    <row r="9" ht="178.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Contractual</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6" t="s">
        <v>230</v>
      </c>
      <c r="F9" s="76" t="s">
        <v>231</v>
      </c>
      <c r="G9" s="76" t="s">
        <v>232</v>
      </c>
      <c r="H9" s="76" t="str">
        <f t="shared" ref="H9:H68" si="1">CONCATENATE(E9," ",F9," ",G9)</f>
        <v>La profesional  especializado 222-29 del grupo precontractual revisa y verifica con el equipo contractual que el listado de requisitos jurídicos que se llevan en los procesos sean claros y específicos, los cuales deberán ser acordes a las actualizaciones normativas y reglamentarias a través de acta y/o actas de reunión donde se socialice y permita hacer seguimiento a los procesos que son publicados en el SECOP para la adquisición de Bienes y Servicios . Este control se aplicará de manera cuatrimestral como mínimo, o de acuerdo a la necesidad</v>
      </c>
      <c r="I9" s="77" t="s">
        <v>233</v>
      </c>
      <c r="J9" s="77" t="str">
        <f t="shared" ref="J9:J68" si="2">IF(OR(I9="Preventivo",I9="Detectivo"),"Afecta probabilidad",
IF(I9="Correctivo","Afecta Impacto",""))</f>
        <v>Afecta probabilidad</v>
      </c>
      <c r="K9" s="77" t="s">
        <v>234</v>
      </c>
      <c r="L9" s="77" t="s">
        <v>235</v>
      </c>
      <c r="M9" s="77" t="s">
        <v>236</v>
      </c>
      <c r="N9" s="77" t="s">
        <v>237</v>
      </c>
      <c r="O9" s="77" t="s">
        <v>238</v>
      </c>
      <c r="P9" s="77" t="s">
        <v>239</v>
      </c>
      <c r="Q9" s="77" t="s">
        <v>240</v>
      </c>
      <c r="R9" s="78">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79">
        <f>IF(OR(J9="",J9=0),"",
IF(J9="Afecta probabilidad",'2. Identificación del Riesgo'!$L$9,""))</f>
        <v>0.6</v>
      </c>
      <c r="T9" s="79" t="str">
        <f>IF(OR(J9="",J9=0),"",
IF(J9="Afecta Impacto",'2. Identificación del Riesgo'!$O$9,""))</f>
        <v/>
      </c>
      <c r="U9" s="79">
        <f t="shared" ref="U9:U68" si="4">IFERROR(IF(S9="",0,S9-(S9*R9)),0)</f>
        <v>0.36</v>
      </c>
      <c r="V9" s="79">
        <f t="shared" ref="V9:V68" si="5">IFERROR(IF(T9="",0,T9-(T9*R9)),0)</f>
        <v>0</v>
      </c>
      <c r="W9" s="63"/>
      <c r="X9" s="63"/>
      <c r="Y9" s="63"/>
      <c r="Z9" s="63"/>
      <c r="AA9" s="63"/>
      <c r="AB9" s="63"/>
      <c r="AC9" s="63"/>
      <c r="AD9" s="63"/>
      <c r="AE9" s="63"/>
      <c r="AF9" s="63"/>
      <c r="AG9" s="63"/>
      <c r="AH9" s="63"/>
      <c r="AI9" s="63"/>
      <c r="AJ9" s="63"/>
      <c r="AK9" s="63"/>
      <c r="AL9" s="63"/>
      <c r="AM9" s="63"/>
    </row>
    <row r="10" ht="30.75" customHeight="1">
      <c r="A10" s="45"/>
      <c r="B10" s="45"/>
      <c r="C10" s="45"/>
      <c r="D10" s="45"/>
      <c r="E10" s="76"/>
      <c r="F10" s="76"/>
      <c r="G10" s="76"/>
      <c r="H10" s="76" t="str">
        <f t="shared" si="1"/>
        <v>  </v>
      </c>
      <c r="I10" s="77"/>
      <c r="J10" s="77" t="str">
        <f t="shared" si="2"/>
        <v/>
      </c>
      <c r="K10" s="77"/>
      <c r="L10" s="77"/>
      <c r="M10" s="77"/>
      <c r="N10" s="77"/>
      <c r="O10" s="77"/>
      <c r="P10" s="77"/>
      <c r="Q10" s="77"/>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Contractual</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OAJ, debido a la falta de control y seguimiento</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6" t="s">
        <v>230</v>
      </c>
      <c r="F12" s="76" t="s">
        <v>241</v>
      </c>
      <c r="G12" s="76" t="s">
        <v>242</v>
      </c>
      <c r="H12" s="76" t="str">
        <f t="shared" si="1"/>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 por lo menos una vez</v>
      </c>
      <c r="I12" s="77" t="s">
        <v>233</v>
      </c>
      <c r="J12" s="77" t="str">
        <f t="shared" si="2"/>
        <v>Afecta probabilidad</v>
      </c>
      <c r="K12" s="77" t="s">
        <v>234</v>
      </c>
      <c r="L12" s="77" t="s">
        <v>235</v>
      </c>
      <c r="M12" s="77" t="s">
        <v>236</v>
      </c>
      <c r="N12" s="77" t="s">
        <v>237</v>
      </c>
      <c r="O12" s="77" t="s">
        <v>243</v>
      </c>
      <c r="P12" s="77" t="s">
        <v>239</v>
      </c>
      <c r="Q12" s="77" t="s">
        <v>244</v>
      </c>
      <c r="R12" s="78">
        <f t="shared" si="3"/>
        <v>0.4</v>
      </c>
      <c r="S12" s="79">
        <f>IF(OR(J12="",J12=0),"",
IF(J12="Afecta probabilidad",'2. Identificación del Riesgo'!$L$12,""))</f>
        <v>0.6</v>
      </c>
      <c r="T12" s="79" t="str">
        <f>IF(OR(J12="",J12=0),"",
IF(J12="Afecta Impacto",'2. Identificación del Riesgo'!$O$12,""))</f>
        <v/>
      </c>
      <c r="U12" s="79">
        <f t="shared" si="4"/>
        <v>0.36</v>
      </c>
      <c r="V12" s="79">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6"/>
      <c r="F13" s="76"/>
      <c r="G13" s="76"/>
      <c r="H13" s="76" t="str">
        <f t="shared" si="1"/>
        <v>  </v>
      </c>
      <c r="I13" s="77"/>
      <c r="J13" s="77" t="str">
        <f t="shared" si="2"/>
        <v/>
      </c>
      <c r="K13" s="77"/>
      <c r="L13" s="77"/>
      <c r="M13" s="77"/>
      <c r="N13" s="77"/>
      <c r="O13" s="77"/>
      <c r="P13" s="77"/>
      <c r="Q13" s="77"/>
      <c r="R13" s="78" t="str">
        <f t="shared" si="3"/>
        <v/>
      </c>
      <c r="S13" s="79" t="str">
        <f>IF(OR(J13="",J13=0),"",
IF(J13="Afecta probabilidad",
IF(J12="Afecta probabilidad",S12-(S12*R12),'2. Identificación del Riesgo'!$L$12),""))</f>
        <v/>
      </c>
      <c r="T13" s="79" t="str">
        <f>IF(OR(J13="",J13=0),"",
IF(J13="Afecta Impacto",
IF(J12="Afecta Impacto",T12-(T12*R12),'2. Identificación del Riesgo'!$O$12),""))</f>
        <v/>
      </c>
      <c r="U13" s="79">
        <f t="shared" si="4"/>
        <v>0</v>
      </c>
      <c r="V13" s="79">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6"/>
      <c r="F14" s="76"/>
      <c r="G14" s="76"/>
      <c r="H14" s="76" t="str">
        <f t="shared" si="1"/>
        <v>  </v>
      </c>
      <c r="I14" s="77"/>
      <c r="J14" s="77" t="str">
        <f t="shared" si="2"/>
        <v/>
      </c>
      <c r="K14" s="77"/>
      <c r="L14" s="77"/>
      <c r="M14" s="77"/>
      <c r="N14" s="77"/>
      <c r="O14" s="77"/>
      <c r="P14" s="77"/>
      <c r="Q14" s="77"/>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113.2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Contractual</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por la aprobacion de polizas que no cumplen con las condiciones legalmente establecidas debido a la Falta de herramientas de control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6" t="s">
        <v>230</v>
      </c>
      <c r="F15" s="76" t="s">
        <v>245</v>
      </c>
      <c r="G15" s="76" t="s">
        <v>246</v>
      </c>
      <c r="H15" s="76" t="str">
        <f t="shared" si="1"/>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una vez de manera trimestral (nueva muestra)</v>
      </c>
      <c r="I15" s="77" t="s">
        <v>233</v>
      </c>
      <c r="J15" s="77" t="str">
        <f t="shared" si="2"/>
        <v>Afecta probabilidad</v>
      </c>
      <c r="K15" s="77" t="s">
        <v>234</v>
      </c>
      <c r="L15" s="77" t="s">
        <v>235</v>
      </c>
      <c r="M15" s="77" t="s">
        <v>236</v>
      </c>
      <c r="N15" s="77" t="s">
        <v>237</v>
      </c>
      <c r="O15" s="77" t="s">
        <v>247</v>
      </c>
      <c r="P15" s="77" t="s">
        <v>239</v>
      </c>
      <c r="Q15" s="77" t="s">
        <v>248</v>
      </c>
      <c r="R15" s="78">
        <f t="shared" si="3"/>
        <v>0.4</v>
      </c>
      <c r="S15" s="79">
        <f>IF(OR(J15="",J15=0),"",
IF(J15="Afecta probabilidad",'2. Identificación del Riesgo'!$L$15,""))</f>
        <v>0.6</v>
      </c>
      <c r="T15" s="79" t="str">
        <f>IF(OR(J15="",J15=0),"",
IF(J15="Afecta Impacto",'2. Identificación del Riesgo'!$O$15,""))</f>
        <v/>
      </c>
      <c r="U15" s="79">
        <f t="shared" si="4"/>
        <v>0.36</v>
      </c>
      <c r="V15" s="79">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76"/>
      <c r="F16" s="76"/>
      <c r="G16" s="76"/>
      <c r="H16" s="76" t="str">
        <f t="shared" si="1"/>
        <v>  </v>
      </c>
      <c r="I16" s="77"/>
      <c r="J16" s="77" t="str">
        <f t="shared" si="2"/>
        <v/>
      </c>
      <c r="K16" s="77"/>
      <c r="L16" s="77"/>
      <c r="M16" s="77"/>
      <c r="N16" s="77"/>
      <c r="O16" s="77"/>
      <c r="P16" s="77"/>
      <c r="Q16" s="77"/>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76"/>
      <c r="F17" s="76"/>
      <c r="G17" s="76"/>
      <c r="H17" s="76" t="str">
        <f t="shared" si="1"/>
        <v>  </v>
      </c>
      <c r="I17" s="77"/>
      <c r="J17" s="77" t="str">
        <f t="shared" si="2"/>
        <v/>
      </c>
      <c r="K17" s="77"/>
      <c r="L17" s="77"/>
      <c r="M17" s="77"/>
      <c r="N17" s="77"/>
      <c r="O17" s="77"/>
      <c r="P17" s="77"/>
      <c r="Q17" s="77"/>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Contractual</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herramientas de control y seguimiento de los plazos para liquidar</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76" t="s">
        <v>230</v>
      </c>
      <c r="F18" s="76" t="s">
        <v>249</v>
      </c>
      <c r="G18" s="76" t="s">
        <v>250</v>
      </c>
      <c r="H18" s="76" t="str">
        <f t="shared" si="1"/>
        <v>La profesional  especializado 222-29 del grupo precontractual coordina el seguimiento, acompañamiento y control a las liquidaciones que se llevan en la entidad a través de un cuadro excel de seguimiento que incluye la información necesaria que permite llevar un control sobre los contratos que tiene la entidad que requieren liquidación, cada dos meses.</v>
      </c>
      <c r="I18" s="77" t="s">
        <v>233</v>
      </c>
      <c r="J18" s="77" t="str">
        <f t="shared" si="2"/>
        <v>Afecta probabilidad</v>
      </c>
      <c r="K18" s="77" t="s">
        <v>234</v>
      </c>
      <c r="L18" s="77" t="s">
        <v>235</v>
      </c>
      <c r="M18" s="77" t="s">
        <v>251</v>
      </c>
      <c r="N18" s="77" t="s">
        <v>237</v>
      </c>
      <c r="O18" s="77" t="s">
        <v>252</v>
      </c>
      <c r="P18" s="77" t="s">
        <v>239</v>
      </c>
      <c r="Q18" s="77" t="s">
        <v>253</v>
      </c>
      <c r="R18" s="78">
        <f t="shared" si="3"/>
        <v>0.4</v>
      </c>
      <c r="S18" s="79">
        <f>IF(OR(J18="",J18=0),"",
IF(J18="Afecta probabilidad",'2. Identificación del Riesgo'!$L$18,""))</f>
        <v>0.6</v>
      </c>
      <c r="T18" s="79" t="str">
        <f>IF(OR(J18="",J18=0),"",
IF(J18="Afecta Impacto",'2. Identificación del Riesgo'!$O$18,""))</f>
        <v/>
      </c>
      <c r="U18" s="79">
        <f t="shared" si="4"/>
        <v>0.36</v>
      </c>
      <c r="V18" s="79">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76"/>
      <c r="F19" s="76"/>
      <c r="G19" s="76"/>
      <c r="H19" s="76" t="str">
        <f t="shared" si="1"/>
        <v>  </v>
      </c>
      <c r="I19" s="77"/>
      <c r="J19" s="77" t="str">
        <f t="shared" si="2"/>
        <v/>
      </c>
      <c r="K19" s="77"/>
      <c r="L19" s="77"/>
      <c r="M19" s="77"/>
      <c r="N19" s="77"/>
      <c r="O19" s="77"/>
      <c r="P19" s="77"/>
      <c r="Q19" s="77"/>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Contractual</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6" t="s">
        <v>230</v>
      </c>
      <c r="F21" s="76" t="s">
        <v>254</v>
      </c>
      <c r="G21" s="76" t="s">
        <v>255</v>
      </c>
      <c r="H21" s="76" t="str">
        <f t="shared" si="1"/>
        <v>La profesional  especializado 222-29 del grupo precontractual coordina las reuniones y/o capacitaciones y/o mesas de trabajo con el equipo jurídico de la oficina, para que se realice una correcta y acertada revisión, control y verificación a los estudios previos allegados a la OAJ identificando de manera clara y oportuna los puntos de revisión jurídica que se deben efectuar en materia  precontractual. Este control se aplicará de manera cuatrimestral como mínimo, o de acuerdo a la necesidad</v>
      </c>
      <c r="I21" s="77" t="s">
        <v>233</v>
      </c>
      <c r="J21" s="77" t="str">
        <f t="shared" si="2"/>
        <v>Afecta probabilidad</v>
      </c>
      <c r="K21" s="77" t="s">
        <v>234</v>
      </c>
      <c r="L21" s="77" t="s">
        <v>235</v>
      </c>
      <c r="M21" s="77" t="s">
        <v>251</v>
      </c>
      <c r="N21" s="77" t="s">
        <v>237</v>
      </c>
      <c r="O21" s="77" t="s">
        <v>256</v>
      </c>
      <c r="P21" s="77" t="s">
        <v>239</v>
      </c>
      <c r="Q21" s="77"/>
      <c r="R21" s="78">
        <f t="shared" si="3"/>
        <v>0.4</v>
      </c>
      <c r="S21" s="79">
        <f>IF(OR(J21="",J21=0),"",
IF(J21="Afecta probabilidad",'2. Identificación del Riesgo'!$L$21,""))</f>
        <v>0.6</v>
      </c>
      <c r="T21" s="79" t="str">
        <f>IF(OR(J21="",J21=0),"",
IF(J21="Afecta Impacto",'2. Identificación del Riesgo'!$O$21,""))</f>
        <v/>
      </c>
      <c r="U21" s="79">
        <f t="shared" si="4"/>
        <v>0.36</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No aplica</v>
      </c>
      <c r="E24" s="76"/>
      <c r="F24" s="76"/>
      <c r="G24" s="76"/>
      <c r="H24" s="76" t="str">
        <f t="shared" si="1"/>
        <v>  </v>
      </c>
      <c r="I24" s="77"/>
      <c r="J24" s="77" t="str">
        <f t="shared" si="2"/>
        <v/>
      </c>
      <c r="K24" s="77"/>
      <c r="L24" s="77"/>
      <c r="M24" s="77"/>
      <c r="N24" s="77"/>
      <c r="O24" s="77"/>
      <c r="P24" s="77"/>
      <c r="Q24" s="77"/>
      <c r="R24" s="78" t="str">
        <f t="shared" si="3"/>
        <v/>
      </c>
      <c r="S24" s="79" t="str">
        <f>IF(OR(J24="",J24=0),"",
IF(J24="Afecta probabilidad",'2. Identificación del Riesgo'!$L$24,""))</f>
        <v/>
      </c>
      <c r="T24" s="79" t="str">
        <f>IF(OR(J24="",J24=0),"",
IF(J24="Afecta Impacto",'2. Identificación del Riesgo'!$O$24,""))</f>
        <v/>
      </c>
      <c r="U24" s="79">
        <f t="shared" si="4"/>
        <v>0</v>
      </c>
      <c r="V24" s="79">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76"/>
      <c r="F25" s="76"/>
      <c r="G25" s="76"/>
      <c r="H25" s="76" t="str">
        <f t="shared" si="1"/>
        <v>  </v>
      </c>
      <c r="I25" s="77"/>
      <c r="J25" s="77" t="str">
        <f t="shared" si="2"/>
        <v/>
      </c>
      <c r="K25" s="77"/>
      <c r="L25" s="77"/>
      <c r="M25" s="77"/>
      <c r="N25" s="77"/>
      <c r="O25" s="77"/>
      <c r="P25" s="77"/>
      <c r="Q25" s="77"/>
      <c r="R25" s="78" t="str">
        <f t="shared" si="3"/>
        <v/>
      </c>
      <c r="S25" s="79" t="str">
        <f>IF(OR(J25="",J25=0),"",
IF(J25="Afecta probabilidad",
IF(J24="Afecta probabilidad",S24-(S24*R24),'2. Identificación del Riesgo'!$L$24),""))</f>
        <v/>
      </c>
      <c r="T25" s="79" t="str">
        <f>IF(OR(J25="",J25=0),"",
IF(J25="Afecta Impacto",
IF(J24="Afecta Impacto",T24-(T24*R24),'2. Identificación del Riesgo'!$O$24),""))</f>
        <v/>
      </c>
      <c r="U25" s="79">
        <f t="shared" si="4"/>
        <v>0</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c r="F26" s="76"/>
      <c r="G26" s="76"/>
      <c r="H26" s="76" t="str">
        <f t="shared" si="1"/>
        <v>  </v>
      </c>
      <c r="I26" s="77"/>
      <c r="J26" s="77" t="str">
        <f t="shared" si="2"/>
        <v/>
      </c>
      <c r="K26" s="77"/>
      <c r="L26" s="77"/>
      <c r="M26" s="77"/>
      <c r="N26" s="77"/>
      <c r="O26" s="77"/>
      <c r="P26" s="77"/>
      <c r="Q26" s="77"/>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76"/>
      <c r="F27" s="76"/>
      <c r="G27" s="76"/>
      <c r="H27" s="76" t="str">
        <f t="shared" si="1"/>
        <v>  </v>
      </c>
      <c r="I27" s="77"/>
      <c r="J27" s="77" t="str">
        <f t="shared" si="2"/>
        <v/>
      </c>
      <c r="K27" s="77"/>
      <c r="L27" s="77"/>
      <c r="M27" s="77"/>
      <c r="N27" s="77"/>
      <c r="O27" s="77"/>
      <c r="P27" s="77"/>
      <c r="Q27" s="77"/>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No aplica</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No aplica</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No aplica</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K9:K68">
      <formula1>Listas!$J$2:$J$4</formula1>
    </dataValidation>
    <dataValidation type="list" allowBlank="1" showErrorMessage="1" sqref="N9:N68">
      <formula1>Listas!$M$2:$M$4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257</v>
      </c>
      <c r="AB1" s="27"/>
      <c r="AC1" s="7"/>
      <c r="AD1" s="7"/>
      <c r="AE1" s="7"/>
      <c r="AF1" s="7"/>
      <c r="AG1" s="7"/>
      <c r="AH1" s="7"/>
      <c r="AI1" s="7"/>
      <c r="AJ1" s="7"/>
      <c r="AK1" s="7"/>
      <c r="AL1" s="7"/>
      <c r="AM1" s="7"/>
      <c r="AN1" s="7"/>
      <c r="AO1" s="7"/>
      <c r="AP1" s="7"/>
      <c r="AQ1" s="7"/>
      <c r="AR1" s="7"/>
    </row>
    <row r="2" ht="16.5" customHeight="1">
      <c r="A2" s="9"/>
      <c r="B2" s="10"/>
      <c r="C2" s="9"/>
      <c r="Z2" s="10"/>
      <c r="AA2" s="59" t="s">
        <v>258</v>
      </c>
      <c r="AB2" s="27"/>
      <c r="AC2" s="7"/>
      <c r="AD2" s="7"/>
      <c r="AE2" s="7"/>
      <c r="AF2" s="7"/>
      <c r="AG2" s="7"/>
      <c r="AH2" s="7"/>
      <c r="AI2" s="7"/>
      <c r="AJ2" s="7"/>
      <c r="AK2" s="7"/>
      <c r="AL2" s="7"/>
      <c r="AM2" s="7"/>
      <c r="AN2" s="7"/>
      <c r="AO2" s="7"/>
      <c r="AP2" s="7"/>
      <c r="AQ2" s="7"/>
      <c r="AR2" s="7"/>
    </row>
    <row r="3" ht="16.5" customHeight="1">
      <c r="A3" s="9"/>
      <c r="B3" s="10"/>
      <c r="C3" s="9"/>
      <c r="Z3" s="10"/>
      <c r="AA3" s="59" t="s">
        <v>259</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260</v>
      </c>
      <c r="AB4" s="27"/>
      <c r="AC4" s="7"/>
      <c r="AD4" s="7"/>
      <c r="AE4" s="7"/>
      <c r="AF4" s="7"/>
      <c r="AG4" s="7"/>
      <c r="AH4" s="7"/>
      <c r="AI4" s="7"/>
      <c r="AJ4" s="7"/>
      <c r="AK4" s="7"/>
      <c r="AL4" s="7"/>
      <c r="AM4" s="7"/>
      <c r="AN4" s="7"/>
      <c r="AO4" s="7"/>
      <c r="AP4" s="7"/>
      <c r="AQ4" s="7"/>
      <c r="AR4" s="7"/>
    </row>
    <row r="5" ht="16.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86</v>
      </c>
      <c r="B6" s="26"/>
      <c r="C6" s="26"/>
      <c r="D6" s="27"/>
      <c r="E6" s="44" t="s">
        <v>213</v>
      </c>
      <c r="F6" s="26"/>
      <c r="G6" s="26"/>
      <c r="H6" s="26"/>
      <c r="I6" s="26"/>
      <c r="J6" s="27"/>
      <c r="K6" s="44" t="s">
        <v>261</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84</v>
      </c>
      <c r="B7" s="43" t="s">
        <v>85</v>
      </c>
      <c r="C7" s="48" t="s">
        <v>93</v>
      </c>
      <c r="D7" s="48" t="s">
        <v>94</v>
      </c>
      <c r="E7" s="49" t="s">
        <v>210</v>
      </c>
      <c r="F7" s="49" t="s">
        <v>262</v>
      </c>
      <c r="G7" s="49" t="s">
        <v>263</v>
      </c>
      <c r="H7" s="49" t="s">
        <v>264</v>
      </c>
      <c r="I7" s="80" t="s">
        <v>265</v>
      </c>
      <c r="J7" s="49" t="s">
        <v>266</v>
      </c>
      <c r="K7" s="81" t="s">
        <v>267</v>
      </c>
      <c r="L7" s="81" t="s">
        <v>268</v>
      </c>
      <c r="M7" s="81" t="s">
        <v>269</v>
      </c>
      <c r="N7" s="81" t="s">
        <v>270</v>
      </c>
      <c r="O7" s="81" t="s">
        <v>271</v>
      </c>
      <c r="P7" s="81" t="s">
        <v>272</v>
      </c>
      <c r="Q7" s="81" t="s">
        <v>273</v>
      </c>
      <c r="R7" s="48" t="s">
        <v>274</v>
      </c>
      <c r="S7" s="48" t="s">
        <v>275</v>
      </c>
      <c r="T7" s="48" t="s">
        <v>276</v>
      </c>
      <c r="U7" s="49" t="s">
        <v>277</v>
      </c>
      <c r="V7" s="48" t="s">
        <v>278</v>
      </c>
      <c r="W7" s="48" t="s">
        <v>279</v>
      </c>
      <c r="X7" s="48" t="s">
        <v>280</v>
      </c>
      <c r="Y7" s="48" t="s">
        <v>281</v>
      </c>
      <c r="Z7" s="49" t="s">
        <v>282</v>
      </c>
      <c r="AA7" s="48" t="s">
        <v>283</v>
      </c>
      <c r="AB7" s="48" t="s">
        <v>284</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45.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2"/>
      <c r="F9" s="82"/>
      <c r="G9" s="82"/>
      <c r="H9" s="83"/>
      <c r="I9" s="83"/>
      <c r="J9" s="83"/>
      <c r="K9" s="84"/>
      <c r="L9" s="84"/>
      <c r="M9" s="84"/>
      <c r="N9" s="84"/>
      <c r="O9" s="84"/>
      <c r="P9" s="84"/>
      <c r="Q9" s="84"/>
      <c r="R9" s="77" t="str">
        <f t="shared" ref="R9:R68" si="1">IF(AND(S9&gt;=0,S9&lt;=85),"Débil",
IF(AND(S9&gt;=86,S9&lt;=95),"Moderado",
IF(AND(S9&gt;=96,S9&lt;=100),"Fuerte","")))</f>
        <v/>
      </c>
      <c r="S9" s="77"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7"/>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5" t="str">
        <f>IF(AND(S9="",S10="",S11=""),"",AVERAGE(S9:S11))</f>
        <v/>
      </c>
      <c r="X9" s="85" t="str">
        <f>IF(W9="","",
IF(W9=100,"Fuerte",
IF(W9&lt;50,"Débil",
IF(OR(W9&gt;=50,W9&lt;100),"Moderado",""))))</f>
        <v/>
      </c>
      <c r="Y9" s="52" t="str">
        <f>IF(X9="","",IF(X9="Fuerte","NO","SI"))</f>
        <v/>
      </c>
      <c r="Z9" s="52"/>
      <c r="AA9" s="52"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3"/>
      <c r="AD9" s="63"/>
      <c r="AE9" s="63"/>
      <c r="AF9" s="63"/>
      <c r="AG9" s="63"/>
      <c r="AH9" s="63"/>
      <c r="AI9" s="63"/>
      <c r="AJ9" s="63"/>
      <c r="AK9" s="63"/>
      <c r="AL9" s="63"/>
      <c r="AM9" s="63"/>
      <c r="AN9" s="63"/>
      <c r="AO9" s="63"/>
      <c r="AP9" s="63"/>
      <c r="AQ9" s="63"/>
      <c r="AR9" s="63"/>
    </row>
    <row r="10" ht="45.75" customHeight="1">
      <c r="A10" s="45"/>
      <c r="B10" s="45"/>
      <c r="C10" s="45"/>
      <c r="D10" s="45"/>
      <c r="E10" s="82"/>
      <c r="F10" s="82"/>
      <c r="G10" s="82"/>
      <c r="H10" s="83"/>
      <c r="I10" s="83"/>
      <c r="J10" s="83"/>
      <c r="K10" s="84"/>
      <c r="L10" s="84"/>
      <c r="M10" s="84"/>
      <c r="N10" s="84"/>
      <c r="O10" s="84"/>
      <c r="P10" s="84"/>
      <c r="Q10" s="84"/>
      <c r="R10" s="77" t="str">
        <f t="shared" si="1"/>
        <v/>
      </c>
      <c r="S10" s="77"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7" t="str">
        <f t="shared" si="2"/>
        <v/>
      </c>
      <c r="U10" s="77"/>
      <c r="V10" s="77" t="str">
        <f t="shared" si="3"/>
        <v/>
      </c>
      <c r="W10" s="45"/>
      <c r="X10" s="45"/>
      <c r="Y10" s="45"/>
      <c r="Z10" s="45"/>
      <c r="AA10" s="45"/>
      <c r="AB10" s="45"/>
      <c r="AC10" s="7"/>
      <c r="AD10" s="7"/>
      <c r="AE10" s="7"/>
      <c r="AF10" s="7"/>
      <c r="AG10" s="7"/>
      <c r="AH10" s="7"/>
      <c r="AI10" s="7"/>
      <c r="AJ10" s="7"/>
      <c r="AK10" s="7"/>
      <c r="AL10" s="7"/>
      <c r="AM10" s="7"/>
      <c r="AN10" s="7"/>
      <c r="AO10" s="7"/>
      <c r="AP10" s="7"/>
      <c r="AQ10" s="7"/>
      <c r="AR10" s="7"/>
    </row>
    <row r="11" ht="45.75" customHeight="1">
      <c r="A11" s="50"/>
      <c r="B11" s="50"/>
      <c r="C11" s="50"/>
      <c r="D11" s="50"/>
      <c r="E11" s="82"/>
      <c r="F11" s="82"/>
      <c r="G11" s="82"/>
      <c r="H11" s="83"/>
      <c r="I11" s="83"/>
      <c r="J11" s="83"/>
      <c r="K11" s="84"/>
      <c r="L11" s="84"/>
      <c r="M11" s="84"/>
      <c r="N11" s="84"/>
      <c r="O11" s="84"/>
      <c r="P11" s="84"/>
      <c r="Q11" s="84"/>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c r="F12" s="86"/>
      <c r="G12" s="86"/>
      <c r="H12" s="87"/>
      <c r="I12" s="87"/>
      <c r="J12" s="87"/>
      <c r="K12" s="84"/>
      <c r="L12" s="84"/>
      <c r="M12" s="84"/>
      <c r="N12" s="84"/>
      <c r="O12" s="84"/>
      <c r="P12" s="84"/>
      <c r="Q12" s="84"/>
      <c r="R12" s="77" t="str">
        <f t="shared" si="1"/>
        <v/>
      </c>
      <c r="S12" s="7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7" t="str">
        <f t="shared" si="2"/>
        <v/>
      </c>
      <c r="U12" s="77"/>
      <c r="V12" s="77" t="str">
        <f t="shared" si="3"/>
        <v/>
      </c>
      <c r="W12" s="85" t="str">
        <f>IF(AND(S12="",S13="",S14=""),"",AVERAGE(S12:S14))</f>
        <v/>
      </c>
      <c r="X12" s="85"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86"/>
      <c r="F13" s="86"/>
      <c r="G13" s="86"/>
      <c r="H13" s="87"/>
      <c r="I13" s="87"/>
      <c r="J13" s="87"/>
      <c r="K13" s="84"/>
      <c r="L13" s="84"/>
      <c r="M13" s="84"/>
      <c r="N13" s="84"/>
      <c r="O13" s="84"/>
      <c r="P13" s="84"/>
      <c r="Q13" s="84"/>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86"/>
      <c r="F14" s="86"/>
      <c r="G14" s="86"/>
      <c r="H14" s="87"/>
      <c r="I14" s="87"/>
      <c r="J14" s="87"/>
      <c r="K14" s="84"/>
      <c r="L14" s="84"/>
      <c r="M14" s="84"/>
      <c r="N14" s="84"/>
      <c r="O14" s="84"/>
      <c r="P14" s="84"/>
      <c r="Q14" s="84"/>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6"/>
      <c r="F15" s="86"/>
      <c r="G15" s="86"/>
      <c r="H15" s="87"/>
      <c r="I15" s="87"/>
      <c r="J15" s="87"/>
      <c r="K15" s="84"/>
      <c r="L15" s="84"/>
      <c r="M15" s="84"/>
      <c r="N15" s="84"/>
      <c r="O15" s="84"/>
      <c r="P15" s="84"/>
      <c r="Q15" s="84"/>
      <c r="R15" s="77" t="str">
        <f t="shared" si="1"/>
        <v/>
      </c>
      <c r="S15" s="7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7" t="str">
        <f t="shared" si="2"/>
        <v/>
      </c>
      <c r="U15" s="77"/>
      <c r="V15" s="77" t="str">
        <f t="shared" si="3"/>
        <v/>
      </c>
      <c r="W15" s="85" t="str">
        <f>IF(AND(S15="",S16="",S17=""),"",AVERAGE(S15:S17))</f>
        <v/>
      </c>
      <c r="X15" s="85"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86"/>
      <c r="F16" s="86"/>
      <c r="G16" s="86"/>
      <c r="H16" s="87"/>
      <c r="I16" s="87"/>
      <c r="J16" s="87"/>
      <c r="K16" s="84"/>
      <c r="L16" s="84"/>
      <c r="M16" s="84"/>
      <c r="N16" s="84"/>
      <c r="O16" s="84"/>
      <c r="P16" s="84"/>
      <c r="Q16" s="84"/>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86"/>
      <c r="F17" s="86"/>
      <c r="G17" s="86"/>
      <c r="H17" s="87"/>
      <c r="I17" s="87"/>
      <c r="J17" s="87"/>
      <c r="K17" s="84"/>
      <c r="L17" s="84"/>
      <c r="M17" s="84"/>
      <c r="N17" s="84"/>
      <c r="O17" s="84"/>
      <c r="P17" s="84"/>
      <c r="Q17" s="84"/>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5.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6"/>
      <c r="F18" s="86"/>
      <c r="G18" s="86"/>
      <c r="H18" s="87"/>
      <c r="I18" s="87"/>
      <c r="J18" s="87"/>
      <c r="K18" s="84"/>
      <c r="L18" s="84"/>
      <c r="M18" s="84"/>
      <c r="N18" s="84"/>
      <c r="O18" s="84"/>
      <c r="P18" s="84"/>
      <c r="Q18" s="84"/>
      <c r="R18" s="77" t="str">
        <f t="shared" si="1"/>
        <v/>
      </c>
      <c r="S18" s="7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7" t="str">
        <f t="shared" si="2"/>
        <v/>
      </c>
      <c r="U18" s="77"/>
      <c r="V18" s="77" t="str">
        <f t="shared" si="3"/>
        <v/>
      </c>
      <c r="W18" s="85" t="str">
        <f>IF(AND(S18="",S19="",S20=""),"",AVERAGE(S18:S20))</f>
        <v/>
      </c>
      <c r="X18" s="85"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5"/>
      <c r="B19" s="45"/>
      <c r="C19" s="45"/>
      <c r="D19" s="45"/>
      <c r="E19" s="86"/>
      <c r="F19" s="86"/>
      <c r="G19" s="86"/>
      <c r="H19" s="87"/>
      <c r="I19" s="87"/>
      <c r="J19" s="87"/>
      <c r="K19" s="84"/>
      <c r="L19" s="84"/>
      <c r="M19" s="84"/>
      <c r="N19" s="84"/>
      <c r="O19" s="84"/>
      <c r="P19" s="84"/>
      <c r="Q19" s="84"/>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86"/>
      <c r="F20" s="86"/>
      <c r="G20" s="86"/>
      <c r="H20" s="87"/>
      <c r="I20" s="87"/>
      <c r="J20" s="87"/>
      <c r="K20" s="84"/>
      <c r="L20" s="84"/>
      <c r="M20" s="84"/>
      <c r="N20" s="84"/>
      <c r="O20" s="84"/>
      <c r="P20" s="84"/>
      <c r="Q20" s="84"/>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6"/>
      <c r="F21" s="86"/>
      <c r="G21" s="86"/>
      <c r="H21" s="87"/>
      <c r="I21" s="87"/>
      <c r="J21" s="87"/>
      <c r="K21" s="84"/>
      <c r="L21" s="84"/>
      <c r="M21" s="84"/>
      <c r="N21" s="84"/>
      <c r="O21" s="84"/>
      <c r="P21" s="84"/>
      <c r="Q21" s="84"/>
      <c r="R21" s="77" t="str">
        <f t="shared" si="1"/>
        <v/>
      </c>
      <c r="S21" s="7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7" t="str">
        <f t="shared" si="2"/>
        <v/>
      </c>
      <c r="U21" s="77"/>
      <c r="V21" s="77" t="str">
        <f t="shared" si="3"/>
        <v/>
      </c>
      <c r="W21" s="85" t="str">
        <f>IF(AND(S21="",S22="",S23=""),"",AVERAGE(S21:S23))</f>
        <v/>
      </c>
      <c r="X21" s="85"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86"/>
      <c r="F22" s="86"/>
      <c r="G22" s="86"/>
      <c r="H22" s="87"/>
      <c r="I22" s="87"/>
      <c r="J22" s="87"/>
      <c r="K22" s="84"/>
      <c r="L22" s="84"/>
      <c r="M22" s="84"/>
      <c r="N22" s="84"/>
      <c r="O22" s="84"/>
      <c r="P22" s="84"/>
      <c r="Q22" s="84"/>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86"/>
      <c r="F23" s="86"/>
      <c r="G23" s="86"/>
      <c r="H23" s="87"/>
      <c r="I23" s="87"/>
      <c r="J23" s="87"/>
      <c r="K23" s="84"/>
      <c r="L23" s="84"/>
      <c r="M23" s="84"/>
      <c r="N23" s="84"/>
      <c r="O23" s="84"/>
      <c r="P23" s="84"/>
      <c r="Q23" s="84"/>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163.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jurídicos y financieros durante la estructuración contractual.</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E24" s="86" t="s">
        <v>285</v>
      </c>
      <c r="F24" s="86" t="s">
        <v>286</v>
      </c>
      <c r="G24" s="86" t="s">
        <v>287</v>
      </c>
      <c r="H24" s="87" t="s">
        <v>288</v>
      </c>
      <c r="I24" s="87" t="s">
        <v>289</v>
      </c>
      <c r="J24" s="87" t="s">
        <v>290</v>
      </c>
      <c r="K24" s="84" t="s">
        <v>291</v>
      </c>
      <c r="L24" s="84" t="s">
        <v>292</v>
      </c>
      <c r="M24" s="84" t="s">
        <v>293</v>
      </c>
      <c r="N24" s="84" t="s">
        <v>294</v>
      </c>
      <c r="O24" s="84" t="s">
        <v>295</v>
      </c>
      <c r="P24" s="84" t="s">
        <v>296</v>
      </c>
      <c r="Q24" s="84" t="s">
        <v>297</v>
      </c>
      <c r="R24" s="77" t="str">
        <f t="shared" si="1"/>
        <v>Débil</v>
      </c>
      <c r="S24" s="77">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80</v>
      </c>
      <c r="T24" s="77" t="str">
        <f t="shared" si="2"/>
        <v>Debe establecer un plan de acción en la hoja No. 7, que permita tener un control bien diseñado.</v>
      </c>
      <c r="U24" s="77" t="s">
        <v>298</v>
      </c>
      <c r="V24" s="77" t="str">
        <f t="shared" si="3"/>
        <v>Débil</v>
      </c>
      <c r="W24" s="85">
        <f>IF(AND(S24="",S25="",S26=""),"",AVERAGE(S24:S26))</f>
        <v>80</v>
      </c>
      <c r="X24" s="85" t="str">
        <f>IF(W24="","",
IF(W24=100,"Fuerte",
IF(W24&lt;50,"Débil",
IF(OR(W24&gt;=50,W24&lt;100),"Moderado",""))))</f>
        <v>Moderado</v>
      </c>
      <c r="Y24" s="52" t="str">
        <f>IF(X24="","",IF(X24="Fuerte","NO","SI"))</f>
        <v>SI</v>
      </c>
      <c r="Z24" s="52" t="s">
        <v>299</v>
      </c>
      <c r="AA24" s="52">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1</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Rara vez</v>
      </c>
      <c r="AC24" s="7"/>
      <c r="AD24" s="7"/>
      <c r="AE24" s="7"/>
      <c r="AF24" s="7"/>
      <c r="AG24" s="7"/>
      <c r="AH24" s="7"/>
      <c r="AI24" s="7"/>
      <c r="AJ24" s="7"/>
      <c r="AK24" s="7"/>
      <c r="AL24" s="7"/>
      <c r="AM24" s="7"/>
      <c r="AN24" s="7"/>
      <c r="AO24" s="7"/>
      <c r="AP24" s="7"/>
      <c r="AQ24" s="7"/>
      <c r="AR24" s="7"/>
    </row>
    <row r="25" ht="45.75" customHeight="1">
      <c r="A25" s="45"/>
      <c r="B25" s="45"/>
      <c r="C25" s="45"/>
      <c r="D25" s="45"/>
      <c r="E25" s="86"/>
      <c r="F25" s="86"/>
      <c r="G25" s="86"/>
      <c r="H25" s="87"/>
      <c r="I25" s="87"/>
      <c r="J25" s="87"/>
      <c r="K25" s="84"/>
      <c r="L25" s="84"/>
      <c r="M25" s="84"/>
      <c r="N25" s="84"/>
      <c r="O25" s="84"/>
      <c r="P25" s="84"/>
      <c r="Q25" s="84"/>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6"/>
      <c r="F26" s="86"/>
      <c r="G26" s="86"/>
      <c r="H26" s="87"/>
      <c r="I26" s="87"/>
      <c r="J26" s="87"/>
      <c r="K26" s="84"/>
      <c r="L26" s="84"/>
      <c r="M26" s="84"/>
      <c r="N26" s="84"/>
      <c r="O26" s="84"/>
      <c r="P26" s="84"/>
      <c r="Q26" s="84"/>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129.0"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jurídicos y financieros.</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86" t="s">
        <v>300</v>
      </c>
      <c r="F27" s="86" t="s">
        <v>286</v>
      </c>
      <c r="G27" s="86" t="s">
        <v>301</v>
      </c>
      <c r="H27" s="87" t="s">
        <v>302</v>
      </c>
      <c r="I27" s="87" t="s">
        <v>303</v>
      </c>
      <c r="J27" s="87" t="s">
        <v>304</v>
      </c>
      <c r="K27" s="84" t="s">
        <v>291</v>
      </c>
      <c r="L27" s="84" t="s">
        <v>292</v>
      </c>
      <c r="M27" s="84" t="s">
        <v>293</v>
      </c>
      <c r="N27" s="84" t="s">
        <v>294</v>
      </c>
      <c r="O27" s="84" t="s">
        <v>295</v>
      </c>
      <c r="P27" s="84" t="s">
        <v>296</v>
      </c>
      <c r="Q27" s="84" t="s">
        <v>297</v>
      </c>
      <c r="R27" s="77" t="str">
        <f t="shared" si="1"/>
        <v>Débil</v>
      </c>
      <c r="S27" s="77">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80</v>
      </c>
      <c r="T27" s="77" t="str">
        <f t="shared" si="2"/>
        <v>Debe establecer un plan de acción en la hoja No. 7, que permita tener un control bien diseñado.</v>
      </c>
      <c r="U27" s="77" t="s">
        <v>298</v>
      </c>
      <c r="V27" s="77" t="str">
        <f t="shared" si="3"/>
        <v>Débil</v>
      </c>
      <c r="W27" s="85">
        <f>IF(AND(S27="",S28="",S29=""),"",AVERAGE(S27:S29))</f>
        <v>80</v>
      </c>
      <c r="X27" s="85" t="str">
        <f>IF(W27="","",
IF(W27=100,"Fuerte",
IF(W27&lt;50,"Débil",
IF(OR(W27&gt;=50,W27&lt;100),"Moderado",""))))</f>
        <v>Moderado</v>
      </c>
      <c r="Y27" s="52" t="str">
        <f>IF(X27="","",IF(X27="Fuerte","NO","SI"))</f>
        <v>SI</v>
      </c>
      <c r="Z27" s="52" t="s">
        <v>299</v>
      </c>
      <c r="AA27" s="52">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1</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7"/>
      <c r="AD27" s="7"/>
      <c r="AE27" s="7"/>
      <c r="AF27" s="7"/>
      <c r="AG27" s="7"/>
      <c r="AH27" s="7"/>
      <c r="AI27" s="7"/>
      <c r="AJ27" s="7"/>
      <c r="AK27" s="7"/>
      <c r="AL27" s="7"/>
      <c r="AM27" s="7"/>
      <c r="AN27" s="7"/>
      <c r="AO27" s="7"/>
      <c r="AP27" s="7"/>
      <c r="AQ27" s="7"/>
      <c r="AR27" s="7"/>
    </row>
    <row r="28" ht="45.75" customHeight="1">
      <c r="A28" s="45"/>
      <c r="B28" s="45"/>
      <c r="C28" s="45"/>
      <c r="D28" s="45"/>
      <c r="E28" s="86"/>
      <c r="F28" s="86"/>
      <c r="G28" s="86"/>
      <c r="H28" s="87"/>
      <c r="I28" s="87"/>
      <c r="J28" s="87"/>
      <c r="K28" s="84"/>
      <c r="L28" s="84"/>
      <c r="M28" s="84"/>
      <c r="N28" s="84"/>
      <c r="O28" s="84"/>
      <c r="P28" s="84"/>
      <c r="Q28" s="84"/>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86"/>
      <c r="F29" s="86"/>
      <c r="G29" s="86"/>
      <c r="H29" s="87"/>
      <c r="I29" s="87"/>
      <c r="J29" s="87"/>
      <c r="K29" s="84"/>
      <c r="L29" s="84"/>
      <c r="M29" s="84"/>
      <c r="N29" s="84"/>
      <c r="O29" s="84"/>
      <c r="P29" s="84"/>
      <c r="Q29" s="84"/>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119.2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8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86" t="s">
        <v>305</v>
      </c>
      <c r="F30" s="86" t="s">
        <v>306</v>
      </c>
      <c r="G30" s="86" t="s">
        <v>307</v>
      </c>
      <c r="H30" s="87" t="s">
        <v>308</v>
      </c>
      <c r="I30" s="87" t="s">
        <v>309</v>
      </c>
      <c r="J30" s="87" t="s">
        <v>310</v>
      </c>
      <c r="K30" s="84" t="s">
        <v>291</v>
      </c>
      <c r="L30" s="84" t="s">
        <v>292</v>
      </c>
      <c r="M30" s="84" t="s">
        <v>293</v>
      </c>
      <c r="N30" s="84" t="s">
        <v>294</v>
      </c>
      <c r="O30" s="84" t="s">
        <v>295</v>
      </c>
      <c r="P30" s="84" t="s">
        <v>296</v>
      </c>
      <c r="Q30" s="84" t="s">
        <v>297</v>
      </c>
      <c r="R30" s="77" t="str">
        <f t="shared" si="1"/>
        <v>Débil</v>
      </c>
      <c r="S30" s="77">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80</v>
      </c>
      <c r="T30" s="77" t="str">
        <f t="shared" si="2"/>
        <v>Debe establecer un plan de acción en la hoja No. 7, que permita tener un control bien diseñado.</v>
      </c>
      <c r="U30" s="77" t="s">
        <v>298</v>
      </c>
      <c r="V30" s="77" t="str">
        <f t="shared" si="3"/>
        <v>Débil</v>
      </c>
      <c r="W30" s="85">
        <f>IF(AND(S30="",S31="",S32=""),"",AVERAGE(S30:S32))</f>
        <v>80</v>
      </c>
      <c r="X30" s="85" t="str">
        <f>IF(W30="","",
IF(W30=100,"Fuerte",
IF(W30&lt;50,"Débil",
IF(OR(W30&gt;=50,W30&lt;100),"Moderado",""))))</f>
        <v>Moderado</v>
      </c>
      <c r="Y30" s="52" t="str">
        <f>IF(X30="","",IF(X30="Fuerte","NO","SI"))</f>
        <v>SI</v>
      </c>
      <c r="Z30" s="52" t="s">
        <v>299</v>
      </c>
      <c r="AA30" s="52">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1</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Rara vez</v>
      </c>
      <c r="AC30" s="7"/>
      <c r="AD30" s="7"/>
      <c r="AE30" s="7"/>
      <c r="AF30" s="7"/>
      <c r="AG30" s="7"/>
      <c r="AH30" s="7"/>
      <c r="AI30" s="7"/>
      <c r="AJ30" s="7"/>
      <c r="AK30" s="7"/>
      <c r="AL30" s="7"/>
      <c r="AM30" s="7"/>
      <c r="AN30" s="7"/>
      <c r="AO30" s="7"/>
      <c r="AP30" s="7"/>
      <c r="AQ30" s="7"/>
      <c r="AR30" s="7"/>
    </row>
    <row r="31" ht="45.75" customHeight="1">
      <c r="A31" s="45"/>
      <c r="B31" s="45"/>
      <c r="C31" s="45"/>
      <c r="D31" s="45"/>
      <c r="E31" s="86"/>
      <c r="F31" s="86"/>
      <c r="G31" s="86"/>
      <c r="H31" s="87"/>
      <c r="I31" s="87"/>
      <c r="J31" s="87"/>
      <c r="K31" s="84"/>
      <c r="L31" s="84"/>
      <c r="M31" s="84"/>
      <c r="N31" s="84"/>
      <c r="O31" s="84"/>
      <c r="P31" s="84"/>
      <c r="Q31" s="84"/>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6"/>
      <c r="F32" s="86"/>
      <c r="G32" s="86"/>
      <c r="H32" s="87"/>
      <c r="I32" s="87"/>
      <c r="J32" s="87"/>
      <c r="K32" s="84"/>
      <c r="L32" s="84"/>
      <c r="M32" s="84"/>
      <c r="N32" s="84"/>
      <c r="O32" s="84"/>
      <c r="P32" s="84"/>
      <c r="Q32" s="84"/>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150.0"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E33" s="86" t="s">
        <v>305</v>
      </c>
      <c r="F33" s="86" t="s">
        <v>311</v>
      </c>
      <c r="G33" s="86" t="s">
        <v>307</v>
      </c>
      <c r="H33" s="87" t="s">
        <v>312</v>
      </c>
      <c r="I33" s="87" t="s">
        <v>309</v>
      </c>
      <c r="J33" s="87" t="s">
        <v>313</v>
      </c>
      <c r="K33" s="84" t="s">
        <v>291</v>
      </c>
      <c r="L33" s="84" t="s">
        <v>292</v>
      </c>
      <c r="M33" s="84" t="s">
        <v>293</v>
      </c>
      <c r="N33" s="84" t="s">
        <v>294</v>
      </c>
      <c r="O33" s="84" t="s">
        <v>295</v>
      </c>
      <c r="P33" s="84" t="s">
        <v>296</v>
      </c>
      <c r="Q33" s="84" t="s">
        <v>297</v>
      </c>
      <c r="R33" s="77" t="str">
        <f t="shared" si="1"/>
        <v>Débil</v>
      </c>
      <c r="S33" s="77">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80</v>
      </c>
      <c r="T33" s="77" t="str">
        <f t="shared" si="2"/>
        <v>Debe establecer un plan de acción en la hoja No. 7, que permita tener un control bien diseñado.</v>
      </c>
      <c r="U33" s="77" t="s">
        <v>298</v>
      </c>
      <c r="V33" s="77" t="str">
        <f t="shared" si="3"/>
        <v>Débil</v>
      </c>
      <c r="W33" s="85">
        <f>IF(AND(S33="",S34="",S35=""),"",AVERAGE(S33:S35))</f>
        <v>80</v>
      </c>
      <c r="X33" s="85" t="str">
        <f>IF(W33="","",
IF(W33=100,"Fuerte",
IF(W33&lt;50,"Débil",
IF(OR(W33&gt;=50,W33&lt;100),"Moderado",""))))</f>
        <v>Moderado</v>
      </c>
      <c r="Y33" s="52" t="str">
        <f>IF(X33="","",IF(X33="Fuerte","NO","SI"))</f>
        <v>SI</v>
      </c>
      <c r="Z33" s="52" t="s">
        <v>299</v>
      </c>
      <c r="AA33" s="52">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1</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Rara vez</v>
      </c>
      <c r="AC33" s="7"/>
      <c r="AD33" s="7"/>
      <c r="AE33" s="7"/>
      <c r="AF33" s="7"/>
      <c r="AG33" s="7"/>
      <c r="AH33" s="7"/>
      <c r="AI33" s="7"/>
      <c r="AJ33" s="7"/>
      <c r="AK33" s="7"/>
      <c r="AL33" s="7"/>
      <c r="AM33" s="7"/>
      <c r="AN33" s="7"/>
      <c r="AO33" s="7"/>
      <c r="AP33" s="7"/>
      <c r="AQ33" s="7"/>
      <c r="AR33" s="7"/>
    </row>
    <row r="34" ht="45.75" customHeight="1">
      <c r="A34" s="45"/>
      <c r="B34" s="45"/>
      <c r="C34" s="45"/>
      <c r="D34" s="45"/>
      <c r="E34" s="86"/>
      <c r="F34" s="86"/>
      <c r="G34" s="86"/>
      <c r="H34" s="87"/>
      <c r="I34" s="87"/>
      <c r="J34" s="87"/>
      <c r="K34" s="84"/>
      <c r="L34" s="84"/>
      <c r="M34" s="84"/>
      <c r="N34" s="84"/>
      <c r="O34" s="84"/>
      <c r="P34" s="84"/>
      <c r="Q34" s="84"/>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6"/>
      <c r="F35" s="86"/>
      <c r="G35" s="86"/>
      <c r="H35" s="87"/>
      <c r="I35" s="87"/>
      <c r="J35" s="87"/>
      <c r="K35" s="84"/>
      <c r="L35" s="84"/>
      <c r="M35" s="84"/>
      <c r="N35" s="84"/>
      <c r="O35" s="84"/>
      <c r="P35" s="84"/>
      <c r="Q35" s="84"/>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c r="F36" s="86"/>
      <c r="G36" s="86"/>
      <c r="H36" s="87"/>
      <c r="I36" s="87"/>
      <c r="J36" s="87"/>
      <c r="K36" s="84"/>
      <c r="L36" s="84"/>
      <c r="M36" s="84"/>
      <c r="N36" s="84"/>
      <c r="O36" s="84"/>
      <c r="P36" s="84"/>
      <c r="Q36" s="84"/>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5" t="str">
        <f>IF(AND(S36="",S37="",S38=""),"",AVERAGE(S36:S38))</f>
        <v/>
      </c>
      <c r="X36" s="85"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6"/>
      <c r="F37" s="86"/>
      <c r="G37" s="86"/>
      <c r="H37" s="87"/>
      <c r="I37" s="87"/>
      <c r="J37" s="87"/>
      <c r="K37" s="84"/>
      <c r="L37" s="84"/>
      <c r="M37" s="84"/>
      <c r="N37" s="84"/>
      <c r="O37" s="84"/>
      <c r="P37" s="84"/>
      <c r="Q37" s="84"/>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6"/>
      <c r="F38" s="86"/>
      <c r="G38" s="86"/>
      <c r="H38" s="87"/>
      <c r="I38" s="87"/>
      <c r="J38" s="87"/>
      <c r="K38" s="84"/>
      <c r="L38" s="84"/>
      <c r="M38" s="84"/>
      <c r="N38" s="84"/>
      <c r="O38" s="84"/>
      <c r="P38" s="84"/>
      <c r="Q38" s="84"/>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c r="F39" s="86"/>
      <c r="G39" s="86"/>
      <c r="H39" s="87"/>
      <c r="I39" s="87"/>
      <c r="J39" s="87"/>
      <c r="K39" s="84"/>
      <c r="L39" s="84"/>
      <c r="M39" s="84"/>
      <c r="N39" s="84"/>
      <c r="O39" s="84"/>
      <c r="P39" s="84"/>
      <c r="Q39" s="84"/>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5" t="str">
        <f>IF(AND(S39="",S40="",S41=""),"",AVERAGE(S39:S41))</f>
        <v/>
      </c>
      <c r="X39" s="85"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6"/>
      <c r="F40" s="86"/>
      <c r="G40" s="86"/>
      <c r="H40" s="87"/>
      <c r="I40" s="87"/>
      <c r="J40" s="87"/>
      <c r="K40" s="84"/>
      <c r="L40" s="84"/>
      <c r="M40" s="84"/>
      <c r="N40" s="84"/>
      <c r="O40" s="84"/>
      <c r="P40" s="84"/>
      <c r="Q40" s="84"/>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6"/>
      <c r="F41" s="86"/>
      <c r="G41" s="86"/>
      <c r="H41" s="87"/>
      <c r="I41" s="87"/>
      <c r="J41" s="87"/>
      <c r="K41" s="84"/>
      <c r="L41" s="84"/>
      <c r="M41" s="84"/>
      <c r="N41" s="84"/>
      <c r="O41" s="84"/>
      <c r="P41" s="84"/>
      <c r="Q41" s="84"/>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c r="F42" s="86"/>
      <c r="G42" s="86"/>
      <c r="H42" s="87"/>
      <c r="I42" s="87"/>
      <c r="J42" s="87"/>
      <c r="K42" s="84"/>
      <c r="L42" s="84"/>
      <c r="M42" s="84"/>
      <c r="N42" s="84"/>
      <c r="O42" s="84"/>
      <c r="P42" s="84"/>
      <c r="Q42" s="84"/>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5" t="str">
        <f>IF(AND(S42="",S43="",S44=""),"",AVERAGE(S42:S44))</f>
        <v/>
      </c>
      <c r="X42" s="85"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6"/>
      <c r="F43" s="86"/>
      <c r="G43" s="86"/>
      <c r="H43" s="87"/>
      <c r="I43" s="87"/>
      <c r="J43" s="87"/>
      <c r="K43" s="84"/>
      <c r="L43" s="84"/>
      <c r="M43" s="84"/>
      <c r="N43" s="84"/>
      <c r="O43" s="84"/>
      <c r="P43" s="84"/>
      <c r="Q43" s="84"/>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6"/>
      <c r="F44" s="86"/>
      <c r="G44" s="86"/>
      <c r="H44" s="87"/>
      <c r="I44" s="87"/>
      <c r="J44" s="87"/>
      <c r="K44" s="84"/>
      <c r="L44" s="84"/>
      <c r="M44" s="84"/>
      <c r="N44" s="84"/>
      <c r="O44" s="84"/>
      <c r="P44" s="84"/>
      <c r="Q44" s="84"/>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c r="F45" s="86"/>
      <c r="G45" s="86"/>
      <c r="H45" s="87"/>
      <c r="I45" s="87"/>
      <c r="J45" s="87"/>
      <c r="K45" s="84"/>
      <c r="L45" s="84"/>
      <c r="M45" s="84"/>
      <c r="N45" s="84"/>
      <c r="O45" s="84"/>
      <c r="P45" s="84"/>
      <c r="Q45" s="84"/>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5" t="str">
        <f>IF(AND(S45="",S46="",S47=""),"",AVERAGE(S45:S47))</f>
        <v/>
      </c>
      <c r="X45" s="85"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6"/>
      <c r="F46" s="86"/>
      <c r="G46" s="86"/>
      <c r="H46" s="87"/>
      <c r="I46" s="87"/>
      <c r="J46" s="87"/>
      <c r="K46" s="84"/>
      <c r="L46" s="84"/>
      <c r="M46" s="84"/>
      <c r="N46" s="84"/>
      <c r="O46" s="84"/>
      <c r="P46" s="84"/>
      <c r="Q46" s="84"/>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6"/>
      <c r="F47" s="86"/>
      <c r="G47" s="86"/>
      <c r="H47" s="87"/>
      <c r="I47" s="87"/>
      <c r="J47" s="87"/>
      <c r="K47" s="84"/>
      <c r="L47" s="84"/>
      <c r="M47" s="84"/>
      <c r="N47" s="84"/>
      <c r="O47" s="84"/>
      <c r="P47" s="84"/>
      <c r="Q47" s="84"/>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c r="F48" s="86"/>
      <c r="G48" s="86"/>
      <c r="H48" s="87"/>
      <c r="I48" s="87"/>
      <c r="J48" s="87"/>
      <c r="K48" s="84"/>
      <c r="L48" s="84"/>
      <c r="M48" s="84"/>
      <c r="N48" s="84"/>
      <c r="O48" s="84"/>
      <c r="P48" s="84"/>
      <c r="Q48" s="84"/>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5" t="str">
        <f>IF(AND(S48="",S49="",S50=""),"",AVERAGE(S48:S50))</f>
        <v/>
      </c>
      <c r="X48" s="85"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6"/>
      <c r="F49" s="86"/>
      <c r="G49" s="86"/>
      <c r="H49" s="87"/>
      <c r="I49" s="87"/>
      <c r="J49" s="87"/>
      <c r="K49" s="84"/>
      <c r="L49" s="84"/>
      <c r="M49" s="84"/>
      <c r="N49" s="84"/>
      <c r="O49" s="84"/>
      <c r="P49" s="84"/>
      <c r="Q49" s="84"/>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6"/>
      <c r="F50" s="86"/>
      <c r="G50" s="86"/>
      <c r="H50" s="87"/>
      <c r="I50" s="87"/>
      <c r="J50" s="87"/>
      <c r="K50" s="84"/>
      <c r="L50" s="84"/>
      <c r="M50" s="84"/>
      <c r="N50" s="84"/>
      <c r="O50" s="84"/>
      <c r="P50" s="84"/>
      <c r="Q50" s="84"/>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c r="F51" s="86"/>
      <c r="G51" s="86"/>
      <c r="H51" s="87"/>
      <c r="I51" s="87"/>
      <c r="J51" s="87"/>
      <c r="K51" s="84"/>
      <c r="L51" s="84"/>
      <c r="M51" s="84"/>
      <c r="N51" s="84"/>
      <c r="O51" s="84"/>
      <c r="P51" s="84"/>
      <c r="Q51" s="84"/>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5" t="str">
        <f>IF(AND(S51="",S52="",S53=""),"",AVERAGE(S51:S53))</f>
        <v/>
      </c>
      <c r="X51" s="85"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6"/>
      <c r="F52" s="86"/>
      <c r="G52" s="86"/>
      <c r="H52" s="87"/>
      <c r="I52" s="87"/>
      <c r="J52" s="87"/>
      <c r="K52" s="84"/>
      <c r="L52" s="84"/>
      <c r="M52" s="84"/>
      <c r="N52" s="84"/>
      <c r="O52" s="84"/>
      <c r="P52" s="84"/>
      <c r="Q52" s="84"/>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6"/>
      <c r="F53" s="86"/>
      <c r="G53" s="86"/>
      <c r="H53" s="87"/>
      <c r="I53" s="87"/>
      <c r="J53" s="87"/>
      <c r="K53" s="84"/>
      <c r="L53" s="84"/>
      <c r="M53" s="84"/>
      <c r="N53" s="84"/>
      <c r="O53" s="84"/>
      <c r="P53" s="84"/>
      <c r="Q53" s="84"/>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c r="F54" s="86"/>
      <c r="G54" s="86"/>
      <c r="H54" s="87"/>
      <c r="I54" s="87"/>
      <c r="J54" s="87"/>
      <c r="K54" s="84"/>
      <c r="L54" s="84"/>
      <c r="M54" s="84"/>
      <c r="N54" s="84"/>
      <c r="O54" s="84"/>
      <c r="P54" s="84"/>
      <c r="Q54" s="84"/>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5" t="str">
        <f>IF(AND(S54="",S55="",S56=""),"",AVERAGE(S54:S56))</f>
        <v/>
      </c>
      <c r="X54" s="85"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6"/>
      <c r="F55" s="86"/>
      <c r="G55" s="86"/>
      <c r="H55" s="87"/>
      <c r="I55" s="87"/>
      <c r="J55" s="87"/>
      <c r="K55" s="84"/>
      <c r="L55" s="84"/>
      <c r="M55" s="84"/>
      <c r="N55" s="84"/>
      <c r="O55" s="84"/>
      <c r="P55" s="84"/>
      <c r="Q55" s="84"/>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6"/>
      <c r="F56" s="86"/>
      <c r="G56" s="86"/>
      <c r="H56" s="87"/>
      <c r="I56" s="87"/>
      <c r="J56" s="87"/>
      <c r="K56" s="84"/>
      <c r="L56" s="84"/>
      <c r="M56" s="84"/>
      <c r="N56" s="84"/>
      <c r="O56" s="84"/>
      <c r="P56" s="84"/>
      <c r="Q56" s="84"/>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c r="F57" s="86"/>
      <c r="G57" s="86"/>
      <c r="H57" s="87"/>
      <c r="I57" s="87"/>
      <c r="J57" s="87"/>
      <c r="K57" s="84"/>
      <c r="L57" s="84"/>
      <c r="M57" s="84"/>
      <c r="N57" s="84"/>
      <c r="O57" s="84"/>
      <c r="P57" s="84"/>
      <c r="Q57" s="84"/>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5" t="str">
        <f>IF(AND(S57="",S58="",S59=""),"",AVERAGE(S57:S59))</f>
        <v/>
      </c>
      <c r="X57" s="85"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6"/>
      <c r="F58" s="86"/>
      <c r="G58" s="86"/>
      <c r="H58" s="87"/>
      <c r="I58" s="87"/>
      <c r="J58" s="87"/>
      <c r="K58" s="84"/>
      <c r="L58" s="84"/>
      <c r="M58" s="84"/>
      <c r="N58" s="84"/>
      <c r="O58" s="84"/>
      <c r="P58" s="84"/>
      <c r="Q58" s="84"/>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6"/>
      <c r="F59" s="86"/>
      <c r="G59" s="86"/>
      <c r="H59" s="87"/>
      <c r="I59" s="87"/>
      <c r="J59" s="87"/>
      <c r="K59" s="84"/>
      <c r="L59" s="84"/>
      <c r="M59" s="84"/>
      <c r="N59" s="84"/>
      <c r="O59" s="84"/>
      <c r="P59" s="84"/>
      <c r="Q59" s="84"/>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c r="F60" s="86"/>
      <c r="G60" s="86"/>
      <c r="H60" s="87"/>
      <c r="I60" s="87"/>
      <c r="J60" s="87"/>
      <c r="K60" s="84"/>
      <c r="L60" s="84"/>
      <c r="M60" s="84"/>
      <c r="N60" s="84"/>
      <c r="O60" s="84"/>
      <c r="P60" s="84"/>
      <c r="Q60" s="84"/>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5" t="str">
        <f>IF(AND(S60="",S61="",S62=""),"",AVERAGE(S60:S62))</f>
        <v/>
      </c>
      <c r="X60" s="85"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6"/>
      <c r="F61" s="86"/>
      <c r="G61" s="86"/>
      <c r="H61" s="87"/>
      <c r="I61" s="87"/>
      <c r="J61" s="87"/>
      <c r="K61" s="84"/>
      <c r="L61" s="84"/>
      <c r="M61" s="84"/>
      <c r="N61" s="84"/>
      <c r="O61" s="84"/>
      <c r="P61" s="84"/>
      <c r="Q61" s="84"/>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6"/>
      <c r="F62" s="86"/>
      <c r="G62" s="86"/>
      <c r="H62" s="87"/>
      <c r="I62" s="87"/>
      <c r="J62" s="87"/>
      <c r="K62" s="84"/>
      <c r="L62" s="84"/>
      <c r="M62" s="84"/>
      <c r="N62" s="84"/>
      <c r="O62" s="84"/>
      <c r="P62" s="84"/>
      <c r="Q62" s="84"/>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c r="F63" s="86"/>
      <c r="G63" s="86"/>
      <c r="H63" s="87"/>
      <c r="I63" s="87"/>
      <c r="J63" s="87"/>
      <c r="K63" s="84"/>
      <c r="L63" s="84"/>
      <c r="M63" s="84"/>
      <c r="N63" s="84"/>
      <c r="O63" s="84"/>
      <c r="P63" s="84"/>
      <c r="Q63" s="84"/>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5" t="str">
        <f>IF(AND(S63="",S64="",S65=""),"",AVERAGE(S63:S65))</f>
        <v/>
      </c>
      <c r="X63" s="85"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6"/>
      <c r="F64" s="86"/>
      <c r="G64" s="86"/>
      <c r="H64" s="87"/>
      <c r="I64" s="87"/>
      <c r="J64" s="87"/>
      <c r="K64" s="84"/>
      <c r="L64" s="84"/>
      <c r="M64" s="84"/>
      <c r="N64" s="84"/>
      <c r="O64" s="84"/>
      <c r="P64" s="84"/>
      <c r="Q64" s="84"/>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6"/>
      <c r="F65" s="86"/>
      <c r="G65" s="86"/>
      <c r="H65" s="87"/>
      <c r="I65" s="87"/>
      <c r="J65" s="87"/>
      <c r="K65" s="84"/>
      <c r="L65" s="84"/>
      <c r="M65" s="84"/>
      <c r="N65" s="84"/>
      <c r="O65" s="84"/>
      <c r="P65" s="84"/>
      <c r="Q65" s="84"/>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c r="F66" s="86"/>
      <c r="G66" s="86"/>
      <c r="H66" s="87"/>
      <c r="I66" s="87"/>
      <c r="J66" s="87"/>
      <c r="K66" s="84"/>
      <c r="L66" s="84"/>
      <c r="M66" s="84"/>
      <c r="N66" s="84"/>
      <c r="O66" s="84"/>
      <c r="P66" s="84"/>
      <c r="Q66" s="84"/>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5" t="str">
        <f>IF(AND(S66="",S67="",S68=""),"",AVERAGE(S66:S68))</f>
        <v/>
      </c>
      <c r="X66" s="85"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6"/>
      <c r="F67" s="86"/>
      <c r="G67" s="86"/>
      <c r="H67" s="87"/>
      <c r="I67" s="87"/>
      <c r="J67" s="87"/>
      <c r="K67" s="84"/>
      <c r="L67" s="84"/>
      <c r="M67" s="84"/>
      <c r="N67" s="84"/>
      <c r="O67" s="84"/>
      <c r="P67" s="84"/>
      <c r="Q67" s="84"/>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6"/>
      <c r="F68" s="86"/>
      <c r="G68" s="86"/>
      <c r="H68" s="87"/>
      <c r="I68" s="87"/>
      <c r="J68" s="87"/>
      <c r="K68" s="84"/>
      <c r="L68" s="84"/>
      <c r="M68" s="84"/>
      <c r="N68" s="84"/>
      <c r="O68" s="84"/>
      <c r="P68" s="84"/>
      <c r="Q68" s="84"/>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M9:M68">
      <formula1>IF($E9="",Listas!$R$3,Listas!$U$2:$U$3)</formula1>
    </dataValidation>
    <dataValidation type="list" allowBlank="1" showErrorMessage="1" sqref="N9:N68">
      <formula1>IF($E9="",Listas!$R$3,Listas!$V$2:$V$4)</formula1>
    </dataValidation>
    <dataValidation type="list" allowBlank="1" showErrorMessage="1" sqref="Z9 Z12 Z15 Z18 Z21 Z24 Z27 Z30 Z33 Z36 Z39 Z42 Z45 Z48 Z51 Z54 Z57 Z60 Z63 Z66">
      <formula1>Listas!$AC$2:$AC$5</formula1>
    </dataValidation>
    <dataValidation type="list" allowBlank="1" showErrorMessage="1" sqref="O9:O68">
      <formula1>IF($E9="",Listas!$R$3,Listas!$W$2:$W$3)</formula1>
    </dataValidation>
    <dataValidation type="list" allowBlank="1" showErrorMessage="1" sqref="Q9:Q68">
      <formula1>IF($E9="",Listas!$R$3,Listas!$Y$2:$Y$4)</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P9:P68">
      <formula1>IF($E9="",Listas!$R$3,Listas!$X$2:$X$3)</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9" t="s">
        <v>314</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315</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316</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9" t="s">
        <v>317</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318</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86</v>
      </c>
      <c r="B6" s="26"/>
      <c r="C6" s="26"/>
      <c r="D6" s="26"/>
      <c r="E6" s="26"/>
      <c r="F6" s="26"/>
      <c r="G6" s="26"/>
      <c r="H6" s="26"/>
      <c r="I6" s="26"/>
      <c r="J6" s="27"/>
      <c r="K6" s="44" t="s">
        <v>87</v>
      </c>
      <c r="L6" s="26"/>
      <c r="M6" s="26"/>
      <c r="N6" s="26"/>
      <c r="O6" s="26"/>
      <c r="P6" s="27"/>
      <c r="Q6" s="44" t="s">
        <v>209</v>
      </c>
      <c r="R6" s="26"/>
      <c r="S6" s="26"/>
      <c r="T6" s="26"/>
      <c r="U6" s="26"/>
      <c r="V6" s="26"/>
      <c r="W6" s="26"/>
      <c r="X6" s="26"/>
      <c r="Y6" s="26"/>
      <c r="Z6" s="26"/>
      <c r="AA6" s="26"/>
      <c r="AB6" s="26"/>
      <c r="AC6" s="26"/>
      <c r="AD6" s="26"/>
      <c r="AE6" s="26"/>
      <c r="AF6" s="26"/>
      <c r="AG6" s="27"/>
      <c r="AH6" s="44" t="s">
        <v>319</v>
      </c>
      <c r="AI6" s="26"/>
      <c r="AJ6" s="26"/>
      <c r="AK6" s="26"/>
      <c r="AL6" s="26"/>
      <c r="AM6" s="26"/>
      <c r="AN6" s="27"/>
      <c r="AO6" s="91" t="s">
        <v>320</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84</v>
      </c>
      <c r="B7" s="43" t="s">
        <v>85</v>
      </c>
      <c r="C7" s="48" t="s">
        <v>89</v>
      </c>
      <c r="D7" s="48" t="s">
        <v>90</v>
      </c>
      <c r="E7" s="48" t="s">
        <v>91</v>
      </c>
      <c r="F7" s="48" t="s">
        <v>92</v>
      </c>
      <c r="G7" s="43" t="s">
        <v>93</v>
      </c>
      <c r="H7" s="48" t="s">
        <v>94</v>
      </c>
      <c r="I7" s="48" t="s">
        <v>95</v>
      </c>
      <c r="J7" s="48" t="s">
        <v>96</v>
      </c>
      <c r="K7" s="48" t="s">
        <v>97</v>
      </c>
      <c r="L7" s="43" t="s">
        <v>98</v>
      </c>
      <c r="M7" s="48" t="s">
        <v>321</v>
      </c>
      <c r="N7" s="48" t="s">
        <v>100</v>
      </c>
      <c r="O7" s="43" t="s">
        <v>98</v>
      </c>
      <c r="P7" s="48" t="s">
        <v>101</v>
      </c>
      <c r="Q7" s="48" t="s">
        <v>322</v>
      </c>
      <c r="R7" s="69" t="s">
        <v>323</v>
      </c>
      <c r="S7" s="26"/>
      <c r="T7" s="26"/>
      <c r="U7" s="26"/>
      <c r="V7" s="26"/>
      <c r="W7" s="27"/>
      <c r="X7" s="69" t="s">
        <v>214</v>
      </c>
      <c r="Y7" s="26"/>
      <c r="Z7" s="27"/>
      <c r="AA7" s="69" t="s">
        <v>215</v>
      </c>
      <c r="AB7" s="26"/>
      <c r="AC7" s="26"/>
      <c r="AD7" s="26"/>
      <c r="AE7" s="26"/>
      <c r="AF7" s="27"/>
      <c r="AG7" s="48" t="s">
        <v>216</v>
      </c>
      <c r="AH7" s="48" t="s">
        <v>284</v>
      </c>
      <c r="AI7" s="48" t="s">
        <v>98</v>
      </c>
      <c r="AJ7" s="48" t="s">
        <v>324</v>
      </c>
      <c r="AK7" s="48" t="s">
        <v>98</v>
      </c>
      <c r="AL7" s="48" t="s">
        <v>325</v>
      </c>
      <c r="AM7" s="49" t="s">
        <v>326</v>
      </c>
      <c r="AN7" s="48" t="s">
        <v>327</v>
      </c>
      <c r="AO7" s="49" t="s">
        <v>328</v>
      </c>
      <c r="AP7" s="49" t="s">
        <v>329</v>
      </c>
      <c r="AQ7" s="48" t="s">
        <v>330</v>
      </c>
      <c r="AR7" s="49" t="s">
        <v>331</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73" t="s">
        <v>210</v>
      </c>
      <c r="S8" s="73" t="s">
        <v>262</v>
      </c>
      <c r="T8" s="73" t="s">
        <v>263</v>
      </c>
      <c r="U8" s="73" t="s">
        <v>264</v>
      </c>
      <c r="V8" s="73" t="s">
        <v>265</v>
      </c>
      <c r="W8" s="73" t="s">
        <v>266</v>
      </c>
      <c r="X8" s="73" t="s">
        <v>219</v>
      </c>
      <c r="Y8" s="73" t="s">
        <v>220</v>
      </c>
      <c r="Z8" s="73" t="s">
        <v>221</v>
      </c>
      <c r="AA8" s="73" t="s">
        <v>222</v>
      </c>
      <c r="AB8" s="73" t="s">
        <v>223</v>
      </c>
      <c r="AC8" s="73" t="s">
        <v>224</v>
      </c>
      <c r="AD8" s="73" t="s">
        <v>225</v>
      </c>
      <c r="AE8" s="73" t="s">
        <v>226</v>
      </c>
      <c r="AF8" s="73" t="s">
        <v>227</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108.0" customHeight="1">
      <c r="A9" s="51">
        <v>1.0</v>
      </c>
      <c r="B9" s="52" t="str">
        <f>'2. Identificación del Riesgo'!B9:B11</f>
        <v>Gestión Contractual</v>
      </c>
      <c r="C9" s="52" t="str">
        <f>IF('2. Identificación del Riesgo'!C9:C11="","",'2. Identificación del Riesgo'!C9:C11)</f>
        <v>Procesos contractuales </v>
      </c>
      <c r="D9" s="52" t="str">
        <f>IF('2. Identificación del Riesgo'!D9:D11="","",'2. Identificación del Riesgo'!D9:D11)</f>
        <v>Afectación Reputacional</v>
      </c>
      <c r="E9" s="52" t="str">
        <f>IF('2. Identificación del Riesgo'!E9:E11="","",'2. Identificación del Riesgo'!E9:E11)</f>
        <v>Incumplimiento legal, en la aplicación de requisitos juridicos que no son claros ni especificos</v>
      </c>
      <c r="F9" s="52" t="str">
        <f>IF('2. Identificación del Riesgo'!F9:F11="","",'2. Identificación del Riesgo'!F9:F11)</f>
        <v> 
Desactualizacion legal relacionada con  conocimientos juridicos  por parte de los abogados encargados de llevar los  procesos</v>
      </c>
      <c r="G9" s="52"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H9" s="52" t="str">
        <f>IF('2. Identificación del Riesgo'!H9:H11="","",'2. Identificación del Riesgo'!H9:H11)</f>
        <v>Gestión</v>
      </c>
      <c r="I9" s="52" t="str">
        <f>IF('2. Identificación del Riesgo'!I9:I11="","",'2. Identificación del Riesgo'!I9:I11)</f>
        <v>Ejecución y Administración de procesos</v>
      </c>
      <c r="J9" s="52" t="str">
        <f>IF('2. Identificación del Riesgo'!J9:J11="","",'2. Identificación del Riesgo'!J9:J11)</f>
        <v>Media: La actividad que conlleva el riesgo se ejecuta de 24 a 500 veces por año</v>
      </c>
      <c r="K9" s="53" t="str">
        <f>'2. Identificación del Riesgo'!K9:K11</f>
        <v>Media</v>
      </c>
      <c r="L9" s="54">
        <f>'2. Identificación del Riesgo'!L9:L11</f>
        <v>0.6</v>
      </c>
      <c r="M9" s="5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53" t="str">
        <f>'2. Identificación del Riesgo'!N9:N11</f>
        <v>Moderado</v>
      </c>
      <c r="O9" s="54">
        <f>'2. Identificación del Riesgo'!O9:O11</f>
        <v>0.6</v>
      </c>
      <c r="P9" s="56" t="str">
        <f>'2. Identificación del Riesgo'!P9:P11</f>
        <v>Moderado</v>
      </c>
      <c r="Q9" s="87" t="str">
        <f>IF($H$9="","",
IF(OR($H$9="Corrupción",$H$9="Lavado de Activos",$H$9="Financiación del Terrorismo",$H$9="Corrupción en Trámites, OPAs y Consultas de Acceso a la Información Pública"),"No Aplica",'5. Valoración de Controles'!H9))</f>
        <v>La profesional  especializado 222-29 del grupo precontractual revisa y verifica con el equipo contractual que el listado de requisitos jurídicos que se llevan en los procesos sean claros y específicos, los cuales deberán ser acordes a las actualizaciones normativas y reglamentarias a través de acta y/o actas de reunión donde se socialice y permita hacer seguimiento a los procesos que son publicados en el SECOP para la adquisición de Bienes y Servicios . Este control se aplicará de manera cuatrimestral como mínimo, o de acuerdo a la necesidad</v>
      </c>
      <c r="R9" s="87" t="str">
        <f>IF($H$9="","",
IF(OR($H$9="Corrupción",$H$9="Lavado de Activos",$H$9="Financiación del Terrorismo",$H$9="Corrupción en Trámites, OPAs y Consultas de Acceso a la Información Pública"),'6.Valoración Control Corrupción'!E9,"No Aplica"))</f>
        <v>No Aplica</v>
      </c>
      <c r="S9" s="87" t="str">
        <f>IF($H$9="","",
IF(OR($H$9="Corrupción",$H$9="Lavado de Activos",$H$9="Financiación del Terrorismo",$H$9="Corrupción en Trámites, OPAs y Consultas de Acceso a la Información Pública"),'6.Valoración Control Corrupción'!F9,"No Aplica"))</f>
        <v>No Aplica</v>
      </c>
      <c r="T9" s="87" t="str">
        <f>IF($H$9="","",
IF(OR($H$9="Corrupción",$H$9="Lavado de Activos",$H$9="Financiación del Terrorismo",$H$9="Corrupción en Trámites, OPAs y Consultas de Acceso a la Información Pública"),'6.Valoración Control Corrupción'!G9,"No Aplica"))</f>
        <v>No Aplica</v>
      </c>
      <c r="U9" s="87" t="str">
        <f>IF($H$9="","",
IF(OR($H$9="Corrupción",$H$9="Lavado de Activos",$H$9="Financiación del Terrorismo",$H$9="Corrupción en Trámites, OPAs y Consultas de Acceso a la Información Pública"),'6.Valoración Control Corrupción'!H9,"No Aplica"))</f>
        <v>No Aplica</v>
      </c>
      <c r="V9" s="87" t="str">
        <f>IF($H$9="","",
IF(OR($H$9="Corrupción",$H$9="Lavado de Activos",$H$9="Financiación del Terrorismo",$H$9="Corrupción en Trámites, OPAs y Consultas de Acceso a la Información Pública"),'6.Valoración Control Corrupción'!I9,"No Aplica"))</f>
        <v>No Aplica</v>
      </c>
      <c r="W9" s="87" t="str">
        <f>IF($H$9="","",
IF(OR($H$9="Corrupción",$H$9="Lavado de Activos",$H$9="Financiación del Terrorismo",$H$9="Corrupción en Trámites, OPAs y Consultas de Acceso a la Información Pública"),'6.Valoración Control Corrupción'!J9,"No Aplica"))</f>
        <v>No Aplica</v>
      </c>
      <c r="X9" s="77" t="str">
        <f>IF($H$9="","",
IF(OR($H$9="Corrupción",$H$9="Lavado de Activos",$H$9="Financiación del Terrorismo",$H$9="Corrupción en Trámites, OPAs y Consultas de Acceso a la Información Pública"),"No Aplica",'5. Valoración de Controles'!I9))</f>
        <v>Preventivo</v>
      </c>
      <c r="Y9" s="77" t="str">
        <f>IF($H$9="","",
IF(OR($H$9="Corrupción",$H$9="Lavado de Activos",$H$9="Financiación del Terrorismo",$H$9="Corrupción en Trámites, OPAs y Consultas de Acceso a la Información Pública"),"No Aplica",'5. Valoración de Controles'!J9))</f>
        <v>Afecta probabilidad</v>
      </c>
      <c r="Z9" s="77" t="str">
        <f>IF($H$9="","",
IF(OR($H$9="Corrupción",$H$9="Lavado de Activos",$H$9="Financiación del Terrorismo",$H$9="Corrupción en Trámites, OPAs y Consultas de Acceso a la Información Pública"),"No Aplica",'5. Valoración de Controles'!K9))</f>
        <v>Manual</v>
      </c>
      <c r="AA9" s="77" t="str">
        <f>IF($H$9="","",
IF(OR($H$9="Corrupción",$H$9="Lavado de Activos",$H$9="Financiación del Terrorismo",$H$9="Corrupción en Trámites, OPAs y Consultas de Acceso a la Información Pública"),"No Aplica",'5. Valoración de Controles'!L9))</f>
        <v>Documentado</v>
      </c>
      <c r="AB9" s="77" t="str">
        <f>IF($H$9="","",
IF(OR($H$9="Corrupción",$H$9="Lavado de Activos",$H$9="Financiación del Terrorismo",$H$9="Corrupción en Trámites, OPAs y Consultas de Acceso a la Información Pública"),"No Aplica",'5. Valoración de Controles'!M9))</f>
        <v>Aleatoria</v>
      </c>
      <c r="AC9" s="77" t="str">
        <f>IF($H$9="","",
IF(OR($H$9="Corrupción",$H$9="Lavado de Activos",$H$9="Financiación del Terrorismo",$H$9="Corrupción en Trámites, OPAs y Consultas de Acceso a la Información Pública"),"No Aplica",'5. Valoración de Controles'!N9))</f>
        <v>Con registro</v>
      </c>
      <c r="AD9" s="77" t="str">
        <f>IF($H$9="","",
IF(OR($H$9="Corrupción",$H$9="Lavado de Activos",$H$9="Financiación del Terrorismo",$H$9="Corrupción en Trámites, OPAs y Consultas de Acceso a la Información Pública"),"No Aplica",'5. Valoración de Controles'!O9))</f>
        <v>Actas que se llevan con los equipos y se tienen en las carpetas digitales  del IDIGER la contratista de apoyo y la Profesional especilaizada 222-29</v>
      </c>
      <c r="AE9" s="77" t="str">
        <f>IF($H$9="","",
IF(OR($H$9="Corrupción",$H$9="Lavado de Activos",$H$9="Financiación del Terrorismo",$H$9="Corrupción en Trámites, OPAs y Consultas de Acceso a la Información Pública"),"No Aplica",'5. Valoración de Controles'!P9))</f>
        <v>La remite la contratista apoyo a planeacion de la OAJ y/o la profesional especializado 222-29</v>
      </c>
      <c r="AF9" s="77" t="str">
        <f>IF($H$9="","",
IF(OR($H$9="Corrupción",$H$9="Lavado de Activos",$H$9="Financiación del Terrorismo",$H$9="Corrupción en Trámites, OPAs y Consultas de Acceso a la Información Pública"),"No Aplica",'5. Valoración de Controles'!Q9))</f>
        <v>Citar al equipo para informar el requisito jurídico que se debe solicitar, o se realiza la claridad del requisito en caso de que no sea específico</v>
      </c>
      <c r="AG9" s="78">
        <f>IF($H$9="","",
IF(OR($H$9="Corrupción",$H$9="Lavado de Activos",$H$9="Financiación del Terrorismo",$H$9="Corrupción en Trámites, OPAs y Consultas de Acceso a la Información Pública"),"No Aplica",'5. Valoración de Controles'!R9))</f>
        <v>0.4</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5" t="s">
        <v>332</v>
      </c>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64"/>
      <c r="AP9" s="93"/>
      <c r="AQ9" s="93" t="str">
        <f>IF(AO9="","","∑ Peso porcentual de cada acción definida")</f>
        <v/>
      </c>
      <c r="AR9" s="52"/>
      <c r="AS9" s="63"/>
      <c r="AT9" s="63"/>
      <c r="AU9" s="63"/>
      <c r="AV9" s="63"/>
      <c r="AW9" s="63"/>
      <c r="AX9" s="63"/>
      <c r="AY9" s="63"/>
      <c r="AZ9" s="63"/>
      <c r="BA9" s="63"/>
      <c r="BB9" s="63"/>
      <c r="BC9" s="63"/>
      <c r="BD9" s="63"/>
      <c r="BE9" s="63"/>
      <c r="BF9" s="63"/>
      <c r="BG9" s="63"/>
      <c r="BH9" s="63"/>
      <c r="BI9" s="63"/>
      <c r="BJ9" s="63"/>
      <c r="BK9" s="63"/>
      <c r="BL9" s="63"/>
    </row>
    <row r="10" ht="31.5" customHeight="1">
      <c r="A10" s="45"/>
      <c r="B10" s="45"/>
      <c r="C10" s="45"/>
      <c r="D10" s="45"/>
      <c r="E10" s="45"/>
      <c r="F10" s="45"/>
      <c r="G10" s="45"/>
      <c r="H10" s="45"/>
      <c r="I10" s="45"/>
      <c r="J10" s="45"/>
      <c r="K10" s="45"/>
      <c r="L10" s="45"/>
      <c r="M10" s="45"/>
      <c r="N10" s="45"/>
      <c r="O10" s="45"/>
      <c r="P10" s="45"/>
      <c r="Q10" s="87" t="str">
        <f>IF($H$9="","",
IF(OR($H$9="Corrupción",$H$9="Lavado de Activos",$H$9="Financiación del Terrorismo",$H$9="Corrupción en Trámites, OPAs y Consultas de Acceso a la Información Pública"),"No Aplica",'5. Valoración de Controles'!H10))</f>
        <v>  </v>
      </c>
      <c r="R10" s="87" t="str">
        <f>IF($H$9="","",
IF(OR($H$9="Corrupción",$H$9="Lavado de Activos",$H$9="Financiación del Terrorismo",$H$9="Corrupción en Trámites, OPAs y Consultas de Acceso a la Información Pública"),'6.Valoración Control Corrupción'!E10,"No Aplica"))</f>
        <v>No Aplica</v>
      </c>
      <c r="S10" s="87" t="str">
        <f>IF($H$9="","",
IF(OR($H$9="Corrupción",$H$9="Lavado de Activos",$H$9="Financiación del Terrorismo",$H$9="Corrupción en Trámites, OPAs y Consultas de Acceso a la Información Pública"),'6.Valoración Control Corrupción'!F10,"No Aplica"))</f>
        <v>No Aplica</v>
      </c>
      <c r="T10" s="87" t="str">
        <f>IF($H$9="","",
IF(OR($H$9="Corrupción",$H$9="Lavado de Activos",$H$9="Financiación del Terrorismo",$H$9="Corrupción en Trámites, OPAs y Consultas de Acceso a la Información Pública"),'6.Valoración Control Corrupción'!G10,"No Aplica"))</f>
        <v>No Aplica</v>
      </c>
      <c r="U10" s="87" t="str">
        <f>IF($H$9="","",
IF(OR($H$9="Corrupción",$H$9="Lavado de Activos",$H$9="Financiación del Terrorismo",$H$9="Corrupción en Trámites, OPAs y Consultas de Acceso a la Información Pública"),'6.Valoración Control Corrupción'!H10,"No Aplica"))</f>
        <v>No Aplica</v>
      </c>
      <c r="V10" s="87" t="str">
        <f>IF($H$9="","",
IF(OR($H$9="Corrupción",$H$9="Lavado de Activos",$H$9="Financiación del Terrorismo",$H$9="Corrupción en Trámites, OPAs y Consultas de Acceso a la Información Pública"),'6.Valoración Control Corrupción'!I10,"No Aplica"))</f>
        <v>No Aplica</v>
      </c>
      <c r="W10" s="87" t="str">
        <f>IF($H$9="","",
IF(OR($H$9="Corrupción",$H$9="Lavado de Activos",$H$9="Financiación del Terrorismo",$H$9="Corrupción en Trámites, OPAs y Consultas de Acceso a la Información Pública"),'6.Valoración Control Corrupción'!J10,"No Aplica"))</f>
        <v>No Aplica</v>
      </c>
      <c r="X10" s="77" t="str">
        <f>IF($H$9="","",
IF(OR($H$9="Corrupción",$H$9="Lavado de Activos",$H$9="Financiación del Terrorismo",$H$9="Corrupción en Trámites, OPAs y Consultas de Acceso a la Información Pública"),"No Aplica",'5. Valoración de Controles'!I10))</f>
        <v/>
      </c>
      <c r="Y10" s="77" t="str">
        <f>IF($H$9="","",
IF(OR($H$9="Corrupción",$H$9="Lavado de Activos",$H$9="Financiación del Terrorismo",$H$9="Corrupción en Trámites, OPAs y Consultas de Acceso a la Información Pública"),"No Aplica",'5. Valoración de Controles'!J10))</f>
        <v/>
      </c>
      <c r="Z10" s="77" t="str">
        <f>IF($H$9="","",
IF(OR($H$9="Corrupción",$H$9="Lavado de Activos",$H$9="Financiación del Terrorismo",$H$9="Corrupción en Trámites, OPAs y Consultas de Acceso a la Información Pública"),"No Aplica",'5. Valoración de Controles'!K10))</f>
        <v/>
      </c>
      <c r="AA10" s="77" t="str">
        <f>IF($H$9="","",
IF(OR($H$9="Corrupción",$H$9="Lavado de Activos",$H$9="Financiación del Terrorismo",$H$9="Corrupción en Trámites, OPAs y Consultas de Acceso a la Información Pública"),"No Aplica",'5. Valoración de Controles'!L10))</f>
        <v/>
      </c>
      <c r="AB10" s="77" t="str">
        <f>IF($H$9="","",
IF(OR($H$9="Corrupción",$H$9="Lavado de Activos",$H$9="Financiación del Terrorismo",$H$9="Corrupción en Trámites, OPAs y Consultas de Acceso a la Información Pública"),"No Aplica",'5. Valoración de Controles'!M10))</f>
        <v/>
      </c>
      <c r="AC10" s="77" t="str">
        <f>IF($H$9="","",
IF(OR($H$9="Corrupción",$H$9="Lavado de Activos",$H$9="Financiación del Terrorismo",$H$9="Corrupción en Trámites, OPAs y Consultas de Acceso a la Información Pública"),"No Aplica",'5. Valoración de Controles'!N10))</f>
        <v/>
      </c>
      <c r="AD10" s="77" t="str">
        <f>IF($H$9="","",
IF(OR($H$9="Corrupción",$H$9="Lavado de Activos",$H$9="Financiación del Terrorismo",$H$9="Corrupción en Trámites, OPAs y Consultas de Acceso a la Información Pública"),"No Aplica",'5. Valoración de Controles'!O10))</f>
        <v/>
      </c>
      <c r="AE10" s="77" t="str">
        <f>IF($H$9="","",
IF(OR($H$9="Corrupción",$H$9="Lavado de Activos",$H$9="Financiación del Terrorismo",$H$9="Corrupción en Trámites, OPAs y Consultas de Acceso a la Información Pública"),"No Aplica",'5. Valoración de Controles'!P10))</f>
        <v/>
      </c>
      <c r="AF10" s="77" t="str">
        <f>IF($H$9="","",
IF(OR($H$9="Corrupción",$H$9="Lavado de Activos",$H$9="Financiación del Terrorismo",$H$9="Corrupción en Trámites, OPAs y Consultas de Acceso a la Información Pública"),"No Aplica",'5. Valoración de Controles'!Q10))</f>
        <v/>
      </c>
      <c r="AG10" s="78" t="str">
        <f>IF($H$9="","",
IF(OR($H$9="Corrupción",$H$9="Lavado de Activos",$H$9="Financiación del Terrorismo",$H$9="Corrupción en Trámites, OPAs y Consultas de Acceso a la Información Pública"),"No Aplica",'5. Valoración de Controles'!R10))</f>
        <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85.5" customHeight="1">
      <c r="A11" s="50"/>
      <c r="B11" s="50"/>
      <c r="C11" s="50"/>
      <c r="D11" s="50"/>
      <c r="E11" s="50"/>
      <c r="F11" s="50"/>
      <c r="G11" s="50"/>
      <c r="H11" s="50"/>
      <c r="I11" s="50"/>
      <c r="J11" s="50"/>
      <c r="K11" s="50"/>
      <c r="L11" s="50"/>
      <c r="M11" s="50"/>
      <c r="N11" s="50"/>
      <c r="O11" s="50"/>
      <c r="P11" s="50"/>
      <c r="Q11" s="87" t="str">
        <f>IF($H$9="","",
IF(OR($H$9="Corrupción",$H$9="Lavado de Activos",$H$9="Financiación del Terrorismo",$H$9="Corrupción en Trámites, OPAs y Consultas de Acceso a la Información Pública"),"No Aplica",'5. Valoración de Controles'!H11))</f>
        <v>  </v>
      </c>
      <c r="R11" s="87" t="str">
        <f>IF($H$9="","",
IF(OR($H$9="Corrupción",$H$9="Lavado de Activos",$H$9="Financiación del Terrorismo",$H$9="Corrupción en Trámites, OPAs y Consultas de Acceso a la Información Pública"),'6.Valoración Control Corrupción'!E11,"No Aplica"))</f>
        <v>No Aplica</v>
      </c>
      <c r="S11" s="87" t="str">
        <f>IF($H$9="","",
IF(OR($H$9="Corrupción",$H$9="Lavado de Activos",$H$9="Financiación del Terrorismo",$H$9="Corrupción en Trámites, OPAs y Consultas de Acceso a la Información Pública"),'6.Valoración Control Corrupción'!F11,"No Aplica"))</f>
        <v>No Aplica</v>
      </c>
      <c r="T11" s="87" t="str">
        <f>IF($H$9="","",
IF(OR($H$9="Corrupción",$H$9="Lavado de Activos",$H$9="Financiación del Terrorismo",$H$9="Corrupción en Trámites, OPAs y Consultas de Acceso a la Información Pública"),'6.Valoración Control Corrupción'!G11,"No Aplica"))</f>
        <v>No Aplica</v>
      </c>
      <c r="U11" s="87" t="str">
        <f>IF($H$9="","",
IF(OR($H$9="Corrupción",$H$9="Lavado de Activos",$H$9="Financiación del Terrorismo",$H$9="Corrupción en Trámites, OPAs y Consultas de Acceso a la Información Pública"),'6.Valoración Control Corrupción'!H11,"No Aplica"))</f>
        <v>No Aplica</v>
      </c>
      <c r="V11" s="87" t="str">
        <f>IF($H$9="","",
IF(OR($H$9="Corrupción",$H$9="Lavado de Activos",$H$9="Financiación del Terrorismo",$H$9="Corrupción en Trámites, OPAs y Consultas de Acceso a la Información Pública"),'6.Valoración Control Corrupción'!I11,"No Aplica"))</f>
        <v>No Aplica</v>
      </c>
      <c r="W11" s="87" t="str">
        <f>IF($H$9="","",
IF(OR($H$9="Corrupción",$H$9="Lavado de Activos",$H$9="Financiación del Terrorismo",$H$9="Corrupción en Trámites, OPAs y Consultas de Acceso a la Información Pública"),'6.Valoración Control Corrupción'!J11,"No Aplica"))</f>
        <v>No Aplica</v>
      </c>
      <c r="X11" s="77" t="str">
        <f>IF($H$9="","",
IF(OR($H$9="Corrupción",$H$9="Lavado de Activos",$H$9="Financiación del Terrorismo",$H$9="Corrupción en Trámites, OPAs y Consultas de Acceso a la Información Pública"),"No Aplica",'5. Valoración de Controles'!I11))</f>
        <v/>
      </c>
      <c r="Y11" s="77" t="str">
        <f>IF($H$9="","",
IF(OR($H$9="Corrupción",$H$9="Lavado de Activos",$H$9="Financiación del Terrorismo",$H$9="Corrupción en Trámites, OPAs y Consultas de Acceso a la Información Pública"),"No Aplica",'5. Valoración de Controles'!J11))</f>
        <v/>
      </c>
      <c r="Z11" s="77" t="str">
        <f>IF($H$9="","",
IF(OR($H$9="Corrupción",$H$9="Lavado de Activos",$H$9="Financiación del Terrorismo",$H$9="Corrupción en Trámites, OPAs y Consultas de Acceso a la Información Pública"),"No Aplica",'5. Valoración de Controles'!K11))</f>
        <v/>
      </c>
      <c r="AA11" s="77" t="str">
        <f>IF($H$9="","",
IF(OR($H$9="Corrupción",$H$9="Lavado de Activos",$H$9="Financiación del Terrorismo",$H$9="Corrupción en Trámites, OPAs y Consultas de Acceso a la Información Pública"),"No Aplica",'5. Valoración de Controles'!L11))</f>
        <v/>
      </c>
      <c r="AB11" s="77" t="str">
        <f>IF($H$9="","",
IF(OR($H$9="Corrupción",$H$9="Lavado de Activos",$H$9="Financiación del Terrorismo",$H$9="Corrupción en Trámites, OPAs y Consultas de Acceso a la Información Pública"),"No Aplica",'5. Valoración de Controles'!M11))</f>
        <v/>
      </c>
      <c r="AC11" s="77" t="str">
        <f>IF($H$9="","",
IF(OR($H$9="Corrupción",$H$9="Lavado de Activos",$H$9="Financiación del Terrorismo",$H$9="Corrupción en Trámites, OPAs y Consultas de Acceso a la Información Pública"),"No Aplica",'5. Valoración de Controles'!N11))</f>
        <v/>
      </c>
      <c r="AD11" s="77" t="str">
        <f>IF($H$9="","",
IF(OR($H$9="Corrupción",$H$9="Lavado de Activos",$H$9="Financiación del Terrorismo",$H$9="Corrupción en Trámites, OPAs y Consultas de Acceso a la Información Pública"),"No Aplica",'5. Valoración de Controles'!O11))</f>
        <v/>
      </c>
      <c r="AE11" s="77" t="str">
        <f>IF($H$9="","",
IF(OR($H$9="Corrupción",$H$9="Lavado de Activos",$H$9="Financiación del Terrorismo",$H$9="Corrupción en Trámites, OPAs y Consultas de Acceso a la Información Pública"),"No Aplica",'5. Valoración de Controles'!P11))</f>
        <v/>
      </c>
      <c r="AF11" s="77" t="str">
        <f>IF($H$9="","",
IF(OR($H$9="Corrupción",$H$9="Lavado de Activos",$H$9="Financiación del Terrorismo",$H$9="Corrupción en Trámites, OPAs y Consultas de Acceso a la Información Pública"),"No Aplica",'5. Valoración de Controles'!Q11))</f>
        <v/>
      </c>
      <c r="AG11" s="78" t="str">
        <f>IF($H$9="","",
IF(OR($H$9="Corrupción",$H$9="Lavado de Activos",$H$9="Financiación del Terrorismo",$H$9="Corrupción en Trámites, OPAs y Consultas de Acceso a la Información Pública"),"No Aplica",'5. Valoración de Controles'!R11))</f>
        <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93.75" customHeight="1">
      <c r="A12" s="51">
        <v>2.0</v>
      </c>
      <c r="B12" s="52" t="str">
        <f>'2. Identificación del Riesgo'!B12:B14</f>
        <v>Gestión Contractual</v>
      </c>
      <c r="C12" s="52" t="str">
        <f>IF('2. Identificación del Riesgo'!C12:C14="","",'2. Identificación del Riesgo'!C12:C14)</f>
        <v>Publicacion de la informacion</v>
      </c>
      <c r="D12" s="52" t="str">
        <f>IF('2. Identificación del Riesgo'!D12:D14="","",'2. Identificación del Riesgo'!D12:D14)</f>
        <v>Afectación Reputacional</v>
      </c>
      <c r="E12" s="52" t="str">
        <f>IF('2. Identificación del Riesgo'!E12:E14="","",'2. Identificación del Riesgo'!E12:E14)</f>
        <v>Publicacion extemporanea o no publicacion en el portal SECOP II de la informacion de la gestion contractual de responsabilidad de la OAJ</v>
      </c>
      <c r="F12" s="52" t="str">
        <f>IF('2. Identificación del Riesgo'!F12:F14="","",'2. Identificación del Riesgo'!F12:F14)</f>
        <v>Falta de control y seguimiento</v>
      </c>
      <c r="G12" s="52"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H12" s="52" t="str">
        <f>IF('2. Identificación del Riesgo'!H12:H14="","",'2. Identificación del Riesgo'!H12:H14)</f>
        <v>Gestión</v>
      </c>
      <c r="I12" s="52" t="str">
        <f>IF('2. Identificación del Riesgo'!I12:I14="","",'2. Identificación del Riesgo'!I12:I14)</f>
        <v>Ejecución y Administración de procesos</v>
      </c>
      <c r="J12" s="52" t="str">
        <f>IF('2. Identificación del Riesgo'!J12:J14="","",'2. Identificación del Riesgo'!J12:J14)</f>
        <v>Media: La actividad que conlleva el riesgo se ejecuta de 24 a 500 veces por año</v>
      </c>
      <c r="K12" s="53" t="str">
        <f>'2. Identificación del Riesgo'!K12:K14</f>
        <v>Media</v>
      </c>
      <c r="L12" s="54">
        <f>'2. Identificación del Riesgo'!L12:L14</f>
        <v>0.6</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3" t="str">
        <f>'2. Identificación del Riesgo'!N12:N14</f>
        <v>Moderado</v>
      </c>
      <c r="O12" s="54">
        <f>'2. Identificación del Riesgo'!O12:O14</f>
        <v>0.6</v>
      </c>
      <c r="P12" s="56" t="str">
        <f>'2. Identificación del Riesgo'!P12:P14</f>
        <v>Moderado</v>
      </c>
      <c r="Q12" s="87" t="str">
        <f>IF($H$12="","",
IF(OR($H$12="Corrupción",$H$12="Lavado de Activos",$H$12="Financiación del Terrorismo",$H$12="Corrupción en Trámites, OPAs y Consultas de Acceso a la Información Pública"),"No Aplica",'5. Valoración de Controles'!H12))</f>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 por lo menos una vez</v>
      </c>
      <c r="R12" s="87" t="str">
        <f>IF($H$12="","",
IF(OR($H$12="Corrupción",$H$12="Lavado de Activos",$H$12="Financiación del Terrorismo",$H$12="Corrupción en Trámites, OPAs y Consultas de Acceso a la Información Pública"),'6.Valoración Control Corrupción'!E12,"No Aplica"))</f>
        <v>No Aplica</v>
      </c>
      <c r="S12" s="87" t="str">
        <f>IF($H$12="","",
IF(OR($H$12="Corrupción",$H$12="Lavado de Activos",$H$12="Financiación del Terrorismo",$H$12="Corrupción en Trámites, OPAs y Consultas de Acceso a la Información Pública"),'6.Valoración Control Corrupción'!F12,"No Aplica"))</f>
        <v>No Aplica</v>
      </c>
      <c r="T12" s="87" t="str">
        <f>IF($H$12="","",
IF(OR($H$12="Corrupción",$H$12="Lavado de Activos",$H$12="Financiación del Terrorismo",$H$12="Corrupción en Trámites, OPAs y Consultas de Acceso a la Información Pública"),'6.Valoración Control Corrupción'!G12,"No Aplica"))</f>
        <v>No Aplica</v>
      </c>
      <c r="U12" s="87" t="str">
        <f>IF($H$12="","",
IF(OR($H$12="Corrupción",$H$12="Lavado de Activos",$H$12="Financiación del Terrorismo",$H$12="Corrupción en Trámites, OPAs y Consultas de Acceso a la Información Pública"),'6.Valoración Control Corrupción'!H12,"No Aplica"))</f>
        <v>No Aplica</v>
      </c>
      <c r="V12" s="87" t="str">
        <f>IF($H$12="","",
IF(OR($H$12="Corrupción",$H$12="Lavado de Activos",$H$12="Financiación del Terrorismo",$H$12="Corrupción en Trámites, OPAs y Consultas de Acceso a la Información Pública"),'6.Valoración Control Corrupción'!I12,"No Aplica"))</f>
        <v>No Aplica</v>
      </c>
      <c r="W12" s="87" t="str">
        <f>IF($H$12="","",
IF(OR($H$12="Corrupción",$H$12="Lavado de Activos",$H$12="Financiación del Terrorismo",$H$12="Corrupción en Trámites, OPAs y Consultas de Acceso a la Información Pública"),'6.Valoración Control Corrupción'!J12,"No Aplica"))</f>
        <v>No Aplica</v>
      </c>
      <c r="X12" s="77" t="str">
        <f>IF($H$12="","",
IF(OR($H$12="Corrupción",$H$12="Lavado de Activos",$H$12="Financiación del Terrorismo",$H$12="Trámites, OPAs y Consultas de Acceso a la Información Pública"),"No Aplica",'5. Valoración de Controles'!I12))</f>
        <v>Preventivo</v>
      </c>
      <c r="Y12" s="77" t="str">
        <f>IF($H$12="","",
IF(OR($H$12="Corrupción",$H$12="Lavado de Activos",$H$12="Financiación del Terrorismo",$H$12="Trámites, OPAs y Consultas de Acceso a la Información Pública"),"No Aplica",'5. Valoración de Controles'!J12))</f>
        <v>Afecta probabilidad</v>
      </c>
      <c r="Z12" s="77" t="str">
        <f>IF($H$12="","",
IF(OR($H$12="Corrupción",$H$12="Lavado de Activos",$H$12="Financiación del Terrorismo",$H$12="Trámites, OPAs y Consultas de Acceso a la Información Pública"),"No Aplica",'5. Valoración de Controles'!K12))</f>
        <v>Manual</v>
      </c>
      <c r="AA12" s="77" t="str">
        <f>IF($H$12="","",
IF(OR($H$12="Corrupción",$H$12="Lavado de Activos",$H$12="Financiación del Terrorismo",$H$12="Trámites, OPAs y Consultas de Acceso a la Información Pública"),"No Aplica",'5. Valoración de Controles'!L12))</f>
        <v>Documentado</v>
      </c>
      <c r="AB12" s="77" t="str">
        <f>IF($H$12="","",
IF(OR($H$12="Corrupción",$H$12="Lavado de Activos",$H$12="Financiación del Terrorismo",$H$12="Trámites, OPAs y Consultas de Acceso a la Información Pública"),"No Aplica",'5. Valoración de Controles'!M12))</f>
        <v>Aleatoria</v>
      </c>
      <c r="AC12" s="77" t="str">
        <f>IF($H$12="","",
IF(OR($H$12="Corrupción",$H$12="Lavado de Activos",$H$12="Financiación del Terrorismo",$H$12="Trámites, OPAs y Consultas de Acceso a la Información Pública"),"No Aplica",'5. Valoración de Controles'!N12))</f>
        <v>Con registro</v>
      </c>
      <c r="AD12" s="77" t="str">
        <f>IF($H$12="","",
IF(OR($H$12="Corrupción",$H$12="Lavado de Activos",$H$12="Financiación del Terrorismo",$H$12="Trámites, OPAs y Consultas de Acceso a la Información Pública"),"No Aplica",'5. Valoración de Controles'!O12))</f>
        <v>Soportes de audios y/o presentaciones y/o actas que se realicen  y se tienen en las carpetas digitales  del IDIGER la contratista de apoyo y la Profesional especilaizada 222-29</v>
      </c>
      <c r="AE12" s="77" t="str">
        <f>IF($H$12="","",
IF(OR($H$12="Corrupción",$H$12="Lavado de Activos",$H$12="Financiación del Terrorismo",$H$12="Trámites, OPAs y Consultas de Acceso a la Información Pública"),"No Aplica",'5. Valoración de Controles'!P12))</f>
        <v>La remite la contratista apoyo a planeacion de la OAJ y/o la profesional especializado 222-29</v>
      </c>
      <c r="AF12" s="77" t="str">
        <f>IF($H$12="","",
IF(OR($H$12="Corrupción",$H$12="Lavado de Activos",$H$12="Financiación del Terrorismo",$H$12="Trámites, OPAs y Consultas de Acceso a la Información Pública"),"No Aplica",'5. Valoración de Controles'!Q12))</f>
        <v>En la revisión de faltantes de informes de actividades, se realiza la solicitud de ajuste a los supervisores de contratos</v>
      </c>
      <c r="AG12" s="78">
        <f>IF($H$12="","",
IF(OR($H$12="Corrupción",$H$12="Lavado de Activos",$H$12="Financiación del Terrorismo",$H$12="Corrupción en Trámites, OPAs y Consultas de Acceso a la Información Pública"),"No Aplica",'5. Valoración de Controles'!R12))</f>
        <v>0.4</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92">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5" t="s">
        <v>332</v>
      </c>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4"/>
      <c r="AP12" s="93"/>
      <c r="AQ12" s="93" t="str">
        <f>IF(AO12="","","∑ Peso porcentual de cada acción definida")</f>
        <v/>
      </c>
      <c r="AR12" s="52"/>
      <c r="AS12" s="7"/>
      <c r="AT12" s="7"/>
      <c r="AU12" s="7"/>
      <c r="AV12" s="7"/>
      <c r="AW12" s="7"/>
      <c r="AX12" s="7"/>
      <c r="AY12" s="7"/>
      <c r="AZ12" s="7"/>
      <c r="BA12" s="7"/>
      <c r="BB12" s="7"/>
      <c r="BC12" s="7"/>
      <c r="BD12" s="7"/>
      <c r="BE12" s="7"/>
      <c r="BF12" s="7"/>
      <c r="BG12" s="7"/>
      <c r="BH12" s="7"/>
      <c r="BI12" s="7"/>
      <c r="BJ12" s="7"/>
      <c r="BK12" s="7"/>
      <c r="BL12" s="7"/>
    </row>
    <row r="13" ht="31.5" customHeight="1">
      <c r="A13" s="45"/>
      <c r="B13" s="45"/>
      <c r="C13" s="45"/>
      <c r="D13" s="45"/>
      <c r="E13" s="45"/>
      <c r="F13" s="45"/>
      <c r="G13" s="45"/>
      <c r="H13" s="45"/>
      <c r="I13" s="45"/>
      <c r="J13" s="45"/>
      <c r="K13" s="45"/>
      <c r="L13" s="45"/>
      <c r="M13" s="45"/>
      <c r="N13" s="45"/>
      <c r="O13" s="45"/>
      <c r="P13" s="45"/>
      <c r="Q13" s="87" t="str">
        <f>IF($H$12="","",
IF(OR($H$12="Corrupción",$H$12="Lavado de Activos",$H$12="Financiación del Terrorismo",$H$12="Corrupción en Trámites, OPAs y Consultas de Acceso a la Información Pública"),"No Aplica",'5. Valoración de Controles'!H13))</f>
        <v>  </v>
      </c>
      <c r="R13" s="87" t="str">
        <f>IF($H$12="","",
IF(OR($H$12="Corrupción",$H$12="Lavado de Activos",$H$12="Financiación del Terrorismo",$H$12="Corrupción en Trámites, OPAs y Consultas de Acceso a la Información Pública"),'6.Valoración Control Corrupción'!E13,"No Aplica"))</f>
        <v>No Aplica</v>
      </c>
      <c r="S13" s="87" t="str">
        <f>IF($H$12="","",
IF(OR($H$12="Corrupción",$H$12="Lavado de Activos",$H$12="Financiación del Terrorismo",$H$12="Corrupción en Trámites, OPAs y Consultas de Acceso a la Información Pública"),'6.Valoración Control Corrupción'!F13,"No Aplica"))</f>
        <v>No Aplica</v>
      </c>
      <c r="T13" s="87" t="str">
        <f>IF($H$12="","",
IF(OR($H$12="Corrupción",$H$12="Lavado de Activos",$H$12="Financiación del Terrorismo",$H$12="Corrupción en Trámites, OPAs y Consultas de Acceso a la Información Pública"),'6.Valoración Control Corrupción'!G13,"No Aplica"))</f>
        <v>No Aplica</v>
      </c>
      <c r="U13" s="87" t="str">
        <f>IF($H$12="","",
IF(OR($H$12="Corrupción",$H$12="Lavado de Activos",$H$12="Financiación del Terrorismo",$H$12="Corrupción en Trámites, OPAs y Consultas de Acceso a la Información Pública"),'6.Valoración Control Corrupción'!H13,"No Aplica"))</f>
        <v>No Aplica</v>
      </c>
      <c r="V13" s="87" t="str">
        <f>IF($H$12="","",
IF(OR($H$12="Corrupción",$H$12="Lavado de Activos",$H$12="Financiación del Terrorismo",$H$12="Corrupción en Trámites, OPAs y Consultas de Acceso a la Información Pública"),'6.Valoración Control Corrupción'!I13,"No Aplica"))</f>
        <v>No Aplica</v>
      </c>
      <c r="W13" s="87" t="str">
        <f>IF($H$12="","",
IF(OR($H$12="Corrupción",$H$12="Lavado de Activos",$H$12="Financiación del Terrorismo",$H$12="Corrupción en Trámites, OPAs y Consultas de Acceso a la Información Pública"),'6.Valoración Control Corrupción'!J13,"No Aplica"))</f>
        <v>No Aplica</v>
      </c>
      <c r="X13" s="77" t="str">
        <f>IF($H$12="","",
IF(OR($H$12="Corrupción",$H$12="Lavado de Activos",$H$12="Financiación del Terrorismo",$H$12="Trámites, OPAs y Consultas de Acceso a la Información Pública"),"No Aplica",'5. Valoración de Controles'!I13))</f>
        <v/>
      </c>
      <c r="Y13" s="77" t="str">
        <f>IF($H$12="","",
IF(OR($H$12="Corrupción",$H$12="Lavado de Activos",$H$12="Financiación del Terrorismo",$H$12="Trámites, OPAs y Consultas de Acceso a la Información Pública"),"No Aplica",'5. Valoración de Controles'!J13))</f>
        <v/>
      </c>
      <c r="Z13" s="77" t="str">
        <f>IF($H$12="","",
IF(OR($H$12="Corrupción",$H$12="Lavado de Activos",$H$12="Financiación del Terrorismo",$H$12="Trámites, OPAs y Consultas de Acceso a la Información Pública"),"No Aplica",'5. Valoración de Controles'!K13))</f>
        <v/>
      </c>
      <c r="AA13" s="77" t="str">
        <f>IF($H$12="","",
IF(OR($H$12="Corrupción",$H$12="Lavado de Activos",$H$12="Financiación del Terrorismo",$H$12="Trámites, OPAs y Consultas de Acceso a la Información Pública"),"No Aplica",'5. Valoración de Controles'!L13))</f>
        <v/>
      </c>
      <c r="AB13" s="77" t="str">
        <f>IF($H$12="","",
IF(OR($H$12="Corrupción",$H$12="Lavado de Activos",$H$12="Financiación del Terrorismo",$H$12="Trámites, OPAs y Consultas de Acceso a la Información Pública"),"No Aplica",'5. Valoración de Controles'!M13))</f>
        <v/>
      </c>
      <c r="AC13" s="77" t="str">
        <f>IF($H$12="","",
IF(OR($H$12="Corrupción",$H$12="Lavado de Activos",$H$12="Financiación del Terrorismo",$H$12="Trámites, OPAs y Consultas de Acceso a la Información Pública"),"No Aplica",'5. Valoración de Controles'!N13))</f>
        <v/>
      </c>
      <c r="AD13" s="77" t="str">
        <f>IF($H$12="","",
IF(OR($H$12="Corrupción",$H$12="Lavado de Activos",$H$12="Financiación del Terrorismo",$H$12="Trámites, OPAs y Consultas de Acceso a la Información Pública"),"No Aplica",'5. Valoración de Controles'!O13))</f>
        <v/>
      </c>
      <c r="AE13" s="77" t="str">
        <f>IF($H$12="","",
IF(OR($H$12="Corrupción",$H$12="Lavado de Activos",$H$12="Financiación del Terrorismo",$H$12="Trámites, OPAs y Consultas de Acceso a la Información Pública"),"No Aplica",'5. Valoración de Controles'!P13))</f>
        <v/>
      </c>
      <c r="AF13" s="77" t="str">
        <f>IF($H$12="","",
IF(OR($H$12="Corrupción",$H$12="Lavado de Activos",$H$12="Financiación del Terrorismo",$H$12="Trámites, OPAs y Consultas de Acceso a la Información Pública"),"No Aplica",'5. Valoración de Controles'!Q13))</f>
        <v/>
      </c>
      <c r="AG13" s="78" t="str">
        <f>IF($H$12="","",
IF(OR($H$12="Corrupción",$H$12="Lavado de Activos",$H$12="Financiación del Terrorismo",$H$12="Corrupción en Trámites, OPAs y Consultas de Acceso a la Información Pública"),"No Aplica",'5. Valoración de Controles'!R13))</f>
        <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87" t="str">
        <f>IF($H$12="","",
IF(OR($H$12="Corrupción",$H$12="Lavado de Activos",$H$12="Financiación del Terrorismo",$H$12="Corrupción en Trámites, OPAs y Consultas de Acceso a la Información Pública"),"No Aplica",'5. Valoración de Controles'!H14))</f>
        <v>  </v>
      </c>
      <c r="R14" s="87" t="str">
        <f>IF($H$12="","",
IF(OR($H$12="Corrupción",$H$12="Lavado de Activos",$H$12="Financiación del Terrorismo",$H$12="Corrupción en Trámites, OPAs y Consultas de Acceso a la Información Pública"),'6.Valoración Control Corrupción'!E14,"No Aplica"))</f>
        <v>No Aplica</v>
      </c>
      <c r="S14" s="87" t="str">
        <f>IF($H$12="","",
IF(OR($H$12="Corrupción",$H$12="Lavado de Activos",$H$12="Financiación del Terrorismo",$H$12="Corrupción en Trámites, OPAs y Consultas de Acceso a la Información Pública"),'6.Valoración Control Corrupción'!F14,"No Aplica"))</f>
        <v>No Aplica</v>
      </c>
      <c r="T14" s="87" t="str">
        <f>IF($H$12="","",
IF(OR($H$12="Corrupción",$H$12="Lavado de Activos",$H$12="Financiación del Terrorismo",$H$12="Corrupción en Trámites, OPAs y Consultas de Acceso a la Información Pública"),'6.Valoración Control Corrupción'!G14,"No Aplica"))</f>
        <v>No Aplica</v>
      </c>
      <c r="U14" s="87" t="str">
        <f>IF($H$12="","",
IF(OR($H$12="Corrupción",$H$12="Lavado de Activos",$H$12="Financiación del Terrorismo",$H$12="Corrupción en Trámites, OPAs y Consultas de Acceso a la Información Pública"),'6.Valoración Control Corrupción'!H14,"No Aplica"))</f>
        <v>No Aplica</v>
      </c>
      <c r="V14" s="87" t="str">
        <f>IF($H$12="","",
IF(OR($H$12="Corrupción",$H$12="Lavado de Activos",$H$12="Financiación del Terrorismo",$H$12="Corrupción en Trámites, OPAs y Consultas de Acceso a la Información Pública"),'6.Valoración Control Corrupción'!I14,"No Aplica"))</f>
        <v>No Aplica</v>
      </c>
      <c r="W14" s="87" t="str">
        <f>IF($H$12="","",
IF(OR($H$12="Corrupción",$H$12="Lavado de Activos",$H$12="Financiación del Terrorismo",$H$12="Corrupción en Trámites, OPAs y Consultas de Acceso a la Información Pública"),'6.Valoración Control Corrupción'!J14,"No Aplica"))</f>
        <v>No Aplica</v>
      </c>
      <c r="X14" s="77" t="str">
        <f>IF($H$12="","",
IF(OR($H$12="Corrupción",$H$12="Lavado de Activos",$H$12="Financiación del Terrorismo",$H$12="Trámites, OPAs y Consultas de Acceso a la Información Pública"),"No Aplica",'5. Valoración de Controles'!I14))</f>
        <v/>
      </c>
      <c r="Y14" s="77" t="str">
        <f>IF($H$12="","",
IF(OR($H$12="Corrupción",$H$12="Lavado de Activos",$H$12="Financiación del Terrorismo",$H$12="Trámites, OPAs y Consultas de Acceso a la Información Pública"),"No Aplica",'5. Valoración de Controles'!J14))</f>
        <v/>
      </c>
      <c r="Z14" s="77" t="str">
        <f>IF($H$12="","",
IF(OR($H$12="Corrupción",$H$12="Lavado de Activos",$H$12="Financiación del Terrorismo",$H$12="Trámites, OPAs y Consultas de Acceso a la Información Pública"),"No Aplica",'5. Valoración de Controles'!K14))</f>
        <v/>
      </c>
      <c r="AA14" s="77" t="str">
        <f>IF($H$12="","",
IF(OR($H$12="Corrupción",$H$12="Lavado de Activos",$H$12="Financiación del Terrorismo",$H$12="Trámites, OPAs y Consultas de Acceso a la Información Pública"),"No Aplica",'5. Valoración de Controles'!L14))</f>
        <v/>
      </c>
      <c r="AB14" s="77" t="str">
        <f>IF($H$12="","",
IF(OR($H$12="Corrupción",$H$12="Lavado de Activos",$H$12="Financiación del Terrorismo",$H$12="Trámites, OPAs y Consultas de Acceso a la Información Pública"),"No Aplica",'5. Valoración de Controles'!M14))</f>
        <v/>
      </c>
      <c r="AC14" s="77" t="str">
        <f>IF($H$12="","",
IF(OR($H$12="Corrupción",$H$12="Lavado de Activos",$H$12="Financiación del Terrorismo",$H$12="Trámites, OPAs y Consultas de Acceso a la Información Pública"),"No Aplica",'5. Valoración de Controles'!N14))</f>
        <v/>
      </c>
      <c r="AD14" s="77" t="str">
        <f>IF($H$12="","",
IF(OR($H$12="Corrupción",$H$12="Lavado de Activos",$H$12="Financiación del Terrorismo",$H$12="Trámites, OPAs y Consultas de Acceso a la Información Pública"),"No Aplica",'5. Valoración de Controles'!O14))</f>
        <v/>
      </c>
      <c r="AE14" s="77" t="str">
        <f>IF($H$12="","",
IF(OR($H$12="Corrupción",$H$12="Lavado de Activos",$H$12="Financiación del Terrorismo",$H$12="Trámites, OPAs y Consultas de Acceso a la Información Pública"),"No Aplica",'5. Valoración de Controles'!P14))</f>
        <v/>
      </c>
      <c r="AF14" s="77" t="str">
        <f>IF($H$12="","",
IF(OR($H$12="Corrupción",$H$12="Lavado de Activos",$H$12="Financiación del Terrorismo",$H$12="Trámites, OPAs y Consultas de Acceso a la Información Pública"),"No Aplica",'5. Valoración de Controles'!Q14))</f>
        <v/>
      </c>
      <c r="AG14" s="78" t="str">
        <f>IF($H$12="","",
IF(OR($H$12="Corrupción",$H$12="Lavado de Activos",$H$12="Financiación del Terrorismo",$H$12="Corrupción en Trámites, OPAs y Consultas de Acceso a la Información Pública"),"No Aplica",'5. Valoración de Controles'!R14))</f>
        <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122.25" customHeight="1">
      <c r="A15" s="51">
        <v>3.0</v>
      </c>
      <c r="B15" s="52" t="str">
        <f>'2. Identificación del Riesgo'!B15:B17</f>
        <v>Gestión Contractual</v>
      </c>
      <c r="C15" s="52" t="str">
        <f>IF('2. Identificación del Riesgo'!C15:C17="","",'2. Identificación del Riesgo'!C15:C17)</f>
        <v>Aprobacion de polizas de garantias</v>
      </c>
      <c r="D15" s="52" t="str">
        <f>IF('2. Identificación del Riesgo'!D15:D17="","",'2. Identificación del Riesgo'!D15:D17)</f>
        <v>Afectación Reputacional</v>
      </c>
      <c r="E15" s="52" t="str">
        <f>IF('2. Identificación del Riesgo'!E15:E17="","",'2. Identificación del Riesgo'!E15:E17)</f>
        <v>Aprobacion de polizas que no cumplen con las condiciones legalmente establecidas</v>
      </c>
      <c r="F15" s="52" t="str">
        <f>IF('2. Identificación del Riesgo'!F15:F17="","",'2. Identificación del Riesgo'!F15:F17)</f>
        <v>Falta de herramientas de control </v>
      </c>
      <c r="G15" s="52" t="str">
        <f>IF('2. Identificación del Riesgo'!G15:G17="","",'2. Identificación del Riesgo'!G15:G17)</f>
        <v>Posibilidad de afectacion reputacional por la aprobacion de polizas que no cumplen con las condiciones legalmente establecidas debido a la Falta de herramientas de control </v>
      </c>
      <c r="H15" s="52" t="str">
        <f>IF('2. Identificación del Riesgo'!H15:H17="","",'2. Identificación del Riesgo'!H15:H17)</f>
        <v>Gestión</v>
      </c>
      <c r="I15" s="52" t="str">
        <f>IF('2. Identificación del Riesgo'!I15:I17="","",'2. Identificación del Riesgo'!I15:I17)</f>
        <v>Ejecución y Administración de procesos</v>
      </c>
      <c r="J15" s="52" t="str">
        <f>IF('2. Identificación del Riesgo'!J15:J17="","",'2. Identificación del Riesgo'!J15:J17)</f>
        <v>Media: La actividad que conlleva el riesgo se ejecuta de 24 a 500 veces por año</v>
      </c>
      <c r="K15" s="53" t="str">
        <f>'2. Identificación del Riesgo'!K15:K17</f>
        <v>Media</v>
      </c>
      <c r="L15" s="54">
        <f>'2. Identificación del Riesgo'!L15:L17</f>
        <v>0.6</v>
      </c>
      <c r="M15" s="5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3" t="str">
        <f>'2. Identificación del Riesgo'!N15:N17</f>
        <v>Moderado</v>
      </c>
      <c r="O15" s="54">
        <f>'2. Identificación del Riesgo'!O15:O17</f>
        <v>0.6</v>
      </c>
      <c r="P15" s="56" t="str">
        <f>'2. Identificación del Riesgo'!P15:P17</f>
        <v>Moderado</v>
      </c>
      <c r="Q15" s="87" t="str">
        <f>IF($H$15="","",
IF(OR($H$15="Corrupción",$H$15="Lavado de Activos",$H$15="Financiación del Terrorismo",$H$15="Corrupción en Trámites, OPAs y Consultas de Acceso a la Información Pública"),"No Aplica",'5. Valoración de Controles'!H15))</f>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una vez de manera trimestral (nueva muestra)</v>
      </c>
      <c r="R15" s="87" t="str">
        <f>IF($H$15="","",
IF(OR($H$15="Corrupción",$H$15="Lavado de Activos",$H$15="Financiación del Terrorismo",$H$15="Corrupción en Trámites, OPAs y Consultas de Acceso a la Información Pública"),'6.Valoración Control Corrupción'!E15,"No Aplica"))</f>
        <v>No Aplica</v>
      </c>
      <c r="S15" s="87" t="str">
        <f>IF($H$15="","",
IF(OR($H$15="Corrupción",$H$15="Lavado de Activos",$H$15="Financiación del Terrorismo",$H$15="Corrupción en Trámites, OPAs y Consultas de Acceso a la Información Pública"),'6.Valoración Control Corrupción'!F15,"No Aplica"))</f>
        <v>No Aplica</v>
      </c>
      <c r="T15" s="87" t="str">
        <f>IF($H$15="","",
IF(OR($H$15="Corrupción",$H$15="Lavado de Activos",$H$15="Financiación del Terrorismo",$H$15="Corrupción en Trámites, OPAs y Consultas de Acceso a la Información Pública"),'6.Valoración Control Corrupción'!G15,"No Aplica"))</f>
        <v>No Aplica</v>
      </c>
      <c r="U15" s="87" t="str">
        <f>IF($H$15="","",
IF(OR($H$15="Corrupción",$H$15="Lavado de Activos",$H$15="Financiación del Terrorismo",$H$15="Corrupción en Trámites, OPAs y Consultas de Acceso a la Información Pública"),'6.Valoración Control Corrupción'!H15,"No Aplica"))</f>
        <v>No Aplica</v>
      </c>
      <c r="V15" s="87" t="str">
        <f>IF($H$15="","",
IF(OR($H$15="Corrupción",$H$15="Lavado de Activos",$H$15="Financiación del Terrorismo",$H$15="Corrupción en Trámites, OPAs y Consultas de Acceso a la Información Pública"),'6.Valoración Control Corrupción'!I15,"No Aplica"))</f>
        <v>No Aplica</v>
      </c>
      <c r="W15" s="87" t="str">
        <f>IF($H$15="","",
IF(OR($H$15="Corrupción",$H$15="Lavado de Activos",$H$15="Financiación del Terrorismo",$H$15="Corrupción en Trámites, OPAs y Consultas de Acceso a la Información Pública"),'6.Valoración Control Corrupción'!J15,"No Aplica"))</f>
        <v>No Aplica</v>
      </c>
      <c r="X15" s="77" t="str">
        <f>IF($H$15="","",
IF(OR($H$15="Corrupción",$H$15="Lavado de Activos",$H$15="Financiación del Terrorismo",$H$15="Trámites, OPAs y Consultas de Acceso a la Información Pública"),"No Aplica",'5. Valoración de Controles'!I15))</f>
        <v>Preventivo</v>
      </c>
      <c r="Y15" s="77" t="str">
        <f>IF($H$15="","",
IF(OR($H$15="Corrupción",$H$15="Lavado de Activos",$H$15="Financiación del Terrorismo",$H$15="Trámites, OPAs y Consultas de Acceso a la Información Pública"),"No Aplica",'5. Valoración de Controles'!J15))</f>
        <v>Afecta probabilidad</v>
      </c>
      <c r="Z15" s="77" t="str">
        <f>IF($H$15="","",
IF(OR($H$15="Corrupción",$H$15="Lavado de Activos",$H$15="Financiación del Terrorismo",$H$15="Trámites, OPAs y Consultas de Acceso a la Información Pública"),"No Aplica",'5. Valoración de Controles'!K15))</f>
        <v>Manual</v>
      </c>
      <c r="AA15" s="77" t="str">
        <f>IF($H$15="","",
IF(OR($H$15="Corrupción",$H$15="Lavado de Activos",$H$15="Financiación del Terrorismo",$H$15="Trámites, OPAs y Consultas de Acceso a la Información Pública"),"No Aplica",'5. Valoración de Controles'!L15))</f>
        <v>Documentado</v>
      </c>
      <c r="AB15" s="77" t="str">
        <f>IF($H$15="","",
IF(OR($H$15="Corrupción",$H$15="Lavado de Activos",$H$15="Financiación del Terrorismo",$H$15="Trámites, OPAs y Consultas de Acceso a la Información Pública"),"No Aplica",'5. Valoración de Controles'!M15))</f>
        <v>Aleatoria</v>
      </c>
      <c r="AC15" s="77" t="str">
        <f>IF($H$15="","",
IF(OR($H$15="Corrupción",$H$15="Lavado de Activos",$H$15="Financiación del Terrorismo",$H$15="Trámites, OPAs y Consultas de Acceso a la Información Pública"),"No Aplica",'5. Valoración de Controles'!N15))</f>
        <v>Con registro</v>
      </c>
      <c r="AD15" s="77" t="str">
        <f>IF($H$15="","",
IF(OR($H$15="Corrupción",$H$15="Lavado de Activos",$H$15="Financiación del Terrorismo",$H$15="Trámites, OPAs y Consultas de Acceso a la Información Pública"),"No Aplica",'5. Valoración de Controles'!O15))</f>
        <v>Formato excel del control aleatorio, y se tienen en las carpetas digitales  del IDIGER, la contratista de apoyo y la Profesional especilaizada 222-29</v>
      </c>
      <c r="AE15" s="77" t="str">
        <f>IF($H$15="","",
IF(OR($H$15="Corrupción",$H$15="Lavado de Activos",$H$15="Financiación del Terrorismo",$H$15="Trámites, OPAs y Consultas de Acceso a la Información Pública"),"No Aplica",'5. Valoración de Controles'!P15))</f>
        <v>La remite la contratista apoyo a planeacion de la OAJ y/o la profesional especializado 222-29</v>
      </c>
      <c r="AF15" s="77" t="str">
        <f>IF($H$15="","",
IF(OR($H$15="Corrupción",$H$15="Lavado de Activos",$H$15="Financiación del Terrorismo",$H$15="Trámites, OPAs y Consultas de Acceso a la Información Pública"),"No Aplica",'5. Valoración de Controles'!Q15))</f>
        <v>En la revisión del formato de póliza si se encuentra alguna incosistencia, se actualiza la información contenida en el formato</v>
      </c>
      <c r="AG15" s="78">
        <f>IF($H$15="","",
IF(OR($H$15="Corrupción",$H$15="Lavado de Activos",$H$15="Financiación del Terrorismo",$H$15="Corrupción en Trámites, OPAs y Consultas de Acceso a la Información Pública"),"No Aplica",'5. Valoración de Controles'!R15))</f>
        <v>0.4</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9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5" t="s">
        <v>332</v>
      </c>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4"/>
      <c r="AP15" s="93"/>
      <c r="AQ15" s="93"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7" t="str">
        <f>IF($H$15="","",
IF(OR($H$15="Corrupción",$H$15="Lavado de Activos",$H$15="Financiación del Terrorismo",$H$15="Corrupción en Trámites, OPAs y Consultas de Acceso a la Información Pública"),"No Aplica",'5. Valoración de Controles'!H16))</f>
        <v>  </v>
      </c>
      <c r="R16" s="87" t="str">
        <f>IF($H$15="","",
IF(OR($H$15="Corrupción",$H$15="Lavado de Activos",$H$15="Financiación del Terrorismo",$H$15="Corrupción en Trámites, OPAs y Consultas de Acceso a la Información Pública"),'6.Valoración Control Corrupción'!E16,"No Aplica"))</f>
        <v>No Aplica</v>
      </c>
      <c r="S16" s="87" t="str">
        <f>IF($H$15="","",
IF(OR($H$15="Corrupción",$H$15="Lavado de Activos",$H$15="Financiación del Terrorismo",$H$15="Corrupción en Trámites, OPAs y Consultas de Acceso a la Información Pública"),'6.Valoración Control Corrupción'!F16,"No Aplica"))</f>
        <v>No Aplica</v>
      </c>
      <c r="T16" s="87" t="str">
        <f>IF($H$15="","",
IF(OR($H$15="Corrupción",$H$15="Lavado de Activos",$H$15="Financiación del Terrorismo",$H$15="Corrupción en Trámites, OPAs y Consultas de Acceso a la Información Pública"),'6.Valoración Control Corrupción'!G16,"No Aplica"))</f>
        <v>No Aplica</v>
      </c>
      <c r="U16" s="87" t="str">
        <f>IF($H$15="","",
IF(OR($H$15="Corrupción",$H$15="Lavado de Activos",$H$15="Financiación del Terrorismo",$H$15="Corrupción en Trámites, OPAs y Consultas de Acceso a la Información Pública"),'6.Valoración Control Corrupción'!H16,"No Aplica"))</f>
        <v>No Aplica</v>
      </c>
      <c r="V16" s="87" t="str">
        <f>IF($H$15="","",
IF(OR($H$15="Corrupción",$H$15="Lavado de Activos",$H$15="Financiación del Terrorismo",$H$15="Corrupción en Trámites, OPAs y Consultas de Acceso a la Información Pública"),'6.Valoración Control Corrupción'!I16,"No Aplica"))</f>
        <v>No Aplica</v>
      </c>
      <c r="W16" s="87" t="str">
        <f>IF($H$15="","",
IF(OR($H$15="Corrupción",$H$15="Lavado de Activos",$H$15="Financiación del Terrorismo",$H$15="Corrupción en Trámites, OPAs y Consultas de Acceso a la Información Pública"),'6.Valoración Control Corrupción'!J16,"No Aplica"))</f>
        <v>No Aplica</v>
      </c>
      <c r="X16" s="77" t="str">
        <f>IF($H$15="","",
IF(OR($H$15="Corrupción",$H$15="Lavado de Activos",$H$15="Financiación del Terrorismo",$H$15="Trámites, OPAs y Consultas de Acceso a la Información Pública"),"No Aplica",'5. Valoración de Controles'!I16))</f>
        <v/>
      </c>
      <c r="Y16" s="77" t="str">
        <f>IF($H$15="","",
IF(OR($H$15="Corrupción",$H$15="Lavado de Activos",$H$15="Financiación del Terrorismo",$H$15="Trámites, OPAs y Consultas de Acceso a la Información Pública"),"No Aplica",'5. Valoración de Controles'!J16))</f>
        <v/>
      </c>
      <c r="Z16" s="77" t="str">
        <f>IF($H$15="","",
IF(OR($H$15="Corrupción",$H$15="Lavado de Activos",$H$15="Financiación del Terrorismo",$H$15="Trámites, OPAs y Consultas de Acceso a la Información Pública"),"No Aplica",'5. Valoración de Controles'!K16))</f>
        <v/>
      </c>
      <c r="AA16" s="77" t="str">
        <f>IF($H$15="","",
IF(OR($H$15="Corrupción",$H$15="Lavado de Activos",$H$15="Financiación del Terrorismo",$H$15="Trámites, OPAs y Consultas de Acceso a la Información Pública"),"No Aplica",'5. Valoración de Controles'!L16))</f>
        <v/>
      </c>
      <c r="AB16" s="77" t="str">
        <f>IF($H$15="","",
IF(OR($H$15="Corrupción",$H$15="Lavado de Activos",$H$15="Financiación del Terrorismo",$H$15="Trámites, OPAs y Consultas de Acceso a la Información Pública"),"No Aplica",'5. Valoración de Controles'!M16))</f>
        <v/>
      </c>
      <c r="AC16" s="77" t="str">
        <f>IF($H$15="","",
IF(OR($H$15="Corrupción",$H$15="Lavado de Activos",$H$15="Financiación del Terrorismo",$H$15="Trámites, OPAs y Consultas de Acceso a la Información Pública"),"No Aplica",'5. Valoración de Controles'!N16))</f>
        <v/>
      </c>
      <c r="AD16" s="77" t="str">
        <f>IF($H$15="","",
IF(OR($H$15="Corrupción",$H$15="Lavado de Activos",$H$15="Financiación del Terrorismo",$H$15="Trámites, OPAs y Consultas de Acceso a la Información Pública"),"No Aplica",'5. Valoración de Controles'!O16))</f>
        <v/>
      </c>
      <c r="AE16" s="77" t="str">
        <f>IF($H$15="","",
IF(OR($H$15="Corrupción",$H$15="Lavado de Activos",$H$15="Financiación del Terrorismo",$H$15="Trámites, OPAs y Consultas de Acceso a la Información Pública"),"No Aplica",'5. Valoración de Controles'!P16))</f>
        <v/>
      </c>
      <c r="AF16" s="77"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87" t="str">
        <f>IF($H$15="","",
IF(OR($H$15="Corrupción",$H$15="Lavado de Activos",$H$15="Financiación del Terrorismo",$H$15="Corrupción en Trámites, OPAs y Consultas de Acceso a la Información Pública"),"No Aplica",'5. Valoración de Controles'!H17))</f>
        <v>  </v>
      </c>
      <c r="R17" s="87" t="str">
        <f>IF($H$15="","",
IF(OR($H$15="Corrupción",$H$15="Lavado de Activos",$H$15="Financiación del Terrorismo",$H$15="Corrupción en Trámites, OPAs y Consultas de Acceso a la Información Pública"),'6.Valoración Control Corrupción'!E17,"No Aplica"))</f>
        <v>No Aplica</v>
      </c>
      <c r="S17" s="87" t="str">
        <f>IF($H$15="","",
IF(OR($H$15="Corrupción",$H$15="Lavado de Activos",$H$15="Financiación del Terrorismo",$H$15="Corrupción en Trámites, OPAs y Consultas de Acceso a la Información Pública"),'6.Valoración Control Corrupción'!F17,"No Aplica"))</f>
        <v>No Aplica</v>
      </c>
      <c r="T17" s="87" t="str">
        <f>IF($H$15="","",
IF(OR($H$15="Corrupción",$H$15="Lavado de Activos",$H$15="Financiación del Terrorismo",$H$15="Corrupción en Trámites, OPAs y Consultas de Acceso a la Información Pública"),'6.Valoración Control Corrupción'!G17,"No Aplica"))</f>
        <v>No Aplica</v>
      </c>
      <c r="U17" s="87" t="str">
        <f>IF($H$15="","",
IF(OR($H$15="Corrupción",$H$15="Lavado de Activos",$H$15="Financiación del Terrorismo",$H$15="Corrupción en Trámites, OPAs y Consultas de Acceso a la Información Pública"),'6.Valoración Control Corrupción'!H17,"No Aplica"))</f>
        <v>No Aplica</v>
      </c>
      <c r="V17" s="87" t="str">
        <f>IF($H$15="","",
IF(OR($H$15="Corrupción",$H$15="Lavado de Activos",$H$15="Financiación del Terrorismo",$H$15="Corrupción en Trámites, OPAs y Consultas de Acceso a la Información Pública"),'6.Valoración Control Corrupción'!I17,"No Aplica"))</f>
        <v>No Aplica</v>
      </c>
      <c r="W17" s="87" t="str">
        <f>IF($H$15="","",
IF(OR($H$15="Corrupción",$H$15="Lavado de Activos",$H$15="Financiación del Terrorismo",$H$15="Corrupción en Trámites, OPAs y Consultas de Acceso a la Información Pública"),'6.Valoración Control Corrupción'!J17,"No Aplica"))</f>
        <v>No Aplica</v>
      </c>
      <c r="X17" s="77" t="str">
        <f>IF($H$15="","",
IF(OR($H$15="Corrupción",$H$15="Lavado de Activos",$H$15="Financiación del Terrorismo",$H$15="Trámites, OPAs y Consultas de Acceso a la Información Pública"),"No Aplica",'5. Valoración de Controles'!I17))</f>
        <v/>
      </c>
      <c r="Y17" s="77" t="str">
        <f>IF($H$15="","",
IF(OR($H$15="Corrupción",$H$15="Lavado de Activos",$H$15="Financiación del Terrorismo",$H$15="Trámites, OPAs y Consultas de Acceso a la Información Pública"),"No Aplica",'5. Valoración de Controles'!J17))</f>
        <v/>
      </c>
      <c r="Z17" s="77" t="str">
        <f>IF($H$15="","",
IF(OR($H$15="Corrupción",$H$15="Lavado de Activos",$H$15="Financiación del Terrorismo",$H$15="Trámites, OPAs y Consultas de Acceso a la Información Pública"),"No Aplica",'5. Valoración de Controles'!K17))</f>
        <v/>
      </c>
      <c r="AA17" s="77" t="str">
        <f>IF($H$15="","",
IF(OR($H$15="Corrupción",$H$15="Lavado de Activos",$H$15="Financiación del Terrorismo",$H$15="Trámites, OPAs y Consultas de Acceso a la Información Pública"),"No Aplica",'5. Valoración de Controles'!L17))</f>
        <v/>
      </c>
      <c r="AB17" s="77" t="str">
        <f>IF($H$15="","",
IF(OR($H$15="Corrupción",$H$15="Lavado de Activos",$H$15="Financiación del Terrorismo",$H$15="Trámites, OPAs y Consultas de Acceso a la Información Pública"),"No Aplica",'5. Valoración de Controles'!M17))</f>
        <v/>
      </c>
      <c r="AC17" s="77" t="str">
        <f>IF($H$15="","",
IF(OR($H$15="Corrupción",$H$15="Lavado de Activos",$H$15="Financiación del Terrorismo",$H$15="Trámites, OPAs y Consultas de Acceso a la Información Pública"),"No Aplica",'5. Valoración de Controles'!N17))</f>
        <v/>
      </c>
      <c r="AD17" s="77" t="str">
        <f>IF($H$15="","",
IF(OR($H$15="Corrupción",$H$15="Lavado de Activos",$H$15="Financiación del Terrorismo",$H$15="Trámites, OPAs y Consultas de Acceso a la Información Pública"),"No Aplica",'5. Valoración de Controles'!O17))</f>
        <v/>
      </c>
      <c r="AE17" s="77" t="str">
        <f>IF($H$15="","",
IF(OR($H$15="Corrupción",$H$15="Lavado de Activos",$H$15="Financiación del Terrorismo",$H$15="Trámites, OPAs y Consultas de Acceso a la Información Pública"),"No Aplica",'5. Valoración de Controles'!P17))</f>
        <v/>
      </c>
      <c r="AF17" s="77"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Gestión Contractual</v>
      </c>
      <c r="C18" s="52" t="str">
        <f>IF('2. Identificación del Riesgo'!C18:C20="","",'2. Identificación del Riesgo'!C18:C20)</f>
        <v>Contratos a liquidar</v>
      </c>
      <c r="D18" s="52" t="str">
        <f>IF('2. Identificación del Riesgo'!D18:D20="","",'2. Identificación del Riesgo'!D18:D20)</f>
        <v>Afectación Reputacional</v>
      </c>
      <c r="E18" s="52" t="str">
        <f>IF('2. Identificación del Riesgo'!E18:E20="","",'2. Identificación del Riesgo'!E18:E20)</f>
        <v>Perdida de competencia para liquidar contratos por parte de la entidad</v>
      </c>
      <c r="F18" s="52" t="str">
        <f>IF('2. Identificación del Riesgo'!F18:F20="","",'2. Identificación del Riesgo'!F18:F20)</f>
        <v>Falta de herramientas de control y seguimiento de los plazos para liquidar</v>
      </c>
      <c r="G18" s="52"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H18" s="52" t="str">
        <f>IF('2. Identificación del Riesgo'!H18:H20="","",'2. Identificación del Riesgo'!H18:H20)</f>
        <v>Gestión</v>
      </c>
      <c r="I18" s="52" t="str">
        <f>IF('2. Identificación del Riesgo'!I18:I20="","",'2. Identificación del Riesgo'!I18:I20)</f>
        <v>Ejecución y Administración de procesos</v>
      </c>
      <c r="J18" s="52" t="str">
        <f>IF('2. Identificación del Riesgo'!J18:J20="","",'2. Identificación del Riesgo'!J18:J20)</f>
        <v>Media: La actividad que conlleva el riesgo se ejecuta de 24 a 500 veces por año</v>
      </c>
      <c r="K18" s="53" t="str">
        <f>'2. Identificación del Riesgo'!K18:K20</f>
        <v>Media</v>
      </c>
      <c r="L18" s="54">
        <f>'2. Identificación del Riesgo'!L18:L20</f>
        <v>0.6</v>
      </c>
      <c r="M18" s="5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la entidad con algunos usuarios de relevancia frente al logro de los objetivos</v>
      </c>
      <c r="N18" s="53" t="str">
        <f>'2. Identificación del Riesgo'!N18:N20</f>
        <v>Moderado</v>
      </c>
      <c r="O18" s="54">
        <f>'2. Identificación del Riesgo'!O18:O20</f>
        <v>0.6</v>
      </c>
      <c r="P18" s="56" t="str">
        <f>'2. Identificación del Riesgo'!P18:P20</f>
        <v>Moderado</v>
      </c>
      <c r="Q18" s="87" t="str">
        <f>IF($H$18="","",
IF(OR($H$18="Corrupción",$H$18="Lavado de Activos",$H$18="Financiación del Terrorismo",$H$18="Corrupción en Trámites, OPAs y Consultas de Acceso a la Información Pública"),"No Aplica",'5. Valoración de Controles'!H18))</f>
        <v>La profesional  especializado 222-29 del grupo precontractual coordina el seguimiento, acompañamiento y control a las liquidaciones que se llevan en la entidad a través de un cuadro excel de seguimiento que incluye la información necesaria que permite llevar un control sobre los contratos que tiene la entidad que requieren liquidación, cada dos meses.</v>
      </c>
      <c r="R18" s="87" t="str">
        <f>IF($H$18="","",
IF(OR($H$18="Corrupción",$H$18="Lavado de Activos",$H$18="Financiación del Terrorismo",$H$18="Corrupción en Trámites, OPAs y Consultas de Acceso a la Información Pública"),'6.Valoración Control Corrupción'!E18,"No Aplica"))</f>
        <v>No Aplica</v>
      </c>
      <c r="S18" s="87" t="str">
        <f>IF($H$18="","",
IF(OR($H$18="Corrupción",$H$18="Lavado de Activos",$H$18="Financiación del Terrorismo",$H$18="Corrupción en Trámites, OPAs y Consultas de Acceso a la Información Pública"),'6.Valoración Control Corrupción'!F18,"No Aplica"))</f>
        <v>No Aplica</v>
      </c>
      <c r="T18" s="87" t="str">
        <f>IF($H$18="","",
IF(OR($H$18="Corrupción",$H$18="Lavado de Activos",$H$18="Financiación del Terrorismo",$H$18="Corrupción en Trámites, OPAs y Consultas de Acceso a la Información Pública"),'6.Valoración Control Corrupción'!G18,"No Aplica"))</f>
        <v>No Aplica</v>
      </c>
      <c r="U18" s="87" t="str">
        <f>IF($H$18="","",
IF(OR($H$18="Corrupción",$H$18="Lavado de Activos",$H$18="Financiación del Terrorismo",$H$18="Corrupción en Trámites, OPAs y Consultas de Acceso a la Información Pública"),'6.Valoración Control Corrupción'!H18,"No Aplica"))</f>
        <v>No Aplica</v>
      </c>
      <c r="V18" s="87" t="str">
        <f>IF($H$18="","",
IF(OR($H$18="Corrupción",$H$18="Lavado de Activos",$H$18="Financiación del Terrorismo",$H$18="Corrupción en Trámites, OPAs y Consultas de Acceso a la Información Pública"),'6.Valoración Control Corrupción'!I18,"No Aplica"))</f>
        <v>No Aplica</v>
      </c>
      <c r="W18" s="87" t="str">
        <f>IF($H$18="","",
IF(OR($H$18="Corrupción",$H$18="Lavado de Activos",$H$18="Financiación del Terrorismo",$H$18="Corrupción en Trámites, OPAs y Consultas de Acceso a la Información Pública"),'6.Valoración Control Corrupción'!J18,"No Aplica"))</f>
        <v>No Aplica</v>
      </c>
      <c r="X18" s="77" t="str">
        <f>IF($H$18="","",
IF(OR($H$18="Corrupción",$H$18="Lavado de Activos",$H$18="Financiación del Terrorismo",$H$18="Trámites, OPAs y Consultas de Acceso a la Información Pública"),"No Aplica",'5. Valoración de Controles'!I18))</f>
        <v>Preventivo</v>
      </c>
      <c r="Y18" s="77" t="str">
        <f>IF($H$18="","",
IF(OR($H$18="Corrupción",$H$18="Lavado de Activos",$H$18="Financiación del Terrorismo",$H$18="Trámites, OPAs y Consultas de Acceso a la Información Pública"),"No Aplica",'5. Valoración de Controles'!J18))</f>
        <v>Afecta probabilidad</v>
      </c>
      <c r="Z18" s="77" t="str">
        <f>IF($H$18="","",
IF(OR($H$18="Corrupción",$H$18="Lavado de Activos",$H$18="Financiación del Terrorismo",$H$18="Trámites, OPAs y Consultas de Acceso a la Información Pública"),"No Aplica",'5. Valoración de Controles'!K18))</f>
        <v>Manual</v>
      </c>
      <c r="AA18" s="77" t="str">
        <f>IF($H$18="","",
IF(OR($H$18="Corrupción",$H$18="Lavado de Activos",$H$18="Financiación del Terrorismo",$H$18="Trámites, OPAs y Consultas de Acceso a la Información Pública"),"No Aplica",'5. Valoración de Controles'!L18))</f>
        <v>Documentado</v>
      </c>
      <c r="AB18" s="77" t="str">
        <f>IF($H$18="","",
IF(OR($H$18="Corrupción",$H$18="Lavado de Activos",$H$18="Financiación del Terrorismo",$H$18="Trámites, OPAs y Consultas de Acceso a la Información Pública"),"No Aplica",'5. Valoración de Controles'!M18))</f>
        <v>Continua</v>
      </c>
      <c r="AC18" s="77" t="str">
        <f>IF($H$18="","",
IF(OR($H$18="Corrupción",$H$18="Lavado de Activos",$H$18="Financiación del Terrorismo",$H$18="Trámites, OPAs y Consultas de Acceso a la Información Pública"),"No Aplica",'5. Valoración de Controles'!N18))</f>
        <v>Con registro</v>
      </c>
      <c r="AD18" s="77" t="str">
        <f>IF($H$18="","",
IF(OR($H$18="Corrupción",$H$18="Lavado de Activos",$H$18="Financiación del Terrorismo",$H$18="Trámites, OPAs y Consultas de Acceso a la Información Pública"),"No Aplica",'5. Valoración de Controles'!O18))</f>
        <v>Formato excel del control aleatorio, y se tienen en las carpetas digitales  del IDIGER, la contratista de designada para el seguimiento a las liquiudaciones  y la Profesional especilaizada 222-29</v>
      </c>
      <c r="AE18" s="77" t="str">
        <f>IF($H$18="","",
IF(OR($H$18="Corrupción",$H$18="Lavado de Activos",$H$18="Financiación del Terrorismo",$H$18="Trámites, OPAs y Consultas de Acceso a la Información Pública"),"No Aplica",'5. Valoración de Controles'!P18))</f>
        <v>La remite la contratista apoyo a planeacion de la OAJ y/o la profesional especializado 222-29</v>
      </c>
      <c r="AF18" s="77" t="str">
        <f>IF($H$18="","",
IF(OR($H$18="Corrupción",$H$18="Lavado de Activos",$H$18="Financiación del Terrorismo",$H$18="Trámites, OPAs y Consultas de Acceso a la Información Pública"),"No Aplica",'5. Valoración de Controles'!Q18))</f>
        <v>El cuadro excel está generado con el fin de prevenir que algún contrato presente perdida de compentencia</v>
      </c>
      <c r="AG18" s="78">
        <f>IF($H$18="","",
IF(OR($H$18="Corrupción",$H$18="Lavado de Activos",$H$18="Financiación del Terrorismo",$H$18="Corrupción en Trámites, OPAs y Consultas de Acceso a la Información Pública"),"No Aplica",'5. Valoración de Controles'!R18))</f>
        <v>0.4</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9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0.36</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Moderado</v>
      </c>
      <c r="AK18" s="9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0.6</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55" t="s">
        <v>332</v>
      </c>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64"/>
      <c r="AP18" s="93"/>
      <c r="AQ18" s="93"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7" t="str">
        <f>IF($H$18="","",
IF(OR($H$18="Corrupción",$H$18="Lavado de Activos",$H$18="Financiación del Terrorismo",$H$18="Corrupción en Trámites, OPAs y Consultas de Acceso a la Información Pública"),"No Aplica",'5. Valoración de Controles'!H19))</f>
        <v>  </v>
      </c>
      <c r="R19" s="87" t="str">
        <f>IF($H$18="","",
IF(OR($H$18="Corrupción",$H$18="Lavado de Activos",$H$18="Financiación del Terrorismo",$H$18="Corrupción en Trámites, OPAs y Consultas de Acceso a la Información Pública"),'6.Valoración Control Corrupción'!E19,"No Aplica"))</f>
        <v>No Aplica</v>
      </c>
      <c r="S19" s="87" t="str">
        <f>IF($H$18="","",
IF(OR($H$18="Corrupción",$H$18="Lavado de Activos",$H$18="Financiación del Terrorismo",$H$18="Corrupción en Trámites, OPAs y Consultas de Acceso a la Información Pública"),'6.Valoración Control Corrupción'!F19,"No Aplica"))</f>
        <v>No Aplica</v>
      </c>
      <c r="T19" s="87" t="str">
        <f>IF($H$18="","",
IF(OR($H$18="Corrupción",$H$18="Lavado de Activos",$H$18="Financiación del Terrorismo",$H$18="Corrupción en Trámites, OPAs y Consultas de Acceso a la Información Pública"),'6.Valoración Control Corrupción'!G19,"No Aplica"))</f>
        <v>No Aplica</v>
      </c>
      <c r="U19" s="87" t="str">
        <f>IF($H$18="","",
IF(OR($H$18="Corrupción",$H$18="Lavado de Activos",$H$18="Financiación del Terrorismo",$H$18="Corrupción en Trámites, OPAs y Consultas de Acceso a la Información Pública"),'6.Valoración Control Corrupción'!H19,"No Aplica"))</f>
        <v>No Aplica</v>
      </c>
      <c r="V19" s="87" t="str">
        <f>IF($H$18="","",
IF(OR($H$18="Corrupción",$H$18="Lavado de Activos",$H$18="Financiación del Terrorismo",$H$18="Corrupción en Trámites, OPAs y Consultas de Acceso a la Información Pública"),'6.Valoración Control Corrupción'!I19,"No Aplica"))</f>
        <v>No Aplica</v>
      </c>
      <c r="W19" s="87" t="str">
        <f>IF($H$18="","",
IF(OR($H$18="Corrupción",$H$18="Lavado de Activos",$H$18="Financiación del Terrorismo",$H$18="Corrupción en Trámites, OPAs y Consultas de Acceso a la Información Pública"),'6.Valoración Control Corrupción'!J19,"No Aplica"))</f>
        <v>No Aplica</v>
      </c>
      <c r="X19" s="77" t="str">
        <f>IF($H$18="","",
IF(OR($H$18="Corrupción",$H$18="Lavado de Activos",$H$18="Financiación del Terrorismo",$H$18="Trámites, OPAs y Consultas de Acceso a la Información Pública"),"No Aplica",'5. Valoración de Controles'!I19))</f>
        <v/>
      </c>
      <c r="Y19" s="77" t="str">
        <f>IF($H$18="","",
IF(OR($H$18="Corrupción",$H$18="Lavado de Activos",$H$18="Financiación del Terrorismo",$H$18="Trámites, OPAs y Consultas de Acceso a la Información Pública"),"No Aplica",'5. Valoración de Controles'!J19))</f>
        <v/>
      </c>
      <c r="Z19" s="77" t="str">
        <f>IF($H$18="","",
IF(OR($H$18="Corrupción",$H$18="Lavado de Activos",$H$18="Financiación del Terrorismo",$H$18="Trámites, OPAs y Consultas de Acceso a la Información Pública"),"No Aplica",'5. Valoración de Controles'!K19))</f>
        <v/>
      </c>
      <c r="AA19" s="77" t="str">
        <f>IF($H$18="","",
IF(OR($H$18="Corrupción",$H$18="Lavado de Activos",$H$18="Financiación del Terrorismo",$H$18="Trámites, OPAs y Consultas de Acceso a la Información Pública"),"No Aplica",'5. Valoración de Controles'!L19))</f>
        <v/>
      </c>
      <c r="AB19" s="77" t="str">
        <f>IF($H$18="","",
IF(OR($H$18="Corrupción",$H$18="Lavado de Activos",$H$18="Financiación del Terrorismo",$H$18="Trámites, OPAs y Consultas de Acceso a la Información Pública"),"No Aplica",'5. Valoración de Controles'!M19))</f>
        <v/>
      </c>
      <c r="AC19" s="77" t="str">
        <f>IF($H$18="","",
IF(OR($H$18="Corrupción",$H$18="Lavado de Activos",$H$18="Financiación del Terrorismo",$H$18="Trámites, OPAs y Consultas de Acceso a la Información Pública"),"No Aplica",'5. Valoración de Controles'!N19))</f>
        <v/>
      </c>
      <c r="AD19" s="77" t="str">
        <f>IF($H$18="","",
IF(OR($H$18="Corrupción",$H$18="Lavado de Activos",$H$18="Financiación del Terrorismo",$H$18="Trámites, OPAs y Consultas de Acceso a la Información Pública"),"No Aplica",'5. Valoración de Controles'!O19))</f>
        <v/>
      </c>
      <c r="AE19" s="77" t="str">
        <f>IF($H$18="","",
IF(OR($H$18="Corrupción",$H$18="Lavado de Activos",$H$18="Financiación del Terrorismo",$H$18="Trámites, OPAs y Consultas de Acceso a la Información Pública"),"No Aplica",'5. Valoración de Controles'!P19))</f>
        <v/>
      </c>
      <c r="AF19" s="77" t="str">
        <f>IF($H$18="","",
IF(OR($H$18="Corrupción",$H$18="Lavado de Activos",$H$18="Financiación del Terrorismo",$H$18="Trámites, OPAs y Consultas de Acceso a la Información Pública"),"No Aplica",'5. Valoración de Controles'!Q19))</f>
        <v/>
      </c>
      <c r="AG19" s="78" t="str">
        <f>IF($H$18="","",
IF(OR($H$18="Corrupción",$H$18="Lavado de Activos",$H$18="Financiación del Terrorismo",$H$18="Corrupción en Trámites, OPAs y Consultas de Acceso a la Información Pública"),"No Aplica",'5. Valoración de Controles'!R19))</f>
        <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7" t="str">
        <f>IF($H$18="","",
IF(OR($H$18="Corrupción",$H$18="Lavado de Activos",$H$18="Financiación del Terrorismo",$H$18="Corrupción en Trámites, OPAs y Consultas de Acceso a la Información Pública"),"No Aplica",'5. Valoración de Controles'!H20))</f>
        <v>  </v>
      </c>
      <c r="R20" s="87" t="str">
        <f>IF($H$18="","",
IF(OR($H$18="Corrupción",$H$18="Lavado de Activos",$H$18="Financiación del Terrorismo",$H$18="Corrupción en Trámites, OPAs y Consultas de Acceso a la Información Pública"),'6.Valoración Control Corrupción'!E20,"No Aplica"))</f>
        <v>No Aplica</v>
      </c>
      <c r="S20" s="87" t="str">
        <f>IF($H$18="","",
IF(OR($H$18="Corrupción",$H$18="Lavado de Activos",$H$18="Financiación del Terrorismo",$H$18="Corrupción en Trámites, OPAs y Consultas de Acceso a la Información Pública"),'6.Valoración Control Corrupción'!F20,"No Aplica"))</f>
        <v>No Aplica</v>
      </c>
      <c r="T20" s="87" t="str">
        <f>IF($H$18="","",
IF(OR($H$18="Corrupción",$H$18="Lavado de Activos",$H$18="Financiación del Terrorismo",$H$18="Corrupción en Trámites, OPAs y Consultas de Acceso a la Información Pública"),'6.Valoración Control Corrupción'!G20,"No Aplica"))</f>
        <v>No Aplica</v>
      </c>
      <c r="U20" s="87" t="str">
        <f>IF($H$18="","",
IF(OR($H$18="Corrupción",$H$18="Lavado de Activos",$H$18="Financiación del Terrorismo",$H$18="Corrupción en Trámites, OPAs y Consultas de Acceso a la Información Pública"),'6.Valoración Control Corrupción'!H20,"No Aplica"))</f>
        <v>No Aplica</v>
      </c>
      <c r="V20" s="87" t="str">
        <f>IF($H$18="","",
IF(OR($H$18="Corrupción",$H$18="Lavado de Activos",$H$18="Financiación del Terrorismo",$H$18="Corrupción en Trámites, OPAs y Consultas de Acceso a la Información Pública"),'6.Valoración Control Corrupción'!I20,"No Aplica"))</f>
        <v>No Aplica</v>
      </c>
      <c r="W20" s="87" t="str">
        <f>IF($H$18="","",
IF(OR($H$18="Corrupción",$H$18="Lavado de Activos",$H$18="Financiación del Terrorismo",$H$18="Corrupción en Trámites, OPAs y Consultas de Acceso a la Información Pública"),'6.Valoración Control Corrupción'!J20,"No Aplica"))</f>
        <v>No Aplica</v>
      </c>
      <c r="X20" s="77" t="str">
        <f>IF($H$18="","",
IF(OR($H$18="Corrupción",$H$18="Lavado de Activos",$H$18="Financiación del Terrorismo",$H$18="Trámites, OPAs y Consultas de Acceso a la Información Pública"),"No Aplica",'5. Valoración de Controles'!I20))</f>
        <v/>
      </c>
      <c r="Y20" s="77" t="str">
        <f>IF($H$18="","",
IF(OR($H$18="Corrupción",$H$18="Lavado de Activos",$H$18="Financiación del Terrorismo",$H$18="Trámites, OPAs y Consultas de Acceso a la Información Pública"),"No Aplica",'5. Valoración de Controles'!J20))</f>
        <v/>
      </c>
      <c r="Z20" s="77" t="str">
        <f>IF($H$18="","",
IF(OR($H$18="Corrupción",$H$18="Lavado de Activos",$H$18="Financiación del Terrorismo",$H$18="Trámites, OPAs y Consultas de Acceso a la Información Pública"),"No Aplica",'5. Valoración de Controles'!K20))</f>
        <v/>
      </c>
      <c r="AA20" s="77" t="str">
        <f>IF($H$18="","",
IF(OR($H$18="Corrupción",$H$18="Lavado de Activos",$H$18="Financiación del Terrorismo",$H$18="Trámites, OPAs y Consultas de Acceso a la Información Pública"),"No Aplica",'5. Valoración de Controles'!L20))</f>
        <v/>
      </c>
      <c r="AB20" s="77" t="str">
        <f>IF($H$18="","",
IF(OR($H$18="Corrupción",$H$18="Lavado de Activos",$H$18="Financiación del Terrorismo",$H$18="Trámites, OPAs y Consultas de Acceso a la Información Pública"),"No Aplica",'5. Valoración de Controles'!M20))</f>
        <v/>
      </c>
      <c r="AC20" s="77" t="str">
        <f>IF($H$18="","",
IF(OR($H$18="Corrupción",$H$18="Lavado de Activos",$H$18="Financiación del Terrorismo",$H$18="Trámites, OPAs y Consultas de Acceso a la Información Pública"),"No Aplica",'5. Valoración de Controles'!N20))</f>
        <v/>
      </c>
      <c r="AD20" s="77" t="str">
        <f>IF($H$18="","",
IF(OR($H$18="Corrupción",$H$18="Lavado de Activos",$H$18="Financiación del Terrorismo",$H$18="Trámites, OPAs y Consultas de Acceso a la Información Pública"),"No Aplica",'5. Valoración de Controles'!O20))</f>
        <v/>
      </c>
      <c r="AE20" s="77" t="str">
        <f>IF($H$18="","",
IF(OR($H$18="Corrupción",$H$18="Lavado de Activos",$H$18="Financiación del Terrorismo",$H$18="Trámites, OPAs y Consultas de Acceso a la Información Pública"),"No Aplica",'5. Valoración de Controles'!P20))</f>
        <v/>
      </c>
      <c r="AF20" s="77"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84.0" customHeight="1">
      <c r="A21" s="51">
        <v>5.0</v>
      </c>
      <c r="B21" s="52" t="str">
        <f>'2. Identificación del Riesgo'!B21:B23</f>
        <v>Gestión Contractual</v>
      </c>
      <c r="C21" s="52" t="str">
        <f>IF('2. Identificación del Riesgo'!C21:C23="","",'2. Identificación del Riesgo'!C21:C23)</f>
        <v>Procedimeintos de la OAJ</v>
      </c>
      <c r="D21" s="52" t="str">
        <f>IF('2. Identificación del Riesgo'!D21:D23="","",'2. Identificación del Riesgo'!D21:D23)</f>
        <v>Afectación Económica (o presupuestal) y Reputacional</v>
      </c>
      <c r="E21" s="52" t="str">
        <f>IF('2. Identificación del Riesgo'!E21:E23="","",'2. Identificación del Riesgo'!E21:E23)</f>
        <v>Inadecuada revision juridica (de forma) de los estudios previos y documentos soportes que hace parte de los procesos de adquisicion de bienes y servicios que tiene a cargo la OAJ</v>
      </c>
      <c r="F21" s="52" t="str">
        <f>IF('2. Identificación del Riesgo'!F21:F23="","",'2. Identificación del Riesgo'!F21:F23)</f>
        <v>No hay rigurosidad en la revision por parte del abogado encargado del proceso, alta carga de asignacion de procesos a los abogados, el abogado encargado no realiza las observaciones y/o falencias encontradas en los estudios  previos de manera oportuna al area encargada .</v>
      </c>
      <c r="G21" s="52"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H21" s="52" t="str">
        <f>IF('2. Identificación del Riesgo'!H21:H23="","",'2. Identificación del Riesgo'!H21:H23)</f>
        <v>Gestión</v>
      </c>
      <c r="I21" s="52" t="str">
        <f>IF('2. Identificación del Riesgo'!I21:I23="","",'2. Identificación del Riesgo'!I21:I23)</f>
        <v>Ejecución y Administración de procesos</v>
      </c>
      <c r="J21" s="52" t="str">
        <f>IF('2. Identificación del Riesgo'!J21:J23="","",'2. Identificación del Riesgo'!J21:J23)</f>
        <v>Media: La actividad que conlleva el riesgo se ejecuta de 24 a 500 veces por año</v>
      </c>
      <c r="K21" s="53" t="str">
        <f>'2. Identificación del Riesgo'!K21:K23</f>
        <v>Media</v>
      </c>
      <c r="L21" s="54">
        <f>'2. Identificación del Riesgo'!L21:L23</f>
        <v>0.6</v>
      </c>
      <c r="M21" s="5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53" t="str">
        <f>'2. Identificación del Riesgo'!N21:N23</f>
        <v>Menor</v>
      </c>
      <c r="O21" s="54">
        <f>'2. Identificación del Riesgo'!O21:O23</f>
        <v>0.4</v>
      </c>
      <c r="P21" s="56" t="str">
        <f>'2. Identificación del Riesgo'!P21:P23</f>
        <v>Moderado</v>
      </c>
      <c r="Q21" s="87" t="str">
        <f>IF($H$21="","",
IF(OR($H$21="Corrupción",$H$21="Lavado de Activos",$H$21="Financiación del Terrorismo",$H$21="Corrupción en Trámites, OPAs y Consultas de Acceso a la Información Pública"),"No Aplica",'5. Valoración de Controles'!H21))</f>
        <v>La profesional  especializado 222-29 del grupo precontractual coordina las reuniones y/o capacitaciones y/o mesas de trabajo con el equipo jurídico de la oficina, para que se realice una correcta y acertada revisión, control y verificación a los estudios previos allegados a la OAJ identificando de manera clara y oportuna los puntos de revisión jurídica que se deben efectuar en materia  precontractual. Este control se aplicará de manera cuatrimestral como mínimo, o de acuerdo a la necesidad</v>
      </c>
      <c r="R21" s="87" t="str">
        <f>IF($H$21="","",
IF(OR($H$21="Corrupción",$H$21="Lavado de Activos",$H$21="Financiación del Terrorismo",$H$21="Corrupción en Trámites, OPAs y Consultas de Acceso a la Información Pública"),'6.Valoración Control Corrupción'!E21,"No Aplica"))</f>
        <v>No Aplica</v>
      </c>
      <c r="S21" s="87" t="str">
        <f>IF($H$21="","",
IF(OR($H$21="Corrupción",$H$21="Lavado de Activos",$H$21="Financiación del Terrorismo",$H$21="Corrupción en Trámites, OPAs y Consultas de Acceso a la Información Pública"),'6.Valoración Control Corrupción'!F21,"No Aplica"))</f>
        <v>No Aplica</v>
      </c>
      <c r="T21" s="87" t="str">
        <f>IF($H$21="","",
IF(OR($H$21="Corrupción",$H$21="Lavado de Activos",$H$21="Financiación del Terrorismo",$H$21="Corrupción en Trámites, OPAs y Consultas de Acceso a la Información Pública"),'6.Valoración Control Corrupción'!G21,"No Aplica"))</f>
        <v>No Aplica</v>
      </c>
      <c r="U21" s="87" t="str">
        <f>IF($H$21="","",
IF(OR($H$21="Corrupción",$H$21="Lavado de Activos",$H$21="Financiación del Terrorismo",$H$21="Corrupción en Trámites, OPAs y Consultas de Acceso a la Información Pública"),'6.Valoración Control Corrupción'!H21,"No Aplica"))</f>
        <v>No Aplica</v>
      </c>
      <c r="V21" s="87" t="str">
        <f>IF($H$21="","",
IF(OR($H$21="Corrupción",$H$21="Lavado de Activos",$H$21="Financiación del Terrorismo",$H$21="Corrupción en Trámites, OPAs y Consultas de Acceso a la Información Pública"),'6.Valoración Control Corrupción'!I21,"No Aplica"))</f>
        <v>No Aplica</v>
      </c>
      <c r="W21" s="87" t="str">
        <f>IF($H$21="","",
IF(OR($H$21="Corrupción",$H$21="Lavado de Activos",$H$21="Financiación del Terrorismo",$H$21="Corrupción en Trámites, OPAs y Consultas de Acceso a la Información Pública"),'6.Valoración Control Corrupción'!J21,"No Aplica"))</f>
        <v>No Aplica</v>
      </c>
      <c r="X21" s="77" t="str">
        <f>IF($H$21="","",
IF(OR($H$21="Corrupción",$H$21="Lavado de Activos",$H$21="Financiación del Terrorismo",$H$21="Trámites, OPAs y Consultas de Acceso a la Información Pública"),"No Aplica",'5. Valoración de Controles'!I21))</f>
        <v>Preventivo</v>
      </c>
      <c r="Y21" s="77" t="str">
        <f>IF($H$21="","",
IF(OR($H$21="Corrupción",$H$21="Lavado de Activos",$H$21="Financiación del Terrorismo",$H$21="Trámites, OPAs y Consultas de Acceso a la Información Pública"),"No Aplica",'5. Valoración de Controles'!J21))</f>
        <v>Afecta probabilidad</v>
      </c>
      <c r="Z21" s="77" t="str">
        <f>IF($H$21="","",
IF(OR($H$21="Corrupción",$H$21="Lavado de Activos",$H$21="Financiación del Terrorismo",$H$21="Trámites, OPAs y Consultas de Acceso a la Información Pública"),"No Aplica",'5. Valoración de Controles'!K21))</f>
        <v>Manual</v>
      </c>
      <c r="AA21" s="77" t="str">
        <f>IF($H$21="","",
IF(OR($H$21="Corrupción",$H$21="Lavado de Activos",$H$21="Financiación del Terrorismo",$H$21="Trámites, OPAs y Consultas de Acceso a la Información Pública"),"No Aplica",'5. Valoración de Controles'!L21))</f>
        <v>Documentado</v>
      </c>
      <c r="AB21" s="77" t="str">
        <f>IF($H$21="","",
IF(OR($H$21="Corrupción",$H$21="Lavado de Activos",$H$21="Financiación del Terrorismo",$H$21="Trámites, OPAs y Consultas de Acceso a la Información Pública"),"No Aplica",'5. Valoración de Controles'!M21))</f>
        <v>Continua</v>
      </c>
      <c r="AC21" s="77" t="str">
        <f>IF($H$21="","",
IF(OR($H$21="Corrupción",$H$21="Lavado de Activos",$H$21="Financiación del Terrorismo",$H$21="Trámites, OPAs y Consultas de Acceso a la Información Pública"),"No Aplica",'5. Valoración de Controles'!N21))</f>
        <v>Con registro</v>
      </c>
      <c r="AD21" s="77" t="str">
        <f>IF($H$21="","",
IF(OR($H$21="Corrupción",$H$21="Lavado de Activos",$H$21="Financiación del Terrorismo",$H$21="Trámites, OPAs y Consultas de Acceso a la Información Pública"),"No Aplica",'5. Valoración de Controles'!O21))</f>
        <v>Actas o grabaciones que den cuenta de las acciones desarrolladas y se  tienen en las carpetas digitales  del IDIGER, la contratista designada para segujmiento y la Profesional especilaizada 222-29</v>
      </c>
      <c r="AE21" s="77" t="str">
        <f>IF($H$21="","",
IF(OR($H$21="Corrupción",$H$21="Lavado de Activos",$H$21="Financiación del Terrorismo",$H$21="Trámites, OPAs y Consultas de Acceso a la Información Pública"),"No Aplica",'5. Valoración de Controles'!P21))</f>
        <v>La remite la contratista apoyo a planeacion de la OAJ y/o la profesional especializado 222-29</v>
      </c>
      <c r="AF21" s="77" t="str">
        <f>IF($H$21="","",
IF(OR($H$21="Corrupción",$H$21="Lavado de Activos",$H$21="Financiación del Terrorismo",$H$21="Trámites, OPAs y Consultas de Acceso a la Información Pública"),"No Aplica",'5. Valoración de Controles'!Q21))</f>
        <v/>
      </c>
      <c r="AG21" s="78">
        <f>IF($H$21="","",
IF(OR($H$21="Corrupción",$H$21="Lavado de Activos",$H$21="Financiación del Terrorismo",$H$21="Corrupción en Trámites, OPAs y Consultas de Acceso a la Información Pública"),"No Aplica",'5. Valoración de Controles'!R21))</f>
        <v>0.4</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2">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Menor</v>
      </c>
      <c r="AK21" s="92">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0.4</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55" t="s">
        <v>332</v>
      </c>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64"/>
      <c r="AP21" s="93"/>
      <c r="AQ21" s="93"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7" t="str">
        <f>IF($H$21="","",
IF(OR($H$21="Corrupción",$H$21="Lavado de Activos",$H$21="Financiación del Terrorismo",$H$21="Corrupción en Trámites, OPAs y Consultas de Acceso a la Información Pública"),"No Aplica",'5. Valoración de Controles'!H22))</f>
        <v>  </v>
      </c>
      <c r="R22" s="87" t="str">
        <f>IF($H$21="","",
IF(OR($H$21="Corrupción",$H$21="Lavado de Activos",$H$21="Financiación del Terrorismo",$H$21="Corrupción en Trámites, OPAs y Consultas de Acceso a la Información Pública"),'6.Valoración Control Corrupción'!E22,"No Aplica"))</f>
        <v>No Aplica</v>
      </c>
      <c r="S22" s="87" t="str">
        <f>IF($H$21="","",
IF(OR($H$21="Corrupción",$H$21="Lavado de Activos",$H$21="Financiación del Terrorismo",$H$21="Corrupción en Trámites, OPAs y Consultas de Acceso a la Información Pública"),'6.Valoración Control Corrupción'!F22,"No Aplica"))</f>
        <v>No Aplica</v>
      </c>
      <c r="T22" s="87" t="str">
        <f>IF($H$21="","",
IF(OR($H$21="Corrupción",$H$21="Lavado de Activos",$H$21="Financiación del Terrorismo",$H$21="Corrupción en Trámites, OPAs y Consultas de Acceso a la Información Pública"),'6.Valoración Control Corrupción'!G22,"No Aplica"))</f>
        <v>No Aplica</v>
      </c>
      <c r="U22" s="87" t="str">
        <f>IF($H$21="","",
IF(OR($H$21="Corrupción",$H$21="Lavado de Activos",$H$21="Financiación del Terrorismo",$H$21="Corrupción en Trámites, OPAs y Consultas de Acceso a la Información Pública"),'6.Valoración Control Corrupción'!H22,"No Aplica"))</f>
        <v>No Aplica</v>
      </c>
      <c r="V22" s="87" t="str">
        <f>IF($H$21="","",
IF(OR($H$21="Corrupción",$H$21="Lavado de Activos",$H$21="Financiación del Terrorismo",$H$21="Corrupción en Trámites, OPAs y Consultas de Acceso a la Información Pública"),'6.Valoración Control Corrupción'!I22,"No Aplica"))</f>
        <v>No Aplica</v>
      </c>
      <c r="W22" s="87" t="str">
        <f>IF($H$21="","",
IF(OR($H$21="Corrupción",$H$21="Lavado de Activos",$H$21="Financiación del Terrorismo",$H$21="Corrupción en Trámites, OPAs y Consultas de Acceso a la Información Pública"),'6.Valoración Control Corrupción'!J22,"No Aplica"))</f>
        <v>No Aplica</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7" t="str">
        <f>IF($H$21="","",
IF(OR($H$21="Corrupción",$H$21="Lavado de Activos",$H$21="Financiación del Terrorismo",$H$21="Corrupción en Trámites, OPAs y Consultas de Acceso a la Información Pública"),"No Aplica",'5. Valoración de Controles'!H23))</f>
        <v>  </v>
      </c>
      <c r="R23" s="87" t="str">
        <f>IF($H$21="","",
IF(OR($H$21="Corrupción",$H$21="Lavado de Activos",$H$21="Financiación del Terrorismo",$H$21="Corrupción en Trámites, OPAs y Consultas de Acceso a la Información Pública"),'6.Valoración Control Corrupción'!E23,"No Aplica"))</f>
        <v>No Aplica</v>
      </c>
      <c r="S23" s="87" t="str">
        <f>IF($H$21="","",
IF(OR($H$21="Corrupción",$H$21="Lavado de Activos",$H$21="Financiación del Terrorismo",$H$21="Corrupción en Trámites, OPAs y Consultas de Acceso a la Información Pública"),'6.Valoración Control Corrupción'!F23,"No Aplica"))</f>
        <v>No Aplica</v>
      </c>
      <c r="T23" s="87" t="str">
        <f>IF($H$21="","",
IF(OR($H$21="Corrupción",$H$21="Lavado de Activos",$H$21="Financiación del Terrorismo",$H$21="Corrupción en Trámites, OPAs y Consultas de Acceso a la Información Pública"),'6.Valoración Control Corrupción'!G23,"No Aplica"))</f>
        <v>No Aplica</v>
      </c>
      <c r="U23" s="87" t="str">
        <f>IF($H$21="","",
IF(OR($H$21="Corrupción",$H$21="Lavado de Activos",$H$21="Financiación del Terrorismo",$H$21="Corrupción en Trámites, OPAs y Consultas de Acceso a la Información Pública"),'6.Valoración Control Corrupción'!H23,"No Aplica"))</f>
        <v>No Aplica</v>
      </c>
      <c r="V23" s="87" t="str">
        <f>IF($H$21="","",
IF(OR($H$21="Corrupción",$H$21="Lavado de Activos",$H$21="Financiación del Terrorismo",$H$21="Corrupción en Trámites, OPAs y Consultas de Acceso a la Información Pública"),'6.Valoración Control Corrupción'!I23,"No Aplica"))</f>
        <v>No Aplica</v>
      </c>
      <c r="W23" s="87" t="str">
        <f>IF($H$21="","",
IF(OR($H$21="Corrupción",$H$21="Lavado de Activos",$H$21="Financiación del Terrorismo",$H$21="Corrupción en Trámites, OPAs y Consultas de Acceso a la Información Pública"),'6.Valoración Control Corrupción'!J23,"No Aplica"))</f>
        <v>No Aplica</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Gestión Contractual</v>
      </c>
      <c r="C24" s="52" t="str">
        <f>IF('2. Identificación del Riesgo'!C24:C26="","",'2. Identificación del Riesgo'!C24:C26)</f>
        <v>Contratación (Etapa Precontractual - Estructuración)</v>
      </c>
      <c r="D24" s="52" t="str">
        <f>IF('2. Identificación del Riesgo'!D24:D26="","",'2. Identificación del Riesgo'!D24:D26)</f>
        <v>Afectación Económica (o presupuestal) y Reputacional</v>
      </c>
      <c r="E24" s="52" t="str">
        <f>IF('2. Identificación del Riesgo'!E24:E26="","",'2. Identificación del Riesgo'!E24:E26)</f>
        <v>Recibir o solicitar dadivas o beneficios a nombre propio o para el favorecimiento de un tercero.</v>
      </c>
      <c r="F24" s="52" t="str">
        <f>IF('2. Identificación del Riesgo'!F24:F26="","",'2. Identificación del Riesgo'!F24:F26)</f>
        <v>Direccionamiento de los requisitos técnicos, jurídicos y financieros durante la estructuración contractual.</v>
      </c>
      <c r="G24" s="52" t="str">
        <f>IF('2. Identificación del Riesgo'!G24:G26="","",'2. Identificación del Riesgo'!G24:G26)</f>
        <v>Posibilidad de afectación economica y reputacional al recibir o solicitar dadivas o beneficios a nombre propio o de terceros, mediante el direccionamiento de los requisitos técnicos, jurídicos y financieros durante la estructuración contractual.</v>
      </c>
      <c r="H24" s="52" t="str">
        <f>IF('2. Identificación del Riesgo'!H24:H26="","",'2. Identificación del Riesgo'!H24:H26)</f>
        <v>Corrupción</v>
      </c>
      <c r="I24" s="52" t="str">
        <f>IF('2. Identificación del Riesgo'!I24:I26="","",'2. Identificación del Riesgo'!I24:I26)</f>
        <v>Ejecución y Administración de procesos</v>
      </c>
      <c r="J24" s="52" t="str">
        <f>IF('2. Identificación del Riesgo'!J24:J26="","",'2. Identificación del Riesgo'!J24:J26)</f>
        <v>Rara vez: No se ha presentado en los últimos cinco años.</v>
      </c>
      <c r="K24" s="53" t="str">
        <f>'2. Identificación del Riesgo'!K24:K26</f>
        <v>Rara vez</v>
      </c>
      <c r="L24" s="54">
        <f>'2. Identificación del Riesgo'!L24:L26</f>
        <v>0.2</v>
      </c>
      <c r="M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No Aplica</v>
      </c>
      <c r="N24" s="53" t="str">
        <f>'2. Identificación del Riesgo'!N24:N26</f>
        <v>Mayor</v>
      </c>
      <c r="O24" s="54">
        <f>'2. Identificación del Riesgo'!O24:O26</f>
        <v>0.8</v>
      </c>
      <c r="P24" s="56" t="str">
        <f>'2. Identificación del Riesgo'!P24:P26</f>
        <v>Alto</v>
      </c>
      <c r="Q24" s="87" t="str">
        <f>IF($H$24="","",
IF(OR($H$24="Corrupción",$H$24="Lavado de Activos",$H$24="Financiación del Terrorismo",$H$24="Corrupción en Trámites, OPAs y Consultas de Acceso a la Información Pública"),"No Aplica",'5. Valoración de Controles'!H24))</f>
        <v>No Aplica</v>
      </c>
      <c r="R24" s="87" t="str">
        <f>IF($H$24="","",
IF(OR($H$24="Corrupción",$H$24="Lavado de Activos",$H$24="Financiación del Terrorismo",$H$24="Corrupción en Trámites, OPAs y Consultas de Acceso a la Información Pública"),'6.Valoración Control Corrupción'!E24,"No Aplica"))</f>
        <v>El equipo técnico, equipó jurídico, subdirectores y jefes de oficina.</v>
      </c>
      <c r="S24" s="87" t="str">
        <f>IF($H$24="","",
IF(OR($H$24="Corrupción",$H$24="Lavado de Activos",$H$24="Financiación del Terrorismo",$H$24="Corrupción en Trámites, OPAs y Consultas de Acceso a la Información Pública"),'6.Valoración Control Corrupción'!F24,"No Aplica"))</f>
        <v>A demanda, de acuerdo a las necesidades que la Entidad tenga de contratación.</v>
      </c>
      <c r="T24" s="87" t="str">
        <f>IF($H$24="","",
IF(OR($H$24="Corrupción",$H$24="Lavado de Activos",$H$24="Financiación del Terrorismo",$H$24="Corrupción en Trámites, OPAs y Consultas de Acceso a la Información Pública"),'6.Valoración Control Corrupción'!G24,"No Aplica"))</f>
        <v>Evitar el direccionamiento indebido de una necesidad de contratación (requisitos técnicos, jurídicos y financieros) para beneficio propio o de terceros.</v>
      </c>
      <c r="U24" s="87" t="str">
        <f>IF($H$24="","",
IF(OR($H$24="Corrupción",$H$24="Lavado de Activos",$H$24="Financiación del Terrorismo",$H$24="Corrupción en Trámites, OPAs y Consultas de Acceso a la Información Pública"),'6.Valoración Control Corrupción'!H24,"No Aplica"))</f>
        <v>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v>
      </c>
      <c r="V24" s="87" t="str">
        <f>IF($H$24="","",
IF(OR($H$24="Corrupción",$H$24="Lavado de Activos",$H$24="Financiación del Terrorismo",$H$24="Corrupción en Trámites, OPAs y Consultas de Acceso a la Información Pública"),'6.Valoración Control Corrupción'!I24,"No Aplica"))</f>
        <v>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v>
      </c>
      <c r="W24" s="87" t="str">
        <f>IF($H$24="","",
IF(OR($H$24="Corrupción",$H$24="Lavado de Activos",$H$24="Financiación del Terrorismo",$H$24="Corrupción en Trámites, OPAs y Consultas de Acceso a la Información Pública"),'6.Valoración Control Corrupción'!J24,"No Aplica"))</f>
        <v>1) Capturas de pantalla de la publicación final de los estudios previos en SECOP</v>
      </c>
      <c r="X24" s="77" t="str">
        <f>IF($H$24="","",
IF(OR($H$24="Corrupción",$H$24="Lavado de Activos",$H$24="Financiación del Terrorismo",$H$24="Trámites, OPAs y Consultas de Acceso a la Información Pública"),"No Aplica",'5. Valoración de Controles'!I24))</f>
        <v>No Aplica</v>
      </c>
      <c r="Y24" s="77" t="str">
        <f>IF($H$24="","",
IF(OR($H$24="Corrupción",$H$24="Lavado de Activos",$H$24="Financiación del Terrorismo",$H$24="Trámites, OPAs y Consultas de Acceso a la Información Pública"),"No Aplica",'5. Valoración de Controles'!J24))</f>
        <v>No Aplica</v>
      </c>
      <c r="Z24" s="77" t="str">
        <f>IF($H$24="","",
IF(OR($H$24="Corrupción",$H$24="Lavado de Activos",$H$24="Financiación del Terrorismo",$H$24="Trámites, OPAs y Consultas de Acceso a la Información Pública"),"No Aplica",'5. Valoración de Controles'!K24))</f>
        <v>No Aplica</v>
      </c>
      <c r="AA24" s="77" t="str">
        <f>IF($H$24="","",
IF(OR($H$24="Corrupción",$H$24="Lavado de Activos",$H$24="Financiación del Terrorismo",$H$24="Trámites, OPAs y Consultas de Acceso a la Información Pública"),"No Aplica",'5. Valoración de Controles'!L24))</f>
        <v>No Aplica</v>
      </c>
      <c r="AB24" s="77" t="str">
        <f>IF($H$24="","",
IF(OR($H$24="Corrupción",$H$24="Lavado de Activos",$H$24="Financiación del Terrorismo",$H$24="Trámites, OPAs y Consultas de Acceso a la Información Pública"),"No Aplica",'5. Valoración de Controles'!M24))</f>
        <v>No Aplica</v>
      </c>
      <c r="AC24" s="77" t="str">
        <f>IF($H$24="","",
IF(OR($H$24="Corrupción",$H$24="Lavado de Activos",$H$24="Financiación del Terrorismo",$H$24="Trámites, OPAs y Consultas de Acceso a la Información Pública"),"No Aplica",'5. Valoración de Controles'!N24))</f>
        <v>No Aplica</v>
      </c>
      <c r="AD24" s="77" t="str">
        <f>IF($H$24="","",
IF(OR($H$24="Corrupción",$H$24="Lavado de Activos",$H$24="Financiación del Terrorismo",$H$24="Trámites, OPAs y Consultas de Acceso a la Información Pública"),"No Aplica",'5. Valoración de Controles'!O24))</f>
        <v>No Aplica</v>
      </c>
      <c r="AE24" s="77" t="str">
        <f>IF($H$24="","",
IF(OR($H$24="Corrupción",$H$24="Lavado de Activos",$H$24="Financiación del Terrorismo",$H$24="Trámites, OPAs y Consultas de Acceso a la Información Pública"),"No Aplica",'5. Valoración de Controles'!P24))</f>
        <v>No Aplica</v>
      </c>
      <c r="AF24" s="77" t="str">
        <f>IF($H$24="","",
IF(OR($H$24="Corrupción",$H$24="Lavado de Activos",$H$24="Financiación del Terrorismo",$H$24="Trámites, OPAs y Consultas de Acceso a la Información Pública"),"No Aplica",'5. Valoración de Controles'!Q24))</f>
        <v>No Aplica</v>
      </c>
      <c r="AG24" s="78" t="str">
        <f>IF($H$24="","",
IF(OR($H$24="Corrupción",$H$24="Lavado de Activos",$H$24="Financiación del Terrorismo",$H$24="Corrupción en Trámites, OPAs y Consultas de Acceso a la Información Pública"),"No Aplica",'5. Valoración de Controles'!R24))</f>
        <v>No Aplica</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Rara vez</v>
      </c>
      <c r="AI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No aplica</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No aplica</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55" t="s">
        <v>333</v>
      </c>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64" t="s">
        <v>334</v>
      </c>
      <c r="AP24" s="93" t="s">
        <v>335</v>
      </c>
      <c r="AQ24" s="93" t="str">
        <f>IF(AO24="","","∑ Peso porcentual de cada acción definida")</f>
        <v>∑ Peso porcentual de cada acción definida</v>
      </c>
      <c r="AR24" s="52" t="s">
        <v>6</v>
      </c>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87" t="str">
        <f>IF($H$24="","",
IF(OR($H$24="Corrupción",$H$24="Lavado de Activos",$H$24="Financiación del Terrorismo",$H$24="Corrupción en Trámites, OPAs y Consultas de Acceso a la Información Pública"),"No Aplica",'5. Valoración de Controles'!H25))</f>
        <v>No Aplica</v>
      </c>
      <c r="R25" s="87" t="str">
        <f>IF($H$24="","",
IF(OR($H$24="Corrupción",$H$24="Lavado de Activos",$H$24="Financiación del Terrorismo",$H$24="Corrupción en Trámites, OPAs y Consultas de Acceso a la Información Pública"),'6.Valoración Control Corrupción'!E25,"No Aplica"))</f>
        <v/>
      </c>
      <c r="S25" s="87" t="str">
        <f>IF($H$24="","",
IF(OR($H$24="Corrupción",$H$24="Lavado de Activos",$H$24="Financiación del Terrorismo",$H$24="Corrupción en Trámites, OPAs y Consultas de Acceso a la Información Pública"),'6.Valoración Control Corrupción'!F25,"No Aplica"))</f>
        <v/>
      </c>
      <c r="T25" s="87" t="str">
        <f>IF($H$24="","",
IF(OR($H$24="Corrupción",$H$24="Lavado de Activos",$H$24="Financiación del Terrorismo",$H$24="Corrupción en Trámites, OPAs y Consultas de Acceso a la Información Pública"),'6.Valoración Control Corrupción'!G25,"No Aplica"))</f>
        <v/>
      </c>
      <c r="U25" s="87" t="str">
        <f>IF($H$24="","",
IF(OR($H$24="Corrupción",$H$24="Lavado de Activos",$H$24="Financiación del Terrorismo",$H$24="Corrupción en Trámites, OPAs y Consultas de Acceso a la Información Pública"),'6.Valoración Control Corrupción'!H25,"No Aplica"))</f>
        <v/>
      </c>
      <c r="V25" s="87" t="str">
        <f>IF($H$24="","",
IF(OR($H$24="Corrupción",$H$24="Lavado de Activos",$H$24="Financiación del Terrorismo",$H$24="Corrupción en Trámites, OPAs y Consultas de Acceso a la Información Pública"),'6.Valoración Control Corrupción'!I25,"No Aplica"))</f>
        <v/>
      </c>
      <c r="W25" s="87" t="str">
        <f>IF($H$24="","",
IF(OR($H$24="Corrupción",$H$24="Lavado de Activos",$H$24="Financiación del Terrorismo",$H$24="Corrupción en Trámites, OPAs y Consultas de Acceso a la Información Pública"),'6.Valoración Control Corrupción'!J25,"No Aplica"))</f>
        <v/>
      </c>
      <c r="X25" s="77" t="str">
        <f>IF($H$24="","",
IF(OR($H$24="Corrupción",$H$24="Lavado de Activos",$H$24="Financiación del Terrorismo",$H$24="Trámites, OPAs y Consultas de Acceso a la Información Pública"),"No Aplica",'5. Valoración de Controles'!I25))</f>
        <v>No Aplica</v>
      </c>
      <c r="Y25" s="77" t="str">
        <f>IF($H$24="","",
IF(OR($H$24="Corrupción",$H$24="Lavado de Activos",$H$24="Financiación del Terrorismo",$H$24="Trámites, OPAs y Consultas de Acceso a la Información Pública"),"No Aplica",'5. Valoración de Controles'!J25))</f>
        <v>No Aplica</v>
      </c>
      <c r="Z25" s="77" t="str">
        <f>IF($H$24="","",
IF(OR($H$24="Corrupción",$H$24="Lavado de Activos",$H$24="Financiación del Terrorismo",$H$24="Trámites, OPAs y Consultas de Acceso a la Información Pública"),"No Aplica",'5. Valoración de Controles'!K25))</f>
        <v>No Aplica</v>
      </c>
      <c r="AA25" s="77" t="str">
        <f>IF($H$24="","",
IF(OR($H$24="Corrupción",$H$24="Lavado de Activos",$H$24="Financiación del Terrorismo",$H$24="Trámites, OPAs y Consultas de Acceso a la Información Pública"),"No Aplica",'5. Valoración de Controles'!L25))</f>
        <v>No Aplica</v>
      </c>
      <c r="AB25" s="77" t="str">
        <f>IF($H$24="","",
IF(OR($H$24="Corrupción",$H$24="Lavado de Activos",$H$24="Financiación del Terrorismo",$H$24="Trámites, OPAs y Consultas de Acceso a la Información Pública"),"No Aplica",'5. Valoración de Controles'!M25))</f>
        <v>No Aplica</v>
      </c>
      <c r="AC25" s="77" t="str">
        <f>IF($H$24="","",
IF(OR($H$24="Corrupción",$H$24="Lavado de Activos",$H$24="Financiación del Terrorismo",$H$24="Trámites, OPAs y Consultas de Acceso a la Información Pública"),"No Aplica",'5. Valoración de Controles'!N25))</f>
        <v>No Aplica</v>
      </c>
      <c r="AD25" s="77" t="str">
        <f>IF($H$24="","",
IF(OR($H$24="Corrupción",$H$24="Lavado de Activos",$H$24="Financiación del Terrorismo",$H$24="Trámites, OPAs y Consultas de Acceso a la Información Pública"),"No Aplica",'5. Valoración de Controles'!O25))</f>
        <v>No Aplica</v>
      </c>
      <c r="AE25" s="77" t="str">
        <f>IF($H$24="","",
IF(OR($H$24="Corrupción",$H$24="Lavado de Activos",$H$24="Financiación del Terrorismo",$H$24="Trámites, OPAs y Consultas de Acceso a la Información Pública"),"No Aplica",'5. Valoración de Controles'!P25))</f>
        <v>No Aplica</v>
      </c>
      <c r="AF25" s="77" t="str">
        <f>IF($H$24="","",
IF(OR($H$24="Corrupción",$H$24="Lavado de Activos",$H$24="Financiación del Terrorismo",$H$24="Trámites, OPAs y Consultas de Acceso a la Información Pública"),"No Aplica",'5. Valoración de Controles'!Q25))</f>
        <v>No Aplica</v>
      </c>
      <c r="AG25" s="78" t="str">
        <f>IF($H$24="","",
IF(OR($H$24="Corrupción",$H$24="Lavado de Activos",$H$24="Financiación del Terrorismo",$H$24="Corrupción en Trámites, OPAs y Consultas de Acceso a la Información Pública"),"No Aplica",'5. Valoración de Controles'!R25))</f>
        <v>No Aplica</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87" t="str">
        <f>IF($H$24="","",
IF(OR($H$24="Corrupción",$H$24="Lavado de Activos",$H$24="Financiación del Terrorismo",$H$24="Corrupción en Trámites, OPAs y Consultas de Acceso a la Información Pública"),"No Aplica",'5. Valoración de Controles'!H26))</f>
        <v>No Aplica</v>
      </c>
      <c r="R26" s="87" t="str">
        <f>IF($H$24="","",
IF(OR($H$24="Corrupción",$H$24="Lavado de Activos",$H$24="Financiación del Terrorismo",$H$24="Corrupción en Trámites, OPAs y Consultas de Acceso a la Información Pública"),'6.Valoración Control Corrupción'!E26,"No Aplica"))</f>
        <v/>
      </c>
      <c r="S26" s="87" t="str">
        <f>IF($H$24="","",
IF(OR($H$24="Corrupción",$H$24="Lavado de Activos",$H$24="Financiación del Terrorismo",$H$24="Corrupción en Trámites, OPAs y Consultas de Acceso a la Información Pública"),'6.Valoración Control Corrupción'!F26,"No Aplica"))</f>
        <v/>
      </c>
      <c r="T26" s="87" t="str">
        <f>IF($H$24="","",
IF(OR($H$24="Corrupción",$H$24="Lavado de Activos",$H$24="Financiación del Terrorismo",$H$24="Corrupción en Trámites, OPAs y Consultas de Acceso a la Información Pública"),'6.Valoración Control Corrupción'!G26,"No Aplica"))</f>
        <v/>
      </c>
      <c r="U26" s="87" t="str">
        <f>IF($H$24="","",
IF(OR($H$24="Corrupción",$H$24="Lavado de Activos",$H$24="Financiación del Terrorismo",$H$24="Corrupción en Trámites, OPAs y Consultas de Acceso a la Información Pública"),'6.Valoración Control Corrupción'!H26,"No Aplica"))</f>
        <v/>
      </c>
      <c r="V26" s="87" t="str">
        <f>IF($H$24="","",
IF(OR($H$24="Corrupción",$H$24="Lavado de Activos",$H$24="Financiación del Terrorismo",$H$24="Corrupción en Trámites, OPAs y Consultas de Acceso a la Información Pública"),'6.Valoración Control Corrupción'!I26,"No Aplica"))</f>
        <v/>
      </c>
      <c r="W26" s="87" t="str">
        <f>IF($H$24="","",
IF(OR($H$24="Corrupción",$H$24="Lavado de Activos",$H$24="Financiación del Terrorismo",$H$24="Corrupción en Trámites, OPAs y Consultas de Acceso a la Información Pública"),'6.Valoración Control Corrupción'!J26,"No Aplica"))</f>
        <v/>
      </c>
      <c r="X26" s="77" t="str">
        <f>IF($H$24="","",
IF(OR($H$24="Corrupción",$H$24="Lavado de Activos",$H$24="Financiación del Terrorismo",$H$24="Trámites, OPAs y Consultas de Acceso a la Información Pública"),"No Aplica",'5. Valoración de Controles'!I26))</f>
        <v>No Aplica</v>
      </c>
      <c r="Y26" s="77" t="str">
        <f>IF($H$24="","",
IF(OR($H$24="Corrupción",$H$24="Lavado de Activos",$H$24="Financiación del Terrorismo",$H$24="Trámites, OPAs y Consultas de Acceso a la Información Pública"),"No Aplica",'5. Valoración de Controles'!J26))</f>
        <v>No Aplica</v>
      </c>
      <c r="Z26" s="77" t="str">
        <f>IF($H$24="","",
IF(OR($H$24="Corrupción",$H$24="Lavado de Activos",$H$24="Financiación del Terrorismo",$H$24="Trámites, OPAs y Consultas de Acceso a la Información Pública"),"No Aplica",'5. Valoración de Controles'!K26))</f>
        <v>No Aplica</v>
      </c>
      <c r="AA26" s="77" t="str">
        <f>IF($H$24="","",
IF(OR($H$24="Corrupción",$H$24="Lavado de Activos",$H$24="Financiación del Terrorismo",$H$24="Trámites, OPAs y Consultas de Acceso a la Información Pública"),"No Aplica",'5. Valoración de Controles'!L26))</f>
        <v>No Aplica</v>
      </c>
      <c r="AB26" s="77" t="str">
        <f>IF($H$24="","",
IF(OR($H$24="Corrupción",$H$24="Lavado de Activos",$H$24="Financiación del Terrorismo",$H$24="Trámites, OPAs y Consultas de Acceso a la Información Pública"),"No Aplica",'5. Valoración de Controles'!M26))</f>
        <v>No Aplica</v>
      </c>
      <c r="AC26" s="77" t="str">
        <f>IF($H$24="","",
IF(OR($H$24="Corrupción",$H$24="Lavado de Activos",$H$24="Financiación del Terrorismo",$H$24="Trámites, OPAs y Consultas de Acceso a la Información Pública"),"No Aplica",'5. Valoración de Controles'!N26))</f>
        <v>No Aplica</v>
      </c>
      <c r="AD26" s="77" t="str">
        <f>IF($H$24="","",
IF(OR($H$24="Corrupción",$H$24="Lavado de Activos",$H$24="Financiación del Terrorismo",$H$24="Trámites, OPAs y Consultas de Acceso a la Información Pública"),"No Aplica",'5. Valoración de Controles'!O26))</f>
        <v>No Aplica</v>
      </c>
      <c r="AE26" s="77" t="str">
        <f>IF($H$24="","",
IF(OR($H$24="Corrupción",$H$24="Lavado de Activos",$H$24="Financiación del Terrorismo",$H$24="Trámites, OPAs y Consultas de Acceso a la Información Pública"),"No Aplica",'5. Valoración de Controles'!P26))</f>
        <v>No Aplica</v>
      </c>
      <c r="AF26" s="77" t="str">
        <f>IF($H$24="","",
IF(OR($H$24="Corrupción",$H$24="Lavado de Activos",$H$24="Financiación del Terrorismo",$H$24="Trámites, OPAs y Consultas de Acceso a la Información Pública"),"No Aplica",'5. Valoración de Controles'!Q26))</f>
        <v>No Aplica</v>
      </c>
      <c r="AG26" s="78" t="str">
        <f>IF($H$24="","",
IF(OR($H$24="Corrupción",$H$24="Lavado de Activos",$H$24="Financiación del Terrorismo",$H$24="Corrupción en Trámites, OPAs y Consultas de Acceso a la Información Pública"),"No Aplica",'5. Valoración de Controles'!R26))</f>
        <v>No Aplica</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Gestión Contractual</v>
      </c>
      <c r="C27" s="52" t="str">
        <f>IF('2. Identificación del Riesgo'!C27:C29="","",'2. Identificación del Riesgo'!C27:C29)</f>
        <v>Contratación (Etapa Precontractual - Evaluación)</v>
      </c>
      <c r="D27" s="52" t="str">
        <f>IF('2. Identificación del Riesgo'!D27:D29="","",'2. Identificación del Riesgo'!D27:D29)</f>
        <v>Afectación Económica (o presupuestal) y Reputacional</v>
      </c>
      <c r="E27" s="52" t="str">
        <f>IF('2. Identificación del Riesgo'!E27:E29="","",'2. Identificación del Riesgo'!E27:E29)</f>
        <v>Recibir o solicitar dadivas o beneficios a nombre propio o para el favorecimiento de un tercero.</v>
      </c>
      <c r="F27" s="52" t="str">
        <f>IF('2. Identificación del Riesgo'!F27:F29="","",'2. Identificación del Riesgo'!F27:F29)</f>
        <v>Evaluación contractual direccionada y permisiva de los requisitos técnicos, jurídicos y financieros.</v>
      </c>
      <c r="G27" s="52"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jurídicos y financieros.</v>
      </c>
      <c r="H27" s="52" t="str">
        <f>IF('2. Identificación del Riesgo'!H27:H29="","",'2. Identificación del Riesgo'!H27:H29)</f>
        <v>Corrupción</v>
      </c>
      <c r="I27" s="52" t="str">
        <f>IF('2. Identificación del Riesgo'!I27:I29="","",'2. Identificación del Riesgo'!I27:I29)</f>
        <v>Ejecución y Administración de procesos</v>
      </c>
      <c r="J27" s="52" t="str">
        <f>IF('2. Identificación del Riesgo'!J27:J29="","",'2. Identificación del Riesgo'!J27:J29)</f>
        <v>Rara vez: No se ha presentado en los últimos cinco años.</v>
      </c>
      <c r="K27" s="53" t="str">
        <f>'2. Identificación del Riesgo'!K27:K29</f>
        <v>Rara vez</v>
      </c>
      <c r="L27" s="54">
        <f>'2. Identificación del Riesgo'!L27:L29</f>
        <v>0.2</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53" t="str">
        <f>'2. Identificación del Riesgo'!N27:N29</f>
        <v>Mayor</v>
      </c>
      <c r="O27" s="54">
        <f>'2. Identificación del Riesgo'!O27:O29</f>
        <v>0.8</v>
      </c>
      <c r="P27" s="56" t="str">
        <f>'2. Identificación del Riesgo'!P27:P29</f>
        <v>Alto</v>
      </c>
      <c r="Q27" s="87" t="str">
        <f>IF($H$27="","",
IF(OR($H$27="Corrupción",$H$27="Lavado de Activos",$H$27="Financiación del Terrorismo",$H$27="Corrupción en Trámites, OPAs y Consultas de Acceso a la Información Pública"),"No Aplica",'5. Valoración de Controles'!H27))</f>
        <v>No Aplica</v>
      </c>
      <c r="R27" s="87" t="str">
        <f>IF($H$27="","",
IF(OR($H$27="Corrupción",$H$27="Lavado de Activos",$H$27="Financiación del Terrorismo",$H$27="Corrupción en Trámites, OPAs y Consultas de Acceso a la Información Pública"),'6.Valoración Control Corrupción'!E27,"No Aplica"))</f>
        <v>El equipo evaluador y los ordenadores del gasto.</v>
      </c>
      <c r="S27" s="87" t="str">
        <f>IF($H$27="","",
IF(OR($H$27="Corrupción",$H$27="Lavado de Activos",$H$27="Financiación del Terrorismo",$H$27="Corrupción en Trámites, OPAs y Consultas de Acceso a la Información Pública"),'6.Valoración Control Corrupción'!F27,"No Aplica"))</f>
        <v>A demanda, de acuerdo a las necesidades que la Entidad tenga de contratación.</v>
      </c>
      <c r="T27" s="87" t="str">
        <f>IF($H$27="","",
IF(OR($H$27="Corrupción",$H$27="Lavado de Activos",$H$27="Financiación del Terrorismo",$H$27="Corrupción en Trámites, OPAs y Consultas de Acceso a la Información Pública"),'6.Valoración Control Corrupción'!G27,"No Aplica"))</f>
        <v>Evitar la evaluación contractual direccionada y permisiva de los requisitos técnicos, jurídicos y financieros para beneficio propio o de terceros.</v>
      </c>
      <c r="U27" s="87" t="str">
        <f>IF($H$27="","",
IF(OR($H$27="Corrupción",$H$27="Lavado de Activos",$H$27="Financiación del Terrorismo",$H$27="Corrupción en Trámites, OPAs y Consultas de Acceso a la Información Pública"),'6.Valoración Control Corrupción'!H27,"No Aplica"))</f>
        <v>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v>
      </c>
      <c r="V27" s="87" t="str">
        <f>IF($H$27="","",
IF(OR($H$27="Corrupción",$H$27="Lavado de Activos",$H$27="Financiación del Terrorismo",$H$27="Corrupción en Trámites, OPAs y Consultas de Acceso a la Información Pública"),'6.Valoración Control Corrupción'!I27,"No Aplica"))</f>
        <v>1) En caso de que se identifiquen inconsistencias, se solicita a los oferentes la subsanación de las observaciones identificadas por el equipo evaluador designado.</v>
      </c>
      <c r="W27" s="87" t="str">
        <f>IF($H$27="","",
IF(OR($H$27="Corrupción",$H$27="Lavado de Activos",$H$27="Financiación del Terrorismo",$H$27="Corrupción en Trámites, OPAs y Consultas de Acceso a la Información Pública"),'6.Valoración Control Corrupción'!J27,"No Aplica"))</f>
        <v>1) Capturas de pantalla de la publicación preliminar y/o definitiva de los resultados de la evaluación.</v>
      </c>
      <c r="X27" s="77" t="str">
        <f>IF($H$27="","",
IF(OR($H$27="Corrupción",$H$27="Lavado de Activos",$H$27="Financiación del Terrorismo",$H$27="Trámites, OPAs y Consultas de Acceso a la Información Pública"),"No Aplica",'5. Valoración de Controles'!I27))</f>
        <v>No Aplica</v>
      </c>
      <c r="Y27" s="77" t="str">
        <f>IF($H$27="","",
IF(OR($H$27="Corrupción",$H$27="Lavado de Activos",$H$27="Financiación del Terrorismo",$H$27="Trámites, OPAs y Consultas de Acceso a la Información Pública"),"No Aplica",'5. Valoración de Controles'!J27))</f>
        <v>No Aplica</v>
      </c>
      <c r="Z27" s="77" t="str">
        <f>IF($H$27="","",
IF(OR($H$27="Corrupción",$H$27="Lavado de Activos",$H$27="Financiación del Terrorismo",$H$27="Trámites, OPAs y Consultas de Acceso a la Información Pública"),"No Aplica",'5. Valoración de Controles'!K27))</f>
        <v>No Aplica</v>
      </c>
      <c r="AA27" s="77" t="str">
        <f>IF($H$27="","",
IF(OR($H$27="Corrupción",$H$27="Lavado de Activos",$H$27="Financiación del Terrorismo",$H$27="Trámites, OPAs y Consultas de Acceso a la Información Pública"),"No Aplica",'5. Valoración de Controles'!L27))</f>
        <v>No Aplica</v>
      </c>
      <c r="AB27" s="77" t="str">
        <f>IF($H$27="","",
IF(OR($H$27="Corrupción",$H$27="Lavado de Activos",$H$27="Financiación del Terrorismo",$H$27="Trámites, OPAs y Consultas de Acceso a la Información Pública"),"No Aplica",'5. Valoración de Controles'!M27))</f>
        <v>No Aplica</v>
      </c>
      <c r="AC27" s="77" t="str">
        <f>IF($H$27="","",
IF(OR($H$27="Corrupción",$H$27="Lavado de Activos",$H$27="Financiación del Terrorismo",$H$27="Trámites, OPAs y Consultas de Acceso a la Información Pública"),"No Aplica",'5. Valoración de Controles'!N27))</f>
        <v>No Aplica</v>
      </c>
      <c r="AD27" s="77" t="str">
        <f>IF($H$27="","",
IF(OR($H$27="Corrupción",$H$27="Lavado de Activos",$H$27="Financiación del Terrorismo",$H$27="Trámites, OPAs y Consultas de Acceso a la Información Pública"),"No Aplica",'5. Valoración de Controles'!O27))</f>
        <v>No Aplica</v>
      </c>
      <c r="AE27" s="77" t="str">
        <f>IF($H$27="","",
IF(OR($H$27="Corrupción",$H$27="Lavado de Activos",$H$27="Financiación del Terrorismo",$H$27="Trámites, OPAs y Consultas de Acceso a la Información Pública"),"No Aplica",'5. Valoración de Controles'!P27))</f>
        <v>No Aplica</v>
      </c>
      <c r="AF27" s="77" t="str">
        <f>IF($H$27="","",
IF(OR($H$27="Corrupción",$H$27="Lavado de Activos",$H$27="Financiación del Terrorismo",$H$27="Trámites, OPAs y Consultas de Acceso a la Información Pública"),"No Aplica",'5. Valoración de Controles'!Q27))</f>
        <v>No Aplica</v>
      </c>
      <c r="AG27" s="78" t="str">
        <f>IF($H$27="","",
IF(OR($H$27="Corrupción",$H$27="Lavado de Activos",$H$27="Financiación del Terrorismo",$H$27="Corrupción en Trámites, OPAs y Consultas de Acceso a la Información Pública"),"No Aplica",'5. Valoración de Controles'!R27))</f>
        <v>No Aplica</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55" t="s">
        <v>333</v>
      </c>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64" t="s">
        <v>336</v>
      </c>
      <c r="AP27" s="93" t="s">
        <v>335</v>
      </c>
      <c r="AQ27" s="93" t="str">
        <f>IF(AO27="","","∑ Peso porcentual de cada acción definida")</f>
        <v>∑ Peso porcentual de cada acción definida</v>
      </c>
      <c r="AR27" s="52" t="s">
        <v>6</v>
      </c>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7" t="str">
        <f>IF($H$27="","",
IF(OR($H$27="Corrupción",$H$27="Lavado de Activos",$H$27="Financiación del Terrorismo",$H$27="Corrupción en Trámites, OPAs y Consultas de Acceso a la Información Pública"),"No Aplica",'5. Valoración de Controles'!H28))</f>
        <v>No Aplica</v>
      </c>
      <c r="R28" s="87" t="str">
        <f>IF($H$27="","",
IF(OR($H$27="Corrupción",$H$27="Lavado de Activos",$H$27="Financiación del Terrorismo",$H$27="Corrupción en Trámites, OPAs y Consultas de Acceso a la Información Pública"),'6.Valoración Control Corrupción'!E28,"No Aplica"))</f>
        <v/>
      </c>
      <c r="S28" s="87" t="str">
        <f>IF($H$27="","",
IF(OR($H$27="Corrupción",$H$27="Lavado de Activos",$H$27="Financiación del Terrorismo",$H$27="Corrupción en Trámites, OPAs y Consultas de Acceso a la Información Pública"),'6.Valoración Control Corrupción'!F28,"No Aplica"))</f>
        <v/>
      </c>
      <c r="T28" s="87" t="str">
        <f>IF($H$27="","",
IF(OR($H$27="Corrupción",$H$27="Lavado de Activos",$H$27="Financiación del Terrorismo",$H$27="Corrupción en Trámites, OPAs y Consultas de Acceso a la Información Pública"),'6.Valoración Control Corrupción'!G28,"No Aplica"))</f>
        <v/>
      </c>
      <c r="U28" s="87" t="str">
        <f>IF($H$27="","",
IF(OR($H$27="Corrupción",$H$27="Lavado de Activos",$H$27="Financiación del Terrorismo",$H$27="Corrupción en Trámites, OPAs y Consultas de Acceso a la Información Pública"),'6.Valoración Control Corrupción'!H28,"No Aplica"))</f>
        <v/>
      </c>
      <c r="V28" s="87" t="str">
        <f>IF($H$27="","",
IF(OR($H$27="Corrupción",$H$27="Lavado de Activos",$H$27="Financiación del Terrorismo",$H$27="Corrupción en Trámites, OPAs y Consultas de Acceso a la Información Pública"),'6.Valoración Control Corrupción'!I28,"No Aplica"))</f>
        <v/>
      </c>
      <c r="W28" s="87" t="str">
        <f>IF($H$27="","",
IF(OR($H$27="Corrupción",$H$27="Lavado de Activos",$H$27="Financiación del Terrorismo",$H$27="Corrupción en Trámites, OPAs y Consultas de Acceso a la Información Pública"),'6.Valoración Control Corrupción'!J28,"No Aplica"))</f>
        <v/>
      </c>
      <c r="X28" s="77" t="str">
        <f>IF($H$27="","",
IF(OR($H$27="Corrupción",$H$27="Lavado de Activos",$H$27="Financiación del Terrorismo",$H$27="Trámites, OPAs y Consultas de Acceso a la Información Pública"),"No Aplica",'5. Valoración de Controles'!I28))</f>
        <v>No Aplica</v>
      </c>
      <c r="Y28" s="77" t="str">
        <f>IF($H$27="","",
IF(OR($H$27="Corrupción",$H$27="Lavado de Activos",$H$27="Financiación del Terrorismo",$H$27="Trámites, OPAs y Consultas de Acceso a la Información Pública"),"No Aplica",'5. Valoración de Controles'!J28))</f>
        <v>No Aplica</v>
      </c>
      <c r="Z28" s="77" t="str">
        <f>IF($H$27="","",
IF(OR($H$27="Corrupción",$H$27="Lavado de Activos",$H$27="Financiación del Terrorismo",$H$27="Trámites, OPAs y Consultas de Acceso a la Información Pública"),"No Aplica",'5. Valoración de Controles'!K28))</f>
        <v>No Aplica</v>
      </c>
      <c r="AA28" s="77" t="str">
        <f>IF($H$27="","",
IF(OR($H$27="Corrupción",$H$27="Lavado de Activos",$H$27="Financiación del Terrorismo",$H$27="Trámites, OPAs y Consultas de Acceso a la Información Pública"),"No Aplica",'5. Valoración de Controles'!L28))</f>
        <v>No Aplica</v>
      </c>
      <c r="AB28" s="77" t="str">
        <f>IF($H$27="","",
IF(OR($H$27="Corrupción",$H$27="Lavado de Activos",$H$27="Financiación del Terrorismo",$H$27="Trámites, OPAs y Consultas de Acceso a la Información Pública"),"No Aplica",'5. Valoración de Controles'!M28))</f>
        <v>No Aplica</v>
      </c>
      <c r="AC28" s="77" t="str">
        <f>IF($H$27="","",
IF(OR($H$27="Corrupción",$H$27="Lavado de Activos",$H$27="Financiación del Terrorismo",$H$27="Trámites, OPAs y Consultas de Acceso a la Información Pública"),"No Aplica",'5. Valoración de Controles'!N28))</f>
        <v>No Aplica</v>
      </c>
      <c r="AD28" s="77" t="str">
        <f>IF($H$27="","",
IF(OR($H$27="Corrupción",$H$27="Lavado de Activos",$H$27="Financiación del Terrorismo",$H$27="Trámites, OPAs y Consultas de Acceso a la Información Pública"),"No Aplica",'5. Valoración de Controles'!O28))</f>
        <v>No Aplica</v>
      </c>
      <c r="AE28" s="77" t="str">
        <f>IF($H$27="","",
IF(OR($H$27="Corrupción",$H$27="Lavado de Activos",$H$27="Financiación del Terrorismo",$H$27="Trámites, OPAs y Consultas de Acceso a la Información Pública"),"No Aplica",'5. Valoración de Controles'!P28))</f>
        <v>No Aplica</v>
      </c>
      <c r="AF28" s="77" t="str">
        <f>IF($H$27="","",
IF(OR($H$27="Corrupción",$H$27="Lavado de Activos",$H$27="Financiación del Terrorismo",$H$27="Trámites, OPAs y Consultas de Acceso a la Información Pública"),"No Aplica",'5. Valoración de Controles'!Q28))</f>
        <v>No Aplica</v>
      </c>
      <c r="AG28" s="78" t="str">
        <f>IF($H$27="","",
IF(OR($H$27="Corrupción",$H$27="Lavado de Activos",$H$27="Financiación del Terrorismo",$H$27="Corrupción en Trámites, OPAs y Consultas de Acceso a la Información Pública"),"No Aplica",'5. Valoración de Controles'!R28))</f>
        <v>No Aplica</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7" t="str">
        <f>IF($H$27="","",
IF(OR($H$27="Corrupción",$H$27="Lavado de Activos",$H$27="Financiación del Terrorismo",$H$27="Corrupción en Trámites, OPAs y Consultas de Acceso a la Información Pública"),"No Aplica",'5. Valoración de Controles'!H29))</f>
        <v>No Aplica</v>
      </c>
      <c r="R29" s="87" t="str">
        <f>IF($H$27="","",
IF(OR($H$27="Corrupción",$H$27="Lavado de Activos",$H$27="Financiación del Terrorismo",$H$27="Corrupción en Trámites, OPAs y Consultas de Acceso a la Información Pública"),'6.Valoración Control Corrupción'!E29,"No Aplica"))</f>
        <v/>
      </c>
      <c r="S29" s="87" t="str">
        <f>IF($H$27="","",
IF(OR($H$27="Corrupción",$H$27="Lavado de Activos",$H$27="Financiación del Terrorismo",$H$27="Corrupción en Trámites, OPAs y Consultas de Acceso a la Información Pública"),'6.Valoración Control Corrupción'!F29,"No Aplica"))</f>
        <v/>
      </c>
      <c r="T29" s="87" t="str">
        <f>IF($H$27="","",
IF(OR($H$27="Corrupción",$H$27="Lavado de Activos",$H$27="Financiación del Terrorismo",$H$27="Corrupción en Trámites, OPAs y Consultas de Acceso a la Información Pública"),'6.Valoración Control Corrupción'!G29,"No Aplica"))</f>
        <v/>
      </c>
      <c r="U29" s="87" t="str">
        <f>IF($H$27="","",
IF(OR($H$27="Corrupción",$H$27="Lavado de Activos",$H$27="Financiación del Terrorismo",$H$27="Corrupción en Trámites, OPAs y Consultas de Acceso a la Información Pública"),'6.Valoración Control Corrupción'!H29,"No Aplica"))</f>
        <v/>
      </c>
      <c r="V29" s="87" t="str">
        <f>IF($H$27="","",
IF(OR($H$27="Corrupción",$H$27="Lavado de Activos",$H$27="Financiación del Terrorismo",$H$27="Corrupción en Trámites, OPAs y Consultas de Acceso a la Información Pública"),'6.Valoración Control Corrupción'!I29,"No Aplica"))</f>
        <v/>
      </c>
      <c r="W29" s="87" t="str">
        <f>IF($H$27="","",
IF(OR($H$27="Corrupción",$H$27="Lavado de Activos",$H$27="Financiación del Terrorismo",$H$27="Corrupción en Trámites, OPAs y Consultas de Acceso a la Información Pública"),'6.Valoración Control Corrupción'!J29,"No Aplica"))</f>
        <v/>
      </c>
      <c r="X29" s="77" t="str">
        <f>IF($H$27="","",
IF(OR($H$27="Corrupción",$H$27="Lavado de Activos",$H$27="Financiación del Terrorismo",$H$27="Trámites, OPAs y Consultas de Acceso a la Información Pública"),"No Aplica",'5. Valoración de Controles'!I29))</f>
        <v>No Aplica</v>
      </c>
      <c r="Y29" s="77" t="str">
        <f>IF($H$27="","",
IF(OR($H$27="Corrupción",$H$27="Lavado de Activos",$H$27="Financiación del Terrorismo",$H$27="Trámites, OPAs y Consultas de Acceso a la Información Pública"),"No Aplica",'5. Valoración de Controles'!J29))</f>
        <v>No Aplica</v>
      </c>
      <c r="Z29" s="77" t="str">
        <f>IF($H$27="","",
IF(OR($H$27="Corrupción",$H$27="Lavado de Activos",$H$27="Financiación del Terrorismo",$H$27="Trámites, OPAs y Consultas de Acceso a la Información Pública"),"No Aplica",'5. Valoración de Controles'!K29))</f>
        <v>No Aplica</v>
      </c>
      <c r="AA29" s="77" t="str">
        <f>IF($H$27="","",
IF(OR($H$27="Corrupción",$H$27="Lavado de Activos",$H$27="Financiación del Terrorismo",$H$27="Trámites, OPAs y Consultas de Acceso a la Información Pública"),"No Aplica",'5. Valoración de Controles'!L29))</f>
        <v>No Aplica</v>
      </c>
      <c r="AB29" s="77" t="str">
        <f>IF($H$27="","",
IF(OR($H$27="Corrupción",$H$27="Lavado de Activos",$H$27="Financiación del Terrorismo",$H$27="Trámites, OPAs y Consultas de Acceso a la Información Pública"),"No Aplica",'5. Valoración de Controles'!M29))</f>
        <v>No Aplica</v>
      </c>
      <c r="AC29" s="77" t="str">
        <f>IF($H$27="","",
IF(OR($H$27="Corrupción",$H$27="Lavado de Activos",$H$27="Financiación del Terrorismo",$H$27="Trámites, OPAs y Consultas de Acceso a la Información Pública"),"No Aplica",'5. Valoración de Controles'!N29))</f>
        <v>No Aplica</v>
      </c>
      <c r="AD29" s="77" t="str">
        <f>IF($H$27="","",
IF(OR($H$27="Corrupción",$H$27="Lavado de Activos",$H$27="Financiación del Terrorismo",$H$27="Trámites, OPAs y Consultas de Acceso a la Información Pública"),"No Aplica",'5. Valoración de Controles'!O29))</f>
        <v>No Aplica</v>
      </c>
      <c r="AE29" s="77" t="str">
        <f>IF($H$27="","",
IF(OR($H$27="Corrupción",$H$27="Lavado de Activos",$H$27="Financiación del Terrorismo",$H$27="Trámites, OPAs y Consultas de Acceso a la Información Pública"),"No Aplica",'5. Valoración de Controles'!P29))</f>
        <v>No Aplica</v>
      </c>
      <c r="AF29" s="77" t="str">
        <f>IF($H$27="","",
IF(OR($H$27="Corrupción",$H$27="Lavado de Activos",$H$27="Financiación del Terrorismo",$H$27="Trámites, OPAs y Consultas de Acceso a la Información Pública"),"No Aplica",'5. Valoración de Controles'!Q29))</f>
        <v>No Aplica</v>
      </c>
      <c r="AG29" s="78" t="str">
        <f>IF($H$27="","",
IF(OR($H$27="Corrupción",$H$27="Lavado de Activos",$H$27="Financiación del Terrorismo",$H$27="Corrupción en Trámites, OPAs y Consultas de Acceso a la Información Pública"),"No Aplica",'5. Valoración de Controles'!R29))</f>
        <v>No Aplica</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Gestión Contractual</v>
      </c>
      <c r="C30" s="52" t="str">
        <f>IF('2. Identificación del Riesgo'!C30:C32="","",'2. Identificación del Riesgo'!C30:C32)</f>
        <v>Contratación (Etapa Contractual - Supervisión)</v>
      </c>
      <c r="D30" s="52" t="str">
        <f>IF('2. Identificación del Riesgo'!D30:D32="","",'2. Identificación del Riesgo'!D30:D32)</f>
        <v>Afectación Económica (o presupuestal) y Reputacional</v>
      </c>
      <c r="E30" s="52" t="str">
        <f>IF('2. Identificación del Riesgo'!E30:E32="","",'2. Identificación del Riesgo'!E30:E32)</f>
        <v>Recibir o solicitar dadivas o beneficios a nombre propio o para el favorecimiento de un tercero.</v>
      </c>
      <c r="F30" s="52" t="str">
        <f>IF('2. Identificación del Riesgo'!F30:F32="","",'2. Identificación del Riesgo'!F30:F32)</f>
        <v>Supervisión que avale obligaciones contractuales incumplidas, mayores y menores cantidades, items no previstos, hechos cumplidos y requisitos técnicos incumplidos.</v>
      </c>
      <c r="G30" s="52" t="str">
        <f>IF('2. Identificación del Riesgo'!G30:G32="","",'2. Identificación del Riesgo'!G30:G32)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H30" s="52" t="str">
        <f>IF('2. Identificación del Riesgo'!H30:H32="","",'2. Identificación del Riesgo'!H30:H32)</f>
        <v>Corrupción</v>
      </c>
      <c r="I30" s="52" t="str">
        <f>IF('2. Identificación del Riesgo'!I30:I32="","",'2. Identificación del Riesgo'!I30:I32)</f>
        <v>Ejecución y Administración de procesos</v>
      </c>
      <c r="J30" s="52" t="str">
        <f>IF('2. Identificación del Riesgo'!J30:J32="","",'2. Identificación del Riesgo'!J30:J32)</f>
        <v>Rara vez: No se ha presentado en los últimos cinco años.</v>
      </c>
      <c r="K30" s="53" t="str">
        <f>'2. Identificación del Riesgo'!K30:K32</f>
        <v>Rara vez</v>
      </c>
      <c r="L30" s="54">
        <f>'2. Identificación del Riesgo'!L30:L32</f>
        <v>0.2</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53" t="str">
        <f>'2. Identificación del Riesgo'!N30:N32</f>
        <v>Catastrófico</v>
      </c>
      <c r="O30" s="54">
        <f>'2. Identificación del Riesgo'!O30:O32</f>
        <v>1</v>
      </c>
      <c r="P30" s="56" t="str">
        <f>'2. Identificación del Riesgo'!P30:P32</f>
        <v>Extremo</v>
      </c>
      <c r="Q30" s="87" t="str">
        <f>IF($H$30="","",
IF(OR($H$30="Corrupción",$H$30="Lavado de Activos",$H$30="Financiación del Terrorismo",$H$30="Corrupción en Trámites, OPAs y Consultas de Acceso a la Información Pública"),"No Aplica",'5. Valoración de Controles'!H30))</f>
        <v>No Aplica</v>
      </c>
      <c r="R30" s="87" t="str">
        <f>IF($H$30="","",
IF(OR($H$30="Corrupción",$H$30="Lavado de Activos",$H$30="Financiación del Terrorismo",$H$30="Corrupción en Trámites, OPAs y Consultas de Acceso a la Información Pública"),'6.Valoración Control Corrupción'!E30,"No Aplica"))</f>
        <v>Supervisor del contrato / apoyo a la supervisión y Ordenadores del Gasto.</v>
      </c>
      <c r="S30" s="87" t="str">
        <f>IF($H$30="","",
IF(OR($H$30="Corrupción",$H$30="Lavado de Activos",$H$30="Financiación del Terrorismo",$H$30="Corrupción en Trámites, OPAs y Consultas de Acceso a la Información Pública"),'6.Valoración Control Corrupción'!F30,"No Aplica"))</f>
        <v>Mensual</v>
      </c>
      <c r="T30" s="87" t="str">
        <f>IF($H$30="","",
IF(OR($H$30="Corrupción",$H$30="Lavado de Activos",$H$30="Financiación del Terrorismo",$H$30="Corrupción en Trámites, OPAs y Consultas de Acceso a la Información Pública"),'6.Valoración Control Corrupción'!G30,"No Aplica"))</f>
        <v>Identificar el posible incumplimiento del objeto y obligaciones contractuales, mayores y menores cantidades, ítems no previstos, hechos cumplidos y requisitos técnicos incumplidos, para beneficio propio de terceros.</v>
      </c>
      <c r="U30" s="87" t="str">
        <f>IF($H$30="","",
IF(OR($H$30="Corrupción",$H$30="Lavado de Activos",$H$30="Financiación del Terrorismo",$H$30="Corrupción en Trámites, OPAs y Consultas de Acceso a la Información Pública"),'6.Valoración Control Corrupción'!H30,"No Aplica"))</f>
        <v>1) Realizar el seguimiento mensual detallado a la ejecución contractual, mediante la revisión de informes periódicos (incluso publicados en Secop), la revisión de evidencias entregadas y la verificación de las características técnicas de los productos contratados.</v>
      </c>
      <c r="V30" s="87" t="str">
        <f>IF($H$30="","",
IF(OR($H$30="Corrupción",$H$30="Lavado de Activos",$H$30="Financiación del Terrorismo",$H$30="Corrupción en Trámites, OPAs y Consultas de Acceso a la Información Pública"),'6.Valoración Control Corrupción'!I30,"No Aplica"))</f>
        <v>1) En caso de que se identifiquen inconsistencias asociadas al incumplimiento del objeto y obligaciones contractuales, se procede a iniciar el proceso de declaratoria de incumplimiento total o parcial del contrato.</v>
      </c>
      <c r="W30" s="87" t="str">
        <f>IF($H$30="","",
IF(OR($H$30="Corrupción",$H$30="Lavado de Activos",$H$30="Financiación del Terrorismo",$H$30="Corrupción en Trámites, OPAs y Consultas de Acceso a la Información Pública"),'6.Valoración Control Corrupción'!J30,"No Aplica"))</f>
        <v>1) Informe de supervisión de contratos para proveedores o prestación de servicios (muestreo).</v>
      </c>
      <c r="X30" s="77" t="str">
        <f>IF($H$30="","",
IF(OR($H$30="Corrupción",$H$30="Lavado de Activos",$H$30="Financiación del Terrorismo",$H$30="Trámites, OPAs y Consultas de Acceso a la Información Pública"),"No Aplica",'5. Valoración de Controles'!I30))</f>
        <v>No Aplica</v>
      </c>
      <c r="Y30" s="77" t="str">
        <f>IF($H$30="","",
IF(OR($H$30="Corrupción",$H$30="Lavado de Activos",$H$30="Financiación del Terrorismo",$H$30="Trámites, OPAs y Consultas de Acceso a la Información Pública"),"No Aplica",'5. Valoración de Controles'!J30))</f>
        <v>No Aplica</v>
      </c>
      <c r="Z30" s="77" t="str">
        <f>IF($H$30="","",
IF(OR($H$30="Corrupción",$H$30="Lavado de Activos",$H$30="Financiación del Terrorismo",$H$30="Trámites, OPAs y Consultas de Acceso a la Información Pública"),"No Aplica",'5. Valoración de Controles'!K30))</f>
        <v>No Aplica</v>
      </c>
      <c r="AA30" s="77" t="str">
        <f>IF($H$30="","",
IF(OR($H$30="Corrupción",$H$30="Lavado de Activos",$H$30="Financiación del Terrorismo",$H$30="Trámites, OPAs y Consultas de Acceso a la Información Pública"),"No Aplica",'5. Valoración de Controles'!L30))</f>
        <v>No Aplica</v>
      </c>
      <c r="AB30" s="77" t="str">
        <f>IF($H$30="","",
IF(OR($H$30="Corrupción",$H$30="Lavado de Activos",$H$30="Financiación del Terrorismo",$H$30="Trámites, OPAs y Consultas de Acceso a la Información Pública"),"No Aplica",'5. Valoración de Controles'!M30))</f>
        <v>No Aplica</v>
      </c>
      <c r="AC30" s="77" t="str">
        <f>IF($H$30="","",
IF(OR($H$30="Corrupción",$H$30="Lavado de Activos",$H$30="Financiación del Terrorismo",$H$30="Trámites, OPAs y Consultas de Acceso a la Información Pública"),"No Aplica",'5. Valoración de Controles'!N30))</f>
        <v>No Aplica</v>
      </c>
      <c r="AD30" s="77" t="str">
        <f>IF($H$30="","",
IF(OR($H$30="Corrupción",$H$30="Lavado de Activos",$H$30="Financiación del Terrorismo",$H$30="Trámites, OPAs y Consultas de Acceso a la Información Pública"),"No Aplica",'5. Valoración de Controles'!O30))</f>
        <v>No Aplica</v>
      </c>
      <c r="AE30" s="77" t="str">
        <f>IF($H$30="","",
IF(OR($H$30="Corrupción",$H$30="Lavado de Activos",$H$30="Financiación del Terrorismo",$H$30="Trámites, OPAs y Consultas de Acceso a la Información Pública"),"No Aplica",'5. Valoración de Controles'!P30))</f>
        <v>No Aplica</v>
      </c>
      <c r="AF30" s="77" t="str">
        <f>IF($H$30="","",
IF(OR($H$30="Corrupción",$H$30="Lavado de Activos",$H$30="Financiación del Terrorismo",$H$30="Trámites, OPAs y Consultas de Acceso a la Información Pública"),"No Aplica",'5. Valoración de Controles'!Q30))</f>
        <v>No Aplica</v>
      </c>
      <c r="AG30" s="78" t="str">
        <f>IF($H$30="","",
IF(OR($H$30="Corrupción",$H$30="Lavado de Activos",$H$30="Financiación del Terrorismo",$H$30="Corrupción en Trámites, OPAs y Consultas de Acceso a la Información Pública"),"No Aplica",'5. Valoración de Controles'!R30))</f>
        <v>No Aplica</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Rara vez</v>
      </c>
      <c r="AI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No aplica</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No aplica</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55" t="s">
        <v>333</v>
      </c>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64" t="s">
        <v>337</v>
      </c>
      <c r="AP30" s="93" t="s">
        <v>338</v>
      </c>
      <c r="AQ30" s="93" t="str">
        <f>IF(AO30="","","∑ Peso porcentual de cada acción definida")</f>
        <v>∑ Peso porcentual de cada acción definida</v>
      </c>
      <c r="AR30" s="52" t="s">
        <v>6</v>
      </c>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7" t="str">
        <f>IF($H$30="","",
IF(OR($H$30="Corrupción",$H$30="Lavado de Activos",$H$30="Financiación del Terrorismo",$H$30="Corrupción en Trámites, OPAs y Consultas de Acceso a la Información Pública"),"No Aplica",'5. Valoración de Controles'!H31))</f>
        <v>No Aplica</v>
      </c>
      <c r="R31" s="87" t="str">
        <f>IF($H$30="","",
IF(OR($H$30="Corrupción",$H$30="Lavado de Activos",$H$30="Financiación del Terrorismo",$H$30="Corrupción en Trámites, OPAs y Consultas de Acceso a la Información Pública"),'6.Valoración Control Corrupción'!E31,"No Aplica"))</f>
        <v/>
      </c>
      <c r="S31" s="87" t="str">
        <f>IF($H$30="","",
IF(OR($H$30="Corrupción",$H$30="Lavado de Activos",$H$30="Financiación del Terrorismo",$H$30="Corrupción en Trámites, OPAs y Consultas de Acceso a la Información Pública"),'6.Valoración Control Corrupción'!F31,"No Aplica"))</f>
        <v/>
      </c>
      <c r="T31" s="87" t="str">
        <f>IF($H$30="","",
IF(OR($H$30="Corrupción",$H$30="Lavado de Activos",$H$30="Financiación del Terrorismo",$H$30="Corrupción en Trámites, OPAs y Consultas de Acceso a la Información Pública"),'6.Valoración Control Corrupción'!G31,"No Aplica"))</f>
        <v/>
      </c>
      <c r="U31" s="87" t="str">
        <f>IF($H$30="","",
IF(OR($H$30="Corrupción",$H$30="Lavado de Activos",$H$30="Financiación del Terrorismo",$H$30="Corrupción en Trámites, OPAs y Consultas de Acceso a la Información Pública"),'6.Valoración Control Corrupción'!H31,"No Aplica"))</f>
        <v/>
      </c>
      <c r="V31" s="87" t="str">
        <f>IF($H$30="","",
IF(OR($H$30="Corrupción",$H$30="Lavado de Activos",$H$30="Financiación del Terrorismo",$H$30="Corrupción en Trámites, OPAs y Consultas de Acceso a la Información Pública"),'6.Valoración Control Corrupción'!I31,"No Aplica"))</f>
        <v/>
      </c>
      <c r="W31" s="87"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No Aplica</v>
      </c>
      <c r="Y31" s="77" t="str">
        <f>IF($H$30="","",
IF(OR($H$30="Corrupción",$H$30="Lavado de Activos",$H$30="Financiación del Terrorismo",$H$30="Trámites, OPAs y Consultas de Acceso a la Información Pública"),"No Aplica",'5. Valoración de Controles'!J31))</f>
        <v>No Aplica</v>
      </c>
      <c r="Z31" s="77" t="str">
        <f>IF($H$30="","",
IF(OR($H$30="Corrupción",$H$30="Lavado de Activos",$H$30="Financiación del Terrorismo",$H$30="Trámites, OPAs y Consultas de Acceso a la Información Pública"),"No Aplica",'5. Valoración de Controles'!K31))</f>
        <v>No Aplica</v>
      </c>
      <c r="AA31" s="77" t="str">
        <f>IF($H$30="","",
IF(OR($H$30="Corrupción",$H$30="Lavado de Activos",$H$30="Financiación del Terrorismo",$H$30="Trámites, OPAs y Consultas de Acceso a la Información Pública"),"No Aplica",'5. Valoración de Controles'!L31))</f>
        <v>No Aplica</v>
      </c>
      <c r="AB31" s="77" t="str">
        <f>IF($H$30="","",
IF(OR($H$30="Corrupción",$H$30="Lavado de Activos",$H$30="Financiación del Terrorismo",$H$30="Trámites, OPAs y Consultas de Acceso a la Información Pública"),"No Aplica",'5. Valoración de Controles'!M31))</f>
        <v>No Aplica</v>
      </c>
      <c r="AC31" s="77" t="str">
        <f>IF($H$30="","",
IF(OR($H$30="Corrupción",$H$30="Lavado de Activos",$H$30="Financiación del Terrorismo",$H$30="Trámites, OPAs y Consultas de Acceso a la Información Pública"),"No Aplica",'5. Valoración de Controles'!N31))</f>
        <v>No Aplica</v>
      </c>
      <c r="AD31" s="77" t="str">
        <f>IF($H$30="","",
IF(OR($H$30="Corrupción",$H$30="Lavado de Activos",$H$30="Financiación del Terrorismo",$H$30="Trámites, OPAs y Consultas de Acceso a la Información Pública"),"No Aplica",'5. Valoración de Controles'!O31))</f>
        <v>No Aplica</v>
      </c>
      <c r="AE31" s="77" t="str">
        <f>IF($H$30="","",
IF(OR($H$30="Corrupción",$H$30="Lavado de Activos",$H$30="Financiación del Terrorismo",$H$30="Trámites, OPAs y Consultas de Acceso a la Información Pública"),"No Aplica",'5. Valoración de Controles'!P31))</f>
        <v>No Aplica</v>
      </c>
      <c r="AF31" s="77" t="str">
        <f>IF($H$30="","",
IF(OR($H$30="Corrupción",$H$30="Lavado de Activos",$H$30="Financiación del Terrorismo",$H$30="Trámites, OPAs y Consultas de Acceso a la Información Pública"),"No Aplica",'5. Valoración de Controles'!Q31))</f>
        <v>No Aplica</v>
      </c>
      <c r="AG31" s="78" t="str">
        <f>IF($H$30="","",
IF(OR($H$30="Corrupción",$H$30="Lavado de Activos",$H$30="Financiación del Terrorismo",$H$30="Corrupción en Trámites, OPAs y Consultas de Acceso a la Información Pública"),"No Aplica",'5. Valoración de Controles'!R31))</f>
        <v>No Aplica</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7" t="str">
        <f>IF($H$30="","",
IF(OR($H$30="Corrupción",$H$30="Lavado de Activos",$H$30="Financiación del Terrorismo",$H$30="Corrupción en Trámites, OPAs y Consultas de Acceso a la Información Pública"),"No Aplica",'5. Valoración de Controles'!H32))</f>
        <v>No Aplica</v>
      </c>
      <c r="R32" s="87" t="str">
        <f>IF($H$30="","",
IF(OR($H$30="Corrupción",$H$30="Lavado de Activos",$H$30="Financiación del Terrorismo",$H$30="Corrupción en Trámites, OPAs y Consultas de Acceso a la Información Pública"),'6.Valoración Control Corrupción'!E32,"No Aplica"))</f>
        <v/>
      </c>
      <c r="S32" s="87" t="str">
        <f>IF($H$30="","",
IF(OR($H$30="Corrupción",$H$30="Lavado de Activos",$H$30="Financiación del Terrorismo",$H$30="Corrupción en Trámites, OPAs y Consultas de Acceso a la Información Pública"),'6.Valoración Control Corrupción'!F32,"No Aplica"))</f>
        <v/>
      </c>
      <c r="T32" s="87" t="str">
        <f>IF($H$30="","",
IF(OR($H$30="Corrupción",$H$30="Lavado de Activos",$H$30="Financiación del Terrorismo",$H$30="Corrupción en Trámites, OPAs y Consultas de Acceso a la Información Pública"),'6.Valoración Control Corrupción'!G32,"No Aplica"))</f>
        <v/>
      </c>
      <c r="U32" s="87" t="str">
        <f>IF($H$30="","",
IF(OR($H$30="Corrupción",$H$30="Lavado de Activos",$H$30="Financiación del Terrorismo",$H$30="Corrupción en Trámites, OPAs y Consultas de Acceso a la Información Pública"),'6.Valoración Control Corrupción'!H32,"No Aplica"))</f>
        <v/>
      </c>
      <c r="V32" s="87" t="str">
        <f>IF($H$30="","",
IF(OR($H$30="Corrupción",$H$30="Lavado de Activos",$H$30="Financiación del Terrorismo",$H$30="Corrupción en Trámites, OPAs y Consultas de Acceso a la Información Pública"),'6.Valoración Control Corrupción'!I32,"No Aplica"))</f>
        <v/>
      </c>
      <c r="W32" s="87"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No Aplica</v>
      </c>
      <c r="Y32" s="77" t="str">
        <f>IF($H$30="","",
IF(OR($H$30="Corrupción",$H$30="Lavado de Activos",$H$30="Financiación del Terrorismo",$H$30="Trámites, OPAs y Consultas de Acceso a la Información Pública"),"No Aplica",'5. Valoración de Controles'!J32))</f>
        <v>No Aplica</v>
      </c>
      <c r="Z32" s="77" t="str">
        <f>IF($H$30="","",
IF(OR($H$30="Corrupción",$H$30="Lavado de Activos",$H$30="Financiación del Terrorismo",$H$30="Trámites, OPAs y Consultas de Acceso a la Información Pública"),"No Aplica",'5. Valoración de Controles'!K32))</f>
        <v>No Aplica</v>
      </c>
      <c r="AA32" s="77" t="str">
        <f>IF($H$30="","",
IF(OR($H$30="Corrupción",$H$30="Lavado de Activos",$H$30="Financiación del Terrorismo",$H$30="Trámites, OPAs y Consultas de Acceso a la Información Pública"),"No Aplica",'5. Valoración de Controles'!L32))</f>
        <v>No Aplica</v>
      </c>
      <c r="AB32" s="77" t="str">
        <f>IF($H$30="","",
IF(OR($H$30="Corrupción",$H$30="Lavado de Activos",$H$30="Financiación del Terrorismo",$H$30="Trámites, OPAs y Consultas de Acceso a la Información Pública"),"No Aplica",'5. Valoración de Controles'!M32))</f>
        <v>No Aplica</v>
      </c>
      <c r="AC32" s="77" t="str">
        <f>IF($H$30="","",
IF(OR($H$30="Corrupción",$H$30="Lavado de Activos",$H$30="Financiación del Terrorismo",$H$30="Trámites, OPAs y Consultas de Acceso a la Información Pública"),"No Aplica",'5. Valoración de Controles'!N32))</f>
        <v>No Aplica</v>
      </c>
      <c r="AD32" s="77" t="str">
        <f>IF($H$30="","",
IF(OR($H$30="Corrupción",$H$30="Lavado de Activos",$H$30="Financiación del Terrorismo",$H$30="Trámites, OPAs y Consultas de Acceso a la Información Pública"),"No Aplica",'5. Valoración de Controles'!O32))</f>
        <v>No Aplica</v>
      </c>
      <c r="AE32" s="77" t="str">
        <f>IF($H$30="","",
IF(OR($H$30="Corrupción",$H$30="Lavado de Activos",$H$30="Financiación del Terrorismo",$H$30="Trámites, OPAs y Consultas de Acceso a la Información Pública"),"No Aplica",'5. Valoración de Controles'!P32))</f>
        <v>No Aplica</v>
      </c>
      <c r="AF32" s="77" t="str">
        <f>IF($H$30="","",
IF(OR($H$30="Corrupción",$H$30="Lavado de Activos",$H$30="Financiación del Terrorismo",$H$30="Trámites, OPAs y Consultas de Acceso a la Información Pública"),"No Aplica",'5. Valoración de Controles'!Q32))</f>
        <v>No Aplica</v>
      </c>
      <c r="AG32" s="78" t="str">
        <f>IF($H$30="","",
IF(OR($H$30="Corrupción",$H$30="Lavado de Activos",$H$30="Financiación del Terrorismo",$H$30="Corrupción en Trámites, OPAs y Consultas de Acceso a la Información Pública"),"No Aplica",'5. Valoración de Controles'!R32))</f>
        <v>No Aplica</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Gestión Contractual</v>
      </c>
      <c r="C33" s="52" t="str">
        <f>IF('2. Identificación del Riesgo'!C33:C35="","",'2. Identificación del Riesgo'!C33:C35)</f>
        <v>Contratación (Etapa Post-Contractual - Liquidación de contratos)</v>
      </c>
      <c r="D33" s="52" t="str">
        <f>IF('2. Identificación del Riesgo'!D33:D35="","",'2. Identificación del Riesgo'!D33:D35)</f>
        <v>Afectación Económica (o presupuestal) y Reputacional</v>
      </c>
      <c r="E33" s="52" t="str">
        <f>IF('2. Identificación del Riesgo'!E33:E35="","",'2. Identificación del Riesgo'!E33:E35)</f>
        <v>Recibir o solicitar dadivas o beneficios a nombre propio o para el favorecimiento de un tercero.</v>
      </c>
      <c r="F33" s="52" t="str">
        <f>IF('2. Identificación del Riesgo'!F33:F35="","",'2. Identificación del Riesgo'!F33:F35)</f>
        <v>Liquidación sin el cumplimiento de los requisitos establecidos contractualmente, asi como la liquidación permisiva de mayores y menores cantidades, items no previstos, hechos cumplidos y requisitos técnicos.</v>
      </c>
      <c r="G33" s="52" t="str">
        <f>IF('2. Identificación del Riesgo'!G33:G35="","",'2. Identificación del Riesgo'!G33:G35)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H33" s="52" t="str">
        <f>IF('2. Identificación del Riesgo'!H33:H35="","",'2. Identificación del Riesgo'!H33:H35)</f>
        <v>Corrupción</v>
      </c>
      <c r="I33" s="52" t="str">
        <f>IF('2. Identificación del Riesgo'!I33:I35="","",'2. Identificación del Riesgo'!I33:I35)</f>
        <v>Ejecución y Administración de procesos</v>
      </c>
      <c r="J33" s="52" t="str">
        <f>IF('2. Identificación del Riesgo'!J33:J35="","",'2. Identificación del Riesgo'!J33:J35)</f>
        <v>Rara vez: No se ha presentado en los últimos cinco años.</v>
      </c>
      <c r="K33" s="53" t="str">
        <f>'2. Identificación del Riesgo'!K33:K35</f>
        <v>Rara vez</v>
      </c>
      <c r="L33" s="54">
        <f>'2. Identificación del Riesgo'!L33:L35</f>
        <v>0.2</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No Aplica</v>
      </c>
      <c r="N33" s="53" t="str">
        <f>'2. Identificación del Riesgo'!N33:N35</f>
        <v>Catastrófico</v>
      </c>
      <c r="O33" s="54">
        <f>'2. Identificación del Riesgo'!O33:O35</f>
        <v>1</v>
      </c>
      <c r="P33" s="56" t="str">
        <f>'2. Identificación del Riesgo'!P33:P35</f>
        <v>Extremo</v>
      </c>
      <c r="Q33" s="87" t="str">
        <f>IF($H$33="","",
IF(OR($H$33="Corrupción",$H$33="Lavado de Activos",$H$33="Financiación del Terrorismo",$H$33="Corrupción en Trámites, OPAs y Consultas de Acceso a la Información Pública"),"No Aplica",'5. Valoración de Controles'!H33))</f>
        <v>No Aplica</v>
      </c>
      <c r="R33" s="87" t="str">
        <f>IF($H$33="","",
IF(OR($H$33="Corrupción",$H$33="Lavado de Activos",$H$33="Financiación del Terrorismo",$H$33="Corrupción en Trámites, OPAs y Consultas de Acceso a la Información Pública"),'6.Valoración Control Corrupción'!E33,"No Aplica"))</f>
        <v>Supervisor del contrato / apoyo a la supervisión y Ordenadores del Gasto.</v>
      </c>
      <c r="S33" s="87" t="str">
        <f>IF($H$33="","",
IF(OR($H$33="Corrupción",$H$33="Lavado de Activos",$H$33="Financiación del Terrorismo",$H$33="Corrupción en Trámites, OPAs y Consultas de Acceso a la Información Pública"),'6.Valoración Control Corrupción'!F33,"No Aplica"))</f>
        <v>A demanda, de acuerdo a los términos legales para la liquidación de un contrato.</v>
      </c>
      <c r="T33" s="87" t="str">
        <f>IF($H$33="","",
IF(OR($H$33="Corrupción",$H$33="Lavado de Activos",$H$33="Financiación del Terrorismo",$H$33="Corrupción en Trámites, OPAs y Consultas de Acceso a la Información Pública"),'6.Valoración Control Corrupción'!G33,"No Aplica"))</f>
        <v>Identificar el posible incumplimiento del objeto y obligaciones contractuales, mayores y menores cantidades, ítems no previstos, hechos cumplidos y requisitos técnicos incumplidos, para beneficio propio de terceros.</v>
      </c>
      <c r="U33" s="87" t="str">
        <f>IF($H$33="","",
IF(OR($H$33="Corrupción",$H$33="Lavado de Activos",$H$33="Financiación del Terrorismo",$H$33="Corrupción en Trámites, OPAs y Consultas de Acceso a la Información Pública"),'6.Valoración Control Corrupción'!H33,"No Aplica"))</f>
        <v>1) Realizar la liquidación del contrato, identificando posibles incumplimientos al objeto y las obligaciones contractuales, mayores y menores cantidades, ítems no previstos, hechos cumplidos y requisitos técnicos incumplidos.</v>
      </c>
      <c r="V33" s="87" t="str">
        <f>IF($H$33="","",
IF(OR($H$33="Corrupción",$H$33="Lavado de Activos",$H$33="Financiación del Terrorismo",$H$33="Corrupción en Trámites, OPAs y Consultas de Acceso a la Información Pública"),'6.Valoración Control Corrupción'!I33,"No Aplica"))</f>
        <v>1) En caso de que se identifiquen inconsistencias asociadas al incumplimiento del objeto y obligaciones contractuales, se procede a iniciar el proceso de declaratoria de incumplimiento total o parcial del contrato.</v>
      </c>
      <c r="W33" s="87" t="str">
        <f>IF($H$33="","",
IF(OR($H$33="Corrupción",$H$33="Lavado de Activos",$H$33="Financiación del Terrorismo",$H$33="Corrupción en Trámites, OPAs y Consultas de Acceso a la Información Pública"),'6.Valoración Control Corrupción'!J33,"No Aplica"))</f>
        <v>1) Acta de liquidación firmada.</v>
      </c>
      <c r="X33" s="77" t="str">
        <f>IF($H$33="","",
IF(OR($H$33="Corrupción",$H$33="Lavado de Activos",$H$33="Financiación del Terrorismo",$H$33="Trámites, OPAs y Consultas de Acceso a la Información Pública"),"No Aplica",'5. Valoración de Controles'!I33))</f>
        <v>No Aplica</v>
      </c>
      <c r="Y33" s="77" t="str">
        <f>IF($H$33="","",
IF(OR($H$33="Corrupción",$H$33="Lavado de Activos",$H$33="Financiación del Terrorismo",$H$33="Trámites, OPAs y Consultas de Acceso a la Información Pública"),"No Aplica",'5. Valoración de Controles'!J33))</f>
        <v>No Aplica</v>
      </c>
      <c r="Z33" s="77" t="str">
        <f>IF($H$33="","",
IF(OR($H$33="Corrupción",$H$33="Lavado de Activos",$H$33="Financiación del Terrorismo",$H$33="Trámites, OPAs y Consultas de Acceso a la Información Pública"),"No Aplica",'5. Valoración de Controles'!K33))</f>
        <v>No Aplica</v>
      </c>
      <c r="AA33" s="77" t="str">
        <f>IF($H$33="","",
IF(OR($H$33="Corrupción",$H$33="Lavado de Activos",$H$33="Financiación del Terrorismo",$H$33="Trámites, OPAs y Consultas de Acceso a la Información Pública"),"No Aplica",'5. Valoración de Controles'!L33))</f>
        <v>No Aplica</v>
      </c>
      <c r="AB33" s="77" t="str">
        <f>IF($H$33="","",
IF(OR($H$33="Corrupción",$H$33="Lavado de Activos",$H$33="Financiación del Terrorismo",$H$33="Trámites, OPAs y Consultas de Acceso a la Información Pública"),"No Aplica",'5. Valoración de Controles'!M33))</f>
        <v>No Aplica</v>
      </c>
      <c r="AC33" s="77" t="str">
        <f>IF($H$33="","",
IF(OR($H$33="Corrupción",$H$33="Lavado de Activos",$H$33="Financiación del Terrorismo",$H$33="Trámites, OPAs y Consultas de Acceso a la Información Pública"),"No Aplica",'5. Valoración de Controles'!N33))</f>
        <v>No Aplica</v>
      </c>
      <c r="AD33" s="77" t="str">
        <f>IF($H$33="","",
IF(OR($H$33="Corrupción",$H$33="Lavado de Activos",$H$33="Financiación del Terrorismo",$H$33="Trámites, OPAs y Consultas de Acceso a la Información Pública"),"No Aplica",'5. Valoración de Controles'!O33))</f>
        <v>No Aplica</v>
      </c>
      <c r="AE33" s="77" t="str">
        <f>IF($H$33="","",
IF(OR($H$33="Corrupción",$H$33="Lavado de Activos",$H$33="Financiación del Terrorismo",$H$33="Trámites, OPAs y Consultas de Acceso a la Información Pública"),"No Aplica",'5. Valoración de Controles'!P33))</f>
        <v>No Aplica</v>
      </c>
      <c r="AF33" s="77" t="str">
        <f>IF($H$33="","",
IF(OR($H$33="Corrupción",$H$33="Lavado de Activos",$H$33="Financiación del Terrorismo",$H$33="Trámites, OPAs y Consultas de Acceso a la Información Pública"),"No Aplica",'5. Valoración de Controles'!Q33))</f>
        <v>No Aplica</v>
      </c>
      <c r="AG33" s="78" t="str">
        <f>IF($H$33="","",
IF(OR($H$33="Corrupción",$H$33="Lavado de Activos",$H$33="Financiación del Terrorismo",$H$33="Corrupción en Trámites, OPAs y Consultas de Acceso a la Información Pública"),"No Aplica",'5. Valoración de Controles'!R33))</f>
        <v>No Aplica</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Rara vez</v>
      </c>
      <c r="AI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No aplica</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Catastrófico</v>
      </c>
      <c r="AK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No aplica</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Extremo</v>
      </c>
      <c r="AM33" s="55" t="s">
        <v>333</v>
      </c>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64" t="s">
        <v>339</v>
      </c>
      <c r="AP33" s="93" t="s">
        <v>335</v>
      </c>
      <c r="AQ33" s="93" t="str">
        <f>IF(AO33="","","∑ Peso porcentual de cada acción definida")</f>
        <v>∑ Peso porcentual de cada acción definida</v>
      </c>
      <c r="AR33" s="52" t="s">
        <v>6</v>
      </c>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7" t="str">
        <f>IF($H$33="","",
IF(OR($H$33="Corrupción",$H$33="Lavado de Activos",$H$33="Financiación del Terrorismo",$H$33="Corrupción en Trámites, OPAs y Consultas de Acceso a la Información Pública"),"No Aplica",'5. Valoración de Controles'!H34))</f>
        <v>No Aplica</v>
      </c>
      <c r="R34" s="87" t="str">
        <f>IF($H$33="","",
IF(OR($H$33="Corrupción",$H$33="Lavado de Activos",$H$33="Financiación del Terrorismo",$H$33="Corrupción en Trámites, OPAs y Consultas de Acceso a la Información Pública"),'6.Valoración Control Corrupción'!E34,"No Aplica"))</f>
        <v/>
      </c>
      <c r="S34" s="87" t="str">
        <f>IF($H$33="","",
IF(OR($H$33="Corrupción",$H$33="Lavado de Activos",$H$33="Financiación del Terrorismo",$H$33="Corrupción en Trámites, OPAs y Consultas de Acceso a la Información Pública"),'6.Valoración Control Corrupción'!F34,"No Aplica"))</f>
        <v/>
      </c>
      <c r="T34" s="87" t="str">
        <f>IF($H$33="","",
IF(OR($H$33="Corrupción",$H$33="Lavado de Activos",$H$33="Financiación del Terrorismo",$H$33="Corrupción en Trámites, OPAs y Consultas de Acceso a la Información Pública"),'6.Valoración Control Corrupción'!G34,"No Aplica"))</f>
        <v/>
      </c>
      <c r="U34" s="87" t="str">
        <f>IF($H$33="","",
IF(OR($H$33="Corrupción",$H$33="Lavado de Activos",$H$33="Financiación del Terrorismo",$H$33="Corrupción en Trámites, OPAs y Consultas de Acceso a la Información Pública"),'6.Valoración Control Corrupción'!H34,"No Aplica"))</f>
        <v/>
      </c>
      <c r="V34" s="87" t="str">
        <f>IF($H$33="","",
IF(OR($H$33="Corrupción",$H$33="Lavado de Activos",$H$33="Financiación del Terrorismo",$H$33="Corrupción en Trámites, OPAs y Consultas de Acceso a la Información Pública"),'6.Valoración Control Corrupción'!I34,"No Aplica"))</f>
        <v/>
      </c>
      <c r="W34" s="87"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No Aplica</v>
      </c>
      <c r="Y34" s="77" t="str">
        <f>IF($H$33="","",
IF(OR($H$33="Corrupción",$H$33="Lavado de Activos",$H$33="Financiación del Terrorismo",$H$33="Trámites, OPAs y Consultas de Acceso a la Información Pública"),"No Aplica",'5. Valoración de Controles'!J34))</f>
        <v>No Aplica</v>
      </c>
      <c r="Z34" s="77" t="str">
        <f>IF($H$33="","",
IF(OR($H$33="Corrupción",$H$33="Lavado de Activos",$H$33="Financiación del Terrorismo",$H$33="Trámites, OPAs y Consultas de Acceso a la Información Pública"),"No Aplica",'5. Valoración de Controles'!K34))</f>
        <v>No Aplica</v>
      </c>
      <c r="AA34" s="77" t="str">
        <f>IF($H$33="","",
IF(OR($H$33="Corrupción",$H$33="Lavado de Activos",$H$33="Financiación del Terrorismo",$H$33="Trámites, OPAs y Consultas de Acceso a la Información Pública"),"No Aplica",'5. Valoración de Controles'!L34))</f>
        <v>No Aplica</v>
      </c>
      <c r="AB34" s="77" t="str">
        <f>IF($H$33="","",
IF(OR($H$33="Corrupción",$H$33="Lavado de Activos",$H$33="Financiación del Terrorismo",$H$33="Trámites, OPAs y Consultas de Acceso a la Información Pública"),"No Aplica",'5. Valoración de Controles'!M34))</f>
        <v>No Aplica</v>
      </c>
      <c r="AC34" s="77" t="str">
        <f>IF($H$33="","",
IF(OR($H$33="Corrupción",$H$33="Lavado de Activos",$H$33="Financiación del Terrorismo",$H$33="Trámites, OPAs y Consultas de Acceso a la Información Pública"),"No Aplica",'5. Valoración de Controles'!N34))</f>
        <v>No Aplica</v>
      </c>
      <c r="AD34" s="77" t="str">
        <f>IF($H$33="","",
IF(OR($H$33="Corrupción",$H$33="Lavado de Activos",$H$33="Financiación del Terrorismo",$H$33="Trámites, OPAs y Consultas de Acceso a la Información Pública"),"No Aplica",'5. Valoración de Controles'!O34))</f>
        <v>No Aplica</v>
      </c>
      <c r="AE34" s="77" t="str">
        <f>IF($H$33="","",
IF(OR($H$33="Corrupción",$H$33="Lavado de Activos",$H$33="Financiación del Terrorismo",$H$33="Trámites, OPAs y Consultas de Acceso a la Información Pública"),"No Aplica",'5. Valoración de Controles'!P34))</f>
        <v>No Aplica</v>
      </c>
      <c r="AF34" s="77" t="str">
        <f>IF($H$33="","",
IF(OR($H$33="Corrupción",$H$33="Lavado de Activos",$H$33="Financiación del Terrorismo",$H$33="Trámites, OPAs y Consultas de Acceso a la Información Pública"),"No Aplica",'5. Valoración de Controles'!Q34))</f>
        <v>No Aplica</v>
      </c>
      <c r="AG34" s="78" t="str">
        <f>IF($H$33="","",
IF(OR($H$33="Corrupción",$H$33="Lavado de Activos",$H$33="Financiación del Terrorismo",$H$33="Corrupción en Trámites, OPAs y Consultas de Acceso a la Información Pública"),"No Aplica",'5. Valoración de Controles'!R34))</f>
        <v>No Aplica</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7" t="str">
        <f>IF($H$33="","",
IF(OR($H$33="Corrupción",$H$33="Lavado de Activos",$H$33="Financiación del Terrorismo",$H$33="Corrupción en Trámites, OPAs y Consultas de Acceso a la Información Pública"),"No Aplica",'5. Valoración de Controles'!H35))</f>
        <v>No Aplica</v>
      </c>
      <c r="R35" s="87" t="str">
        <f>IF($H$33="","",
IF(OR($H$33="Corrupción",$H$33="Lavado de Activos",$H$33="Financiación del Terrorismo",$H$33="Corrupción en Trámites, OPAs y Consultas de Acceso a la Información Pública"),'6.Valoración Control Corrupción'!E35,"No Aplica"))</f>
        <v/>
      </c>
      <c r="S35" s="87" t="str">
        <f>IF($H$33="","",
IF(OR($H$33="Corrupción",$H$33="Lavado de Activos",$H$33="Financiación del Terrorismo",$H$33="Corrupción en Trámites, OPAs y Consultas de Acceso a la Información Pública"),'6.Valoración Control Corrupción'!F35,"No Aplica"))</f>
        <v/>
      </c>
      <c r="T35" s="87" t="str">
        <f>IF($H$33="","",
IF(OR($H$33="Corrupción",$H$33="Lavado de Activos",$H$33="Financiación del Terrorismo",$H$33="Corrupción en Trámites, OPAs y Consultas de Acceso a la Información Pública"),'6.Valoración Control Corrupción'!G35,"No Aplica"))</f>
        <v/>
      </c>
      <c r="U35" s="87" t="str">
        <f>IF($H$33="","",
IF(OR($H$33="Corrupción",$H$33="Lavado de Activos",$H$33="Financiación del Terrorismo",$H$33="Corrupción en Trámites, OPAs y Consultas de Acceso a la Información Pública"),'6.Valoración Control Corrupción'!H35,"No Aplica"))</f>
        <v/>
      </c>
      <c r="V35" s="87" t="str">
        <f>IF($H$33="","",
IF(OR($H$33="Corrupción",$H$33="Lavado de Activos",$H$33="Financiación del Terrorismo",$H$33="Corrupción en Trámites, OPAs y Consultas de Acceso a la Información Pública"),'6.Valoración Control Corrupción'!I35,"No Aplica"))</f>
        <v/>
      </c>
      <c r="W35" s="87"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No Aplica</v>
      </c>
      <c r="Y35" s="77" t="str">
        <f>IF($H$33="","",
IF(OR($H$33="Corrupción",$H$33="Lavado de Activos",$H$33="Financiación del Terrorismo",$H$33="Trámites, OPAs y Consultas de Acceso a la Información Pública"),"No Aplica",'5. Valoración de Controles'!J35))</f>
        <v>No Aplica</v>
      </c>
      <c r="Z35" s="77" t="str">
        <f>IF($H$33="","",
IF(OR($H$33="Corrupción",$H$33="Lavado de Activos",$H$33="Financiación del Terrorismo",$H$33="Trámites, OPAs y Consultas de Acceso a la Información Pública"),"No Aplica",'5. Valoración de Controles'!K35))</f>
        <v>No Aplica</v>
      </c>
      <c r="AA35" s="77" t="str">
        <f>IF($H$33="","",
IF(OR($H$33="Corrupción",$H$33="Lavado de Activos",$H$33="Financiación del Terrorismo",$H$33="Trámites, OPAs y Consultas de Acceso a la Información Pública"),"No Aplica",'5. Valoración de Controles'!L35))</f>
        <v>No Aplica</v>
      </c>
      <c r="AB35" s="77" t="str">
        <f>IF($H$33="","",
IF(OR($H$33="Corrupción",$H$33="Lavado de Activos",$H$33="Financiación del Terrorismo",$H$33="Trámites, OPAs y Consultas de Acceso a la Información Pública"),"No Aplica",'5. Valoración de Controles'!M35))</f>
        <v>No Aplica</v>
      </c>
      <c r="AC35" s="77" t="str">
        <f>IF($H$33="","",
IF(OR($H$33="Corrupción",$H$33="Lavado de Activos",$H$33="Financiación del Terrorismo",$H$33="Trámites, OPAs y Consultas de Acceso a la Información Pública"),"No Aplica",'5. Valoración de Controles'!N35))</f>
        <v>No Aplica</v>
      </c>
      <c r="AD35" s="77" t="str">
        <f>IF($H$33="","",
IF(OR($H$33="Corrupción",$H$33="Lavado de Activos",$H$33="Financiación del Terrorismo",$H$33="Trámites, OPAs y Consultas de Acceso a la Información Pública"),"No Aplica",'5. Valoración de Controles'!O35))</f>
        <v>No Aplica</v>
      </c>
      <c r="AE35" s="77" t="str">
        <f>IF($H$33="","",
IF(OR($H$33="Corrupción",$H$33="Lavado de Activos",$H$33="Financiación del Terrorismo",$H$33="Trámites, OPAs y Consultas de Acceso a la Información Pública"),"No Aplica",'5. Valoración de Controles'!P35))</f>
        <v>No Aplica</v>
      </c>
      <c r="AF35" s="77" t="str">
        <f>IF($H$33="","",
IF(OR($H$33="Corrupción",$H$33="Lavado de Activos",$H$33="Financiación del Terrorismo",$H$33="Trámites, OPAs y Consultas de Acceso a la Información Pública"),"No Aplica",'5. Valoración de Controles'!Q35))</f>
        <v>No Aplica</v>
      </c>
      <c r="AG35" s="78" t="str">
        <f>IF($H$33="","",
IF(OR($H$33="Corrupción",$H$33="Lavado de Activos",$H$33="Financiación del Terrorismo",$H$33="Corrupción en Trámites, OPAs y Consultas de Acceso a la Información Pública"),"No Aplica",'5. Valoración de Controles'!R35))</f>
        <v>No Aplica</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7" t="str">
        <f>IF($H$36="","",
IF(OR($H$36="Corrupción",$H$36="Lavado de Activos",$H$36="Financiación del Terrorismo",$H$36="Corrupción en Trámites, OPAs y Consultas de Acceso a la Información Pública"),"No Aplica",'5. Valoración de Controles'!H36))</f>
        <v/>
      </c>
      <c r="R36" s="87" t="str">
        <f>IF($H$36="","",
IF(OR($H$36="Corrupción",$H$36="Lavado de Activos",$H$36="Financiación del Terrorismo",$H$36="Corrupción en Trámites, OPAs y Consultas de Acceso a la Información Pública"),'6.Valoración Control Corrupción'!E36,"No Aplica"))</f>
        <v/>
      </c>
      <c r="S36" s="87" t="str">
        <f>IF($H$36="","",
IF(OR($H$36="Corrupción",$H$36="Lavado de Activos",$H$36="Financiación del Terrorismo",$H$36="Corrupción en Trámites, OPAs y Consultas de Acceso a la Información Pública"),'6.Valoración Control Corrupción'!F36,"No Aplica"))</f>
        <v/>
      </c>
      <c r="T36" s="87" t="str">
        <f>IF($H$36="","",
IF(OR($H$36="Corrupción",$H$36="Lavado de Activos",$H$36="Financiación del Terrorismo",$H$36="Corrupción en Trámites, OPAs y Consultas de Acceso a la Información Pública"),'6.Valoración Control Corrupción'!G36,"No Aplica"))</f>
        <v/>
      </c>
      <c r="U36" s="87" t="str">
        <f>IF($H$36="","",
IF(OR($H$36="Corrupción",$H$36="Lavado de Activos",$H$36="Financiación del Terrorismo",$H$36="Corrupción en Trámites, OPAs y Consultas de Acceso a la Información Pública"),'6.Valoración Control Corrupción'!H36,"No Aplica"))</f>
        <v/>
      </c>
      <c r="V36" s="87" t="str">
        <f>IF($H$36="","",
IF(OR($H$36="Corrupción",$H$36="Lavado de Activos",$H$36="Financiación del Terrorismo",$H$36="Corrupción en Trámites, OPAs y Consultas de Acceso a la Información Pública"),'6.Valoración Control Corrupción'!I36,"No Aplica"))</f>
        <v/>
      </c>
      <c r="W36" s="87"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3"/>
      <c r="AQ36" s="93"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7" t="str">
        <f>IF($H$36="","",
IF(OR($H$36="Corrupción",$H$36="Lavado de Activos",$H$36="Financiación del Terrorismo",$H$36="Corrupción en Trámites, OPAs y Consultas de Acceso a la Información Pública"),"No Aplica",'5. Valoración de Controles'!H37))</f>
        <v/>
      </c>
      <c r="R37" s="87" t="str">
        <f>IF($H$36="","",
IF(OR($H$36="Corrupción",$H$36="Lavado de Activos",$H$36="Financiación del Terrorismo",$H$36="Corrupción en Trámites, OPAs y Consultas de Acceso a la Información Pública"),'6.Valoración Control Corrupción'!E37,"No Aplica"))</f>
        <v/>
      </c>
      <c r="S37" s="87" t="str">
        <f>IF($H$36="","",
IF(OR($H$36="Corrupción",$H$36="Lavado de Activos",$H$36="Financiación del Terrorismo",$H$36="Corrupción en Trámites, OPAs y Consultas de Acceso a la Información Pública"),'6.Valoración Control Corrupción'!F37,"No Aplica"))</f>
        <v/>
      </c>
      <c r="T37" s="87" t="str">
        <f>IF($H$36="","",
IF(OR($H$36="Corrupción",$H$36="Lavado de Activos",$H$36="Financiación del Terrorismo",$H$36="Corrupción en Trámites, OPAs y Consultas de Acceso a la Información Pública"),'6.Valoración Control Corrupción'!G37,"No Aplica"))</f>
        <v/>
      </c>
      <c r="U37" s="87" t="str">
        <f>IF($H$36="","",
IF(OR($H$36="Corrupción",$H$36="Lavado de Activos",$H$36="Financiación del Terrorismo",$H$36="Corrupción en Trámites, OPAs y Consultas de Acceso a la Información Pública"),'6.Valoración Control Corrupción'!H37,"No Aplica"))</f>
        <v/>
      </c>
      <c r="V37" s="87" t="str">
        <f>IF($H$36="","",
IF(OR($H$36="Corrupción",$H$36="Lavado de Activos",$H$36="Financiación del Terrorismo",$H$36="Corrupción en Trámites, OPAs y Consultas de Acceso a la Información Pública"),'6.Valoración Control Corrupción'!I37,"No Aplica"))</f>
        <v/>
      </c>
      <c r="W37" s="87"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7" t="str">
        <f>IF($H$36="","",
IF(OR($H$36="Corrupción",$H$36="Lavado de Activos",$H$36="Financiación del Terrorismo",$H$36="Corrupción en Trámites, OPAs y Consultas de Acceso a la Información Pública"),"No Aplica",'5. Valoración de Controles'!H38))</f>
        <v/>
      </c>
      <c r="R38" s="87" t="str">
        <f>IF($H$36="","",
IF(OR($H$36="Corrupción",$H$36="Lavado de Activos",$H$36="Financiación del Terrorismo",$H$36="Corrupción en Trámites, OPAs y Consultas de Acceso a la Información Pública"),'6.Valoración Control Corrupción'!E38,"No Aplica"))</f>
        <v/>
      </c>
      <c r="S38" s="87" t="str">
        <f>IF($H$36="","",
IF(OR($H$36="Corrupción",$H$36="Lavado de Activos",$H$36="Financiación del Terrorismo",$H$36="Corrupción en Trámites, OPAs y Consultas de Acceso a la Información Pública"),'6.Valoración Control Corrupción'!F38,"No Aplica"))</f>
        <v/>
      </c>
      <c r="T38" s="87" t="str">
        <f>IF($H$36="","",
IF(OR($H$36="Corrupción",$H$36="Lavado de Activos",$H$36="Financiación del Terrorismo",$H$36="Corrupción en Trámites, OPAs y Consultas de Acceso a la Información Pública"),'6.Valoración Control Corrupción'!G38,"No Aplica"))</f>
        <v/>
      </c>
      <c r="U38" s="87" t="str">
        <f>IF($H$36="","",
IF(OR($H$36="Corrupción",$H$36="Lavado de Activos",$H$36="Financiación del Terrorismo",$H$36="Corrupción en Trámites, OPAs y Consultas de Acceso a la Información Pública"),'6.Valoración Control Corrupción'!H38,"No Aplica"))</f>
        <v/>
      </c>
      <c r="V38" s="87" t="str">
        <f>IF($H$36="","",
IF(OR($H$36="Corrupción",$H$36="Lavado de Activos",$H$36="Financiación del Terrorismo",$H$36="Corrupción en Trámites, OPAs y Consultas de Acceso a la Información Pública"),'6.Valoración Control Corrupción'!I38,"No Aplica"))</f>
        <v/>
      </c>
      <c r="W38" s="87"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7" t="str">
        <f>IF($H$39="","",
IF(OR($H$39="Corrupción",$H$39="Lavado de Activos",$H$39="Financiación del Terrorismo",$H$39="Corrupción en Trámites, OPAs y Consultas de Acceso a la Información Pública"),"No Aplica",'5. Valoración de Controles'!H39))</f>
        <v/>
      </c>
      <c r="R39" s="87" t="str">
        <f>IF($H$39="","",
IF(OR($H$39="Corrupción",$H$39="Lavado de Activos",$H$39="Financiación del Terrorismo",$H$39="Corrupción en Trámites, OPAs y Consultas de Acceso a la Información Pública"),'6.Valoración Control Corrupción'!E39,"No Aplica"))</f>
        <v/>
      </c>
      <c r="S39" s="87" t="str">
        <f>IF($H$39="","",
IF(OR($H$39="Corrupción",$H$39="Lavado de Activos",$H$39="Financiación del Terrorismo",$H$39="Corrupción en Trámites, OPAs y Consultas de Acceso a la Información Pública"),'6.Valoración Control Corrupción'!F39,"No Aplica"))</f>
        <v/>
      </c>
      <c r="T39" s="87" t="str">
        <f>IF($H$39="","",
IF(OR($H$39="Corrupción",$H$39="Lavado de Activos",$H$39="Financiación del Terrorismo",$H$39="Corrupción en Trámites, OPAs y Consultas de Acceso a la Información Pública"),'6.Valoración Control Corrupción'!G39,"No Aplica"))</f>
        <v/>
      </c>
      <c r="U39" s="87" t="str">
        <f>IF($H$39="","",
IF(OR($H$39="Corrupción",$H$39="Lavado de Activos",$H$39="Financiación del Terrorismo",$H$39="Corrupción en Trámites, OPAs y Consultas de Acceso a la Información Pública"),'6.Valoración Control Corrupción'!H39,"No Aplica"))</f>
        <v/>
      </c>
      <c r="V39" s="87" t="str">
        <f>IF($H$39="","",
IF(OR($H$39="Corrupción",$H$39="Lavado de Activos",$H$39="Financiación del Terrorismo",$H$39="Corrupción en Trámites, OPAs y Consultas de Acceso a la Información Pública"),'6.Valoración Control Corrupción'!I39,"No Aplica"))</f>
        <v/>
      </c>
      <c r="W39" s="87"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3"/>
      <c r="AQ39" s="93"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7" t="str">
        <f>IF($H$39="","",
IF(OR($H$39="Corrupción",$H$39="Lavado de Activos",$H$39="Financiación del Terrorismo",$H$39="Corrupción en Trámites, OPAs y Consultas de Acceso a la Información Pública"),"No Aplica",'5. Valoración de Controles'!H40))</f>
        <v/>
      </c>
      <c r="R40" s="87" t="str">
        <f>IF($H$39="","",
IF(OR($H$39="Corrupción",$H$39="Lavado de Activos",$H$39="Financiación del Terrorismo",$H$39="Corrupción en Trámites, OPAs y Consultas de Acceso a la Información Pública"),'6.Valoración Control Corrupción'!E40,"No Aplica"))</f>
        <v/>
      </c>
      <c r="S40" s="87" t="str">
        <f>IF($H$39="","",
IF(OR($H$39="Corrupción",$H$39="Lavado de Activos",$H$39="Financiación del Terrorismo",$H$39="Corrupción en Trámites, OPAs y Consultas de Acceso a la Información Pública"),'6.Valoración Control Corrupción'!F40,"No Aplica"))</f>
        <v/>
      </c>
      <c r="T40" s="87" t="str">
        <f>IF($H$39="","",
IF(OR($H$39="Corrupción",$H$39="Lavado de Activos",$H$39="Financiación del Terrorismo",$H$39="Corrupción en Trámites, OPAs y Consultas de Acceso a la Información Pública"),'6.Valoración Control Corrupción'!G40,"No Aplica"))</f>
        <v/>
      </c>
      <c r="U40" s="87" t="str">
        <f>IF($H$39="","",
IF(OR($H$39="Corrupción",$H$39="Lavado de Activos",$H$39="Financiación del Terrorismo",$H$39="Corrupción en Trámites, OPAs y Consultas de Acceso a la Información Pública"),'6.Valoración Control Corrupción'!H40,"No Aplica"))</f>
        <v/>
      </c>
      <c r="V40" s="87" t="str">
        <f>IF($H$39="","",
IF(OR($H$39="Corrupción",$H$39="Lavado de Activos",$H$39="Financiación del Terrorismo",$H$39="Corrupción en Trámites, OPAs y Consultas de Acceso a la Información Pública"),'6.Valoración Control Corrupción'!I40,"No Aplica"))</f>
        <v/>
      </c>
      <c r="W40" s="87"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7" t="str">
        <f>IF($H$39="","",
IF(OR($H$39="Corrupción",$H$39="Lavado de Activos",$H$39="Financiación del Terrorismo",$H$39="Corrupción en Trámites, OPAs y Consultas de Acceso a la Información Pública"),"No Aplica",'5. Valoración de Controles'!H41))</f>
        <v/>
      </c>
      <c r="R41" s="87" t="str">
        <f>IF($H$39="","",
IF(OR($H$39="Corrupción",$H$39="Lavado de Activos",$H$39="Financiación del Terrorismo",$H$39="Corrupción en Trámites, OPAs y Consultas de Acceso a la Información Pública"),'6.Valoración Control Corrupción'!E41,"No Aplica"))</f>
        <v/>
      </c>
      <c r="S41" s="87" t="str">
        <f>IF($H$39="","",
IF(OR($H$39="Corrupción",$H$39="Lavado de Activos",$H$39="Financiación del Terrorismo",$H$39="Corrupción en Trámites, OPAs y Consultas de Acceso a la Información Pública"),'6.Valoración Control Corrupción'!F41,"No Aplica"))</f>
        <v/>
      </c>
      <c r="T41" s="87" t="str">
        <f>IF($H$39="","",
IF(OR($H$39="Corrupción",$H$39="Lavado de Activos",$H$39="Financiación del Terrorismo",$H$39="Corrupción en Trámites, OPAs y Consultas de Acceso a la Información Pública"),'6.Valoración Control Corrupción'!G41,"No Aplica"))</f>
        <v/>
      </c>
      <c r="U41" s="87" t="str">
        <f>IF($H$39="","",
IF(OR($H$39="Corrupción",$H$39="Lavado de Activos",$H$39="Financiación del Terrorismo",$H$39="Corrupción en Trámites, OPAs y Consultas de Acceso a la Información Pública"),'6.Valoración Control Corrupción'!H41,"No Aplica"))</f>
        <v/>
      </c>
      <c r="V41" s="87" t="str">
        <f>IF($H$39="","",
IF(OR($H$39="Corrupción",$H$39="Lavado de Activos",$H$39="Financiación del Terrorismo",$H$39="Corrupción en Trámites, OPAs y Consultas de Acceso a la Información Pública"),'6.Valoración Control Corrupción'!I41,"No Aplica"))</f>
        <v/>
      </c>
      <c r="W41" s="87"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7" t="str">
        <f>IF($H$42="","",
IF(OR($H$42="Corrupción",$H$42="Lavado de Activos",$H$42="Financiación del Terrorismo",$H$42="Corrupción en Trámites, OPAs y Consultas de Acceso a la Información Pública"),"No Aplica",'5. Valoración de Controles'!H42))</f>
        <v/>
      </c>
      <c r="R42" s="87" t="str">
        <f>IF($H$42="","",
IF(OR($H$42="Corrupción",$H$42="Lavado de Activos",$H$42="Financiación del Terrorismo",$H$42="Corrupción en Trámites, OPAs y Consultas de Acceso a la Información Pública"),'6.Valoración Control Corrupción'!E42,"No Aplica"))</f>
        <v/>
      </c>
      <c r="S42" s="87" t="str">
        <f>IF($H$42="","",
IF(OR($H$42="Corrupción",$H$42="Lavado de Activos",$H$42="Financiación del Terrorismo",$H$42="Corrupción en Trámites, OPAs y Consultas de Acceso a la Información Pública"),'6.Valoración Control Corrupción'!F42,"No Aplica"))</f>
        <v/>
      </c>
      <c r="T42" s="87" t="str">
        <f>IF($H$42="","",
IF(OR($H$42="Corrupción",$H$42="Lavado de Activos",$H$42="Financiación del Terrorismo",$H$42="Corrupción en Trámites, OPAs y Consultas de Acceso a la Información Pública"),'6.Valoración Control Corrupción'!G42,"No Aplica"))</f>
        <v/>
      </c>
      <c r="U42" s="87" t="str">
        <f>IF($H$42="","",
IF(OR($H$42="Corrupción",$H$42="Lavado de Activos",$H$42="Financiación del Terrorismo",$H$42="Corrupción en Trámites, OPAs y Consultas de Acceso a la Información Pública"),'6.Valoración Control Corrupción'!H42,"No Aplica"))</f>
        <v/>
      </c>
      <c r="V42" s="87" t="str">
        <f>IF($H$42="","",
IF(OR($H$42="Corrupción",$H$42="Lavado de Activos",$H$42="Financiación del Terrorismo",$H$42="Corrupción en Trámites, OPAs y Consultas de Acceso a la Información Pública"),'6.Valoración Control Corrupción'!I42,"No Aplica"))</f>
        <v/>
      </c>
      <c r="W42" s="87"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3"/>
      <c r="AQ42" s="93"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7" t="str">
        <f>IF($H$42="","",
IF(OR($H$42="Corrupción",$H$42="Lavado de Activos",$H$42="Financiación del Terrorismo",$H$42="Corrupción en Trámites, OPAs y Consultas de Acceso a la Información Pública"),"No Aplica",'5. Valoración de Controles'!H43))</f>
        <v/>
      </c>
      <c r="R43" s="87" t="str">
        <f>IF($H$42="","",
IF(OR($H$42="Corrupción",$H$42="Lavado de Activos",$H$42="Financiación del Terrorismo",$H$42="Corrupción en Trámites, OPAs y Consultas de Acceso a la Información Pública"),'6.Valoración Control Corrupción'!E43,"No Aplica"))</f>
        <v/>
      </c>
      <c r="S43" s="87" t="str">
        <f>IF($H$42="","",
IF(OR($H$42="Corrupción",$H$42="Lavado de Activos",$H$42="Financiación del Terrorismo",$H$42="Corrupción en Trámites, OPAs y Consultas de Acceso a la Información Pública"),'6.Valoración Control Corrupción'!F43,"No Aplica"))</f>
        <v/>
      </c>
      <c r="T43" s="87" t="str">
        <f>IF($H$42="","",
IF(OR($H$42="Corrupción",$H$42="Lavado de Activos",$H$42="Financiación del Terrorismo",$H$42="Corrupción en Trámites, OPAs y Consultas de Acceso a la Información Pública"),'6.Valoración Control Corrupción'!G43,"No Aplica"))</f>
        <v/>
      </c>
      <c r="U43" s="87" t="str">
        <f>IF($H$42="","",
IF(OR($H$42="Corrupción",$H$42="Lavado de Activos",$H$42="Financiación del Terrorismo",$H$42="Corrupción en Trámites, OPAs y Consultas de Acceso a la Información Pública"),'6.Valoración Control Corrupción'!H43,"No Aplica"))</f>
        <v/>
      </c>
      <c r="V43" s="87" t="str">
        <f>IF($H$42="","",
IF(OR($H$42="Corrupción",$H$42="Lavado de Activos",$H$42="Financiación del Terrorismo",$H$42="Corrupción en Trámites, OPAs y Consultas de Acceso a la Información Pública"),'6.Valoración Control Corrupción'!I43,"No Aplica"))</f>
        <v/>
      </c>
      <c r="W43" s="87"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7" t="str">
        <f>IF($H$42="","",
IF(OR($H$42="Corrupción",$H$42="Lavado de Activos",$H$42="Financiación del Terrorismo",$H$42="Corrupción en Trámites, OPAs y Consultas de Acceso a la Información Pública"),"No Aplica",'5. Valoración de Controles'!H44))</f>
        <v/>
      </c>
      <c r="R44" s="87" t="str">
        <f>IF($H$42="","",
IF(OR($H$42="Corrupción",$H$42="Lavado de Activos",$H$42="Financiación del Terrorismo",$H$42="Corrupción en Trámites, OPAs y Consultas de Acceso a la Información Pública"),'6.Valoración Control Corrupción'!E44,"No Aplica"))</f>
        <v/>
      </c>
      <c r="S44" s="87" t="str">
        <f>IF($H$42="","",
IF(OR($H$42="Corrupción",$H$42="Lavado de Activos",$H$42="Financiación del Terrorismo",$H$42="Corrupción en Trámites, OPAs y Consultas de Acceso a la Información Pública"),'6.Valoración Control Corrupción'!F44,"No Aplica"))</f>
        <v/>
      </c>
      <c r="T44" s="87" t="str">
        <f>IF($H$42="","",
IF(OR($H$42="Corrupción",$H$42="Lavado de Activos",$H$42="Financiación del Terrorismo",$H$42="Corrupción en Trámites, OPAs y Consultas de Acceso a la Información Pública"),'6.Valoración Control Corrupción'!G44,"No Aplica"))</f>
        <v/>
      </c>
      <c r="U44" s="87" t="str">
        <f>IF($H$42="","",
IF(OR($H$42="Corrupción",$H$42="Lavado de Activos",$H$42="Financiación del Terrorismo",$H$42="Corrupción en Trámites, OPAs y Consultas de Acceso a la Información Pública"),'6.Valoración Control Corrupción'!H44,"No Aplica"))</f>
        <v/>
      </c>
      <c r="V44" s="87" t="str">
        <f>IF($H$42="","",
IF(OR($H$42="Corrupción",$H$42="Lavado de Activos",$H$42="Financiación del Terrorismo",$H$42="Corrupción en Trámites, OPAs y Consultas de Acceso a la Información Pública"),'6.Valoración Control Corrupción'!I44,"No Aplica"))</f>
        <v/>
      </c>
      <c r="W44" s="87"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7" t="str">
        <f>IF($H$45="","",
IF(OR($H$45="Corrupción",$H$45="Lavado de Activos",$H$45="Financiación del Terrorismo",$H$45="Corrupción en Trámites, OPAs y Consultas de Acceso a la Información Pública"),"No Aplica",'5. Valoración de Controles'!H45))</f>
        <v/>
      </c>
      <c r="R45" s="87" t="str">
        <f>IF($H$45="","",
IF(OR($H$45="Corrupción",$H$45="Lavado de Activos",$H$45="Financiación del Terrorismo",$H$45="Corrupción en Trámites, OPAs y Consultas de Acceso a la Información Pública"),'6.Valoración Control Corrupción'!E45,"No Aplica"))</f>
        <v/>
      </c>
      <c r="S45" s="87" t="str">
        <f>IF($H$45="","",
IF(OR($H$45="Corrupción",$H$45="Lavado de Activos",$H$45="Financiación del Terrorismo",$H$45="Corrupción en Trámites, OPAs y Consultas de Acceso a la Información Pública"),'6.Valoración Control Corrupción'!F45,"No Aplica"))</f>
        <v/>
      </c>
      <c r="T45" s="87" t="str">
        <f>IF($H$45="","",
IF(OR($H$45="Corrupción",$H$45="Lavado de Activos",$H$45="Financiación del Terrorismo",$H$45="Corrupción en Trámites, OPAs y Consultas de Acceso a la Información Pública"),'6.Valoración Control Corrupción'!G45,"No Aplica"))</f>
        <v/>
      </c>
      <c r="U45" s="87" t="str">
        <f>IF($H$45="","",
IF(OR($H$45="Corrupción",$H$45="Lavado de Activos",$H$45="Financiación del Terrorismo",$H$45="Corrupción en Trámites, OPAs y Consultas de Acceso a la Información Pública"),'6.Valoración Control Corrupción'!H45,"No Aplica"))</f>
        <v/>
      </c>
      <c r="V45" s="87" t="str">
        <f>IF($H$45="","",
IF(OR($H$45="Corrupción",$H$45="Lavado de Activos",$H$45="Financiación del Terrorismo",$H$45="Corrupción en Trámites, OPAs y Consultas de Acceso a la Información Pública"),'6.Valoración Control Corrupción'!I45,"No Aplica"))</f>
        <v/>
      </c>
      <c r="W45" s="87"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3"/>
      <c r="AQ45" s="93"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7" t="str">
        <f>IF($H$45="","",
IF(OR($H$45="Corrupción",$H$45="Lavado de Activos",$H$45="Financiación del Terrorismo",$H$45="Corrupción en Trámites, OPAs y Consultas de Acceso a la Información Pública"),"No Aplica",'5. Valoración de Controles'!H46))</f>
        <v/>
      </c>
      <c r="R46" s="87" t="str">
        <f>IF($H$45="","",
IF(OR($H$45="Corrupción",$H$45="Lavado de Activos",$H$45="Financiación del Terrorismo",$H$45="Corrupción en Trámites, OPAs y Consultas de Acceso a la Información Pública"),'6.Valoración Control Corrupción'!E46,"No Aplica"))</f>
        <v/>
      </c>
      <c r="S46" s="87" t="str">
        <f>IF($H$45="","",
IF(OR($H$45="Corrupción",$H$45="Lavado de Activos",$H$45="Financiación del Terrorismo",$H$45="Corrupción en Trámites, OPAs y Consultas de Acceso a la Información Pública"),'6.Valoración Control Corrupción'!F46,"No Aplica"))</f>
        <v/>
      </c>
      <c r="T46" s="87" t="str">
        <f>IF($H$45="","",
IF(OR($H$45="Corrupción",$H$45="Lavado de Activos",$H$45="Financiación del Terrorismo",$H$45="Corrupción en Trámites, OPAs y Consultas de Acceso a la Información Pública"),'6.Valoración Control Corrupción'!G46,"No Aplica"))</f>
        <v/>
      </c>
      <c r="U46" s="87" t="str">
        <f>IF($H$45="","",
IF(OR($H$45="Corrupción",$H$45="Lavado de Activos",$H$45="Financiación del Terrorismo",$H$45="Corrupción en Trámites, OPAs y Consultas de Acceso a la Información Pública"),'6.Valoración Control Corrupción'!H46,"No Aplica"))</f>
        <v/>
      </c>
      <c r="V46" s="87" t="str">
        <f>IF($H$45="","",
IF(OR($H$45="Corrupción",$H$45="Lavado de Activos",$H$45="Financiación del Terrorismo",$H$45="Corrupción en Trámites, OPAs y Consultas de Acceso a la Información Pública"),'6.Valoración Control Corrupción'!I46,"No Aplica"))</f>
        <v/>
      </c>
      <c r="W46" s="87"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7" t="str">
        <f>IF($H$45="","",
IF(OR($H$45="Corrupción",$H$45="Lavado de Activos",$H$45="Financiación del Terrorismo",$H$45="Corrupción en Trámites, OPAs y Consultas de Acceso a la Información Pública"),"No Aplica",'5. Valoración de Controles'!H47))</f>
        <v/>
      </c>
      <c r="R47" s="87" t="str">
        <f>IF($H$45="","",
IF(OR($H$45="Corrupción",$H$45="Lavado de Activos",$H$45="Financiación del Terrorismo",$H$45="Corrupción en Trámites, OPAs y Consultas de Acceso a la Información Pública"),'6.Valoración Control Corrupción'!E47,"No Aplica"))</f>
        <v/>
      </c>
      <c r="S47" s="87" t="str">
        <f>IF($H$45="","",
IF(OR($H$45="Corrupción",$H$45="Lavado de Activos",$H$45="Financiación del Terrorismo",$H$45="Corrupción en Trámites, OPAs y Consultas de Acceso a la Información Pública"),'6.Valoración Control Corrupción'!F47,"No Aplica"))</f>
        <v/>
      </c>
      <c r="T47" s="87" t="str">
        <f>IF($H$45="","",
IF(OR($H$45="Corrupción",$H$45="Lavado de Activos",$H$45="Financiación del Terrorismo",$H$45="Corrupción en Trámites, OPAs y Consultas de Acceso a la Información Pública"),'6.Valoración Control Corrupción'!G47,"No Aplica"))</f>
        <v/>
      </c>
      <c r="U47" s="87" t="str">
        <f>IF($H$45="","",
IF(OR($H$45="Corrupción",$H$45="Lavado de Activos",$H$45="Financiación del Terrorismo",$H$45="Corrupción en Trámites, OPAs y Consultas de Acceso a la Información Pública"),'6.Valoración Control Corrupción'!H47,"No Aplica"))</f>
        <v/>
      </c>
      <c r="V47" s="87" t="str">
        <f>IF($H$45="","",
IF(OR($H$45="Corrupción",$H$45="Lavado de Activos",$H$45="Financiación del Terrorismo",$H$45="Corrupción en Trámites, OPAs y Consultas de Acceso a la Información Pública"),'6.Valoración Control Corrupción'!I47,"No Aplica"))</f>
        <v/>
      </c>
      <c r="W47" s="87"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7" t="str">
        <f>IF($H$48="","",
IF(OR($H$48="Corrupción",$H$48="Lavado de Activos",$H$48="Financiación del Terrorismo",$H$48="Corrupción en Trámites, OPAs y Consultas de Acceso a la Información Pública"),"No Aplica",'5. Valoración de Controles'!H48))</f>
        <v/>
      </c>
      <c r="R48" s="87" t="str">
        <f>IF($H$48="","",
IF(OR($H$48="Corrupción",$H$48="Lavado de Activos",$H$48="Financiación del Terrorismo",$H$48="Corrupción en Trámites, OPAs y Consultas de Acceso a la Información Pública"),'6.Valoración Control Corrupción'!E48,"No Aplica"))</f>
        <v/>
      </c>
      <c r="S48" s="87" t="str">
        <f>IF($H$48="","",
IF(OR($H$48="Corrupción",$H$48="Lavado de Activos",$H$48="Financiación del Terrorismo",$H$48="Corrupción en Trámites, OPAs y Consultas de Acceso a la Información Pública"),'6.Valoración Control Corrupción'!F48,"No Aplica"))</f>
        <v/>
      </c>
      <c r="T48" s="87" t="str">
        <f>IF($H$48="","",
IF(OR($H$48="Corrupción",$H$48="Lavado de Activos",$H$48="Financiación del Terrorismo",$H$48="Corrupción en Trámites, OPAs y Consultas de Acceso a la Información Pública"),'6.Valoración Control Corrupción'!G48,"No Aplica"))</f>
        <v/>
      </c>
      <c r="U48" s="87" t="str">
        <f>IF($H$48="","",
IF(OR($H$48="Corrupción",$H$48="Lavado de Activos",$H$48="Financiación del Terrorismo",$H$48="Corrupción en Trámites, OPAs y Consultas de Acceso a la Información Pública"),'6.Valoración Control Corrupción'!H48,"No Aplica"))</f>
        <v/>
      </c>
      <c r="V48" s="87" t="str">
        <f>IF($H$48="","",
IF(OR($H$48="Corrupción",$H$48="Lavado de Activos",$H$48="Financiación del Terrorismo",$H$48="Corrupción en Trámites, OPAs y Consultas de Acceso a la Información Pública"),'6.Valoración Control Corrupción'!I48,"No Aplica"))</f>
        <v/>
      </c>
      <c r="W48" s="87"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3"/>
      <c r="AQ48" s="93"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7" t="str">
        <f>IF($H$48="","",
IF(OR($H$48="Corrupción",$H$48="Lavado de Activos",$H$48="Financiación del Terrorismo",$H$48="Corrupción en Trámites, OPAs y Consultas de Acceso a la Información Pública"),"No Aplica",'5. Valoración de Controles'!H49))</f>
        <v/>
      </c>
      <c r="R49" s="87" t="str">
        <f>IF($H$48="","",
IF(OR($H$48="Corrupción",$H$48="Lavado de Activos",$H$48="Financiación del Terrorismo",$H$48="Corrupción en Trámites, OPAs y Consultas de Acceso a la Información Pública"),'6.Valoración Control Corrupción'!E49,"No Aplica"))</f>
        <v/>
      </c>
      <c r="S49" s="87" t="str">
        <f>IF($H$48="","",
IF(OR($H$48="Corrupción",$H$48="Lavado de Activos",$H$48="Financiación del Terrorismo",$H$48="Corrupción en Trámites, OPAs y Consultas de Acceso a la Información Pública"),'6.Valoración Control Corrupción'!F49,"No Aplica"))</f>
        <v/>
      </c>
      <c r="T49" s="87" t="str">
        <f>IF($H$48="","",
IF(OR($H$48="Corrupción",$H$48="Lavado de Activos",$H$48="Financiación del Terrorismo",$H$48="Corrupción en Trámites, OPAs y Consultas de Acceso a la Información Pública"),'6.Valoración Control Corrupción'!G49,"No Aplica"))</f>
        <v/>
      </c>
      <c r="U49" s="87" t="str">
        <f>IF($H$48="","",
IF(OR($H$48="Corrupción",$H$48="Lavado de Activos",$H$48="Financiación del Terrorismo",$H$48="Corrupción en Trámites, OPAs y Consultas de Acceso a la Información Pública"),'6.Valoración Control Corrupción'!H49,"No Aplica"))</f>
        <v/>
      </c>
      <c r="V49" s="87" t="str">
        <f>IF($H$48="","",
IF(OR($H$48="Corrupción",$H$48="Lavado de Activos",$H$48="Financiación del Terrorismo",$H$48="Corrupción en Trámites, OPAs y Consultas de Acceso a la Información Pública"),'6.Valoración Control Corrupción'!I49,"No Aplica"))</f>
        <v/>
      </c>
      <c r="W49" s="87"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7" t="str">
        <f>IF($H$48="","",
IF(OR($H$48="Corrupción",$H$48="Lavado de Activos",$H$48="Financiación del Terrorismo",$H$48="Corrupción en Trámites, OPAs y Consultas de Acceso a la Información Pública"),"No Aplica",'5. Valoración de Controles'!H50))</f>
        <v/>
      </c>
      <c r="R50" s="87" t="str">
        <f>IF($H$48="","",
IF(OR($H$48="Corrupción",$H$48="Lavado de Activos",$H$48="Financiación del Terrorismo",$H$48="Corrupción en Trámites, OPAs y Consultas de Acceso a la Información Pública"),'6.Valoración Control Corrupción'!E50,"No Aplica"))</f>
        <v/>
      </c>
      <c r="S50" s="87" t="str">
        <f>IF($H$48="","",
IF(OR($H$48="Corrupción",$H$48="Lavado de Activos",$H$48="Financiación del Terrorismo",$H$48="Corrupción en Trámites, OPAs y Consultas de Acceso a la Información Pública"),'6.Valoración Control Corrupción'!F50,"No Aplica"))</f>
        <v/>
      </c>
      <c r="T50" s="87" t="str">
        <f>IF($H$48="","",
IF(OR($H$48="Corrupción",$H$48="Lavado de Activos",$H$48="Financiación del Terrorismo",$H$48="Corrupción en Trámites, OPAs y Consultas de Acceso a la Información Pública"),'6.Valoración Control Corrupción'!G50,"No Aplica"))</f>
        <v/>
      </c>
      <c r="U50" s="87" t="str">
        <f>IF($H$48="","",
IF(OR($H$48="Corrupción",$H$48="Lavado de Activos",$H$48="Financiación del Terrorismo",$H$48="Corrupción en Trámites, OPAs y Consultas de Acceso a la Información Pública"),'6.Valoración Control Corrupción'!H50,"No Aplica"))</f>
        <v/>
      </c>
      <c r="V50" s="87" t="str">
        <f>IF($H$48="","",
IF(OR($H$48="Corrupción",$H$48="Lavado de Activos",$H$48="Financiación del Terrorismo",$H$48="Corrupción en Trámites, OPAs y Consultas de Acceso a la Información Pública"),'6.Valoración Control Corrupción'!I50,"No Aplica"))</f>
        <v/>
      </c>
      <c r="W50" s="87"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7" t="str">
        <f>IF($H$51="","",
IF(OR($H$51="Corrupción",$H$51="Lavado de Activos",$H$51="Financiación del Terrorismo",$H$51="Corrupción en Trámites, OPAs y Consultas de Acceso a la Información Pública"),"No Aplica",'5. Valoración de Controles'!H51))</f>
        <v/>
      </c>
      <c r="R51" s="87" t="str">
        <f>IF($H$51="","",
IF(OR($H$51="Corrupción",$H$51="Lavado de Activos",$H$51="Financiación del Terrorismo",$H$51="Corrupción en Trámites, OPAs y Consultas de Acceso a la Información Pública"),'6.Valoración Control Corrupción'!E51,"No Aplica"))</f>
        <v/>
      </c>
      <c r="S51" s="87" t="str">
        <f>IF($H$51="","",
IF(OR($H$51="Corrupción",$H$51="Lavado de Activos",$H$51="Financiación del Terrorismo",$H$51="Corrupción en Trámites, OPAs y Consultas de Acceso a la Información Pública"),'6.Valoración Control Corrupción'!F51,"No Aplica"))</f>
        <v/>
      </c>
      <c r="T51" s="87" t="str">
        <f>IF($H$51="","",
IF(OR($H$51="Corrupción",$H$51="Lavado de Activos",$H$51="Financiación del Terrorismo",$H$51="Corrupción en Trámites, OPAs y Consultas de Acceso a la Información Pública"),'6.Valoración Control Corrupción'!G51,"No Aplica"))</f>
        <v/>
      </c>
      <c r="U51" s="87" t="str">
        <f>IF($H$51="","",
IF(OR($H$51="Corrupción",$H$51="Lavado de Activos",$H$51="Financiación del Terrorismo",$H$51="Corrupción en Trámites, OPAs y Consultas de Acceso a la Información Pública"),'6.Valoración Control Corrupción'!H51,"No Aplica"))</f>
        <v/>
      </c>
      <c r="V51" s="87" t="str">
        <f>IF($H$51="","",
IF(OR($H$51="Corrupción",$H$51="Lavado de Activos",$H$51="Financiación del Terrorismo",$H$51="Corrupción en Trámites, OPAs y Consultas de Acceso a la Información Pública"),'6.Valoración Control Corrupción'!I51,"No Aplica"))</f>
        <v/>
      </c>
      <c r="W51" s="87"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3"/>
      <c r="AQ51" s="93"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7" t="str">
        <f>IF($H$51="","",
IF(OR($H$51="Corrupción",$H$51="Lavado de Activos",$H$51="Financiación del Terrorismo",$H$51="Corrupción en Trámites, OPAs y Consultas de Acceso a la Información Pública"),"No Aplica",'5. Valoración de Controles'!H52))</f>
        <v/>
      </c>
      <c r="R52" s="87" t="str">
        <f>IF($H$51="","",
IF(OR($H$51="Corrupción",$H$51="Lavado de Activos",$H$51="Financiación del Terrorismo",$H$51="Corrupción en Trámites, OPAs y Consultas de Acceso a la Información Pública"),'6.Valoración Control Corrupción'!E52,"No Aplica"))</f>
        <v/>
      </c>
      <c r="S52" s="87" t="str">
        <f>IF($H$51="","",
IF(OR($H$51="Corrupción",$H$51="Lavado de Activos",$H$51="Financiación del Terrorismo",$H$51="Corrupción en Trámites, OPAs y Consultas de Acceso a la Información Pública"),'6.Valoración Control Corrupción'!F52,"No Aplica"))</f>
        <v/>
      </c>
      <c r="T52" s="87" t="str">
        <f>IF($H$51="","",
IF(OR($H$51="Corrupción",$H$51="Lavado de Activos",$H$51="Financiación del Terrorismo",$H$51="Corrupción en Trámites, OPAs y Consultas de Acceso a la Información Pública"),'6.Valoración Control Corrupción'!G52,"No Aplica"))</f>
        <v/>
      </c>
      <c r="U52" s="87" t="str">
        <f>IF($H$51="","",
IF(OR($H$51="Corrupción",$H$51="Lavado de Activos",$H$51="Financiación del Terrorismo",$H$51="Corrupción en Trámites, OPAs y Consultas de Acceso a la Información Pública"),'6.Valoración Control Corrupción'!H52,"No Aplica"))</f>
        <v/>
      </c>
      <c r="V52" s="87" t="str">
        <f>IF($H$51="","",
IF(OR($H$51="Corrupción",$H$51="Lavado de Activos",$H$51="Financiación del Terrorismo",$H$51="Corrupción en Trámites, OPAs y Consultas de Acceso a la Información Pública"),'6.Valoración Control Corrupción'!I52,"No Aplica"))</f>
        <v/>
      </c>
      <c r="W52" s="87"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7" t="str">
        <f>IF($H$51="","",
IF(OR($H$51="Corrupción",$H$51="Lavado de Activos",$H$51="Financiación del Terrorismo",$H$51="Corrupción en Trámites, OPAs y Consultas de Acceso a la Información Pública"),"No Aplica",'5. Valoración de Controles'!H53))</f>
        <v/>
      </c>
      <c r="R53" s="87" t="str">
        <f>IF($H$51="","",
IF(OR($H$51="Corrupción",$H$51="Lavado de Activos",$H$51="Financiación del Terrorismo",$H$51="Corrupción en Trámites, OPAs y Consultas de Acceso a la Información Pública"),'6.Valoración Control Corrupción'!E53,"No Aplica"))</f>
        <v/>
      </c>
      <c r="S53" s="87" t="str">
        <f>IF($H$51="","",
IF(OR($H$51="Corrupción",$H$51="Lavado de Activos",$H$51="Financiación del Terrorismo",$H$51="Corrupción en Trámites, OPAs y Consultas de Acceso a la Información Pública"),'6.Valoración Control Corrupción'!F53,"No Aplica"))</f>
        <v/>
      </c>
      <c r="T53" s="87" t="str">
        <f>IF($H$51="","",
IF(OR($H$51="Corrupción",$H$51="Lavado de Activos",$H$51="Financiación del Terrorismo",$H$51="Corrupción en Trámites, OPAs y Consultas de Acceso a la Información Pública"),'6.Valoración Control Corrupción'!G53,"No Aplica"))</f>
        <v/>
      </c>
      <c r="U53" s="87" t="str">
        <f>IF($H$51="","",
IF(OR($H$51="Corrupción",$H$51="Lavado de Activos",$H$51="Financiación del Terrorismo",$H$51="Corrupción en Trámites, OPAs y Consultas de Acceso a la Información Pública"),'6.Valoración Control Corrupción'!H53,"No Aplica"))</f>
        <v/>
      </c>
      <c r="V53" s="87" t="str">
        <f>IF($H$51="","",
IF(OR($H$51="Corrupción",$H$51="Lavado de Activos",$H$51="Financiación del Terrorismo",$H$51="Corrupción en Trámites, OPAs y Consultas de Acceso a la Información Pública"),'6.Valoración Control Corrupción'!I53,"No Aplica"))</f>
        <v/>
      </c>
      <c r="W53" s="87"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7" t="str">
        <f>IF($H$54="","",
IF(OR($H$54="Corrupción",$H$54="Lavado de Activos",$H$54="Financiación del Terrorismo",$H$54="Corrupción en Trámites, OPAs y Consultas de Acceso a la Información Pública"),"No Aplica",'5. Valoración de Controles'!H54))</f>
        <v/>
      </c>
      <c r="R54" s="87" t="str">
        <f>IF($H$54="","",
IF(OR($H$54="Corrupción",$H$54="Lavado de Activos",$H$54="Financiación del Terrorismo",$H$54="Corrupción en Trámites, OPAs y Consultas de Acceso a la Información Pública"),'6.Valoración Control Corrupción'!E54,"No Aplica"))</f>
        <v/>
      </c>
      <c r="S54" s="87" t="str">
        <f>IF($H$54="","",
IF(OR($H$54="Corrupción",$H$54="Lavado de Activos",$H$54="Financiación del Terrorismo",$H$54="Corrupción en Trámites, OPAs y Consultas de Acceso a la Información Pública"),'6.Valoración Control Corrupción'!F54,"No Aplica"))</f>
        <v/>
      </c>
      <c r="T54" s="87" t="str">
        <f>IF($H$54="","",
IF(OR($H$54="Corrupción",$H$54="Lavado de Activos",$H$54="Financiación del Terrorismo",$H$54="Corrupción en Trámites, OPAs y Consultas de Acceso a la Información Pública"),'6.Valoración Control Corrupción'!G54,"No Aplica"))</f>
        <v/>
      </c>
      <c r="U54" s="87" t="str">
        <f>IF($H$54="","",
IF(OR($H$54="Corrupción",$H$54="Lavado de Activos",$H$54="Financiación del Terrorismo",$H$54="Corrupción en Trámites, OPAs y Consultas de Acceso a la Información Pública"),'6.Valoración Control Corrupción'!H54,"No Aplica"))</f>
        <v/>
      </c>
      <c r="V54" s="87" t="str">
        <f>IF($H$54="","",
IF(OR($H$54="Corrupción",$H$54="Lavado de Activos",$H$54="Financiación del Terrorismo",$H$54="Corrupción en Trámites, OPAs y Consultas de Acceso a la Información Pública"),'6.Valoración Control Corrupción'!I54,"No Aplica"))</f>
        <v/>
      </c>
      <c r="W54" s="87"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3"/>
      <c r="AQ54" s="93"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7" t="str">
        <f>IF($H$54="","",
IF(OR($H$54="Corrupción",$H$54="Lavado de Activos",$H$54="Financiación del Terrorismo",$H$54="Corrupción en Trámites, OPAs y Consultas de Acceso a la Información Pública"),"No Aplica",'5. Valoración de Controles'!H55))</f>
        <v/>
      </c>
      <c r="R55" s="87" t="str">
        <f>IF($H$54="","",
IF(OR($H$54="Corrupción",$H$54="Lavado de Activos",$H$54="Financiación del Terrorismo",$H$54="Corrupción en Trámites, OPAs y Consultas de Acceso a la Información Pública"),'6.Valoración Control Corrupción'!E55,"No Aplica"))</f>
        <v/>
      </c>
      <c r="S55" s="87" t="str">
        <f>IF($H$54="","",
IF(OR($H$54="Corrupción",$H$54="Lavado de Activos",$H$54="Financiación del Terrorismo",$H$54="Corrupción en Trámites, OPAs y Consultas de Acceso a la Información Pública"),'6.Valoración Control Corrupción'!F55,"No Aplica"))</f>
        <v/>
      </c>
      <c r="T55" s="87" t="str">
        <f>IF($H$54="","",
IF(OR($H$54="Corrupción",$H$54="Lavado de Activos",$H$54="Financiación del Terrorismo",$H$54="Corrupción en Trámites, OPAs y Consultas de Acceso a la Información Pública"),'6.Valoración Control Corrupción'!G55,"No Aplica"))</f>
        <v/>
      </c>
      <c r="U55" s="87" t="str">
        <f>IF($H$54="","",
IF(OR($H$54="Corrupción",$H$54="Lavado de Activos",$H$54="Financiación del Terrorismo",$H$54="Corrupción en Trámites, OPAs y Consultas de Acceso a la Información Pública"),'6.Valoración Control Corrupción'!H55,"No Aplica"))</f>
        <v/>
      </c>
      <c r="V55" s="87" t="str">
        <f>IF($H$54="","",
IF(OR($H$54="Corrupción",$H$54="Lavado de Activos",$H$54="Financiación del Terrorismo",$H$54="Corrupción en Trámites, OPAs y Consultas de Acceso a la Información Pública"),'6.Valoración Control Corrupción'!I55,"No Aplica"))</f>
        <v/>
      </c>
      <c r="W55" s="87"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7" t="str">
        <f>IF($H$54="","",
IF(OR($H$54="Corrupción",$H$54="Lavado de Activos",$H$54="Financiación del Terrorismo",$H$54="Corrupción en Trámites, OPAs y Consultas de Acceso a la Información Pública"),"No Aplica",'5. Valoración de Controles'!H56))</f>
        <v/>
      </c>
      <c r="R56" s="87" t="str">
        <f>IF($H$54="","",
IF(OR($H$54="Corrupción",$H$54="Lavado de Activos",$H$54="Financiación del Terrorismo",$H$54="Corrupción en Trámites, OPAs y Consultas de Acceso a la Información Pública"),'6.Valoración Control Corrupción'!E56,"No Aplica"))</f>
        <v/>
      </c>
      <c r="S56" s="87" t="str">
        <f>IF($H$54="","",
IF(OR($H$54="Corrupción",$H$54="Lavado de Activos",$H$54="Financiación del Terrorismo",$H$54="Corrupción en Trámites, OPAs y Consultas de Acceso a la Información Pública"),'6.Valoración Control Corrupción'!F56,"No Aplica"))</f>
        <v/>
      </c>
      <c r="T56" s="87" t="str">
        <f>IF($H$54="","",
IF(OR($H$54="Corrupción",$H$54="Lavado de Activos",$H$54="Financiación del Terrorismo",$H$54="Corrupción en Trámites, OPAs y Consultas de Acceso a la Información Pública"),'6.Valoración Control Corrupción'!G56,"No Aplica"))</f>
        <v/>
      </c>
      <c r="U56" s="87" t="str">
        <f>IF($H$54="","",
IF(OR($H$54="Corrupción",$H$54="Lavado de Activos",$H$54="Financiación del Terrorismo",$H$54="Corrupción en Trámites, OPAs y Consultas de Acceso a la Información Pública"),'6.Valoración Control Corrupción'!H56,"No Aplica"))</f>
        <v/>
      </c>
      <c r="V56" s="87" t="str">
        <f>IF($H$54="","",
IF(OR($H$54="Corrupción",$H$54="Lavado de Activos",$H$54="Financiación del Terrorismo",$H$54="Corrupción en Trámites, OPAs y Consultas de Acceso a la Información Pública"),'6.Valoración Control Corrupción'!I56,"No Aplica"))</f>
        <v/>
      </c>
      <c r="W56" s="87"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7" t="str">
        <f>IF($H$57="","",
IF(OR($H$57="Corrupción",$H$57="Lavado de Activos",$H$57="Financiación del Terrorismo",$H$57="Corrupción en Trámites, OPAs y Consultas de Acceso a la Información Pública"),"No Aplica",'5. Valoración de Controles'!H57))</f>
        <v/>
      </c>
      <c r="R57" s="87" t="str">
        <f>IF($H$57="","",
IF(OR($H$57="Corrupción",$H$57="Lavado de Activos",$H$57="Financiación del Terrorismo",$H$57="Corrupción en Trámites, OPAs y Consultas de Acceso a la Información Pública"),'6.Valoración Control Corrupción'!E57,"No Aplica"))</f>
        <v/>
      </c>
      <c r="S57" s="87" t="str">
        <f>IF($H$57="","",
IF(OR($H$57="Corrupción",$H$57="Lavado de Activos",$H$57="Financiación del Terrorismo",$H$57="Corrupción en Trámites, OPAs y Consultas de Acceso a la Información Pública"),'6.Valoración Control Corrupción'!F57,"No Aplica"))</f>
        <v/>
      </c>
      <c r="T57" s="87" t="str">
        <f>IF($H$57="","",
IF(OR($H$57="Corrupción",$H$57="Lavado de Activos",$H$57="Financiación del Terrorismo",$H$57="Corrupción en Trámites, OPAs y Consultas de Acceso a la Información Pública"),'6.Valoración Control Corrupción'!G57,"No Aplica"))</f>
        <v/>
      </c>
      <c r="U57" s="87" t="str">
        <f>IF($H$57="","",
IF(OR($H$57="Corrupción",$H$57="Lavado de Activos",$H$57="Financiación del Terrorismo",$H$57="Corrupción en Trámites, OPAs y Consultas de Acceso a la Información Pública"),'6.Valoración Control Corrupción'!H57,"No Aplica"))</f>
        <v/>
      </c>
      <c r="V57" s="87" t="str">
        <f>IF($H$57="","",
IF(OR($H$57="Corrupción",$H$57="Lavado de Activos",$H$57="Financiación del Terrorismo",$H$57="Corrupción en Trámites, OPAs y Consultas de Acceso a la Información Pública"),'6.Valoración Control Corrupción'!I57,"No Aplica"))</f>
        <v/>
      </c>
      <c r="W57" s="87"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3"/>
      <c r="AQ57" s="93"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7" t="str">
        <f>IF($H$57="","",
IF(OR($H$57="Corrupción",$H$57="Lavado de Activos",$H$57="Financiación del Terrorismo",$H$57="Corrupción en Trámites, OPAs y Consultas de Acceso a la Información Pública"),"No Aplica",'5. Valoración de Controles'!H58))</f>
        <v/>
      </c>
      <c r="R58" s="87" t="str">
        <f>IF($H$57="","",
IF(OR($H$57="Corrupción",$H$57="Lavado de Activos",$H$57="Financiación del Terrorismo",$H$57="Corrupción en Trámites, OPAs y Consultas de Acceso a la Información Pública"),'6.Valoración Control Corrupción'!E58,"No Aplica"))</f>
        <v/>
      </c>
      <c r="S58" s="87" t="str">
        <f>IF($H$57="","",
IF(OR($H$57="Corrupción",$H$57="Lavado de Activos",$H$57="Financiación del Terrorismo",$H$57="Corrupción en Trámites, OPAs y Consultas de Acceso a la Información Pública"),'6.Valoración Control Corrupción'!F58,"No Aplica"))</f>
        <v/>
      </c>
      <c r="T58" s="87" t="str">
        <f>IF($H$57="","",
IF(OR($H$57="Corrupción",$H$57="Lavado de Activos",$H$57="Financiación del Terrorismo",$H$57="Corrupción en Trámites, OPAs y Consultas de Acceso a la Información Pública"),'6.Valoración Control Corrupción'!G58,"No Aplica"))</f>
        <v/>
      </c>
      <c r="U58" s="87" t="str">
        <f>IF($H$57="","",
IF(OR($H$57="Corrupción",$H$57="Lavado de Activos",$H$57="Financiación del Terrorismo",$H$57="Corrupción en Trámites, OPAs y Consultas de Acceso a la Información Pública"),'6.Valoración Control Corrupción'!H58,"No Aplica"))</f>
        <v/>
      </c>
      <c r="V58" s="87" t="str">
        <f>IF($H$57="","",
IF(OR($H$57="Corrupción",$H$57="Lavado de Activos",$H$57="Financiación del Terrorismo",$H$57="Corrupción en Trámites, OPAs y Consultas de Acceso a la Información Pública"),'6.Valoración Control Corrupción'!I58,"No Aplica"))</f>
        <v/>
      </c>
      <c r="W58" s="87"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7" t="str">
        <f>IF($H$57="","",
IF(OR($H$57="Corrupción",$H$57="Lavado de Activos",$H$57="Financiación del Terrorismo",$H$57="Corrupción en Trámites, OPAs y Consultas de Acceso a la Información Pública"),"No Aplica",'5. Valoración de Controles'!H59))</f>
        <v/>
      </c>
      <c r="R59" s="87" t="str">
        <f>IF($H$57="","",
IF(OR($H$57="Corrupción",$H$57="Lavado de Activos",$H$57="Financiación del Terrorismo",$H$57="Corrupción en Trámites, OPAs y Consultas de Acceso a la Información Pública"),'6.Valoración Control Corrupción'!E59,"No Aplica"))</f>
        <v/>
      </c>
      <c r="S59" s="87" t="str">
        <f>IF($H$57="","",
IF(OR($H$57="Corrupción",$H$57="Lavado de Activos",$H$57="Financiación del Terrorismo",$H$57="Corrupción en Trámites, OPAs y Consultas de Acceso a la Información Pública"),'6.Valoración Control Corrupción'!F59,"No Aplica"))</f>
        <v/>
      </c>
      <c r="T59" s="87" t="str">
        <f>IF($H$57="","",
IF(OR($H$57="Corrupción",$H$57="Lavado de Activos",$H$57="Financiación del Terrorismo",$H$57="Corrupción en Trámites, OPAs y Consultas de Acceso a la Información Pública"),'6.Valoración Control Corrupción'!G59,"No Aplica"))</f>
        <v/>
      </c>
      <c r="U59" s="87" t="str">
        <f>IF($H$57="","",
IF(OR($H$57="Corrupción",$H$57="Lavado de Activos",$H$57="Financiación del Terrorismo",$H$57="Corrupción en Trámites, OPAs y Consultas de Acceso a la Información Pública"),'6.Valoración Control Corrupción'!H59,"No Aplica"))</f>
        <v/>
      </c>
      <c r="V59" s="87" t="str">
        <f>IF($H$57="","",
IF(OR($H$57="Corrupción",$H$57="Lavado de Activos",$H$57="Financiación del Terrorismo",$H$57="Corrupción en Trámites, OPAs y Consultas de Acceso a la Información Pública"),'6.Valoración Control Corrupción'!I59,"No Aplica"))</f>
        <v/>
      </c>
      <c r="W59" s="87"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7" t="str">
        <f>IF($H$60="","",
IF(OR($H$60="Corrupción",$H$60="Lavado de Activos",$H$60="Financiación del Terrorismo",$H$60="Corrupción en Trámites, OPAs y Consultas de Acceso a la Información Pública"),"No Aplica",'5. Valoración de Controles'!H60))</f>
        <v/>
      </c>
      <c r="R60" s="87" t="str">
        <f>IF($H$60="","",
IF(OR($H$60="Corrupción",$H$60="Lavado de Activos",$H$60="Financiación del Terrorismo",$H$60="Corrupción en Trámites, OPAs y Consultas de Acceso a la Información Pública"),'6.Valoración Control Corrupción'!E60,"No Aplica"))</f>
        <v/>
      </c>
      <c r="S60" s="87" t="str">
        <f>IF($H$60="","",
IF(OR($H$60="Corrupción",$H$60="Lavado de Activos",$H$60="Financiación del Terrorismo",$H$60="Corrupción en Trámites, OPAs y Consultas de Acceso a la Información Pública"),'6.Valoración Control Corrupción'!F60,"No Aplica"))</f>
        <v/>
      </c>
      <c r="T60" s="87" t="str">
        <f>IF($H$60="","",
IF(OR($H$60="Corrupción",$H$60="Lavado de Activos",$H$60="Financiación del Terrorismo",$H$60="Corrupción en Trámites, OPAs y Consultas de Acceso a la Información Pública"),'6.Valoración Control Corrupción'!G60,"No Aplica"))</f>
        <v/>
      </c>
      <c r="U60" s="87" t="str">
        <f>IF($H$60="","",
IF(OR($H$60="Corrupción",$H$60="Lavado de Activos",$H$60="Financiación del Terrorismo",$H$60="Corrupción en Trámites, OPAs y Consultas de Acceso a la Información Pública"),'6.Valoración Control Corrupción'!H60,"No Aplica"))</f>
        <v/>
      </c>
      <c r="V60" s="87" t="str">
        <f>IF($H$60="","",
IF(OR($H$60="Corrupción",$H$60="Lavado de Activos",$H$60="Financiación del Terrorismo",$H$60="Corrupción en Trámites, OPAs y Consultas de Acceso a la Información Pública"),'6.Valoración Control Corrupción'!I60,"No Aplica"))</f>
        <v/>
      </c>
      <c r="W60" s="87"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3"/>
      <c r="AQ60" s="93"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7" t="str">
        <f>IF($H$60="","",
IF(OR($H$60="Corrupción",$H$60="Lavado de Activos",$H$60="Financiación del Terrorismo",$H$60="Corrupción en Trámites, OPAs y Consultas de Acceso a la Información Pública"),"No Aplica",'5. Valoración de Controles'!H61))</f>
        <v/>
      </c>
      <c r="R61" s="87" t="str">
        <f>IF($H$60="","",
IF(OR($H$60="Corrupción",$H$60="Lavado de Activos",$H$60="Financiación del Terrorismo",$H$60="Corrupción en Trámites, OPAs y Consultas de Acceso a la Información Pública"),'6.Valoración Control Corrupción'!E61,"No Aplica"))</f>
        <v/>
      </c>
      <c r="S61" s="87" t="str">
        <f>IF($H$60="","",
IF(OR($H$60="Corrupción",$H$60="Lavado de Activos",$H$60="Financiación del Terrorismo",$H$60="Corrupción en Trámites, OPAs y Consultas de Acceso a la Información Pública"),'6.Valoración Control Corrupción'!F61,"No Aplica"))</f>
        <v/>
      </c>
      <c r="T61" s="87" t="str">
        <f>IF($H$60="","",
IF(OR($H$60="Corrupción",$H$60="Lavado de Activos",$H$60="Financiación del Terrorismo",$H$60="Corrupción en Trámites, OPAs y Consultas de Acceso a la Información Pública"),'6.Valoración Control Corrupción'!G61,"No Aplica"))</f>
        <v/>
      </c>
      <c r="U61" s="87" t="str">
        <f>IF($H$60="","",
IF(OR($H$60="Corrupción",$H$60="Lavado de Activos",$H$60="Financiación del Terrorismo",$H$60="Corrupción en Trámites, OPAs y Consultas de Acceso a la Información Pública"),'6.Valoración Control Corrupción'!H61,"No Aplica"))</f>
        <v/>
      </c>
      <c r="V61" s="87" t="str">
        <f>IF($H$60="","",
IF(OR($H$60="Corrupción",$H$60="Lavado de Activos",$H$60="Financiación del Terrorismo",$H$60="Corrupción en Trámites, OPAs y Consultas de Acceso a la Información Pública"),'6.Valoración Control Corrupción'!I61,"No Aplica"))</f>
        <v/>
      </c>
      <c r="W61" s="87"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7" t="str">
        <f>IF($H$60="","",
IF(OR($H$60="Corrupción",$H$60="Lavado de Activos",$H$60="Financiación del Terrorismo",$H$60="Corrupción en Trámites, OPAs y Consultas de Acceso a la Información Pública"),"No Aplica",'5. Valoración de Controles'!H62))</f>
        <v/>
      </c>
      <c r="R62" s="87" t="str">
        <f>IF($H$60="","",
IF(OR($H$60="Corrupción",$H$60="Lavado de Activos",$H$60="Financiación del Terrorismo",$H$60="Corrupción en Trámites, OPAs y Consultas de Acceso a la Información Pública"),'6.Valoración Control Corrupción'!E62,"No Aplica"))</f>
        <v/>
      </c>
      <c r="S62" s="87" t="str">
        <f>IF($H$60="","",
IF(OR($H$60="Corrupción",$H$60="Lavado de Activos",$H$60="Financiación del Terrorismo",$H$60="Corrupción en Trámites, OPAs y Consultas de Acceso a la Información Pública"),'6.Valoración Control Corrupción'!F62,"No Aplica"))</f>
        <v/>
      </c>
      <c r="T62" s="87" t="str">
        <f>IF($H$60="","",
IF(OR($H$60="Corrupción",$H$60="Lavado de Activos",$H$60="Financiación del Terrorismo",$H$60="Corrupción en Trámites, OPAs y Consultas de Acceso a la Información Pública"),'6.Valoración Control Corrupción'!G62,"No Aplica"))</f>
        <v/>
      </c>
      <c r="U62" s="87" t="str">
        <f>IF($H$60="","",
IF(OR($H$60="Corrupción",$H$60="Lavado de Activos",$H$60="Financiación del Terrorismo",$H$60="Corrupción en Trámites, OPAs y Consultas de Acceso a la Información Pública"),'6.Valoración Control Corrupción'!H62,"No Aplica"))</f>
        <v/>
      </c>
      <c r="V62" s="87" t="str">
        <f>IF($H$60="","",
IF(OR($H$60="Corrupción",$H$60="Lavado de Activos",$H$60="Financiación del Terrorismo",$H$60="Corrupción en Trámites, OPAs y Consultas de Acceso a la Información Pública"),'6.Valoración Control Corrupción'!I62,"No Aplica"))</f>
        <v/>
      </c>
      <c r="W62" s="87"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7" t="str">
        <f>IF($H$63="","",
IF(OR($H$63="Corrupción",$H$63="Lavado de Activos",$H$63="Financiación del Terrorismo",$H$63="Corrupción en Trámites, OPAs y Consultas de Acceso a la Información Pública"),"No Aplica",'5. Valoración de Controles'!H63))</f>
        <v/>
      </c>
      <c r="R63" s="87" t="str">
        <f>IF($H$63="","",
IF(OR($H$63="Corrupción",$H$63="Lavado de Activos",$H$63="Financiación del Terrorismo",$H$63="Corrupción en Trámites, OPAs y Consultas de Acceso a la Información Pública"),'6.Valoración Control Corrupción'!E63,"No Aplica"))</f>
        <v/>
      </c>
      <c r="S63" s="87" t="str">
        <f>IF($H$63="","",
IF(OR($H$63="Corrupción",$H$63="Lavado de Activos",$H$63="Financiación del Terrorismo",$H$63="Corrupción en Trámites, OPAs y Consultas de Acceso a la Información Pública"),'6.Valoración Control Corrupción'!F63,"No Aplica"))</f>
        <v/>
      </c>
      <c r="T63" s="87" t="str">
        <f>IF($H$63="","",
IF(OR($H$63="Corrupción",$H$63="Lavado de Activos",$H$63="Financiación del Terrorismo",$H$63="Corrupción en Trámites, OPAs y Consultas de Acceso a la Información Pública"),'6.Valoración Control Corrupción'!G63,"No Aplica"))</f>
        <v/>
      </c>
      <c r="U63" s="87" t="str">
        <f>IF($H$63="","",
IF(OR($H$63="Corrupción",$H$63="Lavado de Activos",$H$63="Financiación del Terrorismo",$H$63="Corrupción en Trámites, OPAs y Consultas de Acceso a la Información Pública"),'6.Valoración Control Corrupción'!H63,"No Aplica"))</f>
        <v/>
      </c>
      <c r="V63" s="87" t="str">
        <f>IF($H$63="","",
IF(OR($H$63="Corrupción",$H$63="Lavado de Activos",$H$63="Financiación del Terrorismo",$H$63="Corrupción en Trámites, OPAs y Consultas de Acceso a la Información Pública"),'6.Valoración Control Corrupción'!I63,"No Aplica"))</f>
        <v/>
      </c>
      <c r="W63" s="87"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3"/>
      <c r="AQ63" s="93"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7" t="str">
        <f>IF($H$63="","",
IF(OR($H$63="Corrupción",$H$63="Lavado de Activos",$H$63="Financiación del Terrorismo",$H$63="Corrupción en Trámites, OPAs y Consultas de Acceso a la Información Pública"),"No Aplica",'5. Valoración de Controles'!H64))</f>
        <v/>
      </c>
      <c r="R64" s="87" t="str">
        <f>IF($H$63="","",
IF(OR($H$63="Corrupción",$H$63="Lavado de Activos",$H$63="Financiación del Terrorismo",$H$63="Corrupción en Trámites, OPAs y Consultas de Acceso a la Información Pública"),'6.Valoración Control Corrupción'!E64,"No Aplica"))</f>
        <v/>
      </c>
      <c r="S64" s="87" t="str">
        <f>IF($H$63="","",
IF(OR($H$63="Corrupción",$H$63="Lavado de Activos",$H$63="Financiación del Terrorismo",$H$63="Corrupción en Trámites, OPAs y Consultas de Acceso a la Información Pública"),'6.Valoración Control Corrupción'!F64,"No Aplica"))</f>
        <v/>
      </c>
      <c r="T64" s="87" t="str">
        <f>IF($H$63="","",
IF(OR($H$63="Corrupción",$H$63="Lavado de Activos",$H$63="Financiación del Terrorismo",$H$63="Corrupción en Trámites, OPAs y Consultas de Acceso a la Información Pública"),'6.Valoración Control Corrupción'!G64,"No Aplica"))</f>
        <v/>
      </c>
      <c r="U64" s="87" t="str">
        <f>IF($H$63="","",
IF(OR($H$63="Corrupción",$H$63="Lavado de Activos",$H$63="Financiación del Terrorismo",$H$63="Corrupción en Trámites, OPAs y Consultas de Acceso a la Información Pública"),'6.Valoración Control Corrupción'!H64,"No Aplica"))</f>
        <v/>
      </c>
      <c r="V64" s="87" t="str">
        <f>IF($H$63="","",
IF(OR($H$63="Corrupción",$H$63="Lavado de Activos",$H$63="Financiación del Terrorismo",$H$63="Corrupción en Trámites, OPAs y Consultas de Acceso a la Información Pública"),'6.Valoración Control Corrupción'!I64,"No Aplica"))</f>
        <v/>
      </c>
      <c r="W64" s="87"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7" t="str">
        <f>IF($H$63="","",
IF(OR($H$63="Corrupción",$H$63="Lavado de Activos",$H$63="Financiación del Terrorismo",$H$63="Corrupción en Trámites, OPAs y Consultas de Acceso a la Información Pública"),"No Aplica",'5. Valoración de Controles'!H65))</f>
        <v/>
      </c>
      <c r="R65" s="87" t="str">
        <f>IF($H$63="","",
IF(OR($H$63="Corrupción",$H$63="Lavado de Activos",$H$63="Financiación del Terrorismo",$H$63="Corrupción en Trámites, OPAs y Consultas de Acceso a la Información Pública"),'6.Valoración Control Corrupción'!E65,"No Aplica"))</f>
        <v/>
      </c>
      <c r="S65" s="87" t="str">
        <f>IF($H$63="","",
IF(OR($H$63="Corrupción",$H$63="Lavado de Activos",$H$63="Financiación del Terrorismo",$H$63="Corrupción en Trámites, OPAs y Consultas de Acceso a la Información Pública"),'6.Valoración Control Corrupción'!F65,"No Aplica"))</f>
        <v/>
      </c>
      <c r="T65" s="87" t="str">
        <f>IF($H$63="","",
IF(OR($H$63="Corrupción",$H$63="Lavado de Activos",$H$63="Financiación del Terrorismo",$H$63="Corrupción en Trámites, OPAs y Consultas de Acceso a la Información Pública"),'6.Valoración Control Corrupción'!G65,"No Aplica"))</f>
        <v/>
      </c>
      <c r="U65" s="87" t="str">
        <f>IF($H$63="","",
IF(OR($H$63="Corrupción",$H$63="Lavado de Activos",$H$63="Financiación del Terrorismo",$H$63="Corrupción en Trámites, OPAs y Consultas de Acceso a la Información Pública"),'6.Valoración Control Corrupción'!H65,"No Aplica"))</f>
        <v/>
      </c>
      <c r="V65" s="87" t="str">
        <f>IF($H$63="","",
IF(OR($H$63="Corrupción",$H$63="Lavado de Activos",$H$63="Financiación del Terrorismo",$H$63="Corrupción en Trámites, OPAs y Consultas de Acceso a la Información Pública"),'6.Valoración Control Corrupción'!I65,"No Aplica"))</f>
        <v/>
      </c>
      <c r="W65" s="87"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7" t="str">
        <f>IF($H$66="","",
IF(OR($H$66="Corrupción",$H$66="Lavado de Activos",$H$66="Financiación del Terrorismo",$H$66="Corrupción en Trámites, OPAs y Consultas de Acceso a la Información Pública"),"No Aplica",'5. Valoración de Controles'!H66))</f>
        <v/>
      </c>
      <c r="R66" s="87" t="str">
        <f>IF($H$66="","",
IF(OR($H$66="Corrupción",$H$66="Lavado de Activos",$H$66="Financiación del Terrorismo",$H$66="Corrupción en Trámites, OPAs y Consultas de Acceso a la Información Pública"),'6.Valoración Control Corrupción'!E66,"No Aplica"))</f>
        <v/>
      </c>
      <c r="S66" s="87" t="str">
        <f>IF($H$66="","",
IF(OR($H$66="Corrupción",$H$66="Lavado de Activos",$H$66="Financiación del Terrorismo",$H$66="Corrupción en Trámites, OPAs y Consultas de Acceso a la Información Pública"),'6.Valoración Control Corrupción'!F66,"No Aplica"))</f>
        <v/>
      </c>
      <c r="T66" s="87" t="str">
        <f>IF($H$66="","",
IF(OR($H$66="Corrupción",$H$66="Lavado de Activos",$H$66="Financiación del Terrorismo",$H$66="Corrupción en Trámites, OPAs y Consultas de Acceso a la Información Pública"),'6.Valoración Control Corrupción'!G66,"No Aplica"))</f>
        <v/>
      </c>
      <c r="U66" s="87" t="str">
        <f>IF($H$66="","",
IF(OR($H$66="Corrupción",$H$66="Lavado de Activos",$H$66="Financiación del Terrorismo",$H$66="Corrupción en Trámites, OPAs y Consultas de Acceso a la Información Pública"),'6.Valoración Control Corrupción'!H66,"No Aplica"))</f>
        <v/>
      </c>
      <c r="V66" s="87" t="str">
        <f>IF($H$66="","",
IF(OR($H$66="Corrupción",$H$66="Lavado de Activos",$H$66="Financiación del Terrorismo",$H$66="Corrupción en Trámites, OPAs y Consultas de Acceso a la Información Pública"),'6.Valoración Control Corrupción'!I66,"No Aplica"))</f>
        <v/>
      </c>
      <c r="W66" s="87"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3"/>
      <c r="AQ66" s="93"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7" t="str">
        <f>IF($H$66="","",
IF(OR($H$66="Corrupción",$H$66="Lavado de Activos",$H$66="Financiación del Terrorismo",$H$66="Corrupción en Trámites, OPAs y Consultas de Acceso a la Información Pública"),"No Aplica",'5. Valoración de Controles'!H67))</f>
        <v/>
      </c>
      <c r="R67" s="87" t="str">
        <f>IF($H$66="","",
IF(OR($H$66="Corrupción",$H$66="Lavado de Activos",$H$66="Financiación del Terrorismo",$H$66="Corrupción en Trámites, OPAs y Consultas de Acceso a la Información Pública"),'6.Valoración Control Corrupción'!E67,"No Aplica"))</f>
        <v/>
      </c>
      <c r="S67" s="87" t="str">
        <f>IF($H$66="","",
IF(OR($H$66="Corrupción",$H$66="Lavado de Activos",$H$66="Financiación del Terrorismo",$H$66="Corrupción en Trámites, OPAs y Consultas de Acceso a la Información Pública"),'6.Valoración Control Corrupción'!F67,"No Aplica"))</f>
        <v/>
      </c>
      <c r="T67" s="87" t="str">
        <f>IF($H$66="","",
IF(OR($H$66="Corrupción",$H$66="Lavado de Activos",$H$66="Financiación del Terrorismo",$H$66="Corrupción en Trámites, OPAs y Consultas de Acceso a la Información Pública"),'6.Valoración Control Corrupción'!G67,"No Aplica"))</f>
        <v/>
      </c>
      <c r="U67" s="87" t="str">
        <f>IF($H$66="","",
IF(OR($H$66="Corrupción",$H$66="Lavado de Activos",$H$66="Financiación del Terrorismo",$H$66="Corrupción en Trámites, OPAs y Consultas de Acceso a la Información Pública"),'6.Valoración Control Corrupción'!H67,"No Aplica"))</f>
        <v/>
      </c>
      <c r="V67" s="87" t="str">
        <f>IF($H$66="","",
IF(OR($H$66="Corrupción",$H$66="Lavado de Activos",$H$66="Financiación del Terrorismo",$H$66="Corrupción en Trámites, OPAs y Consultas de Acceso a la Información Pública"),'6.Valoración Control Corrupción'!I67,"No Aplica"))</f>
        <v/>
      </c>
      <c r="W67" s="87"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7" t="str">
        <f>IF($H$66="","",
IF(OR($H$66="Corrupción",$H$66="Lavado de Activos",$H$66="Financiación del Terrorismo",$H$66="Corrupción en Trámites, OPAs y Consultas de Acceso a la Información Pública"),"No Aplica",'5. Valoración de Controles'!H68))</f>
        <v/>
      </c>
      <c r="R68" s="87" t="str">
        <f>IF($H$66="","",
IF(OR($H$66="Corrupción",$H$66="Lavado de Activos",$H$66="Financiación del Terrorismo",$H$66="Corrupción en Trámites, OPAs y Consultas de Acceso a la Información Pública"),'6.Valoración Control Corrupción'!E68,"No Aplica"))</f>
        <v/>
      </c>
      <c r="S68" s="87" t="str">
        <f>IF($H$66="","",
IF(OR($H$66="Corrupción",$H$66="Lavado de Activos",$H$66="Financiación del Terrorismo",$H$66="Corrupción en Trámites, OPAs y Consultas de Acceso a la Información Pública"),'6.Valoración Control Corrupción'!F68,"No Aplica"))</f>
        <v/>
      </c>
      <c r="T68" s="87" t="str">
        <f>IF($H$66="","",
IF(OR($H$66="Corrupción",$H$66="Lavado de Activos",$H$66="Financiación del Terrorismo",$H$66="Corrupción en Trámites, OPAs y Consultas de Acceso a la Información Pública"),'6.Valoración Control Corrupción'!G68,"No Aplica"))</f>
        <v/>
      </c>
      <c r="U68" s="87" t="str">
        <f>IF($H$66="","",
IF(OR($H$66="Corrupción",$H$66="Lavado de Activos",$H$66="Financiación del Terrorismo",$H$66="Corrupción en Trámites, OPAs y Consultas de Acceso a la Información Pública"),'6.Valoración Control Corrupción'!H68,"No Aplica"))</f>
        <v/>
      </c>
      <c r="V68" s="87" t="str">
        <f>IF($H$66="","",
IF(OR($H$66="Corrupción",$H$66="Lavado de Activos",$H$66="Financiación del Terrorismo",$H$66="Corrupción en Trámites, OPAs y Consultas de Acceso a la Información Pública"),'6.Valoración Control Corrupción'!I68,"No Aplica"))</f>
        <v/>
      </c>
      <c r="W68" s="87"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41.14"/>
    <col customWidth="1" min="4" max="4" width="29.29"/>
    <col customWidth="1" min="5" max="5" width="22.57"/>
    <col customWidth="1" min="6" max="6" width="8.57"/>
    <col customWidth="1" min="7" max="7" width="31.86"/>
    <col customWidth="1" min="8" max="8" width="32.29"/>
    <col customWidth="1" min="9" max="9" width="36.0"/>
    <col customWidth="1" min="10" max="10" width="41.86"/>
    <col customWidth="1" min="11" max="11" width="9.57"/>
    <col customWidth="1" min="12" max="12" width="52.57"/>
    <col customWidth="1" min="13" max="13" width="35.57"/>
    <col customWidth="1" min="14" max="14" width="8.57"/>
    <col customWidth="1" min="15" max="15" width="71.43"/>
    <col customWidth="1" min="16" max="16" width="38.14"/>
    <col customWidth="1" min="17" max="17" width="35.43"/>
    <col customWidth="1" min="18" max="18" width="33.71"/>
    <col customWidth="1" min="19" max="19" width="9.57"/>
    <col customWidth="1" min="20" max="20" width="51.14"/>
    <col customWidth="1" min="21" max="21" width="27.29"/>
    <col customWidth="1" min="22" max="22" width="8.57"/>
    <col customWidth="1" min="23" max="23" width="27.86"/>
    <col customWidth="1" min="24" max="24" width="36.29"/>
    <col customWidth="1" min="25" max="25" width="48.43"/>
    <col customWidth="1" min="26" max="26" width="45.14"/>
    <col customWidth="1" min="27" max="27" width="9.57"/>
    <col customWidth="1" min="28" max="28" width="49.86"/>
    <col customWidth="1" min="29" max="29" width="23.71"/>
    <col customWidth="1" min="30" max="30" width="11.43"/>
    <col customWidth="1" hidden="1" min="31" max="44" width="11.43"/>
  </cols>
  <sheetData>
    <row r="1" ht="16.5" hidden="1"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340</v>
      </c>
      <c r="AC1" s="27"/>
      <c r="AD1" s="7"/>
      <c r="AE1" s="7"/>
      <c r="AF1" s="7"/>
      <c r="AG1" s="7"/>
      <c r="AH1" s="7"/>
      <c r="AI1" s="7"/>
      <c r="AJ1" s="7"/>
      <c r="AK1" s="7"/>
      <c r="AL1" s="7"/>
      <c r="AM1" s="7"/>
      <c r="AN1" s="7"/>
      <c r="AO1" s="7"/>
      <c r="AP1" s="7"/>
      <c r="AQ1" s="7"/>
      <c r="AR1" s="7"/>
    </row>
    <row r="2" ht="16.5" hidden="1" customHeight="1">
      <c r="A2" s="9"/>
      <c r="B2" s="10"/>
      <c r="C2" s="9"/>
      <c r="AA2" s="10"/>
      <c r="AB2" s="59" t="s">
        <v>341</v>
      </c>
      <c r="AC2" s="27"/>
      <c r="AD2" s="7"/>
      <c r="AE2" s="7"/>
      <c r="AF2" s="7"/>
      <c r="AG2" s="7"/>
      <c r="AH2" s="7"/>
      <c r="AI2" s="7"/>
      <c r="AJ2" s="7"/>
      <c r="AK2" s="7"/>
      <c r="AL2" s="7"/>
      <c r="AM2" s="7"/>
      <c r="AN2" s="7"/>
      <c r="AO2" s="7"/>
      <c r="AP2" s="7"/>
      <c r="AQ2" s="7"/>
      <c r="AR2" s="7"/>
    </row>
    <row r="3" ht="16.5" hidden="1" customHeight="1">
      <c r="A3" s="9"/>
      <c r="B3" s="10"/>
      <c r="C3" s="9"/>
      <c r="AA3" s="10"/>
      <c r="AB3" s="59" t="s">
        <v>342</v>
      </c>
      <c r="AC3" s="27"/>
      <c r="AD3" s="7"/>
      <c r="AE3" s="7"/>
      <c r="AF3" s="7"/>
      <c r="AG3" s="7"/>
      <c r="AH3" s="7"/>
      <c r="AI3" s="7"/>
      <c r="AJ3" s="7"/>
      <c r="AK3" s="7"/>
      <c r="AL3" s="7"/>
      <c r="AM3" s="7"/>
      <c r="AN3" s="7"/>
      <c r="AO3" s="7"/>
      <c r="AP3" s="7"/>
      <c r="AQ3" s="7"/>
      <c r="AR3" s="7"/>
    </row>
    <row r="4" ht="16.5" hidden="1"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343</v>
      </c>
      <c r="AC4" s="27"/>
      <c r="AD4" s="7"/>
      <c r="AE4" s="7"/>
      <c r="AF4" s="7"/>
      <c r="AG4" s="7"/>
      <c r="AH4" s="7"/>
      <c r="AI4" s="7"/>
      <c r="AJ4" s="7"/>
      <c r="AK4" s="7"/>
      <c r="AL4" s="7"/>
      <c r="AM4" s="7"/>
      <c r="AN4" s="7"/>
      <c r="AO4" s="7"/>
      <c r="AP4" s="7"/>
      <c r="AQ4" s="7"/>
      <c r="AR4" s="7"/>
    </row>
    <row r="5" ht="16.5" hidden="1"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86</v>
      </c>
      <c r="B6" s="26"/>
      <c r="C6" s="26"/>
      <c r="D6" s="70"/>
      <c r="E6" s="94" t="s">
        <v>320</v>
      </c>
      <c r="F6" s="95" t="s">
        <v>344</v>
      </c>
      <c r="G6" s="26"/>
      <c r="H6" s="26"/>
      <c r="I6" s="26"/>
      <c r="J6" s="26"/>
      <c r="K6" s="26"/>
      <c r="L6" s="26"/>
      <c r="M6" s="27"/>
      <c r="N6" s="95" t="s">
        <v>345</v>
      </c>
      <c r="O6" s="26"/>
      <c r="P6" s="26"/>
      <c r="Q6" s="26"/>
      <c r="R6" s="26"/>
      <c r="S6" s="26"/>
      <c r="T6" s="26"/>
      <c r="U6" s="27"/>
      <c r="V6" s="95" t="s">
        <v>346</v>
      </c>
      <c r="W6" s="26"/>
      <c r="X6" s="26"/>
      <c r="Y6" s="26"/>
      <c r="Z6" s="26"/>
      <c r="AA6" s="26"/>
      <c r="AB6" s="26"/>
      <c r="AC6" s="27"/>
      <c r="AD6" s="7"/>
      <c r="AE6" s="7"/>
      <c r="AF6" s="7"/>
      <c r="AG6" s="7"/>
      <c r="AH6" s="7"/>
      <c r="AI6" s="7"/>
      <c r="AJ6" s="7"/>
      <c r="AK6" s="7"/>
      <c r="AL6" s="7"/>
      <c r="AM6" s="7"/>
      <c r="AN6" s="7"/>
      <c r="AO6" s="7"/>
      <c r="AP6" s="7"/>
      <c r="AQ6" s="7"/>
      <c r="AR6" s="7"/>
    </row>
    <row r="7" ht="27.75" customHeight="1">
      <c r="A7" s="96" t="s">
        <v>84</v>
      </c>
      <c r="B7" s="43" t="s">
        <v>85</v>
      </c>
      <c r="C7" s="48" t="s">
        <v>93</v>
      </c>
      <c r="D7" s="97" t="s">
        <v>94</v>
      </c>
      <c r="E7" s="98" t="s">
        <v>347</v>
      </c>
      <c r="F7" s="99" t="s">
        <v>348</v>
      </c>
      <c r="G7" s="26"/>
      <c r="H7" s="26"/>
      <c r="I7" s="27"/>
      <c r="J7" s="100" t="s">
        <v>349</v>
      </c>
      <c r="K7" s="101" t="s">
        <v>350</v>
      </c>
      <c r="L7" s="26"/>
      <c r="M7" s="27"/>
      <c r="N7" s="99" t="s">
        <v>348</v>
      </c>
      <c r="O7" s="26"/>
      <c r="P7" s="26"/>
      <c r="Q7" s="27"/>
      <c r="R7" s="100" t="s">
        <v>349</v>
      </c>
      <c r="S7" s="101" t="s">
        <v>350</v>
      </c>
      <c r="T7" s="26"/>
      <c r="U7" s="27"/>
      <c r="V7" s="99" t="s">
        <v>348</v>
      </c>
      <c r="W7" s="26"/>
      <c r="X7" s="26"/>
      <c r="Y7" s="27"/>
      <c r="Z7" s="100" t="s">
        <v>349</v>
      </c>
      <c r="AA7" s="101" t="s">
        <v>350</v>
      </c>
      <c r="AB7" s="26"/>
      <c r="AC7" s="27"/>
      <c r="AD7" s="7"/>
      <c r="AE7" s="7"/>
      <c r="AF7" s="7"/>
      <c r="AG7" s="7"/>
      <c r="AH7" s="7"/>
      <c r="AI7" s="7"/>
      <c r="AJ7" s="7"/>
      <c r="AK7" s="7"/>
      <c r="AL7" s="7"/>
      <c r="AM7" s="7"/>
      <c r="AN7" s="7"/>
      <c r="AO7" s="7"/>
      <c r="AP7" s="7"/>
      <c r="AQ7" s="7"/>
      <c r="AR7" s="7"/>
    </row>
    <row r="8" ht="30.75" customHeight="1">
      <c r="A8" s="50"/>
      <c r="B8" s="50"/>
      <c r="C8" s="50"/>
      <c r="D8" s="102"/>
      <c r="E8" s="102"/>
      <c r="F8" s="103" t="s">
        <v>351</v>
      </c>
      <c r="G8" s="103" t="s">
        <v>352</v>
      </c>
      <c r="H8" s="103" t="s">
        <v>353</v>
      </c>
      <c r="I8" s="103" t="s">
        <v>354</v>
      </c>
      <c r="J8" s="100" t="s">
        <v>355</v>
      </c>
      <c r="K8" s="104" t="s">
        <v>351</v>
      </c>
      <c r="L8" s="104" t="s">
        <v>356</v>
      </c>
      <c r="M8" s="104" t="s">
        <v>357</v>
      </c>
      <c r="N8" s="105" t="s">
        <v>351</v>
      </c>
      <c r="O8" s="105" t="s">
        <v>352</v>
      </c>
      <c r="P8" s="103" t="s">
        <v>353</v>
      </c>
      <c r="Q8" s="103" t="s">
        <v>354</v>
      </c>
      <c r="R8" s="100" t="s">
        <v>355</v>
      </c>
      <c r="S8" s="104" t="s">
        <v>351</v>
      </c>
      <c r="T8" s="104" t="s">
        <v>356</v>
      </c>
      <c r="U8" s="104" t="s">
        <v>357</v>
      </c>
      <c r="V8" s="103" t="s">
        <v>351</v>
      </c>
      <c r="W8" s="103" t="s">
        <v>352</v>
      </c>
      <c r="X8" s="103" t="s">
        <v>353</v>
      </c>
      <c r="Y8" s="103" t="s">
        <v>354</v>
      </c>
      <c r="Z8" s="100" t="s">
        <v>355</v>
      </c>
      <c r="AA8" s="104" t="s">
        <v>351</v>
      </c>
      <c r="AB8" s="104" t="s">
        <v>356</v>
      </c>
      <c r="AC8" s="104" t="s">
        <v>357</v>
      </c>
      <c r="AD8" s="62"/>
      <c r="AE8" s="62"/>
      <c r="AF8" s="62"/>
      <c r="AG8" s="62"/>
      <c r="AH8" s="62"/>
      <c r="AI8" s="62"/>
      <c r="AJ8" s="62"/>
      <c r="AK8" s="62"/>
      <c r="AL8" s="62"/>
      <c r="AM8" s="62"/>
      <c r="AN8" s="62"/>
      <c r="AO8" s="62"/>
      <c r="AP8" s="62"/>
      <c r="AQ8" s="62"/>
      <c r="AR8" s="62"/>
    </row>
    <row r="9" ht="25.5" customHeight="1">
      <c r="A9" s="51">
        <v>1.0</v>
      </c>
      <c r="B9" s="75" t="str">
        <f>IF('2. Identificación del Riesgo'!B9:B11="","",'2. Identificación del Riesgo'!B9:B11)</f>
        <v>Gestión Contractual</v>
      </c>
      <c r="C9" s="75"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75" t="str">
        <f>IF('2. Identificación del Riesgo'!H9:H11="","",'2. Identificación del Riesgo'!H9:H11)</f>
        <v>Gestión</v>
      </c>
      <c r="E9" s="106" t="str">
        <f>IF('7. Mapa de Riesgos General'!AO9:AO11="","",'7. Mapa de Riesgos General'!AO9:AO11)</f>
        <v/>
      </c>
      <c r="F9" s="107"/>
      <c r="G9" s="108"/>
      <c r="H9" s="108"/>
      <c r="I9" s="108"/>
      <c r="J9" s="109" t="s">
        <v>358</v>
      </c>
      <c r="K9" s="107"/>
      <c r="L9" s="109"/>
      <c r="M9" s="109"/>
      <c r="N9" s="107">
        <v>1.0</v>
      </c>
      <c r="O9" s="109" t="s">
        <v>359</v>
      </c>
      <c r="P9" s="109" t="s">
        <v>360</v>
      </c>
      <c r="Q9" s="109" t="s">
        <v>361</v>
      </c>
      <c r="R9" s="109" t="s">
        <v>362</v>
      </c>
      <c r="S9" s="110"/>
      <c r="T9" s="109"/>
      <c r="U9" s="109"/>
      <c r="V9" s="111">
        <v>1.0</v>
      </c>
      <c r="W9" s="112" t="s">
        <v>363</v>
      </c>
      <c r="X9" s="112" t="s">
        <v>364</v>
      </c>
      <c r="Y9" s="113" t="s">
        <v>365</v>
      </c>
      <c r="Z9" s="112" t="s">
        <v>366</v>
      </c>
      <c r="AA9" s="110"/>
      <c r="AB9" s="109"/>
      <c r="AC9" s="109"/>
      <c r="AD9" s="63"/>
      <c r="AE9" s="63"/>
      <c r="AF9" s="63"/>
      <c r="AG9" s="63"/>
      <c r="AH9" s="63"/>
      <c r="AI9" s="63"/>
      <c r="AJ9" s="63"/>
      <c r="AK9" s="63"/>
      <c r="AL9" s="63"/>
      <c r="AM9" s="63"/>
      <c r="AN9" s="63"/>
      <c r="AO9" s="63"/>
      <c r="AP9" s="63"/>
      <c r="AQ9" s="63"/>
      <c r="AR9" s="63"/>
    </row>
    <row r="10" ht="25.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55.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7"/>
      <c r="AE11" s="7"/>
      <c r="AF11" s="7"/>
      <c r="AG11" s="7"/>
      <c r="AH11" s="7"/>
      <c r="AI11" s="7"/>
      <c r="AJ11" s="7"/>
      <c r="AK11" s="7"/>
      <c r="AL11" s="7"/>
      <c r="AM11" s="7"/>
      <c r="AN11" s="7"/>
      <c r="AO11" s="7"/>
      <c r="AP11" s="7"/>
      <c r="AQ11" s="7"/>
      <c r="AR11" s="7"/>
    </row>
    <row r="12" ht="23.25" customHeight="1">
      <c r="A12" s="51">
        <v>2.0</v>
      </c>
      <c r="B12" s="75" t="str">
        <f>IF('2. Identificación del Riesgo'!B12:B14="","",'2. Identificación del Riesgo'!B12:B14)</f>
        <v>Gestión Contractual</v>
      </c>
      <c r="C12" s="75"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D12" s="75" t="str">
        <f>IF('2. Identificación del Riesgo'!H12:H14="","",'2. Identificación del Riesgo'!H12:H14)</f>
        <v>Gestión</v>
      </c>
      <c r="E12" s="106" t="str">
        <f>IF('7. Mapa de Riesgos General'!AO12:AO14="","",'7. Mapa de Riesgos General'!AO12:AO14)</f>
        <v/>
      </c>
      <c r="F12" s="114"/>
      <c r="G12" s="115"/>
      <c r="H12" s="115"/>
      <c r="I12" s="115"/>
      <c r="J12" s="109" t="s">
        <v>358</v>
      </c>
      <c r="K12" s="114"/>
      <c r="L12" s="116"/>
      <c r="M12" s="116"/>
      <c r="N12" s="114">
        <v>1.0</v>
      </c>
      <c r="O12" s="116" t="s">
        <v>367</v>
      </c>
      <c r="P12" s="116" t="s">
        <v>368</v>
      </c>
      <c r="Q12" s="116" t="s">
        <v>369</v>
      </c>
      <c r="R12" s="109" t="s">
        <v>362</v>
      </c>
      <c r="S12" s="54"/>
      <c r="T12" s="116"/>
      <c r="U12" s="116"/>
      <c r="V12" s="117">
        <v>1.0</v>
      </c>
      <c r="W12" s="118" t="s">
        <v>370</v>
      </c>
      <c r="X12" s="118" t="s">
        <v>371</v>
      </c>
      <c r="Y12" s="118" t="s">
        <v>372</v>
      </c>
      <c r="Z12" s="112" t="s">
        <v>373</v>
      </c>
      <c r="AA12" s="54"/>
      <c r="AB12" s="116"/>
      <c r="AC12" s="116"/>
      <c r="AD12" s="7"/>
      <c r="AE12" s="7"/>
      <c r="AF12" s="7"/>
      <c r="AG12" s="7"/>
      <c r="AH12" s="7"/>
      <c r="AI12" s="7"/>
      <c r="AJ12" s="7"/>
      <c r="AK12" s="7"/>
      <c r="AL12" s="7"/>
      <c r="AM12" s="7"/>
      <c r="AN12" s="7"/>
      <c r="AO12" s="7"/>
      <c r="AP12" s="7"/>
      <c r="AQ12" s="7"/>
      <c r="AR12" s="7"/>
    </row>
    <row r="13" ht="23.2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61.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18.75" customHeight="1">
      <c r="A15" s="51">
        <v>3.0</v>
      </c>
      <c r="B15" s="75" t="str">
        <f>IF('2. Identificación del Riesgo'!B15:B17="","",'2. Identificación del Riesgo'!B15:B17)</f>
        <v>Gestión Contractual</v>
      </c>
      <c r="C15" s="75" t="str">
        <f>IF('2. Identificación del Riesgo'!G15:G17="","",'2. Identificación del Riesgo'!G15:G17)</f>
        <v>Posibilidad de afectacion reputacional por la aprobacion de polizas que no cumplen con las condiciones legalmente establecidas debido a la Falta de herramientas de control </v>
      </c>
      <c r="D15" s="75" t="str">
        <f>IF('2. Identificación del Riesgo'!H15:H17="","",'2. Identificación del Riesgo'!H15:H17)</f>
        <v>Gestión</v>
      </c>
      <c r="E15" s="106" t="str">
        <f>IF('7. Mapa de Riesgos General'!AO15:AO17="","",'7. Mapa de Riesgos General'!AO15:AO17)</f>
        <v/>
      </c>
      <c r="F15" s="114"/>
      <c r="G15" s="115"/>
      <c r="H15" s="115"/>
      <c r="I15" s="115"/>
      <c r="J15" s="109" t="s">
        <v>358</v>
      </c>
      <c r="K15" s="114"/>
      <c r="L15" s="116"/>
      <c r="M15" s="116"/>
      <c r="N15" s="114">
        <v>1.0</v>
      </c>
      <c r="O15" s="116" t="s">
        <v>374</v>
      </c>
      <c r="P15" s="116" t="s">
        <v>375</v>
      </c>
      <c r="Q15" s="116" t="s">
        <v>376</v>
      </c>
      <c r="R15" s="109" t="s">
        <v>362</v>
      </c>
      <c r="S15" s="54"/>
      <c r="T15" s="116"/>
      <c r="U15" s="116"/>
      <c r="V15" s="117">
        <v>1.0</v>
      </c>
      <c r="W15" s="118" t="s">
        <v>377</v>
      </c>
      <c r="X15" s="118" t="s">
        <v>378</v>
      </c>
      <c r="Y15" s="118" t="s">
        <v>379</v>
      </c>
      <c r="Z15" s="112" t="s">
        <v>380</v>
      </c>
      <c r="AA15" s="54"/>
      <c r="AB15" s="116"/>
      <c r="AC15" s="116"/>
      <c r="AD15" s="7"/>
      <c r="AE15" s="7"/>
      <c r="AF15" s="7"/>
      <c r="AG15" s="7"/>
      <c r="AH15" s="7"/>
      <c r="AI15" s="7"/>
      <c r="AJ15" s="7"/>
      <c r="AK15" s="7"/>
      <c r="AL15" s="7"/>
      <c r="AM15" s="7"/>
      <c r="AN15" s="7"/>
      <c r="AO15" s="7"/>
      <c r="AP15" s="7"/>
      <c r="AQ15" s="7"/>
      <c r="AR15" s="7"/>
    </row>
    <row r="16" ht="18.7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57.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18.75" customHeight="1">
      <c r="A18" s="51">
        <v>4.0</v>
      </c>
      <c r="B18" s="75" t="str">
        <f>IF('2. Identificación del Riesgo'!B18:B20="","",'2. Identificación del Riesgo'!B18:B20)</f>
        <v>Gestión Contractual</v>
      </c>
      <c r="C18" s="75"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D18" s="75" t="str">
        <f>IF('2. Identificación del Riesgo'!H18:H20="","",'2. Identificación del Riesgo'!H18:H20)</f>
        <v>Gestión</v>
      </c>
      <c r="E18" s="106" t="str">
        <f>IF('7. Mapa de Riesgos General'!AO18:AO20="","",'7. Mapa de Riesgos General'!AO18:AO20)</f>
        <v/>
      </c>
      <c r="F18" s="114"/>
      <c r="G18" s="115"/>
      <c r="H18" s="115"/>
      <c r="I18" s="115"/>
      <c r="J18" s="109" t="s">
        <v>358</v>
      </c>
      <c r="K18" s="114"/>
      <c r="L18" s="116"/>
      <c r="M18" s="116"/>
      <c r="N18" s="114">
        <v>1.0</v>
      </c>
      <c r="O18" s="116" t="s">
        <v>381</v>
      </c>
      <c r="P18" s="116" t="s">
        <v>382</v>
      </c>
      <c r="Q18" s="116" t="s">
        <v>383</v>
      </c>
      <c r="R18" s="109" t="s">
        <v>362</v>
      </c>
      <c r="S18" s="54"/>
      <c r="T18" s="116"/>
      <c r="U18" s="116"/>
      <c r="V18" s="114">
        <v>1.0</v>
      </c>
      <c r="W18" s="116" t="s">
        <v>381</v>
      </c>
      <c r="X18" s="118" t="s">
        <v>384</v>
      </c>
      <c r="Y18" s="118" t="s">
        <v>385</v>
      </c>
      <c r="Z18" s="112" t="s">
        <v>386</v>
      </c>
      <c r="AA18" s="54"/>
      <c r="AB18" s="116"/>
      <c r="AC18" s="116"/>
      <c r="AD18" s="7"/>
      <c r="AE18" s="7"/>
      <c r="AF18" s="7"/>
      <c r="AG18" s="7"/>
      <c r="AH18" s="7"/>
      <c r="AI18" s="7"/>
      <c r="AJ18" s="7"/>
      <c r="AK18" s="7"/>
      <c r="AL18" s="7"/>
      <c r="AM18" s="7"/>
      <c r="AN18" s="7"/>
      <c r="AO18" s="7"/>
      <c r="AP18" s="7"/>
      <c r="AQ18" s="7"/>
      <c r="AR18" s="7"/>
    </row>
    <row r="19" ht="18.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59.2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48.75" customHeight="1">
      <c r="A21" s="51">
        <v>5.0</v>
      </c>
      <c r="B21" s="75" t="str">
        <f>IF('2. Identificación del Riesgo'!B21:B23="","",'2. Identificación del Riesgo'!B21:B23)</f>
        <v>Gestión Contractual</v>
      </c>
      <c r="C21" s="75"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75" t="str">
        <f>IF('2. Identificación del Riesgo'!H21:H23="","",'2. Identificación del Riesgo'!H21:H23)</f>
        <v>Gestión</v>
      </c>
      <c r="E21" s="106" t="str">
        <f>IF('7. Mapa de Riesgos General'!AO21:AO23="","",'7. Mapa de Riesgos General'!AO21:AO23)</f>
        <v/>
      </c>
      <c r="F21" s="114"/>
      <c r="G21" s="115"/>
      <c r="H21" s="115"/>
      <c r="I21" s="115"/>
      <c r="J21" s="109" t="s">
        <v>358</v>
      </c>
      <c r="K21" s="114"/>
      <c r="L21" s="116"/>
      <c r="M21" s="116"/>
      <c r="N21" s="114">
        <v>1.0</v>
      </c>
      <c r="O21" s="116" t="s">
        <v>387</v>
      </c>
      <c r="P21" s="116" t="s">
        <v>388</v>
      </c>
      <c r="Q21" s="116" t="s">
        <v>389</v>
      </c>
      <c r="R21" s="109" t="s">
        <v>362</v>
      </c>
      <c r="S21" s="54"/>
      <c r="T21" s="116"/>
      <c r="U21" s="116"/>
      <c r="V21" s="117">
        <v>1.0</v>
      </c>
      <c r="W21" s="118" t="s">
        <v>390</v>
      </c>
      <c r="X21" s="118" t="s">
        <v>378</v>
      </c>
      <c r="Y21" s="118" t="s">
        <v>379</v>
      </c>
      <c r="Z21" s="112" t="s">
        <v>391</v>
      </c>
      <c r="AA21" s="54"/>
      <c r="AB21" s="116"/>
      <c r="AC21" s="116"/>
      <c r="AD21" s="7"/>
      <c r="AE21" s="7"/>
      <c r="AF21" s="7"/>
      <c r="AG21" s="7"/>
      <c r="AH21" s="7"/>
      <c r="AI21" s="7"/>
      <c r="AJ21" s="7"/>
      <c r="AK21" s="7"/>
      <c r="AL21" s="7"/>
      <c r="AM21" s="7"/>
      <c r="AN21" s="7"/>
      <c r="AO21" s="7"/>
      <c r="AP21" s="7"/>
      <c r="AQ21" s="7"/>
      <c r="AR21" s="7"/>
    </row>
    <row r="22" ht="48.7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48.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05.0" customHeight="1">
      <c r="A24" s="51">
        <v>6.0</v>
      </c>
      <c r="B24" s="75" t="str">
        <f>IF('2. Identificación del Riesgo'!B24:B26="","",'2. Identificación del Riesgo'!B24:B26)</f>
        <v>Gestión Contractual</v>
      </c>
      <c r="C24" s="75" t="str">
        <f>IF('2. Identificación del Riesgo'!G24:G26="","",'2. Identificación del Riesgo'!G24:G26)</f>
        <v>Posibilidad de afectación economica y reputacional al recibir o solicitar dadivas o beneficios a nombre propio o de terceros, mediante el direccionamiento de los requisitos técnicos, jurídicos y financieros durante la estructuración contractual.</v>
      </c>
      <c r="D24" s="75" t="str">
        <f>IF('2. Identificación del Riesgo'!H24:H26="","",'2. Identificación del Riesgo'!H24:H26)</f>
        <v>Corrupción</v>
      </c>
      <c r="E24" s="106" t="str">
        <f>IF('7. Mapa de Riesgos General'!AO24:AO26="","",'7. Mapa de Riesgos General'!AO24:AO26)</f>
        <v>1) Actualizar el procedimiento y manuales a que hubuere lugar, con relacion a los lineamientos y controles establecidos en la etapa precontractual. (100%).</v>
      </c>
      <c r="F24" s="114">
        <v>1.0</v>
      </c>
      <c r="G24" s="116" t="s">
        <v>392</v>
      </c>
      <c r="H24" s="116" t="s">
        <v>393</v>
      </c>
      <c r="I24" s="116" t="s">
        <v>394</v>
      </c>
      <c r="J24" s="109" t="s">
        <v>395</v>
      </c>
      <c r="K24" s="114">
        <v>1.0</v>
      </c>
      <c r="L24" s="116" t="s">
        <v>396</v>
      </c>
      <c r="M24" s="116" t="s">
        <v>397</v>
      </c>
      <c r="N24" s="114">
        <v>1.0</v>
      </c>
      <c r="O24" s="116" t="s">
        <v>398</v>
      </c>
      <c r="P24" s="109" t="s">
        <v>399</v>
      </c>
      <c r="Q24" s="116" t="s">
        <v>400</v>
      </c>
      <c r="R24" s="119" t="s">
        <v>401</v>
      </c>
      <c r="S24" s="54"/>
      <c r="T24" s="118" t="s">
        <v>402</v>
      </c>
      <c r="U24" s="116" t="s">
        <v>403</v>
      </c>
      <c r="V24" s="117">
        <v>1.0</v>
      </c>
      <c r="W24" s="118" t="s">
        <v>404</v>
      </c>
      <c r="X24" s="120" t="s">
        <v>405</v>
      </c>
      <c r="Y24" s="118" t="s">
        <v>406</v>
      </c>
      <c r="Z24" s="112" t="s">
        <v>407</v>
      </c>
      <c r="AA24" s="117">
        <v>0.5</v>
      </c>
      <c r="AB24" s="118" t="s">
        <v>408</v>
      </c>
      <c r="AC24" s="118" t="s">
        <v>409</v>
      </c>
      <c r="AD24" s="7"/>
      <c r="AE24" s="7"/>
      <c r="AF24" s="7"/>
      <c r="AG24" s="7"/>
      <c r="AH24" s="7"/>
      <c r="AI24" s="7"/>
      <c r="AJ24" s="7"/>
      <c r="AK24" s="7"/>
      <c r="AL24" s="7"/>
      <c r="AM24" s="7"/>
      <c r="AN24" s="7"/>
      <c r="AO24" s="7"/>
      <c r="AP24" s="7"/>
      <c r="AQ24" s="7"/>
      <c r="AR24" s="7"/>
    </row>
    <row r="25" ht="105.0" customHeight="1">
      <c r="A25" s="45"/>
      <c r="B25" s="45"/>
      <c r="C25" s="45"/>
      <c r="D25" s="45"/>
      <c r="E25" s="45"/>
      <c r="F25" s="45"/>
      <c r="G25" s="45"/>
      <c r="H25" s="45"/>
      <c r="I25" s="45"/>
      <c r="J25" s="45"/>
      <c r="K25" s="45"/>
      <c r="L25" s="45"/>
      <c r="M25" s="45"/>
      <c r="N25" s="45"/>
      <c r="O25" s="45"/>
      <c r="P25" s="45"/>
      <c r="Q25" s="45"/>
      <c r="R25" s="121"/>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105.0" customHeight="1">
      <c r="A26" s="50"/>
      <c r="B26" s="50"/>
      <c r="C26" s="50"/>
      <c r="D26" s="50"/>
      <c r="E26" s="50"/>
      <c r="F26" s="50"/>
      <c r="G26" s="50"/>
      <c r="H26" s="50"/>
      <c r="I26" s="50"/>
      <c r="J26" s="50"/>
      <c r="K26" s="50"/>
      <c r="L26" s="50"/>
      <c r="M26" s="50"/>
      <c r="N26" s="50"/>
      <c r="O26" s="50"/>
      <c r="P26" s="50"/>
      <c r="Q26" s="50"/>
      <c r="R26" s="122"/>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48.75" customHeight="1">
      <c r="A27" s="51">
        <v>7.0</v>
      </c>
      <c r="B27" s="75" t="str">
        <f>IF('2. Identificación del Riesgo'!B27:B29="","",'2. Identificación del Riesgo'!B27:B29)</f>
        <v>Gestión Contractual</v>
      </c>
      <c r="C27" s="75"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jurídicos y financieros.</v>
      </c>
      <c r="D27" s="75" t="str">
        <f>IF('2. Identificación del Riesgo'!H27:H29="","",'2. Identificación del Riesgo'!H27:H29)</f>
        <v>Corrupción</v>
      </c>
      <c r="E27" s="106" t="str">
        <f>IF('7. Mapa de Riesgos General'!AO27:AO29="","",'7. Mapa de Riesgos General'!AO27:AO29)</f>
        <v>1) Establecer dentro del formato de evaluación tecnica, juridica y financiera, la declaración de conflicto de interes, como requisito previo para efectuar la evaluación. (100%).</v>
      </c>
      <c r="F27" s="114">
        <v>0.1</v>
      </c>
      <c r="G27" s="116" t="s">
        <v>410</v>
      </c>
      <c r="H27" s="116" t="s">
        <v>393</v>
      </c>
      <c r="I27" s="116" t="s">
        <v>411</v>
      </c>
      <c r="J27" s="109" t="s">
        <v>395</v>
      </c>
      <c r="K27" s="114">
        <v>0.0</v>
      </c>
      <c r="L27" s="116" t="s">
        <v>412</v>
      </c>
      <c r="M27" s="116" t="s">
        <v>397</v>
      </c>
      <c r="N27" s="114">
        <v>0.8</v>
      </c>
      <c r="O27" s="82" t="s">
        <v>413</v>
      </c>
      <c r="P27" s="116" t="s">
        <v>414</v>
      </c>
      <c r="Q27" s="116" t="s">
        <v>415</v>
      </c>
      <c r="R27" s="119" t="s">
        <v>401</v>
      </c>
      <c r="S27" s="54"/>
      <c r="T27" s="116" t="s">
        <v>416</v>
      </c>
      <c r="U27" s="116" t="s">
        <v>417</v>
      </c>
      <c r="V27" s="117">
        <v>1.0</v>
      </c>
      <c r="W27" s="123" t="s">
        <v>418</v>
      </c>
      <c r="X27" s="118" t="s">
        <v>419</v>
      </c>
      <c r="Y27" s="118" t="s">
        <v>420</v>
      </c>
      <c r="Z27" s="112" t="s">
        <v>407</v>
      </c>
      <c r="AA27" s="117">
        <v>0.5</v>
      </c>
      <c r="AB27" s="118" t="s">
        <v>421</v>
      </c>
      <c r="AC27" s="118" t="s">
        <v>409</v>
      </c>
      <c r="AD27" s="7"/>
      <c r="AE27" s="7"/>
      <c r="AF27" s="7"/>
      <c r="AG27" s="7"/>
      <c r="AH27" s="7"/>
      <c r="AI27" s="7"/>
      <c r="AJ27" s="7"/>
      <c r="AK27" s="7"/>
      <c r="AL27" s="7"/>
      <c r="AM27" s="7"/>
      <c r="AN27" s="7"/>
      <c r="AO27" s="7"/>
      <c r="AP27" s="7"/>
      <c r="AQ27" s="7"/>
      <c r="AR27" s="7"/>
    </row>
    <row r="28" ht="48.75" customHeight="1">
      <c r="A28" s="45"/>
      <c r="B28" s="45"/>
      <c r="C28" s="45"/>
      <c r="D28" s="45"/>
      <c r="E28" s="45"/>
      <c r="F28" s="45"/>
      <c r="G28" s="45"/>
      <c r="H28" s="45"/>
      <c r="I28" s="45"/>
      <c r="J28" s="45"/>
      <c r="K28" s="45"/>
      <c r="L28" s="45"/>
      <c r="M28" s="45"/>
      <c r="N28" s="45"/>
      <c r="O28" s="45"/>
      <c r="P28" s="45"/>
      <c r="Q28" s="45"/>
      <c r="R28" s="121"/>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48.75" customHeight="1">
      <c r="A29" s="50"/>
      <c r="B29" s="50"/>
      <c r="C29" s="50"/>
      <c r="D29" s="50"/>
      <c r="E29" s="50"/>
      <c r="F29" s="50"/>
      <c r="G29" s="50"/>
      <c r="H29" s="50"/>
      <c r="I29" s="50"/>
      <c r="J29" s="50"/>
      <c r="K29" s="50"/>
      <c r="L29" s="50"/>
      <c r="M29" s="50"/>
      <c r="N29" s="50"/>
      <c r="O29" s="50"/>
      <c r="P29" s="50"/>
      <c r="Q29" s="50"/>
      <c r="R29" s="122"/>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50.25" customHeight="1">
      <c r="A30" s="51">
        <v>8.0</v>
      </c>
      <c r="B30" s="75" t="str">
        <f>IF('2. Identificación del Riesgo'!B30:B32="","",'2. Identificación del Riesgo'!B30:B32)</f>
        <v>Gestión Contractual</v>
      </c>
      <c r="C30" s="75" t="str">
        <f>IF('2. Identificación del Riesgo'!G30:G32="","",'2. Identificación del Riesgo'!G30:G32)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75" t="str">
        <f>IF('2. Identificación del Riesgo'!H30:H32="","",'2. Identificación del Riesgo'!H30:H32)</f>
        <v>Corrupción</v>
      </c>
      <c r="E30" s="106" t="str">
        <f>IF('7. Mapa de Riesgos General'!AO30:AO32="","",'7. Mapa de Riesgos General'!AO30:AO32)</f>
        <v>1) Actualizar la guía de supervisión e interventoria. (60%).
2) Capacitar en las obligaciones y responsabilidades de la supervisión de contratos y apoyo a la supervisión. (40%).</v>
      </c>
      <c r="F30" s="114">
        <v>0.6</v>
      </c>
      <c r="G30" s="116" t="s">
        <v>422</v>
      </c>
      <c r="H30" s="116" t="s">
        <v>393</v>
      </c>
      <c r="I30" s="116" t="s">
        <v>423</v>
      </c>
      <c r="J30" s="109" t="s">
        <v>424</v>
      </c>
      <c r="K30" s="114">
        <v>0.5</v>
      </c>
      <c r="L30" s="116" t="s">
        <v>425</v>
      </c>
      <c r="M30" s="116" t="s">
        <v>397</v>
      </c>
      <c r="N30" s="114">
        <v>1.0</v>
      </c>
      <c r="O30" s="116" t="s">
        <v>426</v>
      </c>
      <c r="P30" s="116" t="s">
        <v>427</v>
      </c>
      <c r="Q30" s="124" t="s">
        <v>428</v>
      </c>
      <c r="R30" s="119" t="s">
        <v>429</v>
      </c>
      <c r="S30" s="54"/>
      <c r="T30" s="118" t="s">
        <v>430</v>
      </c>
      <c r="U30" s="116" t="s">
        <v>431</v>
      </c>
      <c r="V30" s="117">
        <v>1.0</v>
      </c>
      <c r="W30" s="118" t="s">
        <v>432</v>
      </c>
      <c r="X30" s="118" t="s">
        <v>433</v>
      </c>
      <c r="Y30" s="118" t="s">
        <v>434</v>
      </c>
      <c r="Z30" s="112" t="s">
        <v>407</v>
      </c>
      <c r="AA30" s="117">
        <v>0.5</v>
      </c>
      <c r="AB30" s="118" t="s">
        <v>435</v>
      </c>
      <c r="AC30" s="118" t="s">
        <v>409</v>
      </c>
      <c r="AD30" s="7"/>
      <c r="AE30" s="7"/>
      <c r="AF30" s="7"/>
      <c r="AG30" s="7"/>
      <c r="AH30" s="7"/>
      <c r="AI30" s="7"/>
      <c r="AJ30" s="7"/>
      <c r="AK30" s="7"/>
      <c r="AL30" s="7"/>
      <c r="AM30" s="7"/>
      <c r="AN30" s="7"/>
      <c r="AO30" s="7"/>
      <c r="AP30" s="7"/>
      <c r="AQ30" s="7"/>
      <c r="AR30" s="7"/>
    </row>
    <row r="31" ht="50.25" customHeight="1">
      <c r="A31" s="45"/>
      <c r="B31" s="45"/>
      <c r="C31" s="45"/>
      <c r="D31" s="45"/>
      <c r="E31" s="45"/>
      <c r="F31" s="45"/>
      <c r="G31" s="45"/>
      <c r="H31" s="45"/>
      <c r="I31" s="45"/>
      <c r="J31" s="45"/>
      <c r="K31" s="45"/>
      <c r="L31" s="45"/>
      <c r="M31" s="45"/>
      <c r="N31" s="45"/>
      <c r="O31" s="45"/>
      <c r="P31" s="45"/>
      <c r="Q31" s="45"/>
      <c r="R31" s="121"/>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50.25" customHeight="1">
      <c r="A32" s="50"/>
      <c r="B32" s="50"/>
      <c r="C32" s="50"/>
      <c r="D32" s="50"/>
      <c r="E32" s="50"/>
      <c r="F32" s="50"/>
      <c r="G32" s="50"/>
      <c r="H32" s="50"/>
      <c r="I32" s="50"/>
      <c r="J32" s="50"/>
      <c r="K32" s="50"/>
      <c r="L32" s="50"/>
      <c r="M32" s="50"/>
      <c r="N32" s="50"/>
      <c r="O32" s="50"/>
      <c r="P32" s="50"/>
      <c r="Q32" s="50"/>
      <c r="R32" s="122"/>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69.0" customHeight="1">
      <c r="A33" s="51">
        <v>9.0</v>
      </c>
      <c r="B33" s="75" t="str">
        <f>IF('2. Identificación del Riesgo'!B33:B35="","",'2. Identificación del Riesgo'!B33:B35)</f>
        <v>Gestión Contractual</v>
      </c>
      <c r="C33" s="75" t="str">
        <f>IF('2. Identificación del Riesgo'!G33:G35="","",'2. Identificación del Riesgo'!G33:G35)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75" t="str">
        <f>IF('2. Identificación del Riesgo'!H33:H35="","",'2. Identificación del Riesgo'!H33:H35)</f>
        <v>Corrupción</v>
      </c>
      <c r="E33" s="106" t="str">
        <f>IF('7. Mapa de Riesgos General'!AO33:AO35="","",'7. Mapa de Riesgos General'!AO33:AO35)</f>
        <v>1) Capacitar en buenas practicas y sanciones por incumplimientos en materia de liquidación contractual, a los supervisores y apoyo a la supervisión. (100%).</v>
      </c>
      <c r="F33" s="114">
        <v>0.25</v>
      </c>
      <c r="G33" s="116" t="s">
        <v>436</v>
      </c>
      <c r="H33" s="116" t="s">
        <v>393</v>
      </c>
      <c r="I33" s="116" t="s">
        <v>437</v>
      </c>
      <c r="J33" s="109" t="s">
        <v>438</v>
      </c>
      <c r="K33" s="114">
        <v>0.0</v>
      </c>
      <c r="L33" s="116" t="s">
        <v>439</v>
      </c>
      <c r="M33" s="116" t="s">
        <v>397</v>
      </c>
      <c r="N33" s="114">
        <v>1.0</v>
      </c>
      <c r="O33" s="116" t="s">
        <v>440</v>
      </c>
      <c r="P33" s="116" t="s">
        <v>441</v>
      </c>
      <c r="Q33" s="116" t="s">
        <v>442</v>
      </c>
      <c r="R33" s="119" t="s">
        <v>443</v>
      </c>
      <c r="S33" s="54"/>
      <c r="T33" s="118" t="s">
        <v>444</v>
      </c>
      <c r="U33" s="116" t="s">
        <v>445</v>
      </c>
      <c r="V33" s="117">
        <v>1.0</v>
      </c>
      <c r="W33" s="118" t="s">
        <v>446</v>
      </c>
      <c r="X33" s="118" t="s">
        <v>447</v>
      </c>
      <c r="Y33" s="118" t="s">
        <v>448</v>
      </c>
      <c r="Z33" s="112" t="s">
        <v>407</v>
      </c>
      <c r="AA33" s="117">
        <v>0.5</v>
      </c>
      <c r="AB33" s="118" t="s">
        <v>449</v>
      </c>
      <c r="AC33" s="118" t="s">
        <v>409</v>
      </c>
      <c r="AD33" s="7"/>
      <c r="AE33" s="7"/>
      <c r="AF33" s="7"/>
      <c r="AG33" s="7"/>
      <c r="AH33" s="7"/>
      <c r="AI33" s="7"/>
      <c r="AJ33" s="7"/>
      <c r="AK33" s="7"/>
      <c r="AL33" s="7"/>
      <c r="AM33" s="7"/>
      <c r="AN33" s="7"/>
      <c r="AO33" s="7"/>
      <c r="AP33" s="7"/>
      <c r="AQ33" s="7"/>
      <c r="AR33" s="7"/>
    </row>
    <row r="34" ht="63.0" customHeight="1">
      <c r="A34" s="45"/>
      <c r="B34" s="45"/>
      <c r="C34" s="45"/>
      <c r="D34" s="45"/>
      <c r="E34" s="45"/>
      <c r="F34" s="45"/>
      <c r="G34" s="45"/>
      <c r="H34" s="45"/>
      <c r="I34" s="45"/>
      <c r="J34" s="45"/>
      <c r="K34" s="45"/>
      <c r="L34" s="45"/>
      <c r="M34" s="45"/>
      <c r="N34" s="45"/>
      <c r="O34" s="45"/>
      <c r="P34" s="45"/>
      <c r="Q34" s="45"/>
      <c r="R34" s="121"/>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62.25" customHeight="1">
      <c r="A35" s="50"/>
      <c r="B35" s="50"/>
      <c r="C35" s="50"/>
      <c r="D35" s="50"/>
      <c r="E35" s="50"/>
      <c r="F35" s="50"/>
      <c r="G35" s="50"/>
      <c r="H35" s="50"/>
      <c r="I35" s="50"/>
      <c r="J35" s="50"/>
      <c r="K35" s="50"/>
      <c r="L35" s="50"/>
      <c r="M35" s="50"/>
      <c r="N35" s="50"/>
      <c r="O35" s="50"/>
      <c r="P35" s="50"/>
      <c r="Q35" s="50"/>
      <c r="R35" s="122"/>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6" t="str">
        <f>IF('7. Mapa de Riesgos General'!AO36:AO38="","",'7. Mapa de Riesgos General'!AO36:AO38)</f>
        <v/>
      </c>
      <c r="F36" s="54"/>
      <c r="G36" s="115"/>
      <c r="H36" s="115"/>
      <c r="I36" s="115"/>
      <c r="J36" s="125"/>
      <c r="K36" s="54"/>
      <c r="L36" s="116"/>
      <c r="M36" s="116"/>
      <c r="N36" s="54"/>
      <c r="O36" s="115"/>
      <c r="P36" s="115"/>
      <c r="Q36" s="115"/>
      <c r="R36" s="116"/>
      <c r="S36" s="54"/>
      <c r="T36" s="116"/>
      <c r="U36" s="116"/>
      <c r="V36" s="54"/>
      <c r="W36" s="115"/>
      <c r="X36" s="115"/>
      <c r="Y36" s="115"/>
      <c r="Z36" s="116"/>
      <c r="AA36" s="54"/>
      <c r="AB36" s="116"/>
      <c r="AC36" s="116"/>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126"/>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125"/>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6" t="str">
        <f>IF('7. Mapa de Riesgos General'!AO39:AO41="","",'7. Mapa de Riesgos General'!AO39:AO41)</f>
        <v/>
      </c>
      <c r="F39" s="54"/>
      <c r="G39" s="115"/>
      <c r="H39" s="115"/>
      <c r="I39" s="115"/>
      <c r="J39" s="116"/>
      <c r="K39" s="54"/>
      <c r="L39" s="116"/>
      <c r="M39" s="116"/>
      <c r="N39" s="54"/>
      <c r="O39" s="115"/>
      <c r="P39" s="115"/>
      <c r="Q39" s="115"/>
      <c r="R39" s="116"/>
      <c r="S39" s="54"/>
      <c r="T39" s="116"/>
      <c r="U39" s="116"/>
      <c r="V39" s="54"/>
      <c r="W39" s="115"/>
      <c r="X39" s="115"/>
      <c r="Y39" s="115"/>
      <c r="Z39" s="116"/>
      <c r="AA39" s="54"/>
      <c r="AB39" s="116"/>
      <c r="AC39" s="116"/>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6" t="str">
        <f>IF('7. Mapa de Riesgos General'!AO42:AO44="","",'7. Mapa de Riesgos General'!AO42:AO44)</f>
        <v/>
      </c>
      <c r="F42" s="54"/>
      <c r="G42" s="115"/>
      <c r="H42" s="115"/>
      <c r="I42" s="115"/>
      <c r="J42" s="116"/>
      <c r="K42" s="54"/>
      <c r="L42" s="116"/>
      <c r="M42" s="116"/>
      <c r="N42" s="54"/>
      <c r="O42" s="115"/>
      <c r="P42" s="115"/>
      <c r="Q42" s="115"/>
      <c r="R42" s="116"/>
      <c r="S42" s="54"/>
      <c r="T42" s="116"/>
      <c r="U42" s="116"/>
      <c r="V42" s="54"/>
      <c r="W42" s="115"/>
      <c r="X42" s="115"/>
      <c r="Y42" s="115"/>
      <c r="Z42" s="116"/>
      <c r="AA42" s="54"/>
      <c r="AB42" s="116"/>
      <c r="AC42" s="116"/>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6" t="str">
        <f>IF('7. Mapa de Riesgos General'!AO45:AO47="","",'7. Mapa de Riesgos General'!AO45:AO47)</f>
        <v/>
      </c>
      <c r="F45" s="54"/>
      <c r="G45" s="115"/>
      <c r="H45" s="115"/>
      <c r="I45" s="115"/>
      <c r="J45" s="116"/>
      <c r="K45" s="54"/>
      <c r="L45" s="116"/>
      <c r="M45" s="116"/>
      <c r="N45" s="54"/>
      <c r="O45" s="115"/>
      <c r="P45" s="115"/>
      <c r="Q45" s="115"/>
      <c r="R45" s="116"/>
      <c r="S45" s="54"/>
      <c r="T45" s="116"/>
      <c r="U45" s="116"/>
      <c r="V45" s="54"/>
      <c r="W45" s="115"/>
      <c r="X45" s="115"/>
      <c r="Y45" s="115"/>
      <c r="Z45" s="116"/>
      <c r="AA45" s="54"/>
      <c r="AB45" s="116"/>
      <c r="AC45" s="116"/>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6" t="str">
        <f>IF('7. Mapa de Riesgos General'!AO48:AO50="","",'7. Mapa de Riesgos General'!AO48:AO50)</f>
        <v/>
      </c>
      <c r="F48" s="54"/>
      <c r="G48" s="115"/>
      <c r="H48" s="115"/>
      <c r="I48" s="115"/>
      <c r="J48" s="116"/>
      <c r="K48" s="54"/>
      <c r="L48" s="116"/>
      <c r="M48" s="116"/>
      <c r="N48" s="54"/>
      <c r="O48" s="115"/>
      <c r="P48" s="115"/>
      <c r="Q48" s="115"/>
      <c r="R48" s="116"/>
      <c r="S48" s="54"/>
      <c r="T48" s="116"/>
      <c r="U48" s="116"/>
      <c r="V48" s="54"/>
      <c r="W48" s="115"/>
      <c r="X48" s="115"/>
      <c r="Y48" s="115"/>
      <c r="Z48" s="116"/>
      <c r="AA48" s="54"/>
      <c r="AB48" s="116"/>
      <c r="AC48" s="116"/>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6" t="str">
        <f>IF('7. Mapa de Riesgos General'!AO51:AO53="","",'7. Mapa de Riesgos General'!AO51:AO53)</f>
        <v/>
      </c>
      <c r="F51" s="54"/>
      <c r="G51" s="115"/>
      <c r="H51" s="115"/>
      <c r="I51" s="115"/>
      <c r="J51" s="116"/>
      <c r="K51" s="54"/>
      <c r="L51" s="116"/>
      <c r="M51" s="116"/>
      <c r="N51" s="54"/>
      <c r="O51" s="115"/>
      <c r="P51" s="115"/>
      <c r="Q51" s="115"/>
      <c r="R51" s="116"/>
      <c r="S51" s="54"/>
      <c r="T51" s="116"/>
      <c r="U51" s="116"/>
      <c r="V51" s="54"/>
      <c r="W51" s="115"/>
      <c r="X51" s="115"/>
      <c r="Y51" s="115"/>
      <c r="Z51" s="116"/>
      <c r="AA51" s="54"/>
      <c r="AB51" s="116"/>
      <c r="AC51" s="116"/>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6" t="str">
        <f>IF('7. Mapa de Riesgos General'!AO54:AO56="","",'7. Mapa de Riesgos General'!AO54:AO56)</f>
        <v/>
      </c>
      <c r="F54" s="54"/>
      <c r="G54" s="115"/>
      <c r="H54" s="115"/>
      <c r="I54" s="115"/>
      <c r="J54" s="116"/>
      <c r="K54" s="54"/>
      <c r="L54" s="116"/>
      <c r="M54" s="116"/>
      <c r="N54" s="54"/>
      <c r="O54" s="115"/>
      <c r="P54" s="115"/>
      <c r="Q54" s="115"/>
      <c r="R54" s="116"/>
      <c r="S54" s="54"/>
      <c r="T54" s="116"/>
      <c r="U54" s="116"/>
      <c r="V54" s="54"/>
      <c r="W54" s="115"/>
      <c r="X54" s="115"/>
      <c r="Y54" s="115"/>
      <c r="Z54" s="116"/>
      <c r="AA54" s="54"/>
      <c r="AB54" s="116"/>
      <c r="AC54" s="116"/>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6" t="str">
        <f>IF('7. Mapa de Riesgos General'!AO57:AO59="","",'7. Mapa de Riesgos General'!AO57:AO59)</f>
        <v/>
      </c>
      <c r="F57" s="54"/>
      <c r="G57" s="115"/>
      <c r="H57" s="115"/>
      <c r="I57" s="115"/>
      <c r="J57" s="116"/>
      <c r="K57" s="54"/>
      <c r="L57" s="116"/>
      <c r="M57" s="116"/>
      <c r="N57" s="54"/>
      <c r="O57" s="115"/>
      <c r="P57" s="115"/>
      <c r="Q57" s="115"/>
      <c r="R57" s="116"/>
      <c r="S57" s="54"/>
      <c r="T57" s="116"/>
      <c r="U57" s="116"/>
      <c r="V57" s="54"/>
      <c r="W57" s="115"/>
      <c r="X57" s="115"/>
      <c r="Y57" s="115"/>
      <c r="Z57" s="116"/>
      <c r="AA57" s="54"/>
      <c r="AB57" s="116"/>
      <c r="AC57" s="116"/>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6" t="str">
        <f>IF('7. Mapa de Riesgos General'!AO60:AO62="","",'7. Mapa de Riesgos General'!AO60:AO62)</f>
        <v/>
      </c>
      <c r="F60" s="54"/>
      <c r="G60" s="115"/>
      <c r="H60" s="115"/>
      <c r="I60" s="115"/>
      <c r="J60" s="116"/>
      <c r="K60" s="54"/>
      <c r="L60" s="116"/>
      <c r="M60" s="116"/>
      <c r="N60" s="54"/>
      <c r="O60" s="115"/>
      <c r="P60" s="115"/>
      <c r="Q60" s="115"/>
      <c r="R60" s="116"/>
      <c r="S60" s="54"/>
      <c r="T60" s="116"/>
      <c r="U60" s="116"/>
      <c r="V60" s="54"/>
      <c r="W60" s="115"/>
      <c r="X60" s="115"/>
      <c r="Y60" s="115"/>
      <c r="Z60" s="116"/>
      <c r="AA60" s="54"/>
      <c r="AB60" s="116"/>
      <c r="AC60" s="116"/>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6" t="str">
        <f>IF('7. Mapa de Riesgos General'!AO63:AO65="","",'7. Mapa de Riesgos General'!AO63:AO65)</f>
        <v/>
      </c>
      <c r="F63" s="54"/>
      <c r="G63" s="115"/>
      <c r="H63" s="115"/>
      <c r="I63" s="115"/>
      <c r="J63" s="116"/>
      <c r="K63" s="54"/>
      <c r="L63" s="116"/>
      <c r="M63" s="116"/>
      <c r="N63" s="54"/>
      <c r="O63" s="115"/>
      <c r="P63" s="115"/>
      <c r="Q63" s="115"/>
      <c r="R63" s="116"/>
      <c r="S63" s="54"/>
      <c r="T63" s="116"/>
      <c r="U63" s="116"/>
      <c r="V63" s="54"/>
      <c r="W63" s="115"/>
      <c r="X63" s="115"/>
      <c r="Y63" s="115"/>
      <c r="Z63" s="116"/>
      <c r="AA63" s="54"/>
      <c r="AB63" s="116"/>
      <c r="AC63" s="116"/>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6" t="str">
        <f>IF('7. Mapa de Riesgos General'!AO66:AO68="","",'7. Mapa de Riesgos General'!AO66:AO68)</f>
        <v/>
      </c>
      <c r="F66" s="54"/>
      <c r="G66" s="115"/>
      <c r="H66" s="115"/>
      <c r="I66" s="115"/>
      <c r="J66" s="116"/>
      <c r="K66" s="54"/>
      <c r="L66" s="116"/>
      <c r="M66" s="116"/>
      <c r="N66" s="54"/>
      <c r="O66" s="115"/>
      <c r="P66" s="115"/>
      <c r="Q66" s="115"/>
      <c r="R66" s="116"/>
      <c r="S66" s="54"/>
      <c r="T66" s="116"/>
      <c r="U66" s="116"/>
      <c r="V66" s="54"/>
      <c r="W66" s="115"/>
      <c r="X66" s="115"/>
      <c r="Y66" s="115"/>
      <c r="Z66" s="116"/>
      <c r="AA66" s="54"/>
      <c r="AB66" s="116"/>
      <c r="AC66" s="116"/>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27"/>
      <c r="C69" s="6"/>
      <c r="D69" s="6"/>
      <c r="E69" s="6"/>
      <c r="F69" s="128">
        <f>IFERROR(AVERAGE(F9:F68),"")</f>
        <v>0.4875</v>
      </c>
      <c r="G69" s="6"/>
      <c r="H69" s="6"/>
      <c r="I69" s="6"/>
      <c r="J69" s="6"/>
      <c r="K69" s="128">
        <f>IFERROR(AVERAGE(K9:K68),"")</f>
        <v>0.375</v>
      </c>
      <c r="L69" s="6"/>
      <c r="M69" s="6"/>
      <c r="N69" s="128">
        <f>IFERROR(AVERAGE(N9:N68),"")</f>
        <v>0.9777777778</v>
      </c>
      <c r="O69" s="6"/>
      <c r="P69" s="6"/>
      <c r="Q69" s="6"/>
      <c r="R69" s="6"/>
      <c r="S69" s="128" t="str">
        <f>IFERROR(AVERAGE(S9:S68),"")</f>
        <v/>
      </c>
      <c r="T69" s="6"/>
      <c r="U69" s="6"/>
      <c r="V69" s="128">
        <f>IFERROR(AVERAGE(V9:V68),"")</f>
        <v>1</v>
      </c>
      <c r="W69" s="6"/>
      <c r="X69" s="6"/>
      <c r="Y69" s="6"/>
      <c r="Z69" s="6"/>
      <c r="AA69" s="128">
        <f>IFERROR(AVERAGE(AA9:AA68),"")</f>
        <v>0.5</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0">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P36:P38"/>
    <mergeCell ref="Q36:Q38"/>
    <mergeCell ref="H36:H38"/>
    <mergeCell ref="I36:I38"/>
    <mergeCell ref="K36:K38"/>
    <mergeCell ref="L36:L38"/>
    <mergeCell ref="M36:M38"/>
    <mergeCell ref="N36:N38"/>
    <mergeCell ref="O36:O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AA33:AA35"/>
    <mergeCell ref="AA36:AA38"/>
    <mergeCell ref="AB36:AB38"/>
    <mergeCell ref="AC36:AC38"/>
    <mergeCell ref="V33:V35"/>
    <mergeCell ref="W33:W35"/>
    <mergeCell ref="X33:X35"/>
    <mergeCell ref="Y33:Y35"/>
    <mergeCell ref="Z33:Z35"/>
    <mergeCell ref="AB33:AB35"/>
    <mergeCell ref="AC33:AC35"/>
    <mergeCell ref="X42:X44"/>
    <mergeCell ref="Y42:Y44"/>
    <mergeCell ref="Q42:Q44"/>
    <mergeCell ref="R42:R44"/>
    <mergeCell ref="S42:S44"/>
    <mergeCell ref="T42:T44"/>
    <mergeCell ref="U42:U44"/>
    <mergeCell ref="V42:V44"/>
    <mergeCell ref="W42:W44"/>
    <mergeCell ref="Y36:Y38"/>
    <mergeCell ref="Z36:Z38"/>
    <mergeCell ref="Z42:Z44"/>
    <mergeCell ref="AA42:AA44"/>
    <mergeCell ref="AB42:AB44"/>
    <mergeCell ref="AC42:AC44"/>
    <mergeCell ref="R36:R38"/>
    <mergeCell ref="S36:S38"/>
    <mergeCell ref="T36:T38"/>
    <mergeCell ref="U36:U38"/>
    <mergeCell ref="V36:V38"/>
    <mergeCell ref="W36:W38"/>
    <mergeCell ref="X36:X38"/>
    <mergeCell ref="H39:H41"/>
    <mergeCell ref="I39:I41"/>
    <mergeCell ref="J39:J41"/>
    <mergeCell ref="K39:K41"/>
    <mergeCell ref="L39:L41"/>
    <mergeCell ref="M39:M41"/>
    <mergeCell ref="N39:N41"/>
    <mergeCell ref="V39:V41"/>
    <mergeCell ref="W39:W41"/>
    <mergeCell ref="X39:X41"/>
    <mergeCell ref="Y39:Y41"/>
    <mergeCell ref="Z39:Z41"/>
    <mergeCell ref="AA39:AA41"/>
    <mergeCell ref="AB39:AB41"/>
    <mergeCell ref="AC39:AC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Y9"/>
    <hyperlink r:id="rId2" ref="Q30"/>
  </hyperlinks>
  <printOptions/>
  <pageMargins bottom="0.75" footer="0.0" header="0.0" left="0.7" right="0.7" top="0.75"/>
  <pageSetup orientation="portrait"/>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450</v>
      </c>
      <c r="J1" s="27"/>
      <c r="K1" s="7"/>
      <c r="L1" s="7"/>
      <c r="M1" s="7"/>
      <c r="N1" s="7"/>
      <c r="O1" s="7"/>
      <c r="P1" s="7"/>
      <c r="Q1" s="7"/>
      <c r="R1" s="7"/>
      <c r="S1" s="7"/>
      <c r="T1" s="7"/>
      <c r="U1" s="7"/>
      <c r="V1" s="7"/>
      <c r="W1" s="7"/>
      <c r="X1" s="7"/>
      <c r="Y1" s="7"/>
      <c r="Z1" s="8"/>
    </row>
    <row r="2" ht="16.5" customHeight="1">
      <c r="A2" s="9"/>
      <c r="B2" s="10"/>
      <c r="C2" s="9"/>
      <c r="H2" s="10"/>
      <c r="I2" s="59" t="s">
        <v>451</v>
      </c>
      <c r="J2" s="27"/>
      <c r="K2" s="7"/>
      <c r="L2" s="7"/>
      <c r="M2" s="7"/>
      <c r="N2" s="7"/>
      <c r="O2" s="7"/>
      <c r="P2" s="7"/>
      <c r="Q2" s="7"/>
      <c r="R2" s="7"/>
      <c r="S2" s="7"/>
      <c r="T2" s="7"/>
      <c r="U2" s="7"/>
      <c r="V2" s="7"/>
      <c r="W2" s="7"/>
      <c r="X2" s="7"/>
      <c r="Y2" s="7"/>
      <c r="Z2" s="8"/>
    </row>
    <row r="3">
      <c r="A3" s="9"/>
      <c r="B3" s="10"/>
      <c r="C3" s="9"/>
      <c r="H3" s="10"/>
      <c r="I3" s="59" t="s">
        <v>452</v>
      </c>
      <c r="J3" s="27"/>
      <c r="K3" s="7"/>
      <c r="L3" s="7"/>
      <c r="M3" s="7"/>
      <c r="N3" s="7"/>
      <c r="O3" s="7"/>
      <c r="P3" s="7"/>
      <c r="Q3" s="7"/>
      <c r="R3" s="7"/>
      <c r="S3" s="7"/>
      <c r="T3" s="7"/>
      <c r="U3" s="7"/>
      <c r="V3" s="7"/>
      <c r="W3" s="7"/>
      <c r="X3" s="7"/>
      <c r="Y3" s="7"/>
      <c r="Z3" s="8"/>
    </row>
    <row r="4">
      <c r="A4" s="12"/>
      <c r="B4" s="13"/>
      <c r="C4" s="12"/>
      <c r="D4" s="14"/>
      <c r="E4" s="14"/>
      <c r="F4" s="14"/>
      <c r="G4" s="14"/>
      <c r="H4" s="13"/>
      <c r="I4" s="59" t="s">
        <v>453</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86</v>
      </c>
      <c r="B6" s="26"/>
      <c r="C6" s="26"/>
      <c r="D6" s="70"/>
      <c r="E6" s="129" t="s">
        <v>454</v>
      </c>
      <c r="F6" s="27"/>
      <c r="G6" s="129" t="s">
        <v>455</v>
      </c>
      <c r="H6" s="27"/>
      <c r="I6" s="129" t="s">
        <v>456</v>
      </c>
      <c r="J6" s="27"/>
      <c r="K6" s="7"/>
      <c r="L6" s="7"/>
      <c r="M6" s="7"/>
      <c r="N6" s="7"/>
      <c r="O6" s="7"/>
      <c r="P6" s="7"/>
      <c r="Q6" s="7"/>
      <c r="R6" s="7"/>
      <c r="S6" s="7"/>
      <c r="T6" s="7"/>
      <c r="U6" s="7"/>
      <c r="V6" s="7"/>
      <c r="W6" s="7"/>
      <c r="X6" s="7"/>
      <c r="Y6" s="7"/>
      <c r="Z6" s="8"/>
    </row>
    <row r="7" ht="21.0" customHeight="1">
      <c r="A7" s="96" t="s">
        <v>84</v>
      </c>
      <c r="B7" s="43" t="s">
        <v>85</v>
      </c>
      <c r="C7" s="48" t="s">
        <v>93</v>
      </c>
      <c r="D7" s="97" t="s">
        <v>94</v>
      </c>
      <c r="E7" s="130" t="s">
        <v>457</v>
      </c>
      <c r="F7" s="130" t="s">
        <v>458</v>
      </c>
      <c r="G7" s="130" t="s">
        <v>457</v>
      </c>
      <c r="H7" s="130" t="s">
        <v>458</v>
      </c>
      <c r="I7" s="130" t="s">
        <v>457</v>
      </c>
      <c r="J7" s="130" t="s">
        <v>458</v>
      </c>
      <c r="K7" s="7"/>
      <c r="L7" s="7"/>
      <c r="M7" s="7"/>
      <c r="N7" s="7"/>
      <c r="O7" s="7"/>
      <c r="P7" s="7"/>
      <c r="Q7" s="7"/>
      <c r="R7" s="7"/>
      <c r="S7" s="7"/>
      <c r="T7" s="7"/>
      <c r="U7" s="7"/>
      <c r="V7" s="7"/>
      <c r="W7" s="7"/>
      <c r="X7" s="7"/>
      <c r="Y7" s="7"/>
      <c r="Z7" s="8"/>
    </row>
    <row r="8" ht="12.0" customHeight="1">
      <c r="A8" s="50"/>
      <c r="B8" s="50"/>
      <c r="C8" s="50"/>
      <c r="D8" s="102"/>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Gestión Contractual</v>
      </c>
      <c r="C9" s="75" t="str">
        <f>IF('8. Seguimiento Cuatrimestral'!C9:C11="","",'8. Seguimiento Cuatrimestral'!C9:C11)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75" t="str">
        <f>IF('8. Seguimiento Cuatrimestral'!D9:D11="","",'8. Seguimiento Cuatrimestral'!D9:D11)</f>
        <v>Gestión</v>
      </c>
      <c r="E9" s="110" t="str">
        <f>'8. Seguimiento Cuatrimestral'!F9:F11</f>
        <v/>
      </c>
      <c r="F9" s="110" t="str">
        <f>'8. Seguimiento Cuatrimestral'!K9:K11</f>
        <v/>
      </c>
      <c r="G9" s="110">
        <f>'8. Seguimiento Cuatrimestral'!N9:N11</f>
        <v>1</v>
      </c>
      <c r="H9" s="110" t="str">
        <f>'8. Seguimiento Cuatrimestral'!S9:S11</f>
        <v/>
      </c>
      <c r="I9" s="110">
        <f>'8. Seguimiento Cuatrimestral'!V9:V11</f>
        <v>1</v>
      </c>
      <c r="J9" s="110" t="str">
        <f>'8. Seguimiento Cuatrimestral'!AA9:AA11</f>
        <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Gestión Contractual</v>
      </c>
      <c r="C12" s="75" t="str">
        <f>IF('8. Seguimiento Cuatrimestral'!C12:C14="","",'8. Seguimiento Cuatrimestral'!C12:C14)</f>
        <v>Posibilidad de afectacion reputacional por la Publicacion extemporanea o no publicacion en el portal SECOP II de la informacion de la gestion contractual de responsabilidad de la OAJ, debido a la falta de control y seguimiento</v>
      </c>
      <c r="D12" s="75" t="str">
        <f>IF('8. Seguimiento Cuatrimestral'!D12:D14="","",'8. Seguimiento Cuatrimestral'!D12:D14)</f>
        <v>Gestión</v>
      </c>
      <c r="E12" s="110" t="str">
        <f>'8. Seguimiento Cuatrimestral'!F12:F14</f>
        <v/>
      </c>
      <c r="F12" s="110" t="str">
        <f>'8. Seguimiento Cuatrimestral'!K12:K14</f>
        <v/>
      </c>
      <c r="G12" s="110">
        <f>'8. Seguimiento Cuatrimestral'!N12:N14</f>
        <v>1</v>
      </c>
      <c r="H12" s="110" t="str">
        <f>'8. Seguimiento Cuatrimestral'!S12:S14</f>
        <v/>
      </c>
      <c r="I12" s="110">
        <f>'8. Seguimiento Cuatrimestral'!V12:V14</f>
        <v>1</v>
      </c>
      <c r="J12" s="110"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Gestión Contractual</v>
      </c>
      <c r="C15" s="75" t="str">
        <f>IF('8. Seguimiento Cuatrimestral'!C15:C17="","",'8. Seguimiento Cuatrimestral'!C15:C17)</f>
        <v>Posibilidad de afectacion reputacional por la aprobacion de polizas que no cumplen con las condiciones legalmente establecidas debido a la Falta de herramientas de control </v>
      </c>
      <c r="D15" s="75" t="str">
        <f>IF('8. Seguimiento Cuatrimestral'!D15:D17="","",'8. Seguimiento Cuatrimestral'!D15:D17)</f>
        <v>Gestión</v>
      </c>
      <c r="E15" s="110" t="str">
        <f>'8. Seguimiento Cuatrimestral'!F15:F17</f>
        <v/>
      </c>
      <c r="F15" s="110" t="str">
        <f>'8. Seguimiento Cuatrimestral'!K15:K17</f>
        <v/>
      </c>
      <c r="G15" s="110">
        <f>'8. Seguimiento Cuatrimestral'!N15:N17</f>
        <v>1</v>
      </c>
      <c r="H15" s="110" t="str">
        <f>'8. Seguimiento Cuatrimestral'!S15:S17</f>
        <v/>
      </c>
      <c r="I15" s="110">
        <f>'8. Seguimiento Cuatrimestral'!V15:V17</f>
        <v>1</v>
      </c>
      <c r="J15" s="110"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Gestión Contractual</v>
      </c>
      <c r="C18" s="75" t="str">
        <f>IF('8. Seguimiento Cuatrimestral'!C18:C20="","",'8. Seguimiento Cuatrimestral'!C18:C20)</f>
        <v>Posibilidad de afectacion reputacional por la perdida de competencia para liquidar contratos por parte de la entidad debido a la Falta de herramientas de control y seguimiento de los plazos para liquidar</v>
      </c>
      <c r="D18" s="75" t="str">
        <f>IF('8. Seguimiento Cuatrimestral'!D18:D20="","",'8. Seguimiento Cuatrimestral'!D18:D20)</f>
        <v>Gestión</v>
      </c>
      <c r="E18" s="110" t="str">
        <f>'8. Seguimiento Cuatrimestral'!F18:F20</f>
        <v/>
      </c>
      <c r="F18" s="110" t="str">
        <f>'8. Seguimiento Cuatrimestral'!K18:K20</f>
        <v/>
      </c>
      <c r="G18" s="110">
        <f>'8. Seguimiento Cuatrimestral'!N18:N20</f>
        <v>1</v>
      </c>
      <c r="H18" s="110" t="str">
        <f>'8. Seguimiento Cuatrimestral'!S18:S20</f>
        <v/>
      </c>
      <c r="I18" s="110">
        <f>'8. Seguimiento Cuatrimestral'!V18:V20</f>
        <v>1</v>
      </c>
      <c r="J18" s="110"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Gestión Contractual</v>
      </c>
      <c r="C21" s="75"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75" t="str">
        <f>IF('8. Seguimiento Cuatrimestral'!D21:D23="","",'8. Seguimiento Cuatrimestral'!D21:D23)</f>
        <v>Gestión</v>
      </c>
      <c r="E21" s="110" t="str">
        <f>'8. Seguimiento Cuatrimestral'!F21:F23</f>
        <v/>
      </c>
      <c r="F21" s="110" t="str">
        <f>'8. Seguimiento Cuatrimestral'!K21:K23</f>
        <v/>
      </c>
      <c r="G21" s="110">
        <f>'8. Seguimiento Cuatrimestral'!N21:N23</f>
        <v>1</v>
      </c>
      <c r="H21" s="110" t="str">
        <f>'8. Seguimiento Cuatrimestral'!S21:S23</f>
        <v/>
      </c>
      <c r="I21" s="110">
        <f>'8. Seguimiento Cuatrimestral'!V21:V23</f>
        <v>1</v>
      </c>
      <c r="J21" s="110"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Gestión Contractual</v>
      </c>
      <c r="C24" s="75" t="str">
        <f>IF('8. Seguimiento Cuatrimestral'!C24:C26="","",'8. Seguimiento Cuatrimestral'!C24:C26)</f>
        <v>Posibilidad de afectación economica y reputacional al recibir o solicitar dadivas o beneficios a nombre propio o de terceros, mediante el direccionamiento de los requisitos técnicos, jurídicos y financieros durante la estructuración contractual.</v>
      </c>
      <c r="D24" s="75" t="str">
        <f>IF('8. Seguimiento Cuatrimestral'!D24:D26="","",'8. Seguimiento Cuatrimestral'!D24:D26)</f>
        <v>Corrupción</v>
      </c>
      <c r="E24" s="110">
        <f>'8. Seguimiento Cuatrimestral'!F24:F26</f>
        <v>1</v>
      </c>
      <c r="F24" s="110">
        <f>'8. Seguimiento Cuatrimestral'!K24:K26</f>
        <v>1</v>
      </c>
      <c r="G24" s="110">
        <f>'8. Seguimiento Cuatrimestral'!N24:N26</f>
        <v>1</v>
      </c>
      <c r="H24" s="110" t="str">
        <f>'8. Seguimiento Cuatrimestral'!S24:S26</f>
        <v/>
      </c>
      <c r="I24" s="110">
        <f>'8. Seguimiento Cuatrimestral'!V24:V26</f>
        <v>1</v>
      </c>
      <c r="J24" s="110">
        <f>'8. Seguimiento Cuatrimestral'!AA24:AA26</f>
        <v>0.5</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Gestión Contractual</v>
      </c>
      <c r="C27" s="75" t="str">
        <f>IF('8. Seguimiento Cuatrimestral'!C27:C29="","",'8. Seguimiento Cuatrimestral'!C27:C29)</f>
        <v>Posibilidad de afectación economica y reputacional al recibir o solicitar dadivas o beneficios a nombre propio o de terceros, mediante la evaluación contractual direccionada y permisiva de los requisitos técnicos, jurídicos y financieros.</v>
      </c>
      <c r="D27" s="75" t="str">
        <f>IF('8. Seguimiento Cuatrimestral'!D27:D29="","",'8. Seguimiento Cuatrimestral'!D27:D29)</f>
        <v>Corrupción</v>
      </c>
      <c r="E27" s="110">
        <f>'8. Seguimiento Cuatrimestral'!F27:F29</f>
        <v>0.1</v>
      </c>
      <c r="F27" s="110">
        <f>'8. Seguimiento Cuatrimestral'!K27:K29</f>
        <v>0</v>
      </c>
      <c r="G27" s="110">
        <f>'8. Seguimiento Cuatrimestral'!N27:N29</f>
        <v>0.8</v>
      </c>
      <c r="H27" s="110" t="str">
        <f>'8. Seguimiento Cuatrimestral'!S27:S29</f>
        <v/>
      </c>
      <c r="I27" s="110" t="str">
        <f>'8. Seguimiento Cuatrimestral'!W27:W29</f>
        <v>Durante el periodo se dió uso al FORMATO CONFLICTO DE INTERESES PARA EVALUACIÓN TÉCNICA, JURIDICA Y FINANCIERA., que deberá ser firmado por el Comité evaluador,  el cual está representado por varios funcionarios de la Entidad de diferentes dependencias:
Los suscritos, habiendo sido designados como comité evaluador para el proceso indicado anteriormente, declaramos que no tenemos ningún vínculo (conflicto de interés) directo o indirecto con ninguno de los proponentes que han presentado oferta/propuesta para este proceso, en su calidad de individuos o miembros de una asociación, así como tampoco con ningún subcontratista propuesto.
Declaro que si durante el proceso de evaluación descubro que existe tal conflicto de interés, lo informaré inmediatamente a la Entidad y renunciaré a mis funciones u obligaciones dentro del comité evaluador.  Entiendo que si tal conflicto de interés es de mi conocimiento y no lo he declarado, La Entidad efectuará las acciones legales a que haya lugar.
Declaro que no responderé a los intereses, influencias u órdenes de ninguna parte, involucrada o no en el proceso, incluyendo a la Institución a la que represento, que afecten el resultado del mismo; teniendo durante el curso de la evaluación completa autonomía e independencia de mis superiores o de la autoridad que me designó a desempeñar esta actividad, con el objeto de eliminar todo tipo de influencias externas en la toma de decisiones.</v>
      </c>
      <c r="J27" s="110">
        <f>'8. Seguimiento Cuatrimestral'!AA27:AA29</f>
        <v>0.5</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Gestión Contractual</v>
      </c>
      <c r="C30" s="75" t="str">
        <f>IF('8. Seguimiento Cuatrimestral'!C30:C32="","",'8. Seguimiento Cuatrimestral'!C30:C32)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75" t="str">
        <f>IF('8. Seguimiento Cuatrimestral'!D30:D32="","",'8. Seguimiento Cuatrimestral'!D30:D32)</f>
        <v>Corrupción</v>
      </c>
      <c r="E30" s="110">
        <f>'8. Seguimiento Cuatrimestral'!F30:F32</f>
        <v>0.6</v>
      </c>
      <c r="F30" s="110">
        <f>'8. Seguimiento Cuatrimestral'!K30:K32</f>
        <v>0.5</v>
      </c>
      <c r="G30" s="110">
        <f>'8. Seguimiento Cuatrimestral'!N30:N32</f>
        <v>1</v>
      </c>
      <c r="H30" s="110" t="str">
        <f>'8. Seguimiento Cuatrimestral'!S30:S32</f>
        <v/>
      </c>
      <c r="I30" s="110">
        <f>'8. Seguimiento Cuatrimestral'!V30:V32</f>
        <v>1</v>
      </c>
      <c r="J30" s="110">
        <f>'8. Seguimiento Cuatrimestral'!AA30:AA32</f>
        <v>0.5</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Gestión Contractual</v>
      </c>
      <c r="C33" s="75" t="str">
        <f>IF('8. Seguimiento Cuatrimestral'!C33:C35="","",'8. Seguimiento Cuatrimestral'!C33:C35)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75" t="str">
        <f>IF('8. Seguimiento Cuatrimestral'!D33:D35="","",'8. Seguimiento Cuatrimestral'!D33:D35)</f>
        <v>Corrupción</v>
      </c>
      <c r="E33" s="110">
        <f>'8. Seguimiento Cuatrimestral'!F33:F35</f>
        <v>0.25</v>
      </c>
      <c r="F33" s="110">
        <f>'8. Seguimiento Cuatrimestral'!K33:K35</f>
        <v>0</v>
      </c>
      <c r="G33" s="110">
        <f>'8. Seguimiento Cuatrimestral'!N33:N35</f>
        <v>1</v>
      </c>
      <c r="H33" s="110" t="str">
        <f>'8. Seguimiento Cuatrimestral'!S33:S35</f>
        <v/>
      </c>
      <c r="I33" s="110">
        <f>'8. Seguimiento Cuatrimestral'!V33:V35</f>
        <v>1</v>
      </c>
      <c r="J33" s="110">
        <f>'8. Seguimiento Cuatrimestral'!AA33:AA35</f>
        <v>0.5</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10" t="str">
        <f>'8. Seguimiento Cuatrimestral'!F36:F38</f>
        <v/>
      </c>
      <c r="F36" s="110" t="str">
        <f>'8. Seguimiento Cuatrimestral'!K36:K38</f>
        <v/>
      </c>
      <c r="G36" s="110" t="str">
        <f>'8. Seguimiento Cuatrimestral'!N36:N38</f>
        <v/>
      </c>
      <c r="H36" s="110" t="str">
        <f>'8. Seguimiento Cuatrimestral'!S36:S38</f>
        <v/>
      </c>
      <c r="I36" s="110" t="str">
        <f>'8. Seguimiento Cuatrimestral'!V36:V38</f>
        <v/>
      </c>
      <c r="J36" s="110"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10" t="str">
        <f>'8. Seguimiento Cuatrimestral'!F39:F41</f>
        <v/>
      </c>
      <c r="F39" s="110" t="str">
        <f>'8. Seguimiento Cuatrimestral'!K39:K41</f>
        <v/>
      </c>
      <c r="G39" s="110" t="str">
        <f>'8. Seguimiento Cuatrimestral'!N39:N41</f>
        <v/>
      </c>
      <c r="H39" s="110" t="str">
        <f>'8. Seguimiento Cuatrimestral'!S39:S41</f>
        <v/>
      </c>
      <c r="I39" s="110" t="str">
        <f>'8. Seguimiento Cuatrimestral'!V39:V41</f>
        <v/>
      </c>
      <c r="J39" s="110"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10" t="str">
        <f>'8. Seguimiento Cuatrimestral'!F42:F44</f>
        <v/>
      </c>
      <c r="F42" s="110" t="str">
        <f>'8. Seguimiento Cuatrimestral'!K42:K44</f>
        <v/>
      </c>
      <c r="G42" s="110" t="str">
        <f>'8. Seguimiento Cuatrimestral'!N42:N44</f>
        <v/>
      </c>
      <c r="H42" s="110" t="str">
        <f>'8. Seguimiento Cuatrimestral'!S42:S44</f>
        <v/>
      </c>
      <c r="I42" s="110" t="str">
        <f>'8. Seguimiento Cuatrimestral'!V42:V44</f>
        <v/>
      </c>
      <c r="J42" s="110"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10" t="str">
        <f>'8. Seguimiento Cuatrimestral'!F45:F47</f>
        <v/>
      </c>
      <c r="F45" s="110" t="str">
        <f>'8. Seguimiento Cuatrimestral'!K45:K47</f>
        <v/>
      </c>
      <c r="G45" s="110" t="str">
        <f>'8. Seguimiento Cuatrimestral'!N45:N47</f>
        <v/>
      </c>
      <c r="H45" s="110" t="str">
        <f>'8. Seguimiento Cuatrimestral'!S45:S47</f>
        <v/>
      </c>
      <c r="I45" s="110" t="str">
        <f>'8. Seguimiento Cuatrimestral'!V45:V47</f>
        <v/>
      </c>
      <c r="J45" s="110"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10" t="str">
        <f>'8. Seguimiento Cuatrimestral'!F48:F50</f>
        <v/>
      </c>
      <c r="F48" s="110" t="str">
        <f>'8. Seguimiento Cuatrimestral'!K48:K50</f>
        <v/>
      </c>
      <c r="G48" s="110" t="str">
        <f>'8. Seguimiento Cuatrimestral'!N48:N50</f>
        <v/>
      </c>
      <c r="H48" s="110" t="str">
        <f>'8. Seguimiento Cuatrimestral'!S48:S50</f>
        <v/>
      </c>
      <c r="I48" s="110" t="str">
        <f>'8. Seguimiento Cuatrimestral'!V48:V50</f>
        <v/>
      </c>
      <c r="J48" s="110"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10" t="str">
        <f>'8. Seguimiento Cuatrimestral'!F51:F53</f>
        <v/>
      </c>
      <c r="F51" s="110" t="str">
        <f>'8. Seguimiento Cuatrimestral'!K51:K53</f>
        <v/>
      </c>
      <c r="G51" s="110" t="str">
        <f>'8. Seguimiento Cuatrimestral'!N51:N53</f>
        <v/>
      </c>
      <c r="H51" s="110" t="str">
        <f>'8. Seguimiento Cuatrimestral'!S51:S53</f>
        <v/>
      </c>
      <c r="I51" s="110" t="str">
        <f>'8. Seguimiento Cuatrimestral'!V51:V53</f>
        <v/>
      </c>
      <c r="J51" s="110"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10" t="str">
        <f>'8. Seguimiento Cuatrimestral'!F54:F56</f>
        <v/>
      </c>
      <c r="F54" s="110" t="str">
        <f>'8. Seguimiento Cuatrimestral'!K54:K56</f>
        <v/>
      </c>
      <c r="G54" s="110" t="str">
        <f>'8. Seguimiento Cuatrimestral'!N54:N56</f>
        <v/>
      </c>
      <c r="H54" s="110" t="str">
        <f>'8. Seguimiento Cuatrimestral'!S54:S56</f>
        <v/>
      </c>
      <c r="I54" s="110" t="str">
        <f>'8. Seguimiento Cuatrimestral'!V54:V56</f>
        <v/>
      </c>
      <c r="J54" s="110"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10" t="str">
        <f>'8. Seguimiento Cuatrimestral'!F57:F59</f>
        <v/>
      </c>
      <c r="F57" s="110" t="str">
        <f>'8. Seguimiento Cuatrimestral'!K57:K59</f>
        <v/>
      </c>
      <c r="G57" s="110" t="str">
        <f>'8. Seguimiento Cuatrimestral'!N57:N59</f>
        <v/>
      </c>
      <c r="H57" s="110" t="str">
        <f>'8. Seguimiento Cuatrimestral'!S57:S59</f>
        <v/>
      </c>
      <c r="I57" s="110" t="str">
        <f>'8. Seguimiento Cuatrimestral'!V57:V59</f>
        <v/>
      </c>
      <c r="J57" s="110"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10" t="str">
        <f>'8. Seguimiento Cuatrimestral'!F60:F62</f>
        <v/>
      </c>
      <c r="F60" s="110" t="str">
        <f>'8. Seguimiento Cuatrimestral'!K60:K62</f>
        <v/>
      </c>
      <c r="G60" s="110" t="str">
        <f>'8. Seguimiento Cuatrimestral'!N60:N62</f>
        <v/>
      </c>
      <c r="H60" s="110" t="str">
        <f>'8. Seguimiento Cuatrimestral'!S60:S62</f>
        <v/>
      </c>
      <c r="I60" s="110" t="str">
        <f>'8. Seguimiento Cuatrimestral'!V60:V62</f>
        <v/>
      </c>
      <c r="J60" s="110"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10" t="str">
        <f>'8. Seguimiento Cuatrimestral'!F63:F65</f>
        <v/>
      </c>
      <c r="F63" s="110" t="str">
        <f>'8. Seguimiento Cuatrimestral'!K63:K65</f>
        <v/>
      </c>
      <c r="G63" s="110" t="str">
        <f>'8. Seguimiento Cuatrimestral'!N63:N65</f>
        <v/>
      </c>
      <c r="H63" s="110" t="str">
        <f>'8. Seguimiento Cuatrimestral'!S63:S65</f>
        <v/>
      </c>
      <c r="I63" s="110" t="str">
        <f>'8. Seguimiento Cuatrimestral'!V63:V65</f>
        <v/>
      </c>
      <c r="J63" s="110"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10" t="str">
        <f>'8. Seguimiento Cuatrimestral'!F66:F68</f>
        <v/>
      </c>
      <c r="F66" s="110" t="str">
        <f>'8. Seguimiento Cuatrimestral'!K66:K68</f>
        <v/>
      </c>
      <c r="G66" s="110" t="str">
        <f>'8. Seguimiento Cuatrimestral'!N66:N68</f>
        <v/>
      </c>
      <c r="H66" s="110" t="str">
        <f>'8. Seguimiento Cuatrimestral'!S66:S68</f>
        <v/>
      </c>
      <c r="I66" s="110" t="str">
        <f>'8. Seguimiento Cuatrimestral'!V66:V68</f>
        <v/>
      </c>
      <c r="J66" s="110"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31" t="s">
        <v>459</v>
      </c>
      <c r="C69" s="26"/>
      <c r="D69" s="27"/>
      <c r="E69" s="132">
        <f t="shared" ref="E69:J69" si="1">IFERROR(AVERAGE(E9:E68),"")</f>
        <v>0.4875</v>
      </c>
      <c r="F69" s="132">
        <f t="shared" si="1"/>
        <v>0.375</v>
      </c>
      <c r="G69" s="132">
        <f t="shared" si="1"/>
        <v>0.9777777778</v>
      </c>
      <c r="H69" s="132" t="str">
        <f t="shared" si="1"/>
        <v/>
      </c>
      <c r="I69" s="132">
        <f t="shared" si="1"/>
        <v>1</v>
      </c>
      <c r="J69" s="132">
        <f t="shared" si="1"/>
        <v>0.5</v>
      </c>
      <c r="K69" s="6"/>
      <c r="L69" s="6"/>
      <c r="M69" s="6"/>
      <c r="N69" s="6"/>
      <c r="O69" s="6"/>
      <c r="P69" s="6"/>
      <c r="Q69" s="6"/>
      <c r="R69" s="6"/>
      <c r="S69" s="6"/>
      <c r="T69" s="6"/>
      <c r="U69" s="6"/>
      <c r="V69" s="6"/>
      <c r="W69" s="6"/>
      <c r="X69" s="6"/>
      <c r="Y69" s="6"/>
      <c r="Z69" s="8"/>
    </row>
    <row r="70" ht="23.25" customHeight="1">
      <c r="A70" s="16"/>
      <c r="B70" s="131" t="s">
        <v>460</v>
      </c>
      <c r="C70" s="26"/>
      <c r="D70" s="27"/>
      <c r="E70" s="133">
        <v>0.33333333333333337</v>
      </c>
      <c r="F70" s="133">
        <v>0.33333333333333337</v>
      </c>
      <c r="G70" s="133">
        <v>0.666666666666666</v>
      </c>
      <c r="H70" s="133">
        <v>0.666666666666666</v>
      </c>
      <c r="I70" s="133">
        <v>1.0</v>
      </c>
      <c r="J70" s="133">
        <v>1.0</v>
      </c>
      <c r="K70" s="6"/>
      <c r="L70" s="6"/>
      <c r="M70" s="6"/>
      <c r="N70" s="6"/>
      <c r="O70" s="6"/>
      <c r="P70" s="6"/>
      <c r="Q70" s="6"/>
      <c r="R70" s="6"/>
      <c r="S70" s="6"/>
      <c r="T70" s="6"/>
      <c r="U70" s="6"/>
      <c r="V70" s="6"/>
      <c r="W70" s="6"/>
      <c r="X70" s="6"/>
      <c r="Y70" s="6"/>
      <c r="Z70" s="8"/>
    </row>
    <row r="71" ht="23.25" customHeight="1">
      <c r="A71" s="16"/>
      <c r="B71" s="131" t="s">
        <v>461</v>
      </c>
      <c r="C71" s="26"/>
      <c r="D71" s="27"/>
      <c r="E71" s="132">
        <f t="shared" ref="E71:J71" si="2">IFERROR(E69/E70,"")</f>
        <v>1.4625</v>
      </c>
      <c r="F71" s="132">
        <f t="shared" si="2"/>
        <v>1.125</v>
      </c>
      <c r="G71" s="132">
        <f t="shared" si="2"/>
        <v>1.466666667</v>
      </c>
      <c r="H71" s="132">
        <f t="shared" si="2"/>
        <v>0</v>
      </c>
      <c r="I71" s="132">
        <f t="shared" si="2"/>
        <v>1</v>
      </c>
      <c r="J71" s="132">
        <f t="shared" si="2"/>
        <v>0.5</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34" t="s">
        <v>462</v>
      </c>
      <c r="B1" s="134" t="s">
        <v>94</v>
      </c>
      <c r="C1" s="134" t="s">
        <v>95</v>
      </c>
      <c r="D1" s="134" t="s">
        <v>463</v>
      </c>
      <c r="E1" s="134" t="s">
        <v>464</v>
      </c>
      <c r="F1" s="134" t="s">
        <v>85</v>
      </c>
      <c r="G1" s="134" t="s">
        <v>465</v>
      </c>
      <c r="H1" s="134" t="s">
        <v>466</v>
      </c>
      <c r="I1" s="134" t="s">
        <v>219</v>
      </c>
      <c r="J1" s="134" t="s">
        <v>467</v>
      </c>
      <c r="K1" s="134" t="s">
        <v>235</v>
      </c>
      <c r="L1" s="134" t="s">
        <v>468</v>
      </c>
      <c r="M1" s="134" t="s">
        <v>469</v>
      </c>
      <c r="N1" s="134" t="s">
        <v>470</v>
      </c>
      <c r="O1" s="134" t="s">
        <v>471</v>
      </c>
      <c r="P1" s="134" t="s">
        <v>472</v>
      </c>
      <c r="Q1" s="135" t="s">
        <v>156</v>
      </c>
      <c r="R1" s="134" t="s">
        <v>473</v>
      </c>
      <c r="S1" s="134" t="s">
        <v>474</v>
      </c>
      <c r="T1" s="134" t="s">
        <v>475</v>
      </c>
      <c r="U1" s="134" t="s">
        <v>476</v>
      </c>
      <c r="V1" s="134" t="s">
        <v>477</v>
      </c>
      <c r="W1" s="134" t="s">
        <v>478</v>
      </c>
      <c r="X1" s="134" t="s">
        <v>479</v>
      </c>
      <c r="Y1" s="134" t="s">
        <v>469</v>
      </c>
      <c r="Z1" s="134" t="s">
        <v>480</v>
      </c>
      <c r="AA1" s="134" t="s">
        <v>481</v>
      </c>
      <c r="AB1" s="134" t="s">
        <v>482</v>
      </c>
      <c r="AC1" s="134" t="s">
        <v>483</v>
      </c>
      <c r="AD1" s="134" t="s">
        <v>470</v>
      </c>
      <c r="AE1" s="134" t="s">
        <v>484</v>
      </c>
    </row>
    <row r="2">
      <c r="A2" s="136" t="s">
        <v>485</v>
      </c>
      <c r="B2" s="137" t="s">
        <v>113</v>
      </c>
      <c r="C2" s="136" t="s">
        <v>486</v>
      </c>
      <c r="D2" s="137" t="s">
        <v>487</v>
      </c>
      <c r="E2" s="137" t="s">
        <v>488</v>
      </c>
      <c r="F2" s="137" t="s">
        <v>489</v>
      </c>
      <c r="G2" s="138"/>
      <c r="H2" s="138"/>
      <c r="I2" s="138" t="s">
        <v>233</v>
      </c>
      <c r="J2" s="138" t="s">
        <v>234</v>
      </c>
      <c r="K2" s="138" t="s">
        <v>235</v>
      </c>
      <c r="L2" s="138" t="s">
        <v>251</v>
      </c>
      <c r="M2" s="139" t="s">
        <v>237</v>
      </c>
      <c r="N2" s="138" t="s">
        <v>332</v>
      </c>
      <c r="O2" s="138" t="s">
        <v>192</v>
      </c>
      <c r="P2" s="137" t="s">
        <v>490</v>
      </c>
      <c r="Q2" s="137" t="s">
        <v>491</v>
      </c>
      <c r="R2" s="137" t="s">
        <v>492</v>
      </c>
      <c r="S2" s="137" t="s">
        <v>291</v>
      </c>
      <c r="T2" s="137" t="s">
        <v>292</v>
      </c>
      <c r="U2" s="138" t="s">
        <v>293</v>
      </c>
      <c r="V2" s="138" t="s">
        <v>493</v>
      </c>
      <c r="W2" s="138" t="s">
        <v>295</v>
      </c>
      <c r="X2" s="137" t="s">
        <v>494</v>
      </c>
      <c r="Y2" s="137" t="s">
        <v>297</v>
      </c>
      <c r="Z2" s="138" t="s">
        <v>291</v>
      </c>
      <c r="AA2" s="138">
        <v>15.0</v>
      </c>
      <c r="AB2" s="140" t="s">
        <v>495</v>
      </c>
      <c r="AC2" s="140" t="s">
        <v>496</v>
      </c>
      <c r="AD2" s="138" t="s">
        <v>497</v>
      </c>
      <c r="AE2" s="138" t="str">
        <f>""</f>
        <v/>
      </c>
    </row>
    <row r="3">
      <c r="A3" s="136" t="s">
        <v>109</v>
      </c>
      <c r="B3" s="136" t="s">
        <v>498</v>
      </c>
      <c r="C3" s="136" t="s">
        <v>114</v>
      </c>
      <c r="D3" s="137" t="s">
        <v>499</v>
      </c>
      <c r="E3" s="137" t="s">
        <v>500</v>
      </c>
      <c r="F3" s="137" t="s">
        <v>501</v>
      </c>
      <c r="G3" s="138"/>
      <c r="H3" s="138"/>
      <c r="I3" s="138" t="s">
        <v>502</v>
      </c>
      <c r="J3" s="138" t="s">
        <v>503</v>
      </c>
      <c r="K3" s="138" t="s">
        <v>504</v>
      </c>
      <c r="L3" s="138" t="s">
        <v>236</v>
      </c>
      <c r="M3" s="139" t="s">
        <v>505</v>
      </c>
      <c r="N3" s="138" t="s">
        <v>497</v>
      </c>
      <c r="O3" s="138" t="s">
        <v>193</v>
      </c>
      <c r="P3" s="137" t="s">
        <v>506</v>
      </c>
      <c r="Q3" s="137" t="s">
        <v>507</v>
      </c>
      <c r="R3" s="137" t="s">
        <v>508</v>
      </c>
      <c r="S3" s="137" t="s">
        <v>509</v>
      </c>
      <c r="T3" s="137" t="s">
        <v>510</v>
      </c>
      <c r="U3" s="138" t="s">
        <v>511</v>
      </c>
      <c r="V3" s="138" t="s">
        <v>294</v>
      </c>
      <c r="W3" s="138" t="s">
        <v>512</v>
      </c>
      <c r="X3" s="137" t="s">
        <v>296</v>
      </c>
      <c r="Y3" s="137" t="s">
        <v>513</v>
      </c>
      <c r="Z3" s="138" t="s">
        <v>509</v>
      </c>
      <c r="AA3" s="138">
        <v>0.0</v>
      </c>
      <c r="AB3" s="140" t="s">
        <v>514</v>
      </c>
      <c r="AC3" s="140" t="s">
        <v>515</v>
      </c>
      <c r="AD3" s="138" t="s">
        <v>333</v>
      </c>
      <c r="AE3" s="137"/>
    </row>
    <row r="4">
      <c r="A4" s="136" t="s">
        <v>145</v>
      </c>
      <c r="B4" s="136" t="s">
        <v>516</v>
      </c>
      <c r="C4" s="137" t="s">
        <v>517</v>
      </c>
      <c r="D4" s="137" t="s">
        <v>518</v>
      </c>
      <c r="E4" s="137" t="s">
        <v>519</v>
      </c>
      <c r="F4" s="137" t="s">
        <v>520</v>
      </c>
      <c r="G4" s="138"/>
      <c r="H4" s="138"/>
      <c r="I4" s="138" t="s">
        <v>521</v>
      </c>
      <c r="J4" s="138" t="s">
        <v>522</v>
      </c>
      <c r="K4" s="138" t="s">
        <v>522</v>
      </c>
      <c r="L4" s="138" t="s">
        <v>522</v>
      </c>
      <c r="M4" s="138" t="s">
        <v>522</v>
      </c>
      <c r="N4" s="139" t="s">
        <v>523</v>
      </c>
      <c r="O4" s="137"/>
      <c r="P4" s="137" t="s">
        <v>524</v>
      </c>
      <c r="Q4" s="137" t="s">
        <v>525</v>
      </c>
      <c r="R4" s="137"/>
      <c r="S4" s="137"/>
      <c r="T4" s="137"/>
      <c r="U4" s="137"/>
      <c r="V4" s="137" t="s">
        <v>526</v>
      </c>
      <c r="W4" s="137"/>
      <c r="X4" s="137"/>
      <c r="Y4" s="137" t="s">
        <v>527</v>
      </c>
      <c r="Z4" s="138" t="s">
        <v>292</v>
      </c>
      <c r="AA4" s="138">
        <v>15.0</v>
      </c>
      <c r="AB4" s="140" t="s">
        <v>528</v>
      </c>
      <c r="AC4" s="140" t="s">
        <v>299</v>
      </c>
      <c r="AD4" s="139" t="s">
        <v>529</v>
      </c>
      <c r="AE4" s="137"/>
    </row>
    <row r="5">
      <c r="A5" s="8"/>
      <c r="B5" s="136" t="s">
        <v>530</v>
      </c>
      <c r="C5" s="136" t="s">
        <v>531</v>
      </c>
      <c r="D5" s="8" t="s">
        <v>532</v>
      </c>
      <c r="E5" s="8" t="s">
        <v>533</v>
      </c>
      <c r="F5" s="141" t="s">
        <v>534</v>
      </c>
      <c r="G5" s="142"/>
      <c r="H5" s="142"/>
      <c r="I5" s="138" t="s">
        <v>522</v>
      </c>
      <c r="J5" s="138"/>
      <c r="K5" s="138"/>
      <c r="L5" s="138"/>
      <c r="M5" s="138"/>
      <c r="N5" s="138" t="s">
        <v>535</v>
      </c>
      <c r="O5" s="8"/>
      <c r="P5" s="137" t="s">
        <v>536</v>
      </c>
      <c r="Q5" s="137" t="s">
        <v>537</v>
      </c>
      <c r="R5" s="8"/>
      <c r="S5" s="8"/>
      <c r="T5" s="8"/>
      <c r="U5" s="8"/>
      <c r="V5" s="8"/>
      <c r="W5" s="8"/>
      <c r="X5" s="8"/>
      <c r="Y5" s="8"/>
      <c r="Z5" s="138" t="s">
        <v>510</v>
      </c>
      <c r="AA5" s="138">
        <v>0.0</v>
      </c>
      <c r="AB5" s="8"/>
      <c r="AC5" s="140" t="s">
        <v>538</v>
      </c>
      <c r="AD5" s="138"/>
      <c r="AE5" s="8"/>
    </row>
    <row r="6">
      <c r="A6" s="8"/>
      <c r="B6" s="137" t="s">
        <v>539</v>
      </c>
      <c r="C6" s="141" t="s">
        <v>540</v>
      </c>
      <c r="D6" s="8" t="s">
        <v>541</v>
      </c>
      <c r="E6" s="8" t="s">
        <v>542</v>
      </c>
      <c r="F6" s="141" t="s">
        <v>543</v>
      </c>
      <c r="G6" s="142"/>
      <c r="H6" s="142"/>
      <c r="I6" s="138"/>
      <c r="J6" s="138"/>
      <c r="K6" s="138"/>
      <c r="L6" s="138"/>
      <c r="M6" s="138"/>
      <c r="N6" s="138"/>
      <c r="O6" s="8"/>
      <c r="P6" s="137" t="s">
        <v>544</v>
      </c>
      <c r="Q6" s="137" t="s">
        <v>545</v>
      </c>
      <c r="R6" s="8"/>
      <c r="S6" s="8"/>
      <c r="T6" s="8"/>
      <c r="U6" s="8"/>
      <c r="V6" s="8"/>
      <c r="W6" s="8"/>
      <c r="X6" s="8"/>
      <c r="Y6" s="8"/>
      <c r="Z6" s="138" t="s">
        <v>293</v>
      </c>
      <c r="AA6" s="138">
        <v>15.0</v>
      </c>
      <c r="AB6" s="8"/>
      <c r="AC6" s="8"/>
      <c r="AD6" s="8"/>
      <c r="AE6" s="8"/>
    </row>
    <row r="7">
      <c r="A7" s="8"/>
      <c r="B7" s="141" t="s">
        <v>546</v>
      </c>
      <c r="C7" s="8" t="s">
        <v>547</v>
      </c>
      <c r="D7" s="8"/>
      <c r="E7" s="8" t="s">
        <v>548</v>
      </c>
      <c r="F7" s="8" t="s">
        <v>549</v>
      </c>
      <c r="G7" s="142"/>
      <c r="H7" s="142"/>
      <c r="I7" s="138"/>
      <c r="J7" s="138"/>
      <c r="K7" s="138"/>
      <c r="L7" s="138"/>
      <c r="M7" s="138"/>
      <c r="N7" s="138"/>
      <c r="O7" s="8"/>
      <c r="P7" s="137" t="s">
        <v>550</v>
      </c>
      <c r="Q7" s="8"/>
      <c r="R7" s="8"/>
      <c r="S7" s="8"/>
      <c r="T7" s="8"/>
      <c r="U7" s="8"/>
      <c r="V7" s="8"/>
      <c r="W7" s="8"/>
      <c r="X7" s="8"/>
      <c r="Y7" s="8"/>
      <c r="Z7" s="138" t="s">
        <v>511</v>
      </c>
      <c r="AA7" s="138">
        <v>0.0</v>
      </c>
      <c r="AB7" s="8"/>
      <c r="AC7" s="8"/>
      <c r="AD7" s="8"/>
      <c r="AE7" s="8"/>
    </row>
    <row r="8">
      <c r="A8" s="8"/>
      <c r="B8" s="8" t="s">
        <v>156</v>
      </c>
      <c r="C8" s="8" t="s">
        <v>551</v>
      </c>
      <c r="D8" s="8"/>
      <c r="E8" s="8" t="s">
        <v>552</v>
      </c>
      <c r="F8" s="8" t="s">
        <v>553</v>
      </c>
      <c r="G8" s="142"/>
      <c r="H8" s="142"/>
      <c r="I8" s="138"/>
      <c r="J8" s="138"/>
      <c r="K8" s="138"/>
      <c r="L8" s="138"/>
      <c r="M8" s="138"/>
      <c r="N8" s="138"/>
      <c r="O8" s="8"/>
      <c r="P8" s="137" t="s">
        <v>554</v>
      </c>
      <c r="Q8" s="8"/>
      <c r="R8" s="8"/>
      <c r="S8" s="8"/>
      <c r="T8" s="8"/>
      <c r="U8" s="8"/>
      <c r="V8" s="8"/>
      <c r="W8" s="8"/>
      <c r="X8" s="8"/>
      <c r="Y8" s="8"/>
      <c r="Z8" s="138" t="s">
        <v>493</v>
      </c>
      <c r="AA8" s="138">
        <v>15.0</v>
      </c>
      <c r="AB8" s="8"/>
      <c r="AC8" s="8"/>
      <c r="AD8" s="8"/>
      <c r="AE8" s="8"/>
    </row>
    <row r="9">
      <c r="A9" s="8"/>
      <c r="B9" s="8" t="s">
        <v>555</v>
      </c>
      <c r="C9" s="8"/>
      <c r="D9" s="8"/>
      <c r="E9" s="8" t="s">
        <v>556</v>
      </c>
      <c r="F9" s="8" t="s">
        <v>557</v>
      </c>
      <c r="G9" s="142"/>
      <c r="H9" s="142"/>
      <c r="I9" s="138"/>
      <c r="J9" s="138"/>
      <c r="K9" s="138"/>
      <c r="L9" s="138"/>
      <c r="M9" s="138"/>
      <c r="N9" s="138"/>
      <c r="O9" s="8"/>
      <c r="P9" s="137" t="s">
        <v>558</v>
      </c>
      <c r="Q9" s="8"/>
      <c r="R9" s="8"/>
      <c r="S9" s="8"/>
      <c r="T9" s="8"/>
      <c r="U9" s="8"/>
      <c r="V9" s="8"/>
      <c r="W9" s="8"/>
      <c r="X9" s="8"/>
      <c r="Y9" s="8"/>
      <c r="Z9" s="138" t="s">
        <v>294</v>
      </c>
      <c r="AA9" s="138">
        <v>10.0</v>
      </c>
      <c r="AB9" s="8"/>
      <c r="AC9" s="8"/>
      <c r="AD9" s="8"/>
      <c r="AE9" s="8"/>
    </row>
    <row r="10">
      <c r="A10" s="8"/>
      <c r="B10" s="8" t="s">
        <v>559</v>
      </c>
      <c r="C10" s="8"/>
      <c r="D10" s="8"/>
      <c r="E10" s="8" t="s">
        <v>560</v>
      </c>
      <c r="F10" s="8" t="s">
        <v>561</v>
      </c>
      <c r="G10" s="142"/>
      <c r="H10" s="142"/>
      <c r="I10" s="138"/>
      <c r="J10" s="138"/>
      <c r="K10" s="138"/>
      <c r="L10" s="138"/>
      <c r="M10" s="138"/>
      <c r="N10" s="138"/>
      <c r="O10" s="8"/>
      <c r="P10" s="8"/>
      <c r="Q10" s="8"/>
      <c r="R10" s="8"/>
      <c r="S10" s="8"/>
      <c r="T10" s="8"/>
      <c r="U10" s="8"/>
      <c r="V10" s="8"/>
      <c r="W10" s="8"/>
      <c r="X10" s="8"/>
      <c r="Y10" s="8"/>
      <c r="Z10" s="138" t="s">
        <v>526</v>
      </c>
      <c r="AA10" s="138">
        <v>0.0</v>
      </c>
      <c r="AB10" s="8"/>
      <c r="AC10" s="8"/>
      <c r="AD10" s="8"/>
      <c r="AE10" s="8"/>
    </row>
    <row r="11">
      <c r="A11" s="8"/>
      <c r="B11" s="8" t="s">
        <v>562</v>
      </c>
      <c r="C11" s="8"/>
      <c r="D11" s="8"/>
      <c r="E11" s="8" t="s">
        <v>563</v>
      </c>
      <c r="F11" s="8" t="s">
        <v>6</v>
      </c>
      <c r="G11" s="142"/>
      <c r="H11" s="142"/>
      <c r="I11" s="138"/>
      <c r="J11" s="138"/>
      <c r="K11" s="138"/>
      <c r="L11" s="138"/>
      <c r="M11" s="138"/>
      <c r="N11" s="138"/>
      <c r="O11" s="8"/>
      <c r="P11" s="8"/>
      <c r="Q11" s="8"/>
      <c r="R11" s="8"/>
      <c r="S11" s="8"/>
      <c r="T11" s="8"/>
      <c r="U11" s="8"/>
      <c r="V11" s="8"/>
      <c r="W11" s="8"/>
      <c r="X11" s="8"/>
      <c r="Y11" s="8"/>
      <c r="Z11" s="138" t="s">
        <v>295</v>
      </c>
      <c r="AA11" s="138">
        <v>15.0</v>
      </c>
      <c r="AB11" s="8"/>
      <c r="AC11" s="8"/>
      <c r="AD11" s="8"/>
      <c r="AE11" s="8"/>
    </row>
    <row r="12">
      <c r="A12" s="8"/>
      <c r="B12" s="8"/>
      <c r="C12" s="8"/>
      <c r="D12" s="8"/>
      <c r="E12" s="8"/>
      <c r="F12" s="8" t="s">
        <v>564</v>
      </c>
      <c r="G12" s="142"/>
      <c r="H12" s="142"/>
      <c r="I12" s="138"/>
      <c r="J12" s="138"/>
      <c r="K12" s="138"/>
      <c r="L12" s="138"/>
      <c r="M12" s="138"/>
      <c r="N12" s="138"/>
      <c r="O12" s="8"/>
      <c r="P12" s="8"/>
      <c r="Q12" s="8"/>
      <c r="R12" s="8"/>
      <c r="S12" s="8"/>
      <c r="T12" s="8"/>
      <c r="U12" s="8"/>
      <c r="V12" s="8"/>
      <c r="W12" s="8"/>
      <c r="X12" s="8"/>
      <c r="Y12" s="8"/>
      <c r="Z12" s="138" t="s">
        <v>512</v>
      </c>
      <c r="AA12" s="138">
        <v>0.0</v>
      </c>
      <c r="AB12" s="8"/>
      <c r="AC12" s="8"/>
      <c r="AD12" s="8"/>
      <c r="AE12" s="8"/>
    </row>
    <row r="13">
      <c r="A13" s="8"/>
      <c r="B13" s="8"/>
      <c r="C13" s="8"/>
      <c r="D13" s="8"/>
      <c r="E13" s="8"/>
      <c r="F13" s="8" t="s">
        <v>565</v>
      </c>
      <c r="G13" s="142"/>
      <c r="H13" s="142"/>
      <c r="I13" s="138"/>
      <c r="J13" s="138"/>
      <c r="K13" s="138"/>
      <c r="L13" s="138"/>
      <c r="M13" s="138"/>
      <c r="N13" s="138"/>
      <c r="O13" s="8"/>
      <c r="P13" s="8"/>
      <c r="Q13" s="8"/>
      <c r="R13" s="8"/>
      <c r="S13" s="8"/>
      <c r="T13" s="8"/>
      <c r="U13" s="8"/>
      <c r="V13" s="8"/>
      <c r="W13" s="8"/>
      <c r="X13" s="8"/>
      <c r="Y13" s="8"/>
      <c r="Z13" s="138" t="s">
        <v>494</v>
      </c>
      <c r="AA13" s="138">
        <v>15.0</v>
      </c>
      <c r="AB13" s="8"/>
      <c r="AC13" s="8"/>
      <c r="AD13" s="8"/>
      <c r="AE13" s="8"/>
    </row>
    <row r="14">
      <c r="A14" s="8"/>
      <c r="B14" s="8"/>
      <c r="C14" s="8"/>
      <c r="D14" s="8"/>
      <c r="E14" s="8"/>
      <c r="F14" s="8" t="s">
        <v>566</v>
      </c>
      <c r="G14" s="142"/>
      <c r="H14" s="142"/>
      <c r="I14" s="138"/>
      <c r="J14" s="138"/>
      <c r="K14" s="138"/>
      <c r="L14" s="138"/>
      <c r="M14" s="138"/>
      <c r="N14" s="138"/>
      <c r="O14" s="8"/>
      <c r="P14" s="8"/>
      <c r="Q14" s="8"/>
      <c r="R14" s="8"/>
      <c r="S14" s="8"/>
      <c r="T14" s="8"/>
      <c r="U14" s="8"/>
      <c r="V14" s="8"/>
      <c r="W14" s="8"/>
      <c r="X14" s="8"/>
      <c r="Y14" s="8"/>
      <c r="Z14" s="138" t="s">
        <v>296</v>
      </c>
      <c r="AA14" s="138">
        <v>0.0</v>
      </c>
      <c r="AB14" s="8"/>
      <c r="AC14" s="8"/>
      <c r="AD14" s="8"/>
      <c r="AE14" s="8"/>
    </row>
    <row r="15">
      <c r="A15" s="8"/>
      <c r="B15" s="8"/>
      <c r="C15" s="8"/>
      <c r="D15" s="8"/>
      <c r="E15" s="8"/>
      <c r="F15" s="8" t="s">
        <v>567</v>
      </c>
      <c r="G15" s="142"/>
      <c r="H15" s="142"/>
      <c r="I15" s="138"/>
      <c r="J15" s="138"/>
      <c r="K15" s="138"/>
      <c r="L15" s="138"/>
      <c r="M15" s="138"/>
      <c r="N15" s="138"/>
      <c r="O15" s="8"/>
      <c r="P15" s="8"/>
      <c r="Q15" s="8"/>
      <c r="R15" s="8"/>
      <c r="S15" s="8"/>
      <c r="T15" s="8"/>
      <c r="U15" s="8"/>
      <c r="V15" s="8"/>
      <c r="W15" s="8"/>
      <c r="X15" s="8"/>
      <c r="Y15" s="8"/>
      <c r="Z15" s="138" t="s">
        <v>297</v>
      </c>
      <c r="AA15" s="138">
        <v>10.0</v>
      </c>
      <c r="AB15" s="8"/>
      <c r="AC15" s="8"/>
      <c r="AD15" s="8"/>
      <c r="AE15" s="8"/>
    </row>
    <row r="16">
      <c r="A16" s="8"/>
      <c r="B16" s="8"/>
      <c r="C16" s="8"/>
      <c r="D16" s="8"/>
      <c r="E16" s="8"/>
      <c r="F16" s="8" t="s">
        <v>568</v>
      </c>
      <c r="G16" s="142"/>
      <c r="H16" s="142"/>
      <c r="I16" s="138"/>
      <c r="J16" s="138"/>
      <c r="K16" s="138"/>
      <c r="L16" s="138"/>
      <c r="M16" s="138"/>
      <c r="N16" s="138"/>
      <c r="O16" s="8"/>
      <c r="P16" s="8"/>
      <c r="Q16" s="8"/>
      <c r="R16" s="8"/>
      <c r="S16" s="8"/>
      <c r="T16" s="8"/>
      <c r="U16" s="8"/>
      <c r="V16" s="8"/>
      <c r="W16" s="8"/>
      <c r="X16" s="8"/>
      <c r="Y16" s="8"/>
      <c r="Z16" s="138" t="s">
        <v>513</v>
      </c>
      <c r="AA16" s="138">
        <v>5.0</v>
      </c>
      <c r="AB16" s="8"/>
      <c r="AC16" s="8"/>
      <c r="AD16" s="8"/>
      <c r="AE16" s="8"/>
    </row>
    <row r="17">
      <c r="A17" s="8"/>
      <c r="B17" s="8"/>
      <c r="C17" s="8"/>
      <c r="D17" s="8"/>
      <c r="E17" s="8"/>
      <c r="F17" s="8" t="s">
        <v>569</v>
      </c>
      <c r="G17" s="142"/>
      <c r="H17" s="142"/>
      <c r="I17" s="138"/>
      <c r="J17" s="138"/>
      <c r="K17" s="138"/>
      <c r="L17" s="138"/>
      <c r="M17" s="138"/>
      <c r="N17" s="138"/>
      <c r="O17" s="8"/>
      <c r="P17" s="8"/>
      <c r="Q17" s="8"/>
      <c r="R17" s="8"/>
      <c r="S17" s="8"/>
      <c r="T17" s="8"/>
      <c r="U17" s="8"/>
      <c r="V17" s="8"/>
      <c r="W17" s="8"/>
      <c r="X17" s="8"/>
      <c r="Y17" s="8"/>
      <c r="Z17" s="138" t="s">
        <v>527</v>
      </c>
      <c r="AA17" s="138">
        <v>0.0</v>
      </c>
      <c r="AB17" s="8"/>
      <c r="AC17" s="8"/>
      <c r="AD17" s="8"/>
      <c r="AE17" s="8"/>
    </row>
    <row r="18">
      <c r="A18" s="8"/>
      <c r="B18" s="8"/>
      <c r="C18" s="8"/>
      <c r="D18" s="8"/>
      <c r="E18" s="8"/>
      <c r="F18" s="8"/>
      <c r="G18" s="142"/>
      <c r="H18" s="142"/>
      <c r="I18" s="138"/>
      <c r="J18" s="138"/>
      <c r="K18" s="138"/>
      <c r="L18" s="138"/>
      <c r="M18" s="138"/>
      <c r="N18" s="138"/>
      <c r="O18" s="8"/>
      <c r="P18" s="8"/>
      <c r="Q18" s="8"/>
      <c r="R18" s="8"/>
      <c r="S18" s="8"/>
      <c r="T18" s="8"/>
      <c r="U18" s="8"/>
      <c r="V18" s="8"/>
      <c r="W18" s="8"/>
      <c r="X18" s="8"/>
      <c r="Y18" s="8"/>
      <c r="Z18" s="142"/>
      <c r="AA18" s="142"/>
      <c r="AB18" s="8"/>
      <c r="AC18" s="8"/>
      <c r="AD18" s="8"/>
      <c r="AE18" s="8"/>
    </row>
    <row r="19">
      <c r="A19" s="8"/>
      <c r="B19" s="8"/>
      <c r="C19" s="8"/>
      <c r="D19" s="8"/>
      <c r="E19" s="8"/>
      <c r="F19" s="8"/>
      <c r="G19" s="142"/>
      <c r="H19" s="142"/>
      <c r="I19" s="138"/>
      <c r="J19" s="138"/>
      <c r="K19" s="138"/>
      <c r="L19" s="138"/>
      <c r="M19" s="138"/>
      <c r="N19" s="138"/>
      <c r="O19" s="8"/>
      <c r="P19" s="8"/>
      <c r="Q19" s="8"/>
      <c r="R19" s="8"/>
      <c r="S19" s="8"/>
      <c r="T19" s="8"/>
      <c r="U19" s="8"/>
      <c r="V19" s="8"/>
      <c r="W19" s="8"/>
      <c r="X19" s="8"/>
      <c r="Y19" s="8"/>
      <c r="Z19" s="142"/>
      <c r="AA19" s="142"/>
      <c r="AB19" s="8"/>
      <c r="AC19" s="8"/>
      <c r="AD19" s="8"/>
      <c r="AE19" s="8"/>
    </row>
    <row r="20">
      <c r="A20" s="8"/>
      <c r="B20" s="8"/>
      <c r="C20" s="8"/>
      <c r="D20" s="8"/>
      <c r="E20" s="8"/>
      <c r="F20" s="8"/>
      <c r="G20" s="142"/>
      <c r="H20" s="142"/>
      <c r="I20" s="138"/>
      <c r="J20" s="138"/>
      <c r="K20" s="138"/>
      <c r="L20" s="138"/>
      <c r="M20" s="138"/>
      <c r="N20" s="138"/>
      <c r="O20" s="8"/>
      <c r="P20" s="8"/>
      <c r="Q20" s="8"/>
      <c r="R20" s="8"/>
      <c r="S20" s="8"/>
      <c r="T20" s="8"/>
      <c r="U20" s="8"/>
      <c r="V20" s="8"/>
      <c r="W20" s="8"/>
      <c r="X20" s="8"/>
      <c r="Y20" s="8"/>
      <c r="Z20" s="142"/>
      <c r="AA20" s="142"/>
      <c r="AB20" s="8"/>
      <c r="AC20" s="8"/>
      <c r="AD20" s="8"/>
      <c r="AE20" s="8"/>
    </row>
    <row r="21" ht="15.75" customHeight="1">
      <c r="A21" s="8"/>
      <c r="B21" s="8"/>
      <c r="C21" s="8"/>
      <c r="D21" s="8"/>
      <c r="E21" s="8"/>
      <c r="F21" s="8"/>
      <c r="G21" s="142"/>
      <c r="H21" s="142"/>
      <c r="I21" s="138"/>
      <c r="J21" s="138"/>
      <c r="K21" s="138"/>
      <c r="L21" s="138"/>
      <c r="M21" s="138"/>
      <c r="N21" s="138"/>
      <c r="O21" s="8"/>
      <c r="P21" s="8"/>
      <c r="Q21" s="8"/>
      <c r="R21" s="8"/>
      <c r="S21" s="8"/>
      <c r="T21" s="8"/>
      <c r="U21" s="8"/>
      <c r="V21" s="8"/>
      <c r="W21" s="8"/>
      <c r="X21" s="8"/>
      <c r="Y21" s="8"/>
      <c r="Z21" s="142"/>
      <c r="AA21" s="142"/>
      <c r="AB21" s="8"/>
      <c r="AC21" s="8"/>
      <c r="AD21" s="8"/>
      <c r="AE21" s="8"/>
    </row>
    <row r="22" ht="15.75" customHeight="1">
      <c r="A22" s="8"/>
      <c r="B22" s="8"/>
      <c r="C22" s="8"/>
      <c r="D22" s="8"/>
      <c r="E22" s="8"/>
      <c r="F22" s="8"/>
      <c r="G22" s="142"/>
      <c r="H22" s="142"/>
      <c r="I22" s="138"/>
      <c r="J22" s="138"/>
      <c r="K22" s="138"/>
      <c r="L22" s="138"/>
      <c r="M22" s="138"/>
      <c r="N22" s="138"/>
      <c r="O22" s="8"/>
      <c r="P22" s="8"/>
      <c r="Q22" s="8"/>
      <c r="R22" s="8"/>
      <c r="S22" s="8"/>
      <c r="T22" s="8"/>
      <c r="U22" s="8"/>
      <c r="V22" s="8"/>
      <c r="W22" s="8"/>
      <c r="X22" s="8"/>
      <c r="Y22" s="8"/>
      <c r="Z22" s="142"/>
      <c r="AA22" s="142"/>
      <c r="AB22" s="8"/>
      <c r="AC22" s="8"/>
      <c r="AD22" s="8"/>
      <c r="AE22" s="8"/>
    </row>
    <row r="23" ht="15.75" customHeight="1">
      <c r="A23" s="8"/>
      <c r="B23" s="8"/>
      <c r="C23" s="8"/>
      <c r="D23" s="8"/>
      <c r="E23" s="8"/>
      <c r="F23" s="8"/>
      <c r="G23" s="142"/>
      <c r="H23" s="142"/>
      <c r="I23" s="138"/>
      <c r="J23" s="138"/>
      <c r="K23" s="138"/>
      <c r="L23" s="138"/>
      <c r="M23" s="138"/>
      <c r="N23" s="138"/>
      <c r="O23" s="8"/>
      <c r="P23" s="8"/>
      <c r="Q23" s="8"/>
      <c r="R23" s="8"/>
      <c r="S23" s="8"/>
      <c r="T23" s="8"/>
      <c r="U23" s="8"/>
      <c r="V23" s="8"/>
      <c r="W23" s="8"/>
      <c r="X23" s="8"/>
      <c r="Y23" s="8"/>
      <c r="Z23" s="142"/>
      <c r="AA23" s="142"/>
      <c r="AB23" s="8"/>
      <c r="AC23" s="8"/>
      <c r="AD23" s="8"/>
      <c r="AE23" s="8"/>
    </row>
    <row r="24" ht="15.75" customHeight="1">
      <c r="A24" s="8"/>
      <c r="B24" s="8"/>
      <c r="C24" s="8"/>
      <c r="D24" s="8"/>
      <c r="E24" s="8"/>
      <c r="F24" s="8"/>
      <c r="G24" s="142"/>
      <c r="H24" s="142"/>
      <c r="I24" s="138"/>
      <c r="J24" s="138"/>
      <c r="K24" s="138"/>
      <c r="L24" s="138"/>
      <c r="M24" s="138"/>
      <c r="N24" s="138"/>
      <c r="O24" s="8"/>
      <c r="P24" s="8"/>
      <c r="Q24" s="8"/>
      <c r="R24" s="8"/>
      <c r="S24" s="8"/>
      <c r="T24" s="8"/>
      <c r="U24" s="8"/>
      <c r="V24" s="8"/>
      <c r="W24" s="8"/>
      <c r="X24" s="8"/>
      <c r="Y24" s="8"/>
      <c r="Z24" s="142"/>
      <c r="AA24" s="142"/>
      <c r="AB24" s="8"/>
      <c r="AC24" s="8"/>
      <c r="AD24" s="8"/>
      <c r="AE24" s="8"/>
    </row>
    <row r="25" ht="15.75" customHeight="1">
      <c r="A25" s="8"/>
      <c r="B25" s="8"/>
      <c r="C25" s="8"/>
      <c r="D25" s="8"/>
      <c r="E25" s="8"/>
      <c r="F25" s="8"/>
      <c r="G25" s="142"/>
      <c r="H25" s="142"/>
      <c r="I25" s="138"/>
      <c r="J25" s="138"/>
      <c r="K25" s="138"/>
      <c r="L25" s="138"/>
      <c r="M25" s="138"/>
      <c r="N25" s="138"/>
      <c r="O25" s="8"/>
      <c r="P25" s="8"/>
      <c r="Q25" s="8"/>
      <c r="R25" s="8"/>
      <c r="S25" s="8"/>
      <c r="T25" s="8"/>
      <c r="U25" s="8"/>
      <c r="V25" s="8"/>
      <c r="W25" s="8"/>
      <c r="X25" s="8"/>
      <c r="Y25" s="8"/>
      <c r="Z25" s="142"/>
      <c r="AA25" s="142"/>
      <c r="AB25" s="8"/>
      <c r="AC25" s="8"/>
      <c r="AD25" s="8"/>
      <c r="AE25" s="8"/>
    </row>
    <row r="26" ht="15.75" customHeight="1">
      <c r="A26" s="8"/>
      <c r="B26" s="8"/>
      <c r="C26" s="8"/>
      <c r="D26" s="8"/>
      <c r="E26" s="8"/>
      <c r="F26" s="8"/>
      <c r="G26" s="142"/>
      <c r="H26" s="142"/>
      <c r="I26" s="138"/>
      <c r="J26" s="138"/>
      <c r="K26" s="138"/>
      <c r="L26" s="138"/>
      <c r="M26" s="138"/>
      <c r="N26" s="138"/>
      <c r="O26" s="8"/>
      <c r="P26" s="8"/>
      <c r="Q26" s="8"/>
      <c r="R26" s="8"/>
      <c r="S26" s="8"/>
      <c r="T26" s="8"/>
      <c r="U26" s="8"/>
      <c r="V26" s="8"/>
      <c r="W26" s="8"/>
      <c r="X26" s="8"/>
      <c r="Y26" s="8"/>
      <c r="Z26" s="142"/>
      <c r="AA26" s="142"/>
      <c r="AB26" s="8"/>
      <c r="AC26" s="8"/>
      <c r="AD26" s="8"/>
      <c r="AE26" s="8"/>
    </row>
    <row r="27" ht="15.75" customHeight="1">
      <c r="A27" s="8"/>
      <c r="B27" s="8"/>
      <c r="C27" s="8"/>
      <c r="D27" s="8"/>
      <c r="E27" s="8"/>
      <c r="F27" s="8"/>
      <c r="G27" s="142"/>
      <c r="H27" s="142"/>
      <c r="I27" s="138"/>
      <c r="J27" s="138"/>
      <c r="K27" s="138"/>
      <c r="L27" s="138"/>
      <c r="M27" s="138"/>
      <c r="N27" s="138"/>
      <c r="O27" s="8"/>
      <c r="P27" s="8"/>
      <c r="Q27" s="8"/>
      <c r="R27" s="8"/>
      <c r="S27" s="8"/>
      <c r="T27" s="8"/>
      <c r="U27" s="8"/>
      <c r="V27" s="8"/>
      <c r="W27" s="8"/>
      <c r="X27" s="8"/>
      <c r="Y27" s="8"/>
      <c r="Z27" s="142"/>
      <c r="AA27" s="142"/>
      <c r="AB27" s="8"/>
      <c r="AC27" s="8"/>
      <c r="AD27" s="8"/>
      <c r="AE27" s="8"/>
    </row>
    <row r="28" ht="15.75" customHeight="1">
      <c r="A28" s="8"/>
      <c r="B28" s="8"/>
      <c r="C28" s="8"/>
      <c r="D28" s="8"/>
      <c r="E28" s="8"/>
      <c r="F28" s="8"/>
      <c r="G28" s="142"/>
      <c r="H28" s="142"/>
      <c r="I28" s="138"/>
      <c r="J28" s="138"/>
      <c r="K28" s="138"/>
      <c r="L28" s="138"/>
      <c r="M28" s="138"/>
      <c r="N28" s="138"/>
      <c r="O28" s="8"/>
      <c r="P28" s="8"/>
      <c r="Q28" s="8"/>
      <c r="R28" s="8"/>
      <c r="S28" s="8"/>
      <c r="T28" s="8"/>
      <c r="U28" s="8"/>
      <c r="V28" s="8"/>
      <c r="W28" s="8"/>
      <c r="X28" s="8"/>
      <c r="Y28" s="8"/>
      <c r="Z28" s="142"/>
      <c r="AA28" s="142"/>
      <c r="AB28" s="8"/>
      <c r="AC28" s="8"/>
      <c r="AD28" s="8"/>
      <c r="AE28" s="8"/>
    </row>
    <row r="29" ht="15.75" customHeight="1">
      <c r="A29" s="8"/>
      <c r="B29" s="8"/>
      <c r="C29" s="8"/>
      <c r="D29" s="8"/>
      <c r="E29" s="8"/>
      <c r="F29" s="8"/>
      <c r="G29" s="142"/>
      <c r="H29" s="142"/>
      <c r="I29" s="138"/>
      <c r="J29" s="138"/>
      <c r="K29" s="138"/>
      <c r="L29" s="138"/>
      <c r="M29" s="138"/>
      <c r="N29" s="138"/>
      <c r="O29" s="8"/>
      <c r="P29" s="8"/>
      <c r="Q29" s="8"/>
      <c r="R29" s="8"/>
      <c r="S29" s="8"/>
      <c r="T29" s="8"/>
      <c r="U29" s="8"/>
      <c r="V29" s="8"/>
      <c r="W29" s="8"/>
      <c r="X29" s="8"/>
      <c r="Y29" s="8"/>
      <c r="Z29" s="142"/>
      <c r="AA29" s="142"/>
      <c r="AB29" s="8"/>
      <c r="AC29" s="8"/>
      <c r="AD29" s="8"/>
      <c r="AE29" s="8"/>
    </row>
    <row r="30" ht="15.75" customHeight="1">
      <c r="A30" s="8"/>
      <c r="B30" s="8"/>
      <c r="C30" s="8"/>
      <c r="D30" s="8"/>
      <c r="E30" s="8"/>
      <c r="F30" s="8"/>
      <c r="G30" s="142"/>
      <c r="H30" s="142"/>
      <c r="I30" s="138"/>
      <c r="J30" s="138"/>
      <c r="K30" s="138"/>
      <c r="L30" s="138"/>
      <c r="M30" s="138"/>
      <c r="N30" s="138"/>
      <c r="O30" s="8"/>
      <c r="P30" s="8"/>
      <c r="Q30" s="8"/>
      <c r="R30" s="8"/>
      <c r="S30" s="8"/>
      <c r="T30" s="8"/>
      <c r="U30" s="8"/>
      <c r="V30" s="8"/>
      <c r="W30" s="8"/>
      <c r="X30" s="8"/>
      <c r="Y30" s="8"/>
      <c r="Z30" s="142"/>
      <c r="AA30" s="142"/>
      <c r="AB30" s="8"/>
      <c r="AC30" s="8"/>
      <c r="AD30" s="8"/>
      <c r="AE30" s="8"/>
    </row>
    <row r="31" ht="15.75" customHeight="1">
      <c r="A31" s="8"/>
      <c r="B31" s="8"/>
      <c r="C31" s="8"/>
      <c r="D31" s="8"/>
      <c r="E31" s="8"/>
      <c r="F31" s="8"/>
      <c r="G31" s="142"/>
      <c r="H31" s="142"/>
      <c r="I31" s="138"/>
      <c r="J31" s="138"/>
      <c r="K31" s="138"/>
      <c r="L31" s="138"/>
      <c r="M31" s="138"/>
      <c r="N31" s="138"/>
      <c r="O31" s="8"/>
      <c r="P31" s="8"/>
      <c r="Q31" s="8"/>
      <c r="R31" s="8"/>
      <c r="S31" s="8"/>
      <c r="T31" s="8"/>
      <c r="U31" s="8"/>
      <c r="V31" s="8"/>
      <c r="W31" s="8"/>
      <c r="X31" s="8"/>
      <c r="Y31" s="8"/>
      <c r="Z31" s="142"/>
      <c r="AA31" s="142"/>
      <c r="AB31" s="8"/>
      <c r="AC31" s="8"/>
      <c r="AD31" s="8"/>
      <c r="AE31" s="8"/>
    </row>
    <row r="32" ht="15.75" customHeight="1">
      <c r="A32" s="8"/>
      <c r="B32" s="8"/>
      <c r="C32" s="8"/>
      <c r="D32" s="8"/>
      <c r="E32" s="8"/>
      <c r="F32" s="8"/>
      <c r="G32" s="142"/>
      <c r="H32" s="142"/>
      <c r="I32" s="138"/>
      <c r="J32" s="138"/>
      <c r="K32" s="138"/>
      <c r="L32" s="138"/>
      <c r="M32" s="138"/>
      <c r="N32" s="138"/>
      <c r="O32" s="8"/>
      <c r="P32" s="8"/>
      <c r="Q32" s="8"/>
      <c r="R32" s="8"/>
      <c r="S32" s="8"/>
      <c r="T32" s="8"/>
      <c r="U32" s="8"/>
      <c r="V32" s="8"/>
      <c r="W32" s="8"/>
      <c r="X32" s="8"/>
      <c r="Y32" s="8"/>
      <c r="Z32" s="142"/>
      <c r="AA32" s="142"/>
      <c r="AB32" s="8"/>
      <c r="AC32" s="8"/>
      <c r="AD32" s="8"/>
      <c r="AE32" s="8"/>
    </row>
    <row r="33" ht="15.75" customHeight="1">
      <c r="A33" s="8"/>
      <c r="B33" s="8"/>
      <c r="C33" s="8"/>
      <c r="D33" s="8"/>
      <c r="E33" s="8"/>
      <c r="F33" s="8"/>
      <c r="G33" s="142"/>
      <c r="H33" s="142"/>
      <c r="I33" s="138"/>
      <c r="J33" s="138"/>
      <c r="K33" s="138"/>
      <c r="L33" s="138"/>
      <c r="M33" s="138"/>
      <c r="N33" s="138"/>
      <c r="O33" s="8"/>
      <c r="P33" s="8"/>
      <c r="Q33" s="8"/>
      <c r="R33" s="8"/>
      <c r="S33" s="8"/>
      <c r="T33" s="8"/>
      <c r="U33" s="8"/>
      <c r="V33" s="8"/>
      <c r="W33" s="8"/>
      <c r="X33" s="8"/>
      <c r="Y33" s="8"/>
      <c r="Z33" s="142"/>
      <c r="AA33" s="142"/>
      <c r="AB33" s="8"/>
      <c r="AC33" s="8"/>
      <c r="AD33" s="8"/>
      <c r="AE33" s="8"/>
    </row>
    <row r="34" ht="15.75" customHeight="1">
      <c r="A34" s="8"/>
      <c r="B34" s="8"/>
      <c r="C34" s="8"/>
      <c r="D34" s="8"/>
      <c r="E34" s="8"/>
      <c r="F34" s="8"/>
      <c r="G34" s="142"/>
      <c r="H34" s="142"/>
      <c r="I34" s="138"/>
      <c r="J34" s="138"/>
      <c r="K34" s="138"/>
      <c r="L34" s="138"/>
      <c r="M34" s="138"/>
      <c r="N34" s="138"/>
      <c r="O34" s="8"/>
      <c r="P34" s="8"/>
      <c r="Q34" s="8"/>
      <c r="R34" s="8"/>
      <c r="S34" s="8"/>
      <c r="T34" s="8"/>
      <c r="U34" s="8"/>
      <c r="V34" s="8"/>
      <c r="W34" s="8"/>
      <c r="X34" s="8"/>
      <c r="Y34" s="8"/>
      <c r="Z34" s="142"/>
      <c r="AA34" s="142"/>
      <c r="AB34" s="8"/>
      <c r="AC34" s="8"/>
      <c r="AD34" s="8"/>
      <c r="AE34" s="8"/>
    </row>
    <row r="35" ht="15.75" customHeight="1">
      <c r="A35" s="8"/>
      <c r="B35" s="8"/>
      <c r="C35" s="8"/>
      <c r="D35" s="8"/>
      <c r="E35" s="8"/>
      <c r="F35" s="8"/>
      <c r="G35" s="142"/>
      <c r="H35" s="142"/>
      <c r="I35" s="138"/>
      <c r="J35" s="138"/>
      <c r="K35" s="138"/>
      <c r="L35" s="138"/>
      <c r="M35" s="138"/>
      <c r="N35" s="138"/>
      <c r="O35" s="8"/>
      <c r="P35" s="8"/>
      <c r="Q35" s="8"/>
      <c r="R35" s="8"/>
      <c r="S35" s="8"/>
      <c r="T35" s="8"/>
      <c r="U35" s="8"/>
      <c r="V35" s="8"/>
      <c r="W35" s="8"/>
      <c r="X35" s="8"/>
      <c r="Y35" s="8"/>
      <c r="Z35" s="142"/>
      <c r="AA35" s="142"/>
      <c r="AB35" s="8"/>
      <c r="AC35" s="8"/>
      <c r="AD35" s="8"/>
      <c r="AE35" s="8"/>
    </row>
    <row r="36" ht="15.75" customHeight="1">
      <c r="A36" s="8"/>
      <c r="B36" s="8"/>
      <c r="C36" s="8"/>
      <c r="D36" s="8"/>
      <c r="E36" s="8"/>
      <c r="F36" s="8"/>
      <c r="G36" s="142"/>
      <c r="H36" s="142"/>
      <c r="I36" s="138"/>
      <c r="J36" s="138"/>
      <c r="K36" s="138"/>
      <c r="L36" s="138"/>
      <c r="M36" s="138"/>
      <c r="N36" s="138"/>
      <c r="O36" s="8"/>
      <c r="P36" s="8"/>
      <c r="Q36" s="8"/>
      <c r="R36" s="8"/>
      <c r="S36" s="8"/>
      <c r="T36" s="8"/>
      <c r="U36" s="8"/>
      <c r="V36" s="8"/>
      <c r="W36" s="8"/>
      <c r="X36" s="8"/>
      <c r="Y36" s="8"/>
      <c r="Z36" s="142"/>
      <c r="AA36" s="142"/>
      <c r="AB36" s="8"/>
      <c r="AC36" s="8"/>
      <c r="AD36" s="8"/>
      <c r="AE36" s="8"/>
    </row>
    <row r="37" ht="15.75" customHeight="1">
      <c r="A37" s="8"/>
      <c r="B37" s="8"/>
      <c r="C37" s="8"/>
      <c r="D37" s="8"/>
      <c r="E37" s="8"/>
      <c r="F37" s="8"/>
      <c r="G37" s="142"/>
      <c r="H37" s="142"/>
      <c r="I37" s="138"/>
      <c r="J37" s="138"/>
      <c r="K37" s="138"/>
      <c r="L37" s="138"/>
      <c r="M37" s="138"/>
      <c r="N37" s="138"/>
      <c r="O37" s="8"/>
      <c r="P37" s="8"/>
      <c r="Q37" s="8"/>
      <c r="R37" s="8"/>
      <c r="S37" s="8"/>
      <c r="T37" s="8"/>
      <c r="U37" s="8"/>
      <c r="V37" s="8"/>
      <c r="W37" s="8"/>
      <c r="X37" s="8"/>
      <c r="Y37" s="8"/>
      <c r="Z37" s="142"/>
      <c r="AA37" s="142"/>
      <c r="AB37" s="8"/>
      <c r="AC37" s="8"/>
      <c r="AD37" s="8"/>
      <c r="AE37" s="8"/>
    </row>
    <row r="38" ht="15.75" customHeight="1">
      <c r="A38" s="8"/>
      <c r="B38" s="8"/>
      <c r="C38" s="8"/>
      <c r="D38" s="8"/>
      <c r="E38" s="8"/>
      <c r="F38" s="8"/>
      <c r="G38" s="142"/>
      <c r="H38" s="142"/>
      <c r="I38" s="138"/>
      <c r="J38" s="138"/>
      <c r="K38" s="138"/>
      <c r="L38" s="138"/>
      <c r="M38" s="138"/>
      <c r="N38" s="138"/>
      <c r="O38" s="8"/>
      <c r="P38" s="8"/>
      <c r="Q38" s="8"/>
      <c r="R38" s="8"/>
      <c r="S38" s="8"/>
      <c r="T38" s="8"/>
      <c r="U38" s="8"/>
      <c r="V38" s="8"/>
      <c r="W38" s="8"/>
      <c r="X38" s="8"/>
      <c r="Y38" s="8"/>
      <c r="Z38" s="142"/>
      <c r="AA38" s="142"/>
      <c r="AB38" s="8"/>
      <c r="AC38" s="8"/>
      <c r="AD38" s="8"/>
      <c r="AE38" s="8"/>
    </row>
    <row r="39" ht="15.75" customHeight="1">
      <c r="A39" s="8"/>
      <c r="B39" s="8"/>
      <c r="C39" s="8"/>
      <c r="D39" s="8"/>
      <c r="E39" s="8"/>
      <c r="F39" s="8"/>
      <c r="G39" s="142"/>
      <c r="H39" s="142"/>
      <c r="I39" s="138"/>
      <c r="J39" s="138"/>
      <c r="K39" s="138"/>
      <c r="L39" s="138"/>
      <c r="M39" s="138"/>
      <c r="N39" s="138"/>
      <c r="O39" s="8"/>
      <c r="P39" s="8"/>
      <c r="Q39" s="8"/>
      <c r="R39" s="8"/>
      <c r="S39" s="8"/>
      <c r="T39" s="8"/>
      <c r="U39" s="8"/>
      <c r="V39" s="8"/>
      <c r="W39" s="8"/>
      <c r="X39" s="8"/>
      <c r="Y39" s="8"/>
      <c r="Z39" s="142"/>
      <c r="AA39" s="142"/>
      <c r="AB39" s="8"/>
      <c r="AC39" s="8"/>
      <c r="AD39" s="8"/>
      <c r="AE39" s="8"/>
    </row>
    <row r="40" ht="15.75" customHeight="1">
      <c r="A40" s="8"/>
      <c r="B40" s="8"/>
      <c r="C40" s="8"/>
      <c r="D40" s="8"/>
      <c r="E40" s="8"/>
      <c r="F40" s="8"/>
      <c r="G40" s="142"/>
      <c r="H40" s="142"/>
      <c r="I40" s="138"/>
      <c r="J40" s="138"/>
      <c r="K40" s="138"/>
      <c r="L40" s="138"/>
      <c r="M40" s="138"/>
      <c r="N40" s="138"/>
      <c r="O40" s="8"/>
      <c r="P40" s="8"/>
      <c r="Q40" s="8"/>
      <c r="R40" s="8"/>
      <c r="S40" s="8"/>
      <c r="T40" s="8"/>
      <c r="U40" s="8"/>
      <c r="V40" s="8"/>
      <c r="W40" s="8"/>
      <c r="X40" s="8"/>
      <c r="Y40" s="8"/>
      <c r="Z40" s="142"/>
      <c r="AA40" s="142"/>
      <c r="AB40" s="8"/>
      <c r="AC40" s="8"/>
      <c r="AD40" s="8"/>
      <c r="AE40" s="8"/>
    </row>
    <row r="41" ht="15.75" customHeight="1">
      <c r="A41" s="8"/>
      <c r="B41" s="8"/>
      <c r="C41" s="8"/>
      <c r="D41" s="8"/>
      <c r="E41" s="8"/>
      <c r="F41" s="8"/>
      <c r="G41" s="142"/>
      <c r="H41" s="142"/>
      <c r="I41" s="138"/>
      <c r="J41" s="138"/>
      <c r="K41" s="138"/>
      <c r="L41" s="138"/>
      <c r="M41" s="138"/>
      <c r="N41" s="138"/>
      <c r="O41" s="8"/>
      <c r="P41" s="8"/>
      <c r="Q41" s="8"/>
      <c r="R41" s="8"/>
      <c r="S41" s="8"/>
      <c r="T41" s="8"/>
      <c r="U41" s="8"/>
      <c r="V41" s="8"/>
      <c r="W41" s="8"/>
      <c r="X41" s="8"/>
      <c r="Y41" s="8"/>
      <c r="Z41" s="142"/>
      <c r="AA41" s="142"/>
      <c r="AB41" s="8"/>
      <c r="AC41" s="8"/>
      <c r="AD41" s="8"/>
      <c r="AE41" s="8"/>
    </row>
    <row r="42" ht="15.75" customHeight="1">
      <c r="A42" s="8"/>
      <c r="B42" s="8"/>
      <c r="C42" s="8"/>
      <c r="D42" s="8"/>
      <c r="E42" s="8"/>
      <c r="F42" s="8"/>
      <c r="G42" s="142"/>
      <c r="H42" s="142"/>
      <c r="I42" s="138"/>
      <c r="J42" s="138"/>
      <c r="K42" s="138"/>
      <c r="L42" s="138"/>
      <c r="M42" s="138"/>
      <c r="N42" s="138"/>
      <c r="O42" s="8"/>
      <c r="P42" s="8"/>
      <c r="Q42" s="8"/>
      <c r="R42" s="8"/>
      <c r="S42" s="8"/>
      <c r="T42" s="8"/>
      <c r="U42" s="8"/>
      <c r="V42" s="8"/>
      <c r="W42" s="8"/>
      <c r="X42" s="8"/>
      <c r="Y42" s="8"/>
      <c r="Z42" s="142"/>
      <c r="AA42" s="142"/>
      <c r="AB42" s="8"/>
      <c r="AC42" s="8"/>
      <c r="AD42" s="8"/>
      <c r="AE42" s="8"/>
    </row>
    <row r="43" ht="15.75" customHeight="1">
      <c r="A43" s="8"/>
      <c r="B43" s="8"/>
      <c r="C43" s="8"/>
      <c r="D43" s="8"/>
      <c r="E43" s="8"/>
      <c r="F43" s="8"/>
      <c r="G43" s="142"/>
      <c r="H43" s="142"/>
      <c r="I43" s="138"/>
      <c r="J43" s="138"/>
      <c r="K43" s="138"/>
      <c r="L43" s="138"/>
      <c r="M43" s="138"/>
      <c r="N43" s="138"/>
      <c r="O43" s="8"/>
      <c r="P43" s="8"/>
      <c r="Q43" s="8"/>
      <c r="R43" s="8"/>
      <c r="S43" s="8"/>
      <c r="T43" s="8"/>
      <c r="U43" s="8"/>
      <c r="V43" s="8"/>
      <c r="W43" s="8"/>
      <c r="X43" s="8"/>
      <c r="Y43" s="8"/>
      <c r="Z43" s="142"/>
      <c r="AA43" s="142"/>
      <c r="AB43" s="8"/>
      <c r="AC43" s="8"/>
      <c r="AD43" s="8"/>
      <c r="AE43" s="8"/>
    </row>
    <row r="44" ht="15.75" customHeight="1">
      <c r="A44" s="8"/>
      <c r="B44" s="8"/>
      <c r="C44" s="8"/>
      <c r="D44" s="8"/>
      <c r="E44" s="8"/>
      <c r="F44" s="8"/>
      <c r="G44" s="142"/>
      <c r="H44" s="142"/>
      <c r="I44" s="138"/>
      <c r="J44" s="138"/>
      <c r="K44" s="138"/>
      <c r="L44" s="138"/>
      <c r="M44" s="138"/>
      <c r="N44" s="138"/>
      <c r="O44" s="8"/>
      <c r="P44" s="8"/>
      <c r="Q44" s="8"/>
      <c r="R44" s="8"/>
      <c r="S44" s="8"/>
      <c r="T44" s="8"/>
      <c r="U44" s="8"/>
      <c r="V44" s="8"/>
      <c r="W44" s="8"/>
      <c r="X44" s="8"/>
      <c r="Y44" s="8"/>
      <c r="Z44" s="142"/>
      <c r="AA44" s="142"/>
      <c r="AB44" s="8"/>
      <c r="AC44" s="8"/>
      <c r="AD44" s="8"/>
      <c r="AE44" s="8"/>
    </row>
    <row r="45" ht="15.75" customHeight="1">
      <c r="A45" s="8"/>
      <c r="B45" s="8"/>
      <c r="C45" s="8"/>
      <c r="D45" s="8"/>
      <c r="E45" s="8"/>
      <c r="F45" s="8"/>
      <c r="G45" s="142"/>
      <c r="H45" s="142"/>
      <c r="I45" s="138"/>
      <c r="J45" s="138"/>
      <c r="K45" s="138"/>
      <c r="L45" s="138"/>
      <c r="M45" s="138"/>
      <c r="N45" s="138"/>
      <c r="O45" s="8"/>
      <c r="P45" s="8"/>
      <c r="Q45" s="8"/>
      <c r="R45" s="8"/>
      <c r="S45" s="8"/>
      <c r="T45" s="8"/>
      <c r="U45" s="8"/>
      <c r="V45" s="8"/>
      <c r="W45" s="8"/>
      <c r="X45" s="8"/>
      <c r="Y45" s="8"/>
      <c r="Z45" s="142"/>
      <c r="AA45" s="142"/>
      <c r="AB45" s="8"/>
      <c r="AC45" s="8"/>
      <c r="AD45" s="8"/>
      <c r="AE45" s="8"/>
    </row>
    <row r="46" ht="15.75" customHeight="1">
      <c r="A46" s="8"/>
      <c r="B46" s="8"/>
      <c r="C46" s="8"/>
      <c r="D46" s="8"/>
      <c r="E46" s="8"/>
      <c r="F46" s="8"/>
      <c r="G46" s="142"/>
      <c r="H46" s="142"/>
      <c r="I46" s="138"/>
      <c r="J46" s="138"/>
      <c r="K46" s="138"/>
      <c r="L46" s="138"/>
      <c r="M46" s="138"/>
      <c r="N46" s="138"/>
      <c r="O46" s="8"/>
      <c r="P46" s="8"/>
      <c r="Q46" s="8"/>
      <c r="R46" s="8"/>
      <c r="S46" s="8"/>
      <c r="T46" s="8"/>
      <c r="U46" s="8"/>
      <c r="V46" s="8"/>
      <c r="W46" s="8"/>
      <c r="X46" s="8"/>
      <c r="Y46" s="8"/>
      <c r="Z46" s="142"/>
      <c r="AA46" s="142"/>
      <c r="AB46" s="8"/>
      <c r="AC46" s="8"/>
      <c r="AD46" s="8"/>
      <c r="AE46" s="8"/>
    </row>
    <row r="47" ht="15.75" customHeight="1">
      <c r="A47" s="8"/>
      <c r="B47" s="8"/>
      <c r="C47" s="8"/>
      <c r="D47" s="8"/>
      <c r="E47" s="8"/>
      <c r="F47" s="8"/>
      <c r="G47" s="142"/>
      <c r="H47" s="142"/>
      <c r="I47" s="138"/>
      <c r="J47" s="138"/>
      <c r="K47" s="138"/>
      <c r="L47" s="138"/>
      <c r="M47" s="138"/>
      <c r="N47" s="138"/>
      <c r="O47" s="8"/>
      <c r="P47" s="8"/>
      <c r="Q47" s="8"/>
      <c r="R47" s="8"/>
      <c r="S47" s="8"/>
      <c r="T47" s="8"/>
      <c r="U47" s="8"/>
      <c r="V47" s="8"/>
      <c r="W47" s="8"/>
      <c r="X47" s="8"/>
      <c r="Y47" s="8"/>
      <c r="Z47" s="142"/>
      <c r="AA47" s="142"/>
      <c r="AB47" s="8"/>
      <c r="AC47" s="8"/>
      <c r="AD47" s="8"/>
      <c r="AE47" s="8"/>
    </row>
    <row r="48" ht="15.75" customHeight="1">
      <c r="A48" s="8"/>
      <c r="B48" s="8"/>
      <c r="C48" s="8"/>
      <c r="D48" s="8"/>
      <c r="E48" s="8"/>
      <c r="F48" s="8"/>
      <c r="G48" s="142"/>
      <c r="H48" s="142"/>
      <c r="I48" s="138"/>
      <c r="J48" s="138"/>
      <c r="K48" s="138"/>
      <c r="L48" s="138"/>
      <c r="M48" s="138"/>
      <c r="N48" s="138"/>
      <c r="O48" s="8"/>
      <c r="P48" s="8"/>
      <c r="Q48" s="8"/>
      <c r="R48" s="8"/>
      <c r="S48" s="8"/>
      <c r="T48" s="8"/>
      <c r="U48" s="8"/>
      <c r="V48" s="8"/>
      <c r="W48" s="8"/>
      <c r="X48" s="8"/>
      <c r="Y48" s="8"/>
      <c r="Z48" s="142"/>
      <c r="AA48" s="142"/>
      <c r="AB48" s="8"/>
      <c r="AC48" s="8"/>
      <c r="AD48" s="8"/>
      <c r="AE48" s="8"/>
    </row>
    <row r="49" ht="15.75" customHeight="1">
      <c r="A49" s="8"/>
      <c r="B49" s="8"/>
      <c r="C49" s="8"/>
      <c r="D49" s="8"/>
      <c r="E49" s="8"/>
      <c r="F49" s="8"/>
      <c r="G49" s="142"/>
      <c r="H49" s="142"/>
      <c r="I49" s="138"/>
      <c r="J49" s="138"/>
      <c r="K49" s="138"/>
      <c r="L49" s="138"/>
      <c r="M49" s="138"/>
      <c r="N49" s="138"/>
      <c r="O49" s="8"/>
      <c r="P49" s="8"/>
      <c r="Q49" s="8"/>
      <c r="R49" s="8"/>
      <c r="S49" s="8"/>
      <c r="T49" s="8"/>
      <c r="U49" s="8"/>
      <c r="V49" s="8"/>
      <c r="W49" s="8"/>
      <c r="X49" s="8"/>
      <c r="Y49" s="8"/>
      <c r="Z49" s="142"/>
      <c r="AA49" s="142"/>
      <c r="AB49" s="8"/>
      <c r="AC49" s="8"/>
      <c r="AD49" s="8"/>
      <c r="AE49" s="8"/>
    </row>
    <row r="50" ht="15.75" customHeight="1">
      <c r="A50" s="8"/>
      <c r="B50" s="8"/>
      <c r="C50" s="8"/>
      <c r="D50" s="8"/>
      <c r="E50" s="8"/>
      <c r="F50" s="8"/>
      <c r="G50" s="142"/>
      <c r="H50" s="142"/>
      <c r="I50" s="138"/>
      <c r="J50" s="138"/>
      <c r="K50" s="138"/>
      <c r="L50" s="138"/>
      <c r="M50" s="138"/>
      <c r="N50" s="138"/>
      <c r="O50" s="8"/>
      <c r="P50" s="8"/>
      <c r="Q50" s="8"/>
      <c r="R50" s="8"/>
      <c r="S50" s="8"/>
      <c r="T50" s="8"/>
      <c r="U50" s="8"/>
      <c r="V50" s="8"/>
      <c r="W50" s="8"/>
      <c r="X50" s="8"/>
      <c r="Y50" s="8"/>
      <c r="Z50" s="142"/>
      <c r="AA50" s="142"/>
      <c r="AB50" s="8"/>
      <c r="AC50" s="8"/>
      <c r="AD50" s="8"/>
      <c r="AE50" s="8"/>
    </row>
    <row r="51" ht="15.75" customHeight="1">
      <c r="A51" s="8"/>
      <c r="B51" s="8"/>
      <c r="C51" s="8"/>
      <c r="D51" s="8"/>
      <c r="E51" s="8"/>
      <c r="F51" s="8"/>
      <c r="G51" s="142"/>
      <c r="H51" s="142"/>
      <c r="I51" s="138"/>
      <c r="J51" s="138"/>
      <c r="K51" s="138"/>
      <c r="L51" s="138"/>
      <c r="M51" s="138"/>
      <c r="N51" s="138"/>
      <c r="O51" s="8"/>
      <c r="P51" s="8"/>
      <c r="Q51" s="8"/>
      <c r="R51" s="8"/>
      <c r="S51" s="8"/>
      <c r="T51" s="8"/>
      <c r="U51" s="8"/>
      <c r="V51" s="8"/>
      <c r="W51" s="8"/>
      <c r="X51" s="8"/>
      <c r="Y51" s="8"/>
      <c r="Z51" s="142"/>
      <c r="AA51" s="142"/>
      <c r="AB51" s="8"/>
      <c r="AC51" s="8"/>
      <c r="AD51" s="8"/>
      <c r="AE51" s="8"/>
    </row>
    <row r="52" ht="15.75" customHeight="1">
      <c r="A52" s="8"/>
      <c r="B52" s="8"/>
      <c r="C52" s="8"/>
      <c r="D52" s="8"/>
      <c r="E52" s="8"/>
      <c r="F52" s="8"/>
      <c r="G52" s="142"/>
      <c r="H52" s="142"/>
      <c r="I52" s="138"/>
      <c r="J52" s="138"/>
      <c r="K52" s="138"/>
      <c r="L52" s="138"/>
      <c r="M52" s="138"/>
      <c r="N52" s="138"/>
      <c r="O52" s="8"/>
      <c r="P52" s="8"/>
      <c r="Q52" s="8"/>
      <c r="R52" s="8"/>
      <c r="S52" s="8"/>
      <c r="T52" s="8"/>
      <c r="U52" s="8"/>
      <c r="V52" s="8"/>
      <c r="W52" s="8"/>
      <c r="X52" s="8"/>
      <c r="Y52" s="8"/>
      <c r="Z52" s="142"/>
      <c r="AA52" s="142"/>
      <c r="AB52" s="8"/>
      <c r="AC52" s="8"/>
      <c r="AD52" s="8"/>
      <c r="AE52" s="8"/>
    </row>
    <row r="53" ht="15.75" customHeight="1">
      <c r="A53" s="8"/>
      <c r="B53" s="8"/>
      <c r="C53" s="8"/>
      <c r="D53" s="8"/>
      <c r="E53" s="8"/>
      <c r="F53" s="8"/>
      <c r="G53" s="142"/>
      <c r="H53" s="142"/>
      <c r="I53" s="138"/>
      <c r="J53" s="138"/>
      <c r="K53" s="138"/>
      <c r="L53" s="138"/>
      <c r="M53" s="138"/>
      <c r="N53" s="138"/>
      <c r="O53" s="8"/>
      <c r="P53" s="8"/>
      <c r="Q53" s="8"/>
      <c r="R53" s="8"/>
      <c r="S53" s="8"/>
      <c r="T53" s="8"/>
      <c r="U53" s="8"/>
      <c r="V53" s="8"/>
      <c r="W53" s="8"/>
      <c r="X53" s="8"/>
      <c r="Y53" s="8"/>
      <c r="Z53" s="142"/>
      <c r="AA53" s="142"/>
      <c r="AB53" s="8"/>
      <c r="AC53" s="8"/>
      <c r="AD53" s="8"/>
      <c r="AE53" s="8"/>
    </row>
    <row r="54" ht="15.75" customHeight="1">
      <c r="A54" s="8"/>
      <c r="B54" s="8"/>
      <c r="C54" s="8"/>
      <c r="D54" s="8"/>
      <c r="E54" s="8"/>
      <c r="F54" s="8"/>
      <c r="G54" s="142"/>
      <c r="H54" s="142"/>
      <c r="I54" s="138"/>
      <c r="J54" s="138"/>
      <c r="K54" s="138"/>
      <c r="L54" s="138"/>
      <c r="M54" s="138"/>
      <c r="N54" s="138"/>
      <c r="O54" s="8"/>
      <c r="P54" s="8"/>
      <c r="Q54" s="8"/>
      <c r="R54" s="8"/>
      <c r="S54" s="8"/>
      <c r="T54" s="8"/>
      <c r="U54" s="8"/>
      <c r="V54" s="8"/>
      <c r="W54" s="8"/>
      <c r="X54" s="8"/>
      <c r="Y54" s="8"/>
      <c r="Z54" s="142"/>
      <c r="AA54" s="142"/>
      <c r="AB54" s="8"/>
      <c r="AC54" s="8"/>
      <c r="AD54" s="8"/>
      <c r="AE54" s="8"/>
    </row>
    <row r="55" ht="15.75" customHeight="1">
      <c r="A55" s="8"/>
      <c r="B55" s="8"/>
      <c r="C55" s="8"/>
      <c r="D55" s="8"/>
      <c r="E55" s="8"/>
      <c r="F55" s="8"/>
      <c r="G55" s="142"/>
      <c r="H55" s="142"/>
      <c r="I55" s="138"/>
      <c r="J55" s="138"/>
      <c r="K55" s="138"/>
      <c r="L55" s="138"/>
      <c r="M55" s="138"/>
      <c r="N55" s="138"/>
      <c r="O55" s="8"/>
      <c r="P55" s="8"/>
      <c r="Q55" s="8"/>
      <c r="R55" s="8"/>
      <c r="S55" s="8"/>
      <c r="T55" s="8"/>
      <c r="U55" s="8"/>
      <c r="V55" s="8"/>
      <c r="W55" s="8"/>
      <c r="X55" s="8"/>
      <c r="Y55" s="8"/>
      <c r="Z55" s="142"/>
      <c r="AA55" s="142"/>
      <c r="AB55" s="8"/>
      <c r="AC55" s="8"/>
      <c r="AD55" s="8"/>
      <c r="AE55" s="8"/>
    </row>
    <row r="56" ht="15.75" customHeight="1">
      <c r="A56" s="8"/>
      <c r="B56" s="8"/>
      <c r="C56" s="8"/>
      <c r="D56" s="8"/>
      <c r="E56" s="8"/>
      <c r="F56" s="8"/>
      <c r="G56" s="142"/>
      <c r="H56" s="142"/>
      <c r="I56" s="138"/>
      <c r="J56" s="138"/>
      <c r="K56" s="138"/>
      <c r="L56" s="138"/>
      <c r="M56" s="138"/>
      <c r="N56" s="138"/>
      <c r="O56" s="8"/>
      <c r="P56" s="8"/>
      <c r="Q56" s="8"/>
      <c r="R56" s="8"/>
      <c r="S56" s="8"/>
      <c r="T56" s="8"/>
      <c r="U56" s="8"/>
      <c r="V56" s="8"/>
      <c r="W56" s="8"/>
      <c r="X56" s="8"/>
      <c r="Y56" s="8"/>
      <c r="Z56" s="142"/>
      <c r="AA56" s="142"/>
      <c r="AB56" s="8"/>
      <c r="AC56" s="8"/>
      <c r="AD56" s="8"/>
      <c r="AE56" s="8"/>
    </row>
    <row r="57" ht="15.75" customHeight="1">
      <c r="A57" s="8"/>
      <c r="B57" s="8"/>
      <c r="C57" s="8"/>
      <c r="D57" s="8"/>
      <c r="E57" s="8"/>
      <c r="F57" s="8"/>
      <c r="G57" s="142"/>
      <c r="H57" s="142"/>
      <c r="I57" s="138"/>
      <c r="J57" s="138"/>
      <c r="K57" s="138"/>
      <c r="L57" s="138"/>
      <c r="M57" s="138"/>
      <c r="N57" s="138"/>
      <c r="O57" s="8"/>
      <c r="P57" s="8"/>
      <c r="Q57" s="8"/>
      <c r="R57" s="8"/>
      <c r="S57" s="8"/>
      <c r="T57" s="8"/>
      <c r="U57" s="8"/>
      <c r="V57" s="8"/>
      <c r="W57" s="8"/>
      <c r="X57" s="8"/>
      <c r="Y57" s="8"/>
      <c r="Z57" s="142"/>
      <c r="AA57" s="142"/>
      <c r="AB57" s="8"/>
      <c r="AC57" s="8"/>
      <c r="AD57" s="8"/>
      <c r="AE57" s="8"/>
    </row>
    <row r="58" ht="15.75" customHeight="1">
      <c r="A58" s="8"/>
      <c r="B58" s="8"/>
      <c r="C58" s="8"/>
      <c r="D58" s="8"/>
      <c r="E58" s="8"/>
      <c r="F58" s="8"/>
      <c r="G58" s="142"/>
      <c r="H58" s="142"/>
      <c r="I58" s="138"/>
      <c r="J58" s="138"/>
      <c r="K58" s="138"/>
      <c r="L58" s="138"/>
      <c r="M58" s="138"/>
      <c r="N58" s="138"/>
      <c r="O58" s="8"/>
      <c r="P58" s="8"/>
      <c r="Q58" s="8"/>
      <c r="R58" s="8"/>
      <c r="S58" s="8"/>
      <c r="T58" s="8"/>
      <c r="U58" s="8"/>
      <c r="V58" s="8"/>
      <c r="W58" s="8"/>
      <c r="X58" s="8"/>
      <c r="Y58" s="8"/>
      <c r="Z58" s="142"/>
      <c r="AA58" s="142"/>
      <c r="AB58" s="8"/>
      <c r="AC58" s="8"/>
      <c r="AD58" s="8"/>
      <c r="AE58" s="8"/>
    </row>
    <row r="59" ht="15.75" customHeight="1">
      <c r="A59" s="8"/>
      <c r="B59" s="8"/>
      <c r="C59" s="8"/>
      <c r="D59" s="8"/>
      <c r="E59" s="8"/>
      <c r="F59" s="8"/>
      <c r="G59" s="142"/>
      <c r="H59" s="142"/>
      <c r="I59" s="138"/>
      <c r="J59" s="138"/>
      <c r="K59" s="138"/>
      <c r="L59" s="138"/>
      <c r="M59" s="138"/>
      <c r="N59" s="138"/>
      <c r="O59" s="8"/>
      <c r="P59" s="8"/>
      <c r="Q59" s="8"/>
      <c r="R59" s="8"/>
      <c r="S59" s="8"/>
      <c r="T59" s="8"/>
      <c r="U59" s="8"/>
      <c r="V59" s="8"/>
      <c r="W59" s="8"/>
      <c r="X59" s="8"/>
      <c r="Y59" s="8"/>
      <c r="Z59" s="142"/>
      <c r="AA59" s="142"/>
      <c r="AB59" s="8"/>
      <c r="AC59" s="8"/>
      <c r="AD59" s="8"/>
      <c r="AE59" s="8"/>
    </row>
    <row r="60" ht="15.75" customHeight="1">
      <c r="A60" s="8"/>
      <c r="B60" s="8"/>
      <c r="C60" s="8"/>
      <c r="D60" s="8"/>
      <c r="E60" s="8"/>
      <c r="F60" s="8"/>
      <c r="G60" s="142"/>
      <c r="H60" s="142"/>
      <c r="I60" s="138"/>
      <c r="J60" s="138"/>
      <c r="K60" s="138"/>
      <c r="L60" s="138"/>
      <c r="M60" s="138"/>
      <c r="N60" s="138"/>
      <c r="O60" s="8"/>
      <c r="P60" s="8"/>
      <c r="Q60" s="8"/>
      <c r="R60" s="8"/>
      <c r="S60" s="8"/>
      <c r="T60" s="8"/>
      <c r="U60" s="8"/>
      <c r="V60" s="8"/>
      <c r="W60" s="8"/>
      <c r="X60" s="8"/>
      <c r="Y60" s="8"/>
      <c r="Z60" s="142"/>
      <c r="AA60" s="142"/>
      <c r="AB60" s="8"/>
      <c r="AC60" s="8"/>
      <c r="AD60" s="8"/>
      <c r="AE60" s="8"/>
    </row>
    <row r="61" ht="15.75" customHeight="1">
      <c r="A61" s="8"/>
      <c r="B61" s="8"/>
      <c r="C61" s="8"/>
      <c r="D61" s="8"/>
      <c r="E61" s="8"/>
      <c r="F61" s="8"/>
      <c r="G61" s="142"/>
      <c r="H61" s="142"/>
      <c r="I61" s="138"/>
      <c r="J61" s="138"/>
      <c r="K61" s="138"/>
      <c r="L61" s="138"/>
      <c r="M61" s="138"/>
      <c r="N61" s="138"/>
      <c r="O61" s="8"/>
      <c r="P61" s="8"/>
      <c r="Q61" s="8"/>
      <c r="R61" s="8"/>
      <c r="S61" s="8"/>
      <c r="T61" s="8"/>
      <c r="U61" s="8"/>
      <c r="V61" s="8"/>
      <c r="W61" s="8"/>
      <c r="X61" s="8"/>
      <c r="Y61" s="8"/>
      <c r="Z61" s="142"/>
      <c r="AA61" s="142"/>
      <c r="AB61" s="8"/>
      <c r="AC61" s="8"/>
      <c r="AD61" s="8"/>
      <c r="AE61" s="8"/>
    </row>
    <row r="62" ht="15.75" customHeight="1">
      <c r="A62" s="8"/>
      <c r="B62" s="8"/>
      <c r="C62" s="8"/>
      <c r="D62" s="8"/>
      <c r="E62" s="8"/>
      <c r="F62" s="8"/>
      <c r="G62" s="142"/>
      <c r="H62" s="142"/>
      <c r="I62" s="138"/>
      <c r="J62" s="138"/>
      <c r="K62" s="138"/>
      <c r="L62" s="138"/>
      <c r="M62" s="138"/>
      <c r="N62" s="138"/>
      <c r="O62" s="8"/>
      <c r="P62" s="8"/>
      <c r="Q62" s="8"/>
      <c r="R62" s="8"/>
      <c r="S62" s="8"/>
      <c r="T62" s="8"/>
      <c r="U62" s="8"/>
      <c r="V62" s="8"/>
      <c r="W62" s="8"/>
      <c r="X62" s="8"/>
      <c r="Y62" s="8"/>
      <c r="Z62" s="142"/>
      <c r="AA62" s="142"/>
      <c r="AB62" s="8"/>
      <c r="AC62" s="8"/>
      <c r="AD62" s="8"/>
      <c r="AE62" s="8"/>
    </row>
    <row r="63" ht="15.75" customHeight="1">
      <c r="A63" s="8"/>
      <c r="B63" s="8"/>
      <c r="C63" s="8"/>
      <c r="D63" s="8"/>
      <c r="E63" s="8"/>
      <c r="F63" s="8"/>
      <c r="G63" s="142"/>
      <c r="H63" s="142"/>
      <c r="I63" s="138"/>
      <c r="J63" s="138"/>
      <c r="K63" s="138"/>
      <c r="L63" s="138"/>
      <c r="M63" s="138"/>
      <c r="N63" s="138"/>
      <c r="O63" s="8"/>
      <c r="P63" s="8"/>
      <c r="Q63" s="8"/>
      <c r="R63" s="8"/>
      <c r="S63" s="8"/>
      <c r="T63" s="8"/>
      <c r="U63" s="8"/>
      <c r="V63" s="8"/>
      <c r="W63" s="8"/>
      <c r="X63" s="8"/>
      <c r="Y63" s="8"/>
      <c r="Z63" s="142"/>
      <c r="AA63" s="142"/>
      <c r="AB63" s="8"/>
      <c r="AC63" s="8"/>
      <c r="AD63" s="8"/>
      <c r="AE63" s="8"/>
    </row>
    <row r="64" ht="15.75" customHeight="1">
      <c r="A64" s="8"/>
      <c r="B64" s="8"/>
      <c r="C64" s="8"/>
      <c r="D64" s="8"/>
      <c r="E64" s="8"/>
      <c r="F64" s="8"/>
      <c r="G64" s="142"/>
      <c r="H64" s="142"/>
      <c r="I64" s="138"/>
      <c r="J64" s="138"/>
      <c r="K64" s="138"/>
      <c r="L64" s="138"/>
      <c r="M64" s="138"/>
      <c r="N64" s="138"/>
      <c r="O64" s="8"/>
      <c r="P64" s="8"/>
      <c r="Q64" s="8"/>
      <c r="R64" s="8"/>
      <c r="S64" s="8"/>
      <c r="T64" s="8"/>
      <c r="U64" s="8"/>
      <c r="V64" s="8"/>
      <c r="W64" s="8"/>
      <c r="X64" s="8"/>
      <c r="Y64" s="8"/>
      <c r="Z64" s="142"/>
      <c r="AA64" s="142"/>
      <c r="AB64" s="8"/>
      <c r="AC64" s="8"/>
      <c r="AD64" s="8"/>
      <c r="AE64" s="8"/>
    </row>
    <row r="65" ht="15.75" customHeight="1">
      <c r="A65" s="8"/>
      <c r="B65" s="8"/>
      <c r="C65" s="8"/>
      <c r="D65" s="8"/>
      <c r="E65" s="8"/>
      <c r="F65" s="8"/>
      <c r="G65" s="142"/>
      <c r="H65" s="142"/>
      <c r="I65" s="138"/>
      <c r="J65" s="138"/>
      <c r="K65" s="138"/>
      <c r="L65" s="138"/>
      <c r="M65" s="138"/>
      <c r="N65" s="138"/>
      <c r="O65" s="8"/>
      <c r="P65" s="8"/>
      <c r="Q65" s="8"/>
      <c r="R65" s="8"/>
      <c r="S65" s="8"/>
      <c r="T65" s="8"/>
      <c r="U65" s="8"/>
      <c r="V65" s="8"/>
      <c r="W65" s="8"/>
      <c r="X65" s="8"/>
      <c r="Y65" s="8"/>
      <c r="Z65" s="142"/>
      <c r="AA65" s="142"/>
      <c r="AB65" s="8"/>
      <c r="AC65" s="8"/>
      <c r="AD65" s="8"/>
      <c r="AE65" s="8"/>
    </row>
    <row r="66" ht="15.75" customHeight="1">
      <c r="A66" s="8"/>
      <c r="B66" s="8"/>
      <c r="C66" s="8"/>
      <c r="D66" s="8"/>
      <c r="E66" s="8"/>
      <c r="F66" s="8"/>
      <c r="G66" s="142"/>
      <c r="H66" s="142"/>
      <c r="I66" s="138"/>
      <c r="J66" s="138"/>
      <c r="K66" s="138"/>
      <c r="L66" s="138"/>
      <c r="M66" s="138"/>
      <c r="N66" s="138"/>
      <c r="O66" s="8"/>
      <c r="P66" s="8"/>
      <c r="Q66" s="8"/>
      <c r="R66" s="8"/>
      <c r="S66" s="8"/>
      <c r="T66" s="8"/>
      <c r="U66" s="8"/>
      <c r="V66" s="8"/>
      <c r="W66" s="8"/>
      <c r="X66" s="8"/>
      <c r="Y66" s="8"/>
      <c r="Z66" s="142"/>
      <c r="AA66" s="142"/>
      <c r="AB66" s="8"/>
      <c r="AC66" s="8"/>
      <c r="AD66" s="8"/>
      <c r="AE66" s="8"/>
    </row>
    <row r="67" ht="15.75" customHeight="1">
      <c r="A67" s="8"/>
      <c r="B67" s="8"/>
      <c r="C67" s="8"/>
      <c r="D67" s="8"/>
      <c r="E67" s="8"/>
      <c r="F67" s="8"/>
      <c r="G67" s="142"/>
      <c r="H67" s="142"/>
      <c r="I67" s="138"/>
      <c r="J67" s="138"/>
      <c r="K67" s="138"/>
      <c r="L67" s="138"/>
      <c r="M67" s="138"/>
      <c r="N67" s="138"/>
      <c r="O67" s="8"/>
      <c r="P67" s="8"/>
      <c r="Q67" s="8"/>
      <c r="R67" s="8"/>
      <c r="S67" s="8"/>
      <c r="T67" s="8"/>
      <c r="U67" s="8"/>
      <c r="V67" s="8"/>
      <c r="W67" s="8"/>
      <c r="X67" s="8"/>
      <c r="Y67" s="8"/>
      <c r="Z67" s="142"/>
      <c r="AA67" s="142"/>
      <c r="AB67" s="8"/>
      <c r="AC67" s="8"/>
      <c r="AD67" s="8"/>
      <c r="AE67" s="8"/>
    </row>
    <row r="68" ht="15.75" customHeight="1">
      <c r="A68" s="8"/>
      <c r="B68" s="8"/>
      <c r="C68" s="8"/>
      <c r="D68" s="8"/>
      <c r="E68" s="8"/>
      <c r="F68" s="8"/>
      <c r="G68" s="142"/>
      <c r="H68" s="142"/>
      <c r="I68" s="138"/>
      <c r="J68" s="138"/>
      <c r="K68" s="138"/>
      <c r="L68" s="138"/>
      <c r="M68" s="138"/>
      <c r="N68" s="138"/>
      <c r="O68" s="8"/>
      <c r="P68" s="8"/>
      <c r="Q68" s="8"/>
      <c r="R68" s="8"/>
      <c r="S68" s="8"/>
      <c r="T68" s="8"/>
      <c r="U68" s="8"/>
      <c r="V68" s="8"/>
      <c r="W68" s="8"/>
      <c r="X68" s="8"/>
      <c r="Y68" s="8"/>
      <c r="Z68" s="142"/>
      <c r="AA68" s="142"/>
      <c r="AB68" s="8"/>
      <c r="AC68" s="8"/>
      <c r="AD68" s="8"/>
      <c r="AE68" s="8"/>
    </row>
    <row r="69" ht="15.75" customHeight="1">
      <c r="A69" s="8"/>
      <c r="B69" s="8"/>
      <c r="C69" s="8"/>
      <c r="D69" s="8"/>
      <c r="E69" s="8"/>
      <c r="F69" s="8"/>
      <c r="G69" s="142"/>
      <c r="H69" s="142"/>
      <c r="I69" s="138"/>
      <c r="J69" s="138"/>
      <c r="K69" s="138"/>
      <c r="L69" s="138"/>
      <c r="M69" s="138"/>
      <c r="N69" s="138"/>
      <c r="O69" s="8"/>
      <c r="P69" s="8"/>
      <c r="Q69" s="8"/>
      <c r="R69" s="8"/>
      <c r="S69" s="8"/>
      <c r="T69" s="8"/>
      <c r="U69" s="8"/>
      <c r="V69" s="8"/>
      <c r="W69" s="8"/>
      <c r="X69" s="8"/>
      <c r="Y69" s="8"/>
      <c r="Z69" s="142"/>
      <c r="AA69" s="142"/>
      <c r="AB69" s="8"/>
      <c r="AC69" s="8"/>
      <c r="AD69" s="8"/>
      <c r="AE69" s="8"/>
    </row>
    <row r="70" ht="15.75" customHeight="1">
      <c r="A70" s="8"/>
      <c r="B70" s="8"/>
      <c r="C70" s="8"/>
      <c r="D70" s="8"/>
      <c r="E70" s="8"/>
      <c r="F70" s="8"/>
      <c r="G70" s="142"/>
      <c r="H70" s="142"/>
      <c r="I70" s="138"/>
      <c r="J70" s="138"/>
      <c r="K70" s="138"/>
      <c r="L70" s="138"/>
      <c r="M70" s="138"/>
      <c r="N70" s="138"/>
      <c r="O70" s="8"/>
      <c r="P70" s="8"/>
      <c r="Q70" s="8"/>
      <c r="R70" s="8"/>
      <c r="S70" s="8"/>
      <c r="T70" s="8"/>
      <c r="U70" s="8"/>
      <c r="V70" s="8"/>
      <c r="W70" s="8"/>
      <c r="X70" s="8"/>
      <c r="Y70" s="8"/>
      <c r="Z70" s="142"/>
      <c r="AA70" s="142"/>
      <c r="AB70" s="8"/>
      <c r="AC70" s="8"/>
      <c r="AD70" s="8"/>
      <c r="AE70" s="8"/>
    </row>
    <row r="71" ht="15.75" customHeight="1">
      <c r="A71" s="8"/>
      <c r="B71" s="8"/>
      <c r="C71" s="8"/>
      <c r="D71" s="8"/>
      <c r="E71" s="8"/>
      <c r="F71" s="8"/>
      <c r="G71" s="142"/>
      <c r="H71" s="142"/>
      <c r="I71" s="138"/>
      <c r="J71" s="138"/>
      <c r="K71" s="138"/>
      <c r="L71" s="138"/>
      <c r="M71" s="138"/>
      <c r="N71" s="138"/>
      <c r="O71" s="8"/>
      <c r="P71" s="8"/>
      <c r="Q71" s="8"/>
      <c r="R71" s="8"/>
      <c r="S71" s="8"/>
      <c r="T71" s="8"/>
      <c r="U71" s="8"/>
      <c r="V71" s="8"/>
      <c r="W71" s="8"/>
      <c r="X71" s="8"/>
      <c r="Y71" s="8"/>
      <c r="Z71" s="142"/>
      <c r="AA71" s="142"/>
      <c r="AB71" s="8"/>
      <c r="AC71" s="8"/>
      <c r="AD71" s="8"/>
      <c r="AE71" s="8"/>
    </row>
    <row r="72" ht="15.75" customHeight="1">
      <c r="A72" s="8"/>
      <c r="B72" s="8"/>
      <c r="C72" s="8"/>
      <c r="D72" s="8"/>
      <c r="E72" s="8"/>
      <c r="F72" s="8"/>
      <c r="G72" s="142"/>
      <c r="H72" s="142"/>
      <c r="I72" s="138"/>
      <c r="J72" s="138"/>
      <c r="K72" s="138"/>
      <c r="L72" s="138"/>
      <c r="M72" s="138"/>
      <c r="N72" s="138"/>
      <c r="O72" s="8"/>
      <c r="P72" s="8"/>
      <c r="Q72" s="8"/>
      <c r="R72" s="8"/>
      <c r="S72" s="8"/>
      <c r="T72" s="8"/>
      <c r="U72" s="8"/>
      <c r="V72" s="8"/>
      <c r="W72" s="8"/>
      <c r="X72" s="8"/>
      <c r="Y72" s="8"/>
      <c r="Z72" s="142"/>
      <c r="AA72" s="142"/>
      <c r="AB72" s="8"/>
      <c r="AC72" s="8"/>
      <c r="AD72" s="8"/>
      <c r="AE72" s="8"/>
    </row>
    <row r="73" ht="15.75" customHeight="1">
      <c r="A73" s="8"/>
      <c r="B73" s="8"/>
      <c r="C73" s="8"/>
      <c r="D73" s="8"/>
      <c r="E73" s="8"/>
      <c r="F73" s="8"/>
      <c r="G73" s="142"/>
      <c r="H73" s="142"/>
      <c r="I73" s="138"/>
      <c r="J73" s="138"/>
      <c r="K73" s="138"/>
      <c r="L73" s="138"/>
      <c r="M73" s="138"/>
      <c r="N73" s="138"/>
      <c r="O73" s="8"/>
      <c r="P73" s="8"/>
      <c r="Q73" s="8"/>
      <c r="R73" s="8"/>
      <c r="S73" s="8"/>
      <c r="T73" s="8"/>
      <c r="U73" s="8"/>
      <c r="V73" s="8"/>
      <c r="W73" s="8"/>
      <c r="X73" s="8"/>
      <c r="Y73" s="8"/>
      <c r="Z73" s="142"/>
      <c r="AA73" s="142"/>
      <c r="AB73" s="8"/>
      <c r="AC73" s="8"/>
      <c r="AD73" s="8"/>
      <c r="AE73" s="8"/>
    </row>
    <row r="74" ht="15.75" customHeight="1">
      <c r="A74" s="8"/>
      <c r="B74" s="8"/>
      <c r="C74" s="8"/>
      <c r="D74" s="8"/>
      <c r="E74" s="8"/>
      <c r="F74" s="8"/>
      <c r="G74" s="142"/>
      <c r="H74" s="142"/>
      <c r="I74" s="138"/>
      <c r="J74" s="138"/>
      <c r="K74" s="138"/>
      <c r="L74" s="138"/>
      <c r="M74" s="138"/>
      <c r="N74" s="138"/>
      <c r="O74" s="8"/>
      <c r="P74" s="8"/>
      <c r="Q74" s="8"/>
      <c r="R74" s="8"/>
      <c r="S74" s="8"/>
      <c r="T74" s="8"/>
      <c r="U74" s="8"/>
      <c r="V74" s="8"/>
      <c r="W74" s="8"/>
      <c r="X74" s="8"/>
      <c r="Y74" s="8"/>
      <c r="Z74" s="142"/>
      <c r="AA74" s="142"/>
      <c r="AB74" s="8"/>
      <c r="AC74" s="8"/>
      <c r="AD74" s="8"/>
      <c r="AE74" s="8"/>
    </row>
    <row r="75" ht="15.75" customHeight="1">
      <c r="A75" s="8"/>
      <c r="B75" s="8"/>
      <c r="C75" s="8"/>
      <c r="D75" s="8"/>
      <c r="E75" s="8"/>
      <c r="F75" s="8"/>
      <c r="G75" s="142"/>
      <c r="H75" s="142"/>
      <c r="I75" s="138"/>
      <c r="J75" s="138"/>
      <c r="K75" s="138"/>
      <c r="L75" s="138"/>
      <c r="M75" s="138"/>
      <c r="N75" s="138"/>
      <c r="O75" s="8"/>
      <c r="P75" s="8"/>
      <c r="Q75" s="8"/>
      <c r="R75" s="8"/>
      <c r="S75" s="8"/>
      <c r="T75" s="8"/>
      <c r="U75" s="8"/>
      <c r="V75" s="8"/>
      <c r="W75" s="8"/>
      <c r="X75" s="8"/>
      <c r="Y75" s="8"/>
      <c r="Z75" s="142"/>
      <c r="AA75" s="142"/>
      <c r="AB75" s="8"/>
      <c r="AC75" s="8"/>
      <c r="AD75" s="8"/>
      <c r="AE75" s="8"/>
    </row>
    <row r="76" ht="15.75" customHeight="1">
      <c r="A76" s="8"/>
      <c r="B76" s="8"/>
      <c r="C76" s="8"/>
      <c r="D76" s="8"/>
      <c r="E76" s="8"/>
      <c r="F76" s="8"/>
      <c r="G76" s="142"/>
      <c r="H76" s="142"/>
      <c r="I76" s="138"/>
      <c r="J76" s="138"/>
      <c r="K76" s="138"/>
      <c r="L76" s="138"/>
      <c r="M76" s="138"/>
      <c r="N76" s="138"/>
      <c r="O76" s="8"/>
      <c r="P76" s="8"/>
      <c r="Q76" s="8"/>
      <c r="R76" s="8"/>
      <c r="S76" s="8"/>
      <c r="T76" s="8"/>
      <c r="U76" s="8"/>
      <c r="V76" s="8"/>
      <c r="W76" s="8"/>
      <c r="X76" s="8"/>
      <c r="Y76" s="8"/>
      <c r="Z76" s="142"/>
      <c r="AA76" s="142"/>
      <c r="AB76" s="8"/>
      <c r="AC76" s="8"/>
      <c r="AD76" s="8"/>
      <c r="AE76" s="8"/>
    </row>
    <row r="77" ht="15.75" customHeight="1">
      <c r="A77" s="8"/>
      <c r="B77" s="8"/>
      <c r="C77" s="8"/>
      <c r="D77" s="8"/>
      <c r="E77" s="8"/>
      <c r="F77" s="8"/>
      <c r="G77" s="142"/>
      <c r="H77" s="142"/>
      <c r="I77" s="138"/>
      <c r="J77" s="138"/>
      <c r="K77" s="138"/>
      <c r="L77" s="138"/>
      <c r="M77" s="138"/>
      <c r="N77" s="138"/>
      <c r="O77" s="8"/>
      <c r="P77" s="8"/>
      <c r="Q77" s="8"/>
      <c r="R77" s="8"/>
      <c r="S77" s="8"/>
      <c r="T77" s="8"/>
      <c r="U77" s="8"/>
      <c r="V77" s="8"/>
      <c r="W77" s="8"/>
      <c r="X77" s="8"/>
      <c r="Y77" s="8"/>
      <c r="Z77" s="142"/>
      <c r="AA77" s="142"/>
      <c r="AB77" s="8"/>
      <c r="AC77" s="8"/>
      <c r="AD77" s="8"/>
      <c r="AE77" s="8"/>
    </row>
    <row r="78" ht="15.75" customHeight="1">
      <c r="A78" s="8"/>
      <c r="B78" s="8"/>
      <c r="C78" s="8"/>
      <c r="D78" s="8"/>
      <c r="E78" s="8"/>
      <c r="F78" s="8"/>
      <c r="G78" s="142"/>
      <c r="H78" s="142"/>
      <c r="I78" s="138"/>
      <c r="J78" s="138"/>
      <c r="K78" s="138"/>
      <c r="L78" s="138"/>
      <c r="M78" s="138"/>
      <c r="N78" s="138"/>
      <c r="O78" s="8"/>
      <c r="P78" s="8"/>
      <c r="Q78" s="8"/>
      <c r="R78" s="8"/>
      <c r="S78" s="8"/>
      <c r="T78" s="8"/>
      <c r="U78" s="8"/>
      <c r="V78" s="8"/>
      <c r="W78" s="8"/>
      <c r="X78" s="8"/>
      <c r="Y78" s="8"/>
      <c r="Z78" s="142"/>
      <c r="AA78" s="142"/>
      <c r="AB78" s="8"/>
      <c r="AC78" s="8"/>
      <c r="AD78" s="8"/>
      <c r="AE78" s="8"/>
    </row>
    <row r="79" ht="15.75" customHeight="1">
      <c r="A79" s="8"/>
      <c r="B79" s="8"/>
      <c r="C79" s="8"/>
      <c r="D79" s="8"/>
      <c r="E79" s="8"/>
      <c r="F79" s="8"/>
      <c r="G79" s="142"/>
      <c r="H79" s="142"/>
      <c r="I79" s="138"/>
      <c r="J79" s="138"/>
      <c r="K79" s="138"/>
      <c r="L79" s="138"/>
      <c r="M79" s="138"/>
      <c r="N79" s="138"/>
      <c r="O79" s="8"/>
      <c r="P79" s="8"/>
      <c r="Q79" s="8"/>
      <c r="R79" s="8"/>
      <c r="S79" s="8"/>
      <c r="T79" s="8"/>
      <c r="U79" s="8"/>
      <c r="V79" s="8"/>
      <c r="W79" s="8"/>
      <c r="X79" s="8"/>
      <c r="Y79" s="8"/>
      <c r="Z79" s="142"/>
      <c r="AA79" s="142"/>
      <c r="AB79" s="8"/>
      <c r="AC79" s="8"/>
      <c r="AD79" s="8"/>
      <c r="AE79" s="8"/>
    </row>
    <row r="80" ht="15.75" customHeight="1">
      <c r="A80" s="8"/>
      <c r="B80" s="8"/>
      <c r="C80" s="8"/>
      <c r="D80" s="8"/>
      <c r="E80" s="8"/>
      <c r="F80" s="8"/>
      <c r="G80" s="142"/>
      <c r="H80" s="142"/>
      <c r="I80" s="138"/>
      <c r="J80" s="138"/>
      <c r="K80" s="138"/>
      <c r="L80" s="138"/>
      <c r="M80" s="138"/>
      <c r="N80" s="138"/>
      <c r="O80" s="8"/>
      <c r="P80" s="8"/>
      <c r="Q80" s="8"/>
      <c r="R80" s="8"/>
      <c r="S80" s="8"/>
      <c r="T80" s="8"/>
      <c r="U80" s="8"/>
      <c r="V80" s="8"/>
      <c r="W80" s="8"/>
      <c r="X80" s="8"/>
      <c r="Y80" s="8"/>
      <c r="Z80" s="142"/>
      <c r="AA80" s="142"/>
      <c r="AB80" s="8"/>
      <c r="AC80" s="8"/>
      <c r="AD80" s="8"/>
      <c r="AE80" s="8"/>
    </row>
    <row r="81" ht="15.75" customHeight="1">
      <c r="A81" s="8"/>
      <c r="B81" s="8"/>
      <c r="C81" s="8"/>
      <c r="D81" s="8"/>
      <c r="E81" s="8"/>
      <c r="F81" s="8"/>
      <c r="G81" s="142"/>
      <c r="H81" s="142"/>
      <c r="I81" s="138"/>
      <c r="J81" s="138"/>
      <c r="K81" s="138"/>
      <c r="L81" s="138"/>
      <c r="M81" s="138"/>
      <c r="N81" s="138"/>
      <c r="O81" s="8"/>
      <c r="P81" s="8"/>
      <c r="Q81" s="8"/>
      <c r="R81" s="8"/>
      <c r="S81" s="8"/>
      <c r="T81" s="8"/>
      <c r="U81" s="8"/>
      <c r="V81" s="8"/>
      <c r="W81" s="8"/>
      <c r="X81" s="8"/>
      <c r="Y81" s="8"/>
      <c r="Z81" s="142"/>
      <c r="AA81" s="142"/>
      <c r="AB81" s="8"/>
      <c r="AC81" s="8"/>
      <c r="AD81" s="8"/>
      <c r="AE81" s="8"/>
    </row>
    <row r="82" ht="15.75" customHeight="1">
      <c r="A82" s="8"/>
      <c r="B82" s="8"/>
      <c r="C82" s="8"/>
      <c r="D82" s="8"/>
      <c r="E82" s="8"/>
      <c r="F82" s="8"/>
      <c r="G82" s="142"/>
      <c r="H82" s="142"/>
      <c r="I82" s="138"/>
      <c r="J82" s="138"/>
      <c r="K82" s="138"/>
      <c r="L82" s="138"/>
      <c r="M82" s="138"/>
      <c r="N82" s="138"/>
      <c r="O82" s="8"/>
      <c r="P82" s="8"/>
      <c r="Q82" s="8"/>
      <c r="R82" s="8"/>
      <c r="S82" s="8"/>
      <c r="T82" s="8"/>
      <c r="U82" s="8"/>
      <c r="V82" s="8"/>
      <c r="W82" s="8"/>
      <c r="X82" s="8"/>
      <c r="Y82" s="8"/>
      <c r="Z82" s="142"/>
      <c r="AA82" s="142"/>
      <c r="AB82" s="8"/>
      <c r="AC82" s="8"/>
      <c r="AD82" s="8"/>
      <c r="AE82" s="8"/>
    </row>
    <row r="83" ht="15.75" customHeight="1">
      <c r="A83" s="8"/>
      <c r="B83" s="8"/>
      <c r="C83" s="8"/>
      <c r="D83" s="8"/>
      <c r="E83" s="8"/>
      <c r="F83" s="8"/>
      <c r="G83" s="142"/>
      <c r="H83" s="142"/>
      <c r="I83" s="138"/>
      <c r="J83" s="138"/>
      <c r="K83" s="138"/>
      <c r="L83" s="138"/>
      <c r="M83" s="138"/>
      <c r="N83" s="138"/>
      <c r="O83" s="8"/>
      <c r="P83" s="8"/>
      <c r="Q83" s="8"/>
      <c r="R83" s="8"/>
      <c r="S83" s="8"/>
      <c r="T83" s="8"/>
      <c r="U83" s="8"/>
      <c r="V83" s="8"/>
      <c r="W83" s="8"/>
      <c r="X83" s="8"/>
      <c r="Y83" s="8"/>
      <c r="Z83" s="142"/>
      <c r="AA83" s="142"/>
      <c r="AB83" s="8"/>
      <c r="AC83" s="8"/>
      <c r="AD83" s="8"/>
      <c r="AE83" s="8"/>
    </row>
    <row r="84" ht="15.75" customHeight="1">
      <c r="A84" s="8"/>
      <c r="B84" s="8"/>
      <c r="C84" s="8"/>
      <c r="D84" s="8"/>
      <c r="E84" s="8"/>
      <c r="F84" s="8"/>
      <c r="G84" s="142"/>
      <c r="H84" s="142"/>
      <c r="I84" s="138"/>
      <c r="J84" s="138"/>
      <c r="K84" s="138"/>
      <c r="L84" s="138"/>
      <c r="M84" s="138"/>
      <c r="N84" s="138"/>
      <c r="O84" s="8"/>
      <c r="P84" s="8"/>
      <c r="Q84" s="8"/>
      <c r="R84" s="8"/>
      <c r="S84" s="8"/>
      <c r="T84" s="8"/>
      <c r="U84" s="8"/>
      <c r="V84" s="8"/>
      <c r="W84" s="8"/>
      <c r="X84" s="8"/>
      <c r="Y84" s="8"/>
      <c r="Z84" s="142"/>
      <c r="AA84" s="142"/>
      <c r="AB84" s="8"/>
      <c r="AC84" s="8"/>
      <c r="AD84" s="8"/>
      <c r="AE84" s="8"/>
    </row>
    <row r="85" ht="15.75" customHeight="1">
      <c r="A85" s="8"/>
      <c r="B85" s="8"/>
      <c r="C85" s="8"/>
      <c r="D85" s="8"/>
      <c r="E85" s="8"/>
      <c r="F85" s="8"/>
      <c r="G85" s="142"/>
      <c r="H85" s="142"/>
      <c r="I85" s="138"/>
      <c r="J85" s="138"/>
      <c r="K85" s="138"/>
      <c r="L85" s="138"/>
      <c r="M85" s="138"/>
      <c r="N85" s="138"/>
      <c r="O85" s="8"/>
      <c r="P85" s="8"/>
      <c r="Q85" s="8"/>
      <c r="R85" s="8"/>
      <c r="S85" s="8"/>
      <c r="T85" s="8"/>
      <c r="U85" s="8"/>
      <c r="V85" s="8"/>
      <c r="W85" s="8"/>
      <c r="X85" s="8"/>
      <c r="Y85" s="8"/>
      <c r="Z85" s="142"/>
      <c r="AA85" s="142"/>
      <c r="AB85" s="8"/>
      <c r="AC85" s="8"/>
      <c r="AD85" s="8"/>
      <c r="AE85" s="8"/>
    </row>
    <row r="86" ht="15.75" customHeight="1">
      <c r="A86" s="8"/>
      <c r="B86" s="8"/>
      <c r="C86" s="8"/>
      <c r="D86" s="8"/>
      <c r="E86" s="8"/>
      <c r="F86" s="8"/>
      <c r="G86" s="142"/>
      <c r="H86" s="142"/>
      <c r="I86" s="138"/>
      <c r="J86" s="138"/>
      <c r="K86" s="138"/>
      <c r="L86" s="138"/>
      <c r="M86" s="138"/>
      <c r="N86" s="138"/>
      <c r="O86" s="8"/>
      <c r="P86" s="8"/>
      <c r="Q86" s="8"/>
      <c r="R86" s="8"/>
      <c r="S86" s="8"/>
      <c r="T86" s="8"/>
      <c r="U86" s="8"/>
      <c r="V86" s="8"/>
      <c r="W86" s="8"/>
      <c r="X86" s="8"/>
      <c r="Y86" s="8"/>
      <c r="Z86" s="142"/>
      <c r="AA86" s="142"/>
      <c r="AB86" s="8"/>
      <c r="AC86" s="8"/>
      <c r="AD86" s="8"/>
      <c r="AE86" s="8"/>
    </row>
    <row r="87" ht="15.75" customHeight="1">
      <c r="A87" s="8"/>
      <c r="B87" s="8"/>
      <c r="C87" s="8"/>
      <c r="D87" s="8"/>
      <c r="E87" s="8"/>
      <c r="F87" s="8"/>
      <c r="G87" s="142"/>
      <c r="H87" s="142"/>
      <c r="I87" s="138"/>
      <c r="J87" s="138"/>
      <c r="K87" s="138"/>
      <c r="L87" s="138"/>
      <c r="M87" s="138"/>
      <c r="N87" s="138"/>
      <c r="O87" s="8"/>
      <c r="P87" s="8"/>
      <c r="Q87" s="8"/>
      <c r="R87" s="8"/>
      <c r="S87" s="8"/>
      <c r="T87" s="8"/>
      <c r="U87" s="8"/>
      <c r="V87" s="8"/>
      <c r="W87" s="8"/>
      <c r="X87" s="8"/>
      <c r="Y87" s="8"/>
      <c r="Z87" s="142"/>
      <c r="AA87" s="142"/>
      <c r="AB87" s="8"/>
      <c r="AC87" s="8"/>
      <c r="AD87" s="8"/>
      <c r="AE87" s="8"/>
    </row>
    <row r="88" ht="15.75" customHeight="1">
      <c r="A88" s="8"/>
      <c r="B88" s="8"/>
      <c r="C88" s="8"/>
      <c r="D88" s="8"/>
      <c r="E88" s="8"/>
      <c r="F88" s="8"/>
      <c r="G88" s="142"/>
      <c r="H88" s="142"/>
      <c r="I88" s="138"/>
      <c r="J88" s="138"/>
      <c r="K88" s="138"/>
      <c r="L88" s="138"/>
      <c r="M88" s="138"/>
      <c r="N88" s="138"/>
      <c r="O88" s="8"/>
      <c r="P88" s="8"/>
      <c r="Q88" s="8"/>
      <c r="R88" s="8"/>
      <c r="S88" s="8"/>
      <c r="T88" s="8"/>
      <c r="U88" s="8"/>
      <c r="V88" s="8"/>
      <c r="W88" s="8"/>
      <c r="X88" s="8"/>
      <c r="Y88" s="8"/>
      <c r="Z88" s="142"/>
      <c r="AA88" s="142"/>
      <c r="AB88" s="8"/>
      <c r="AC88" s="8"/>
      <c r="AD88" s="8"/>
      <c r="AE88" s="8"/>
    </row>
    <row r="89" ht="15.75" customHeight="1">
      <c r="A89" s="8"/>
      <c r="B89" s="8"/>
      <c r="C89" s="8"/>
      <c r="D89" s="8"/>
      <c r="E89" s="8"/>
      <c r="F89" s="8"/>
      <c r="G89" s="142"/>
      <c r="H89" s="142"/>
      <c r="I89" s="138"/>
      <c r="J89" s="138"/>
      <c r="K89" s="138"/>
      <c r="L89" s="138"/>
      <c r="M89" s="138"/>
      <c r="N89" s="138"/>
      <c r="O89" s="8"/>
      <c r="P89" s="8"/>
      <c r="Q89" s="8"/>
      <c r="R89" s="8"/>
      <c r="S89" s="8"/>
      <c r="T89" s="8"/>
      <c r="U89" s="8"/>
      <c r="V89" s="8"/>
      <c r="W89" s="8"/>
      <c r="X89" s="8"/>
      <c r="Y89" s="8"/>
      <c r="Z89" s="142"/>
      <c r="AA89" s="142"/>
      <c r="AB89" s="8"/>
      <c r="AC89" s="8"/>
      <c r="AD89" s="8"/>
      <c r="AE89" s="8"/>
    </row>
    <row r="90" ht="15.75" customHeight="1">
      <c r="A90" s="8"/>
      <c r="B90" s="8"/>
      <c r="C90" s="8"/>
      <c r="D90" s="8"/>
      <c r="E90" s="8"/>
      <c r="F90" s="8"/>
      <c r="G90" s="142"/>
      <c r="H90" s="142"/>
      <c r="I90" s="138"/>
      <c r="J90" s="138"/>
      <c r="K90" s="138"/>
      <c r="L90" s="138"/>
      <c r="M90" s="138"/>
      <c r="N90" s="138"/>
      <c r="O90" s="8"/>
      <c r="P90" s="8"/>
      <c r="Q90" s="8"/>
      <c r="R90" s="8"/>
      <c r="S90" s="8"/>
      <c r="T90" s="8"/>
      <c r="U90" s="8"/>
      <c r="V90" s="8"/>
      <c r="W90" s="8"/>
      <c r="X90" s="8"/>
      <c r="Y90" s="8"/>
      <c r="Z90" s="142"/>
      <c r="AA90" s="142"/>
      <c r="AB90" s="8"/>
      <c r="AC90" s="8"/>
      <c r="AD90" s="8"/>
      <c r="AE90" s="8"/>
    </row>
    <row r="91" ht="15.75" customHeight="1">
      <c r="A91" s="8"/>
      <c r="B91" s="8"/>
      <c r="C91" s="8"/>
      <c r="D91" s="8"/>
      <c r="E91" s="8"/>
      <c r="F91" s="8"/>
      <c r="G91" s="142"/>
      <c r="H91" s="142"/>
      <c r="I91" s="138"/>
      <c r="J91" s="138"/>
      <c r="K91" s="138"/>
      <c r="L91" s="138"/>
      <c r="M91" s="138"/>
      <c r="N91" s="138"/>
      <c r="O91" s="8"/>
      <c r="P91" s="8"/>
      <c r="Q91" s="8"/>
      <c r="R91" s="8"/>
      <c r="S91" s="8"/>
      <c r="T91" s="8"/>
      <c r="U91" s="8"/>
      <c r="V91" s="8"/>
      <c r="W91" s="8"/>
      <c r="X91" s="8"/>
      <c r="Y91" s="8"/>
      <c r="Z91" s="142"/>
      <c r="AA91" s="142"/>
      <c r="AB91" s="8"/>
      <c r="AC91" s="8"/>
      <c r="AD91" s="8"/>
      <c r="AE91" s="8"/>
    </row>
    <row r="92" ht="15.75" customHeight="1">
      <c r="A92" s="8"/>
      <c r="B92" s="8"/>
      <c r="C92" s="8"/>
      <c r="D92" s="8"/>
      <c r="E92" s="8"/>
      <c r="F92" s="8"/>
      <c r="G92" s="142"/>
      <c r="H92" s="142"/>
      <c r="I92" s="138"/>
      <c r="J92" s="138"/>
      <c r="K92" s="138"/>
      <c r="L92" s="138"/>
      <c r="M92" s="138"/>
      <c r="N92" s="138"/>
      <c r="O92" s="8"/>
      <c r="P92" s="8"/>
      <c r="Q92" s="8"/>
      <c r="R92" s="8"/>
      <c r="S92" s="8"/>
      <c r="T92" s="8"/>
      <c r="U92" s="8"/>
      <c r="V92" s="8"/>
      <c r="W92" s="8"/>
      <c r="X92" s="8"/>
      <c r="Y92" s="8"/>
      <c r="Z92" s="142"/>
      <c r="AA92" s="142"/>
      <c r="AB92" s="8"/>
      <c r="AC92" s="8"/>
      <c r="AD92" s="8"/>
      <c r="AE92" s="8"/>
    </row>
    <row r="93" ht="15.75" customHeight="1">
      <c r="A93" s="8"/>
      <c r="B93" s="8"/>
      <c r="C93" s="8"/>
      <c r="D93" s="8"/>
      <c r="E93" s="8"/>
      <c r="F93" s="8"/>
      <c r="G93" s="142"/>
      <c r="H93" s="142"/>
      <c r="I93" s="138"/>
      <c r="J93" s="138"/>
      <c r="K93" s="138"/>
      <c r="L93" s="138"/>
      <c r="M93" s="138"/>
      <c r="N93" s="138"/>
      <c r="O93" s="8"/>
      <c r="P93" s="8"/>
      <c r="Q93" s="8"/>
      <c r="R93" s="8"/>
      <c r="S93" s="8"/>
      <c r="T93" s="8"/>
      <c r="U93" s="8"/>
      <c r="V93" s="8"/>
      <c r="W93" s="8"/>
      <c r="X93" s="8"/>
      <c r="Y93" s="8"/>
      <c r="Z93" s="142"/>
      <c r="AA93" s="142"/>
      <c r="AB93" s="8"/>
      <c r="AC93" s="8"/>
      <c r="AD93" s="8"/>
      <c r="AE93" s="8"/>
    </row>
    <row r="94" ht="15.75" customHeight="1">
      <c r="A94" s="8"/>
      <c r="B94" s="8"/>
      <c r="C94" s="8"/>
      <c r="D94" s="8"/>
      <c r="E94" s="8"/>
      <c r="F94" s="8"/>
      <c r="G94" s="142"/>
      <c r="H94" s="142"/>
      <c r="I94" s="138"/>
      <c r="J94" s="138"/>
      <c r="K94" s="138"/>
      <c r="L94" s="138"/>
      <c r="M94" s="138"/>
      <c r="N94" s="138"/>
      <c r="O94" s="8"/>
      <c r="P94" s="8"/>
      <c r="Q94" s="8"/>
      <c r="R94" s="8"/>
      <c r="S94" s="8"/>
      <c r="T94" s="8"/>
      <c r="U94" s="8"/>
      <c r="V94" s="8"/>
      <c r="W94" s="8"/>
      <c r="X94" s="8"/>
      <c r="Y94" s="8"/>
      <c r="Z94" s="142"/>
      <c r="AA94" s="142"/>
      <c r="AB94" s="8"/>
      <c r="AC94" s="8"/>
      <c r="AD94" s="8"/>
      <c r="AE94" s="8"/>
    </row>
    <row r="95" ht="15.75" customHeight="1">
      <c r="A95" s="8"/>
      <c r="B95" s="8"/>
      <c r="C95" s="8"/>
      <c r="D95" s="8"/>
      <c r="E95" s="8"/>
      <c r="F95" s="8"/>
      <c r="G95" s="142"/>
      <c r="H95" s="142"/>
      <c r="I95" s="138"/>
      <c r="J95" s="138"/>
      <c r="K95" s="138"/>
      <c r="L95" s="138"/>
      <c r="M95" s="138"/>
      <c r="N95" s="138"/>
      <c r="O95" s="8"/>
      <c r="P95" s="8"/>
      <c r="Q95" s="8"/>
      <c r="R95" s="8"/>
      <c r="S95" s="8"/>
      <c r="T95" s="8"/>
      <c r="U95" s="8"/>
      <c r="V95" s="8"/>
      <c r="W95" s="8"/>
      <c r="X95" s="8"/>
      <c r="Y95" s="8"/>
      <c r="Z95" s="142"/>
      <c r="AA95" s="142"/>
      <c r="AB95" s="8"/>
      <c r="AC95" s="8"/>
      <c r="AD95" s="8"/>
      <c r="AE95" s="8"/>
    </row>
    <row r="96" ht="15.75" customHeight="1">
      <c r="A96" s="8"/>
      <c r="B96" s="8"/>
      <c r="C96" s="8"/>
      <c r="D96" s="8"/>
      <c r="E96" s="8"/>
      <c r="F96" s="8"/>
      <c r="G96" s="142"/>
      <c r="H96" s="142"/>
      <c r="I96" s="138"/>
      <c r="J96" s="138"/>
      <c r="K96" s="138"/>
      <c r="L96" s="138"/>
      <c r="M96" s="138"/>
      <c r="N96" s="138"/>
      <c r="O96" s="8"/>
      <c r="P96" s="8"/>
      <c r="Q96" s="8"/>
      <c r="R96" s="8"/>
      <c r="S96" s="8"/>
      <c r="T96" s="8"/>
      <c r="U96" s="8"/>
      <c r="V96" s="8"/>
      <c r="W96" s="8"/>
      <c r="X96" s="8"/>
      <c r="Y96" s="8"/>
      <c r="Z96" s="142"/>
      <c r="AA96" s="142"/>
      <c r="AB96" s="8"/>
      <c r="AC96" s="8"/>
      <c r="AD96" s="8"/>
      <c r="AE96" s="8"/>
    </row>
    <row r="97" ht="15.75" customHeight="1">
      <c r="A97" s="8"/>
      <c r="B97" s="8"/>
      <c r="C97" s="8"/>
      <c r="D97" s="8"/>
      <c r="E97" s="8"/>
      <c r="F97" s="8"/>
      <c r="G97" s="142"/>
      <c r="H97" s="142"/>
      <c r="I97" s="138"/>
      <c r="J97" s="138"/>
      <c r="K97" s="138"/>
      <c r="L97" s="138"/>
      <c r="M97" s="138"/>
      <c r="N97" s="138"/>
      <c r="O97" s="8"/>
      <c r="P97" s="8"/>
      <c r="Q97" s="8"/>
      <c r="R97" s="8"/>
      <c r="S97" s="8"/>
      <c r="T97" s="8"/>
      <c r="U97" s="8"/>
      <c r="V97" s="8"/>
      <c r="W97" s="8"/>
      <c r="X97" s="8"/>
      <c r="Y97" s="8"/>
      <c r="Z97" s="142"/>
      <c r="AA97" s="142"/>
      <c r="AB97" s="8"/>
      <c r="AC97" s="8"/>
      <c r="AD97" s="8"/>
      <c r="AE97" s="8"/>
    </row>
    <row r="98" ht="15.75" customHeight="1">
      <c r="A98" s="8"/>
      <c r="B98" s="8"/>
      <c r="C98" s="8"/>
      <c r="D98" s="8"/>
      <c r="E98" s="8"/>
      <c r="F98" s="8"/>
      <c r="G98" s="142"/>
      <c r="H98" s="142"/>
      <c r="I98" s="138"/>
      <c r="J98" s="138"/>
      <c r="K98" s="138"/>
      <c r="L98" s="138"/>
      <c r="M98" s="138"/>
      <c r="N98" s="138"/>
      <c r="O98" s="8"/>
      <c r="P98" s="8"/>
      <c r="Q98" s="8"/>
      <c r="R98" s="8"/>
      <c r="S98" s="8"/>
      <c r="T98" s="8"/>
      <c r="U98" s="8"/>
      <c r="V98" s="8"/>
      <c r="W98" s="8"/>
      <c r="X98" s="8"/>
      <c r="Y98" s="8"/>
      <c r="Z98" s="142"/>
      <c r="AA98" s="142"/>
      <c r="AB98" s="8"/>
      <c r="AC98" s="8"/>
      <c r="AD98" s="8"/>
      <c r="AE98" s="8"/>
    </row>
    <row r="99" ht="15.75" customHeight="1">
      <c r="A99" s="8"/>
      <c r="B99" s="8"/>
      <c r="C99" s="8"/>
      <c r="D99" s="8"/>
      <c r="E99" s="8"/>
      <c r="F99" s="8"/>
      <c r="G99" s="142"/>
      <c r="H99" s="142"/>
      <c r="I99" s="138"/>
      <c r="J99" s="138"/>
      <c r="K99" s="138"/>
      <c r="L99" s="138"/>
      <c r="M99" s="138"/>
      <c r="N99" s="138"/>
      <c r="O99" s="8"/>
      <c r="P99" s="8"/>
      <c r="Q99" s="8"/>
      <c r="R99" s="8"/>
      <c r="S99" s="8"/>
      <c r="T99" s="8"/>
      <c r="U99" s="8"/>
      <c r="V99" s="8"/>
      <c r="W99" s="8"/>
      <c r="X99" s="8"/>
      <c r="Y99" s="8"/>
      <c r="Z99" s="142"/>
      <c r="AA99" s="142"/>
      <c r="AB99" s="8"/>
      <c r="AC99" s="8"/>
      <c r="AD99" s="8"/>
      <c r="AE99" s="8"/>
    </row>
    <row r="100" ht="15.75" customHeight="1">
      <c r="A100" s="8"/>
      <c r="B100" s="8"/>
      <c r="C100" s="8"/>
      <c r="D100" s="8"/>
      <c r="E100" s="8"/>
      <c r="F100" s="8"/>
      <c r="G100" s="142"/>
      <c r="H100" s="142"/>
      <c r="I100" s="138"/>
      <c r="J100" s="138"/>
      <c r="K100" s="138"/>
      <c r="L100" s="138"/>
      <c r="M100" s="138"/>
      <c r="N100" s="138"/>
      <c r="O100" s="8"/>
      <c r="P100" s="8"/>
      <c r="Q100" s="8"/>
      <c r="R100" s="8"/>
      <c r="S100" s="8"/>
      <c r="T100" s="8"/>
      <c r="U100" s="8"/>
      <c r="V100" s="8"/>
      <c r="W100" s="8"/>
      <c r="X100" s="8"/>
      <c r="Y100" s="8"/>
      <c r="Z100" s="142"/>
      <c r="AA100" s="142"/>
      <c r="AB100" s="8"/>
      <c r="AC100" s="8"/>
      <c r="AD100" s="8"/>
      <c r="AE100" s="8"/>
    </row>
    <row r="101" ht="15.75" customHeight="1">
      <c r="A101" s="8"/>
      <c r="B101" s="8"/>
      <c r="C101" s="8"/>
      <c r="D101" s="8"/>
      <c r="E101" s="8"/>
      <c r="F101" s="8"/>
      <c r="G101" s="142"/>
      <c r="H101" s="142"/>
      <c r="I101" s="138"/>
      <c r="J101" s="138"/>
      <c r="K101" s="138"/>
      <c r="L101" s="138"/>
      <c r="M101" s="138"/>
      <c r="N101" s="138"/>
      <c r="O101" s="8"/>
      <c r="P101" s="8"/>
      <c r="Q101" s="8"/>
      <c r="R101" s="8"/>
      <c r="S101" s="8"/>
      <c r="T101" s="8"/>
      <c r="U101" s="8"/>
      <c r="V101" s="8"/>
      <c r="W101" s="8"/>
      <c r="X101" s="8"/>
      <c r="Y101" s="8"/>
      <c r="Z101" s="142"/>
      <c r="AA101" s="142"/>
      <c r="AB101" s="8"/>
      <c r="AC101" s="8"/>
      <c r="AD101" s="8"/>
      <c r="AE101" s="8"/>
    </row>
    <row r="102" ht="15.75" customHeight="1">
      <c r="A102" s="8"/>
      <c r="B102" s="8"/>
      <c r="C102" s="8"/>
      <c r="D102" s="8"/>
      <c r="E102" s="8"/>
      <c r="F102" s="8"/>
      <c r="G102" s="142"/>
      <c r="H102" s="142"/>
      <c r="I102" s="138"/>
      <c r="J102" s="138"/>
      <c r="K102" s="138"/>
      <c r="L102" s="138"/>
      <c r="M102" s="138"/>
      <c r="N102" s="138"/>
      <c r="O102" s="8"/>
      <c r="P102" s="8"/>
      <c r="Q102" s="8"/>
      <c r="R102" s="8"/>
      <c r="S102" s="8"/>
      <c r="T102" s="8"/>
      <c r="U102" s="8"/>
      <c r="V102" s="8"/>
      <c r="W102" s="8"/>
      <c r="X102" s="8"/>
      <c r="Y102" s="8"/>
      <c r="Z102" s="142"/>
      <c r="AA102" s="142"/>
      <c r="AB102" s="8"/>
      <c r="AC102" s="8"/>
      <c r="AD102" s="8"/>
      <c r="AE102" s="8"/>
    </row>
    <row r="103" ht="15.75" customHeight="1">
      <c r="A103" s="8"/>
      <c r="B103" s="8"/>
      <c r="C103" s="8"/>
      <c r="D103" s="8"/>
      <c r="E103" s="8"/>
      <c r="F103" s="8"/>
      <c r="G103" s="142"/>
      <c r="H103" s="142"/>
      <c r="I103" s="138"/>
      <c r="J103" s="138"/>
      <c r="K103" s="138"/>
      <c r="L103" s="138"/>
      <c r="M103" s="138"/>
      <c r="N103" s="138"/>
      <c r="O103" s="8"/>
      <c r="P103" s="8"/>
      <c r="Q103" s="8"/>
      <c r="R103" s="8"/>
      <c r="S103" s="8"/>
      <c r="T103" s="8"/>
      <c r="U103" s="8"/>
      <c r="V103" s="8"/>
      <c r="W103" s="8"/>
      <c r="X103" s="8"/>
      <c r="Y103" s="8"/>
      <c r="Z103" s="142"/>
      <c r="AA103" s="142"/>
      <c r="AB103" s="8"/>
      <c r="AC103" s="8"/>
      <c r="AD103" s="8"/>
      <c r="AE103" s="8"/>
    </row>
    <row r="104" ht="15.75" customHeight="1">
      <c r="A104" s="8"/>
      <c r="B104" s="8"/>
      <c r="C104" s="8"/>
      <c r="D104" s="8"/>
      <c r="E104" s="8"/>
      <c r="F104" s="8"/>
      <c r="G104" s="142"/>
      <c r="H104" s="142"/>
      <c r="I104" s="138"/>
      <c r="J104" s="138"/>
      <c r="K104" s="138"/>
      <c r="L104" s="138"/>
      <c r="M104" s="138"/>
      <c r="N104" s="138"/>
      <c r="O104" s="8"/>
      <c r="P104" s="8"/>
      <c r="Q104" s="8"/>
      <c r="R104" s="8"/>
      <c r="S104" s="8"/>
      <c r="T104" s="8"/>
      <c r="U104" s="8"/>
      <c r="V104" s="8"/>
      <c r="W104" s="8"/>
      <c r="X104" s="8"/>
      <c r="Y104" s="8"/>
      <c r="Z104" s="142"/>
      <c r="AA104" s="142"/>
      <c r="AB104" s="8"/>
      <c r="AC104" s="8"/>
      <c r="AD104" s="8"/>
      <c r="AE104" s="8"/>
    </row>
    <row r="105" ht="15.75" customHeight="1">
      <c r="A105" s="8"/>
      <c r="B105" s="8"/>
      <c r="C105" s="8"/>
      <c r="D105" s="8"/>
      <c r="E105" s="8"/>
      <c r="F105" s="8"/>
      <c r="G105" s="142"/>
      <c r="H105" s="142"/>
      <c r="I105" s="138"/>
      <c r="J105" s="138"/>
      <c r="K105" s="138"/>
      <c r="L105" s="138"/>
      <c r="M105" s="138"/>
      <c r="N105" s="138"/>
      <c r="O105" s="8"/>
      <c r="P105" s="8"/>
      <c r="Q105" s="8"/>
      <c r="R105" s="8"/>
      <c r="S105" s="8"/>
      <c r="T105" s="8"/>
      <c r="U105" s="8"/>
      <c r="V105" s="8"/>
      <c r="W105" s="8"/>
      <c r="X105" s="8"/>
      <c r="Y105" s="8"/>
      <c r="Z105" s="142"/>
      <c r="AA105" s="142"/>
      <c r="AB105" s="8"/>
      <c r="AC105" s="8"/>
      <c r="AD105" s="8"/>
      <c r="AE105" s="8"/>
    </row>
    <row r="106" ht="15.75" customHeight="1">
      <c r="A106" s="8"/>
      <c r="B106" s="8"/>
      <c r="C106" s="8"/>
      <c r="D106" s="8"/>
      <c r="E106" s="8"/>
      <c r="F106" s="8"/>
      <c r="G106" s="142"/>
      <c r="H106" s="142"/>
      <c r="I106" s="138"/>
      <c r="J106" s="138"/>
      <c r="K106" s="138"/>
      <c r="L106" s="138"/>
      <c r="M106" s="138"/>
      <c r="N106" s="138"/>
      <c r="O106" s="8"/>
      <c r="P106" s="8"/>
      <c r="Q106" s="8"/>
      <c r="R106" s="8"/>
      <c r="S106" s="8"/>
      <c r="T106" s="8"/>
      <c r="U106" s="8"/>
      <c r="V106" s="8"/>
      <c r="W106" s="8"/>
      <c r="X106" s="8"/>
      <c r="Y106" s="8"/>
      <c r="Z106" s="142"/>
      <c r="AA106" s="142"/>
      <c r="AB106" s="8"/>
      <c r="AC106" s="8"/>
      <c r="AD106" s="8"/>
      <c r="AE106" s="8"/>
    </row>
    <row r="107" ht="15.75" customHeight="1">
      <c r="A107" s="8"/>
      <c r="B107" s="8"/>
      <c r="C107" s="8"/>
      <c r="D107" s="8"/>
      <c r="E107" s="8"/>
      <c r="F107" s="8"/>
      <c r="G107" s="142"/>
      <c r="H107" s="142"/>
      <c r="I107" s="138"/>
      <c r="J107" s="138"/>
      <c r="K107" s="138"/>
      <c r="L107" s="138"/>
      <c r="M107" s="138"/>
      <c r="N107" s="138"/>
      <c r="O107" s="8"/>
      <c r="P107" s="8"/>
      <c r="Q107" s="8"/>
      <c r="R107" s="8"/>
      <c r="S107" s="8"/>
      <c r="T107" s="8"/>
      <c r="U107" s="8"/>
      <c r="V107" s="8"/>
      <c r="W107" s="8"/>
      <c r="X107" s="8"/>
      <c r="Y107" s="8"/>
      <c r="Z107" s="142"/>
      <c r="AA107" s="142"/>
      <c r="AB107" s="8"/>
      <c r="AC107" s="8"/>
      <c r="AD107" s="8"/>
      <c r="AE107" s="8"/>
    </row>
    <row r="108" ht="15.75" customHeight="1">
      <c r="A108" s="8"/>
      <c r="B108" s="8"/>
      <c r="C108" s="8"/>
      <c r="D108" s="8"/>
      <c r="E108" s="8"/>
      <c r="F108" s="8"/>
      <c r="G108" s="142"/>
      <c r="H108" s="142"/>
      <c r="I108" s="138"/>
      <c r="J108" s="138"/>
      <c r="K108" s="138"/>
      <c r="L108" s="138"/>
      <c r="M108" s="138"/>
      <c r="N108" s="138"/>
      <c r="O108" s="8"/>
      <c r="P108" s="8"/>
      <c r="Q108" s="8"/>
      <c r="R108" s="8"/>
      <c r="S108" s="8"/>
      <c r="T108" s="8"/>
      <c r="U108" s="8"/>
      <c r="V108" s="8"/>
      <c r="W108" s="8"/>
      <c r="X108" s="8"/>
      <c r="Y108" s="8"/>
      <c r="Z108" s="142"/>
      <c r="AA108" s="142"/>
      <c r="AB108" s="8"/>
      <c r="AC108" s="8"/>
      <c r="AD108" s="8"/>
      <c r="AE108" s="8"/>
    </row>
    <row r="109" ht="15.75" customHeight="1">
      <c r="A109" s="8"/>
      <c r="B109" s="8"/>
      <c r="C109" s="8"/>
      <c r="D109" s="8"/>
      <c r="E109" s="8"/>
      <c r="F109" s="8"/>
      <c r="G109" s="142"/>
      <c r="H109" s="142"/>
      <c r="I109" s="138"/>
      <c r="J109" s="138"/>
      <c r="K109" s="138"/>
      <c r="L109" s="138"/>
      <c r="M109" s="138"/>
      <c r="N109" s="138"/>
      <c r="O109" s="8"/>
      <c r="P109" s="8"/>
      <c r="Q109" s="8"/>
      <c r="R109" s="8"/>
      <c r="S109" s="8"/>
      <c r="T109" s="8"/>
      <c r="U109" s="8"/>
      <c r="V109" s="8"/>
      <c r="W109" s="8"/>
      <c r="X109" s="8"/>
      <c r="Y109" s="8"/>
      <c r="Z109" s="142"/>
      <c r="AA109" s="142"/>
      <c r="AB109" s="8"/>
      <c r="AC109" s="8"/>
      <c r="AD109" s="8"/>
      <c r="AE109" s="8"/>
    </row>
    <row r="110" ht="15.75" customHeight="1">
      <c r="A110" s="8"/>
      <c r="B110" s="8"/>
      <c r="C110" s="8"/>
      <c r="D110" s="8"/>
      <c r="E110" s="8"/>
      <c r="F110" s="8"/>
      <c r="G110" s="142"/>
      <c r="H110" s="142"/>
      <c r="I110" s="138"/>
      <c r="J110" s="138"/>
      <c r="K110" s="138"/>
      <c r="L110" s="138"/>
      <c r="M110" s="138"/>
      <c r="N110" s="138"/>
      <c r="O110" s="8"/>
      <c r="P110" s="8"/>
      <c r="Q110" s="8"/>
      <c r="R110" s="8"/>
      <c r="S110" s="8"/>
      <c r="T110" s="8"/>
      <c r="U110" s="8"/>
      <c r="V110" s="8"/>
      <c r="W110" s="8"/>
      <c r="X110" s="8"/>
      <c r="Y110" s="8"/>
      <c r="Z110" s="142"/>
      <c r="AA110" s="142"/>
      <c r="AB110" s="8"/>
      <c r="AC110" s="8"/>
      <c r="AD110" s="8"/>
      <c r="AE110" s="8"/>
    </row>
    <row r="111" ht="15.75" customHeight="1">
      <c r="A111" s="8"/>
      <c r="B111" s="8"/>
      <c r="C111" s="8"/>
      <c r="D111" s="8"/>
      <c r="E111" s="8"/>
      <c r="F111" s="8"/>
      <c r="G111" s="142"/>
      <c r="H111" s="142"/>
      <c r="I111" s="138"/>
      <c r="J111" s="138"/>
      <c r="K111" s="138"/>
      <c r="L111" s="138"/>
      <c r="M111" s="138"/>
      <c r="N111" s="138"/>
      <c r="O111" s="8"/>
      <c r="P111" s="8"/>
      <c r="Q111" s="8"/>
      <c r="R111" s="8"/>
      <c r="S111" s="8"/>
      <c r="T111" s="8"/>
      <c r="U111" s="8"/>
      <c r="V111" s="8"/>
      <c r="W111" s="8"/>
      <c r="X111" s="8"/>
      <c r="Y111" s="8"/>
      <c r="Z111" s="142"/>
      <c r="AA111" s="142"/>
      <c r="AB111" s="8"/>
      <c r="AC111" s="8"/>
      <c r="AD111" s="8"/>
      <c r="AE111" s="8"/>
    </row>
    <row r="112" ht="15.75" customHeight="1">
      <c r="A112" s="8"/>
      <c r="B112" s="8"/>
      <c r="C112" s="8"/>
      <c r="D112" s="8"/>
      <c r="E112" s="8"/>
      <c r="F112" s="8"/>
      <c r="G112" s="142"/>
      <c r="H112" s="142"/>
      <c r="I112" s="138"/>
      <c r="J112" s="138"/>
      <c r="K112" s="138"/>
      <c r="L112" s="138"/>
      <c r="M112" s="138"/>
      <c r="N112" s="138"/>
      <c r="O112" s="8"/>
      <c r="P112" s="8"/>
      <c r="Q112" s="8"/>
      <c r="R112" s="8"/>
      <c r="S112" s="8"/>
      <c r="T112" s="8"/>
      <c r="U112" s="8"/>
      <c r="V112" s="8"/>
      <c r="W112" s="8"/>
      <c r="X112" s="8"/>
      <c r="Y112" s="8"/>
      <c r="Z112" s="142"/>
      <c r="AA112" s="142"/>
      <c r="AB112" s="8"/>
      <c r="AC112" s="8"/>
      <c r="AD112" s="8"/>
      <c r="AE112" s="8"/>
    </row>
    <row r="113" ht="15.75" customHeight="1">
      <c r="A113" s="8"/>
      <c r="B113" s="8"/>
      <c r="C113" s="8"/>
      <c r="D113" s="8"/>
      <c r="E113" s="8"/>
      <c r="F113" s="8"/>
      <c r="G113" s="142"/>
      <c r="H113" s="142"/>
      <c r="I113" s="138"/>
      <c r="J113" s="138"/>
      <c r="K113" s="138"/>
      <c r="L113" s="138"/>
      <c r="M113" s="138"/>
      <c r="N113" s="138"/>
      <c r="O113" s="8"/>
      <c r="P113" s="8"/>
      <c r="Q113" s="8"/>
      <c r="R113" s="8"/>
      <c r="S113" s="8"/>
      <c r="T113" s="8"/>
      <c r="U113" s="8"/>
      <c r="V113" s="8"/>
      <c r="W113" s="8"/>
      <c r="X113" s="8"/>
      <c r="Y113" s="8"/>
      <c r="Z113" s="142"/>
      <c r="AA113" s="142"/>
      <c r="AB113" s="8"/>
      <c r="AC113" s="8"/>
      <c r="AD113" s="8"/>
      <c r="AE113" s="8"/>
    </row>
    <row r="114" ht="15.75" customHeight="1">
      <c r="A114" s="8"/>
      <c r="B114" s="8"/>
      <c r="C114" s="8"/>
      <c r="D114" s="8"/>
      <c r="E114" s="8"/>
      <c r="F114" s="8"/>
      <c r="G114" s="142"/>
      <c r="H114" s="142"/>
      <c r="I114" s="138"/>
      <c r="J114" s="138"/>
      <c r="K114" s="138"/>
      <c r="L114" s="138"/>
      <c r="M114" s="138"/>
      <c r="N114" s="138"/>
      <c r="O114" s="8"/>
      <c r="P114" s="8"/>
      <c r="Q114" s="8"/>
      <c r="R114" s="8"/>
      <c r="S114" s="8"/>
      <c r="T114" s="8"/>
      <c r="U114" s="8"/>
      <c r="V114" s="8"/>
      <c r="W114" s="8"/>
      <c r="X114" s="8"/>
      <c r="Y114" s="8"/>
      <c r="Z114" s="142"/>
      <c r="AA114" s="142"/>
      <c r="AB114" s="8"/>
      <c r="AC114" s="8"/>
      <c r="AD114" s="8"/>
      <c r="AE114" s="8"/>
    </row>
    <row r="115" ht="15.75" customHeight="1">
      <c r="A115" s="8"/>
      <c r="B115" s="8"/>
      <c r="C115" s="8"/>
      <c r="D115" s="8"/>
      <c r="E115" s="8"/>
      <c r="F115" s="8"/>
      <c r="G115" s="142"/>
      <c r="H115" s="142"/>
      <c r="I115" s="138"/>
      <c r="J115" s="138"/>
      <c r="K115" s="138"/>
      <c r="L115" s="138"/>
      <c r="M115" s="138"/>
      <c r="N115" s="138"/>
      <c r="O115" s="8"/>
      <c r="P115" s="8"/>
      <c r="Q115" s="8"/>
      <c r="R115" s="8"/>
      <c r="S115" s="8"/>
      <c r="T115" s="8"/>
      <c r="U115" s="8"/>
      <c r="V115" s="8"/>
      <c r="W115" s="8"/>
      <c r="X115" s="8"/>
      <c r="Y115" s="8"/>
      <c r="Z115" s="142"/>
      <c r="AA115" s="142"/>
      <c r="AB115" s="8"/>
      <c r="AC115" s="8"/>
      <c r="AD115" s="8"/>
      <c r="AE115" s="8"/>
    </row>
    <row r="116" ht="15.75" customHeight="1">
      <c r="A116" s="8"/>
      <c r="B116" s="8"/>
      <c r="C116" s="8"/>
      <c r="D116" s="8"/>
      <c r="E116" s="8"/>
      <c r="F116" s="8"/>
      <c r="G116" s="142"/>
      <c r="H116" s="142"/>
      <c r="I116" s="138"/>
      <c r="J116" s="138"/>
      <c r="K116" s="138"/>
      <c r="L116" s="138"/>
      <c r="M116" s="138"/>
      <c r="N116" s="138"/>
      <c r="O116" s="8"/>
      <c r="P116" s="8"/>
      <c r="Q116" s="8"/>
      <c r="R116" s="8"/>
      <c r="S116" s="8"/>
      <c r="T116" s="8"/>
      <c r="U116" s="8"/>
      <c r="V116" s="8"/>
      <c r="W116" s="8"/>
      <c r="X116" s="8"/>
      <c r="Y116" s="8"/>
      <c r="Z116" s="142"/>
      <c r="AA116" s="142"/>
      <c r="AB116" s="8"/>
      <c r="AC116" s="8"/>
      <c r="AD116" s="8"/>
      <c r="AE116" s="8"/>
    </row>
    <row r="117" ht="15.75" customHeight="1">
      <c r="A117" s="8"/>
      <c r="B117" s="8"/>
      <c r="C117" s="8"/>
      <c r="D117" s="8"/>
      <c r="E117" s="8"/>
      <c r="F117" s="8"/>
      <c r="G117" s="142"/>
      <c r="H117" s="142"/>
      <c r="I117" s="138"/>
      <c r="J117" s="138"/>
      <c r="K117" s="138"/>
      <c r="L117" s="138"/>
      <c r="M117" s="138"/>
      <c r="N117" s="138"/>
      <c r="O117" s="8"/>
      <c r="P117" s="8"/>
      <c r="Q117" s="8"/>
      <c r="R117" s="8"/>
      <c r="S117" s="8"/>
      <c r="T117" s="8"/>
      <c r="U117" s="8"/>
      <c r="V117" s="8"/>
      <c r="W117" s="8"/>
      <c r="X117" s="8"/>
      <c r="Y117" s="8"/>
      <c r="Z117" s="142"/>
      <c r="AA117" s="142"/>
      <c r="AB117" s="8"/>
      <c r="AC117" s="8"/>
      <c r="AD117" s="8"/>
      <c r="AE117" s="8"/>
    </row>
    <row r="118" ht="15.75" customHeight="1">
      <c r="A118" s="8"/>
      <c r="B118" s="8"/>
      <c r="C118" s="8"/>
      <c r="D118" s="8"/>
      <c r="E118" s="8"/>
      <c r="F118" s="8"/>
      <c r="G118" s="142"/>
      <c r="H118" s="142"/>
      <c r="I118" s="138"/>
      <c r="J118" s="138"/>
      <c r="K118" s="138"/>
      <c r="L118" s="138"/>
      <c r="M118" s="138"/>
      <c r="N118" s="138"/>
      <c r="O118" s="8"/>
      <c r="P118" s="8"/>
      <c r="Q118" s="8"/>
      <c r="R118" s="8"/>
      <c r="S118" s="8"/>
      <c r="T118" s="8"/>
      <c r="U118" s="8"/>
      <c r="V118" s="8"/>
      <c r="W118" s="8"/>
      <c r="X118" s="8"/>
      <c r="Y118" s="8"/>
      <c r="Z118" s="142"/>
      <c r="AA118" s="142"/>
      <c r="AB118" s="8"/>
      <c r="AC118" s="8"/>
      <c r="AD118" s="8"/>
      <c r="AE118" s="8"/>
    </row>
    <row r="119" ht="15.75" customHeight="1">
      <c r="A119" s="8"/>
      <c r="B119" s="8"/>
      <c r="C119" s="8"/>
      <c r="D119" s="8"/>
      <c r="E119" s="8"/>
      <c r="F119" s="8"/>
      <c r="G119" s="142"/>
      <c r="H119" s="142"/>
      <c r="I119" s="138"/>
      <c r="J119" s="138"/>
      <c r="K119" s="138"/>
      <c r="L119" s="138"/>
      <c r="M119" s="138"/>
      <c r="N119" s="138"/>
      <c r="O119" s="8"/>
      <c r="P119" s="8"/>
      <c r="Q119" s="8"/>
      <c r="R119" s="8"/>
      <c r="S119" s="8"/>
      <c r="T119" s="8"/>
      <c r="U119" s="8"/>
      <c r="V119" s="8"/>
      <c r="W119" s="8"/>
      <c r="X119" s="8"/>
      <c r="Y119" s="8"/>
      <c r="Z119" s="142"/>
      <c r="AA119" s="142"/>
      <c r="AB119" s="8"/>
      <c r="AC119" s="8"/>
      <c r="AD119" s="8"/>
      <c r="AE119" s="8"/>
    </row>
    <row r="120" ht="15.75" customHeight="1">
      <c r="A120" s="8"/>
      <c r="B120" s="8"/>
      <c r="C120" s="8"/>
      <c r="D120" s="8"/>
      <c r="E120" s="8"/>
      <c r="F120" s="8"/>
      <c r="G120" s="142"/>
      <c r="H120" s="142"/>
      <c r="I120" s="138"/>
      <c r="J120" s="138"/>
      <c r="K120" s="138"/>
      <c r="L120" s="138"/>
      <c r="M120" s="138"/>
      <c r="N120" s="138"/>
      <c r="O120" s="8"/>
      <c r="P120" s="8"/>
      <c r="Q120" s="8"/>
      <c r="R120" s="8"/>
      <c r="S120" s="8"/>
      <c r="T120" s="8"/>
      <c r="U120" s="8"/>
      <c r="V120" s="8"/>
      <c r="W120" s="8"/>
      <c r="X120" s="8"/>
      <c r="Y120" s="8"/>
      <c r="Z120" s="142"/>
      <c r="AA120" s="142"/>
      <c r="AB120" s="8"/>
      <c r="AC120" s="8"/>
      <c r="AD120" s="8"/>
      <c r="AE120" s="8"/>
    </row>
    <row r="121" ht="15.75" customHeight="1">
      <c r="A121" s="8"/>
      <c r="B121" s="8"/>
      <c r="C121" s="8"/>
      <c r="D121" s="8"/>
      <c r="E121" s="8"/>
      <c r="F121" s="8"/>
      <c r="G121" s="142"/>
      <c r="H121" s="142"/>
      <c r="I121" s="138"/>
      <c r="J121" s="138"/>
      <c r="K121" s="138"/>
      <c r="L121" s="138"/>
      <c r="M121" s="138"/>
      <c r="N121" s="138"/>
      <c r="O121" s="8"/>
      <c r="P121" s="8"/>
      <c r="Q121" s="8"/>
      <c r="R121" s="8"/>
      <c r="S121" s="8"/>
      <c r="T121" s="8"/>
      <c r="U121" s="8"/>
      <c r="V121" s="8"/>
      <c r="W121" s="8"/>
      <c r="X121" s="8"/>
      <c r="Y121" s="8"/>
      <c r="Z121" s="142"/>
      <c r="AA121" s="142"/>
      <c r="AB121" s="8"/>
      <c r="AC121" s="8"/>
      <c r="AD121" s="8"/>
      <c r="AE121" s="8"/>
    </row>
    <row r="122" ht="15.75" customHeight="1">
      <c r="A122" s="8"/>
      <c r="B122" s="8"/>
      <c r="C122" s="8"/>
      <c r="D122" s="8"/>
      <c r="E122" s="8"/>
      <c r="F122" s="8"/>
      <c r="G122" s="142"/>
      <c r="H122" s="142"/>
      <c r="I122" s="138"/>
      <c r="J122" s="138"/>
      <c r="K122" s="138"/>
      <c r="L122" s="138"/>
      <c r="M122" s="138"/>
      <c r="N122" s="138"/>
      <c r="O122" s="8"/>
      <c r="P122" s="8"/>
      <c r="Q122" s="8"/>
      <c r="R122" s="8"/>
      <c r="S122" s="8"/>
      <c r="T122" s="8"/>
      <c r="U122" s="8"/>
      <c r="V122" s="8"/>
      <c r="W122" s="8"/>
      <c r="X122" s="8"/>
      <c r="Y122" s="8"/>
      <c r="Z122" s="142"/>
      <c r="AA122" s="142"/>
      <c r="AB122" s="8"/>
      <c r="AC122" s="8"/>
      <c r="AD122" s="8"/>
      <c r="AE122" s="8"/>
    </row>
    <row r="123" ht="15.75" customHeight="1">
      <c r="A123" s="8"/>
      <c r="B123" s="8"/>
      <c r="C123" s="8"/>
      <c r="D123" s="8"/>
      <c r="E123" s="8"/>
      <c r="F123" s="8"/>
      <c r="G123" s="142"/>
      <c r="H123" s="142"/>
      <c r="I123" s="138"/>
      <c r="J123" s="138"/>
      <c r="K123" s="138"/>
      <c r="L123" s="138"/>
      <c r="M123" s="138"/>
      <c r="N123" s="138"/>
      <c r="O123" s="8"/>
      <c r="P123" s="8"/>
      <c r="Q123" s="8"/>
      <c r="R123" s="8"/>
      <c r="S123" s="8"/>
      <c r="T123" s="8"/>
      <c r="U123" s="8"/>
      <c r="V123" s="8"/>
      <c r="W123" s="8"/>
      <c r="X123" s="8"/>
      <c r="Y123" s="8"/>
      <c r="Z123" s="142"/>
      <c r="AA123" s="142"/>
      <c r="AB123" s="8"/>
      <c r="AC123" s="8"/>
      <c r="AD123" s="8"/>
      <c r="AE123" s="8"/>
    </row>
    <row r="124" ht="15.75" customHeight="1">
      <c r="A124" s="8"/>
      <c r="B124" s="8"/>
      <c r="C124" s="8"/>
      <c r="D124" s="8"/>
      <c r="E124" s="8"/>
      <c r="F124" s="8"/>
      <c r="G124" s="142"/>
      <c r="H124" s="142"/>
      <c r="I124" s="138"/>
      <c r="J124" s="138"/>
      <c r="K124" s="138"/>
      <c r="L124" s="138"/>
      <c r="M124" s="138"/>
      <c r="N124" s="138"/>
      <c r="O124" s="8"/>
      <c r="P124" s="8"/>
      <c r="Q124" s="8"/>
      <c r="R124" s="8"/>
      <c r="S124" s="8"/>
      <c r="T124" s="8"/>
      <c r="U124" s="8"/>
      <c r="V124" s="8"/>
      <c r="W124" s="8"/>
      <c r="X124" s="8"/>
      <c r="Y124" s="8"/>
      <c r="Z124" s="142"/>
      <c r="AA124" s="142"/>
      <c r="AB124" s="8"/>
      <c r="AC124" s="8"/>
      <c r="AD124" s="8"/>
      <c r="AE124" s="8"/>
    </row>
    <row r="125" ht="15.75" customHeight="1">
      <c r="A125" s="8"/>
      <c r="B125" s="8"/>
      <c r="C125" s="8"/>
      <c r="D125" s="8"/>
      <c r="E125" s="8"/>
      <c r="F125" s="8"/>
      <c r="G125" s="142"/>
      <c r="H125" s="142"/>
      <c r="I125" s="138"/>
      <c r="J125" s="138"/>
      <c r="K125" s="138"/>
      <c r="L125" s="138"/>
      <c r="M125" s="138"/>
      <c r="N125" s="138"/>
      <c r="O125" s="8"/>
      <c r="P125" s="8"/>
      <c r="Q125" s="8"/>
      <c r="R125" s="8"/>
      <c r="S125" s="8"/>
      <c r="T125" s="8"/>
      <c r="U125" s="8"/>
      <c r="V125" s="8"/>
      <c r="W125" s="8"/>
      <c r="X125" s="8"/>
      <c r="Y125" s="8"/>
      <c r="Z125" s="142"/>
      <c r="AA125" s="142"/>
      <c r="AB125" s="8"/>
      <c r="AC125" s="8"/>
      <c r="AD125" s="8"/>
      <c r="AE125" s="8"/>
    </row>
    <row r="126" ht="15.75" customHeight="1">
      <c r="A126" s="8"/>
      <c r="B126" s="8"/>
      <c r="C126" s="8"/>
      <c r="D126" s="8"/>
      <c r="E126" s="8"/>
      <c r="F126" s="8"/>
      <c r="G126" s="142"/>
      <c r="H126" s="142"/>
      <c r="I126" s="138"/>
      <c r="J126" s="138"/>
      <c r="K126" s="138"/>
      <c r="L126" s="138"/>
      <c r="M126" s="138"/>
      <c r="N126" s="138"/>
      <c r="O126" s="8"/>
      <c r="P126" s="8"/>
      <c r="Q126" s="8"/>
      <c r="R126" s="8"/>
      <c r="S126" s="8"/>
      <c r="T126" s="8"/>
      <c r="U126" s="8"/>
      <c r="V126" s="8"/>
      <c r="W126" s="8"/>
      <c r="X126" s="8"/>
      <c r="Y126" s="8"/>
      <c r="Z126" s="142"/>
      <c r="AA126" s="142"/>
      <c r="AB126" s="8"/>
      <c r="AC126" s="8"/>
      <c r="AD126" s="8"/>
      <c r="AE126" s="8"/>
    </row>
    <row r="127" ht="15.75" customHeight="1">
      <c r="A127" s="8"/>
      <c r="B127" s="8"/>
      <c r="C127" s="8"/>
      <c r="D127" s="8"/>
      <c r="E127" s="8"/>
      <c r="F127" s="8"/>
      <c r="G127" s="142"/>
      <c r="H127" s="142"/>
      <c r="I127" s="138"/>
      <c r="J127" s="138"/>
      <c r="K127" s="138"/>
      <c r="L127" s="138"/>
      <c r="M127" s="138"/>
      <c r="N127" s="138"/>
      <c r="O127" s="8"/>
      <c r="P127" s="8"/>
      <c r="Q127" s="8"/>
      <c r="R127" s="8"/>
      <c r="S127" s="8"/>
      <c r="T127" s="8"/>
      <c r="U127" s="8"/>
      <c r="V127" s="8"/>
      <c r="W127" s="8"/>
      <c r="X127" s="8"/>
      <c r="Y127" s="8"/>
      <c r="Z127" s="142"/>
      <c r="AA127" s="142"/>
      <c r="AB127" s="8"/>
      <c r="AC127" s="8"/>
      <c r="AD127" s="8"/>
      <c r="AE127" s="8"/>
    </row>
    <row r="128" ht="15.75" customHeight="1">
      <c r="A128" s="8"/>
      <c r="B128" s="8"/>
      <c r="C128" s="8"/>
      <c r="D128" s="8"/>
      <c r="E128" s="8"/>
      <c r="F128" s="8"/>
      <c r="G128" s="142"/>
      <c r="H128" s="142"/>
      <c r="I128" s="138"/>
      <c r="J128" s="138"/>
      <c r="K128" s="138"/>
      <c r="L128" s="138"/>
      <c r="M128" s="138"/>
      <c r="N128" s="138"/>
      <c r="O128" s="8"/>
      <c r="P128" s="8"/>
      <c r="Q128" s="8"/>
      <c r="R128" s="8"/>
      <c r="S128" s="8"/>
      <c r="T128" s="8"/>
      <c r="U128" s="8"/>
      <c r="V128" s="8"/>
      <c r="W128" s="8"/>
      <c r="X128" s="8"/>
      <c r="Y128" s="8"/>
      <c r="Z128" s="142"/>
      <c r="AA128" s="142"/>
      <c r="AB128" s="8"/>
      <c r="AC128" s="8"/>
      <c r="AD128" s="8"/>
      <c r="AE128" s="8"/>
    </row>
    <row r="129" ht="15.75" customHeight="1">
      <c r="A129" s="8"/>
      <c r="B129" s="8"/>
      <c r="C129" s="8"/>
      <c r="D129" s="8"/>
      <c r="E129" s="8"/>
      <c r="F129" s="8"/>
      <c r="G129" s="142"/>
      <c r="H129" s="142"/>
      <c r="I129" s="138"/>
      <c r="J129" s="138"/>
      <c r="K129" s="138"/>
      <c r="L129" s="138"/>
      <c r="M129" s="138"/>
      <c r="N129" s="138"/>
      <c r="O129" s="8"/>
      <c r="P129" s="8"/>
      <c r="Q129" s="8"/>
      <c r="R129" s="8"/>
      <c r="S129" s="8"/>
      <c r="T129" s="8"/>
      <c r="U129" s="8"/>
      <c r="V129" s="8"/>
      <c r="W129" s="8"/>
      <c r="X129" s="8"/>
      <c r="Y129" s="8"/>
      <c r="Z129" s="142"/>
      <c r="AA129" s="142"/>
      <c r="AB129" s="8"/>
      <c r="AC129" s="8"/>
      <c r="AD129" s="8"/>
      <c r="AE129" s="8"/>
    </row>
    <row r="130" ht="15.75" customHeight="1">
      <c r="A130" s="8"/>
      <c r="B130" s="8"/>
      <c r="C130" s="8"/>
      <c r="D130" s="8"/>
      <c r="E130" s="8"/>
      <c r="F130" s="8"/>
      <c r="G130" s="142"/>
      <c r="H130" s="142"/>
      <c r="I130" s="138"/>
      <c r="J130" s="138"/>
      <c r="K130" s="138"/>
      <c r="L130" s="138"/>
      <c r="M130" s="138"/>
      <c r="N130" s="138"/>
      <c r="O130" s="8"/>
      <c r="P130" s="8"/>
      <c r="Q130" s="8"/>
      <c r="R130" s="8"/>
      <c r="S130" s="8"/>
      <c r="T130" s="8"/>
      <c r="U130" s="8"/>
      <c r="V130" s="8"/>
      <c r="W130" s="8"/>
      <c r="X130" s="8"/>
      <c r="Y130" s="8"/>
      <c r="Z130" s="142"/>
      <c r="AA130" s="142"/>
      <c r="AB130" s="8"/>
      <c r="AC130" s="8"/>
      <c r="AD130" s="8"/>
      <c r="AE130" s="8"/>
    </row>
    <row r="131" ht="15.75" customHeight="1">
      <c r="A131" s="8"/>
      <c r="B131" s="8"/>
      <c r="C131" s="8"/>
      <c r="D131" s="8"/>
      <c r="E131" s="8"/>
      <c r="F131" s="8"/>
      <c r="G131" s="142"/>
      <c r="H131" s="142"/>
      <c r="I131" s="138"/>
      <c r="J131" s="138"/>
      <c r="K131" s="138"/>
      <c r="L131" s="138"/>
      <c r="M131" s="138"/>
      <c r="N131" s="138"/>
      <c r="O131" s="8"/>
      <c r="P131" s="8"/>
      <c r="Q131" s="8"/>
      <c r="R131" s="8"/>
      <c r="S131" s="8"/>
      <c r="T131" s="8"/>
      <c r="U131" s="8"/>
      <c r="V131" s="8"/>
      <c r="W131" s="8"/>
      <c r="X131" s="8"/>
      <c r="Y131" s="8"/>
      <c r="Z131" s="142"/>
      <c r="AA131" s="142"/>
      <c r="AB131" s="8"/>
      <c r="AC131" s="8"/>
      <c r="AD131" s="8"/>
      <c r="AE131" s="8"/>
    </row>
    <row r="132" ht="15.75" customHeight="1">
      <c r="A132" s="8"/>
      <c r="B132" s="8"/>
      <c r="C132" s="8"/>
      <c r="D132" s="8"/>
      <c r="E132" s="8"/>
      <c r="F132" s="8"/>
      <c r="G132" s="142"/>
      <c r="H132" s="142"/>
      <c r="I132" s="138"/>
      <c r="J132" s="138"/>
      <c r="K132" s="138"/>
      <c r="L132" s="138"/>
      <c r="M132" s="138"/>
      <c r="N132" s="138"/>
      <c r="O132" s="8"/>
      <c r="P132" s="8"/>
      <c r="Q132" s="8"/>
      <c r="R132" s="8"/>
      <c r="S132" s="8"/>
      <c r="T132" s="8"/>
      <c r="U132" s="8"/>
      <c r="V132" s="8"/>
      <c r="W132" s="8"/>
      <c r="X132" s="8"/>
      <c r="Y132" s="8"/>
      <c r="Z132" s="142"/>
      <c r="AA132" s="142"/>
      <c r="AB132" s="8"/>
      <c r="AC132" s="8"/>
      <c r="AD132" s="8"/>
      <c r="AE132" s="8"/>
    </row>
    <row r="133" ht="15.75" customHeight="1">
      <c r="A133" s="8"/>
      <c r="B133" s="8"/>
      <c r="C133" s="8"/>
      <c r="D133" s="8"/>
      <c r="E133" s="8"/>
      <c r="F133" s="8"/>
      <c r="G133" s="142"/>
      <c r="H133" s="142"/>
      <c r="I133" s="138"/>
      <c r="J133" s="138"/>
      <c r="K133" s="138"/>
      <c r="L133" s="138"/>
      <c r="M133" s="138"/>
      <c r="N133" s="138"/>
      <c r="O133" s="8"/>
      <c r="P133" s="8"/>
      <c r="Q133" s="8"/>
      <c r="R133" s="8"/>
      <c r="S133" s="8"/>
      <c r="T133" s="8"/>
      <c r="U133" s="8"/>
      <c r="V133" s="8"/>
      <c r="W133" s="8"/>
      <c r="X133" s="8"/>
      <c r="Y133" s="8"/>
      <c r="Z133" s="142"/>
      <c r="AA133" s="142"/>
      <c r="AB133" s="8"/>
      <c r="AC133" s="8"/>
      <c r="AD133" s="8"/>
      <c r="AE133" s="8"/>
    </row>
    <row r="134" ht="15.75" customHeight="1">
      <c r="A134" s="8"/>
      <c r="B134" s="8"/>
      <c r="C134" s="8"/>
      <c r="D134" s="8"/>
      <c r="E134" s="8"/>
      <c r="F134" s="8"/>
      <c r="G134" s="142"/>
      <c r="H134" s="142"/>
      <c r="I134" s="138"/>
      <c r="J134" s="138"/>
      <c r="K134" s="138"/>
      <c r="L134" s="138"/>
      <c r="M134" s="138"/>
      <c r="N134" s="138"/>
      <c r="O134" s="8"/>
      <c r="P134" s="8"/>
      <c r="Q134" s="8"/>
      <c r="R134" s="8"/>
      <c r="S134" s="8"/>
      <c r="T134" s="8"/>
      <c r="U134" s="8"/>
      <c r="V134" s="8"/>
      <c r="W134" s="8"/>
      <c r="X134" s="8"/>
      <c r="Y134" s="8"/>
      <c r="Z134" s="142"/>
      <c r="AA134" s="142"/>
      <c r="AB134" s="8"/>
      <c r="AC134" s="8"/>
      <c r="AD134" s="8"/>
      <c r="AE134" s="8"/>
    </row>
    <row r="135" ht="15.75" customHeight="1">
      <c r="A135" s="8"/>
      <c r="B135" s="8"/>
      <c r="C135" s="8"/>
      <c r="D135" s="8"/>
      <c r="E135" s="8"/>
      <c r="F135" s="8"/>
      <c r="G135" s="142"/>
      <c r="H135" s="142"/>
      <c r="I135" s="138"/>
      <c r="J135" s="138"/>
      <c r="K135" s="138"/>
      <c r="L135" s="138"/>
      <c r="M135" s="138"/>
      <c r="N135" s="138"/>
      <c r="O135" s="8"/>
      <c r="P135" s="8"/>
      <c r="Q135" s="8"/>
      <c r="R135" s="8"/>
      <c r="S135" s="8"/>
      <c r="T135" s="8"/>
      <c r="U135" s="8"/>
      <c r="V135" s="8"/>
      <c r="W135" s="8"/>
      <c r="X135" s="8"/>
      <c r="Y135" s="8"/>
      <c r="Z135" s="142"/>
      <c r="AA135" s="142"/>
      <c r="AB135" s="8"/>
      <c r="AC135" s="8"/>
      <c r="AD135" s="8"/>
      <c r="AE135" s="8"/>
    </row>
    <row r="136" ht="15.75" customHeight="1">
      <c r="A136" s="8"/>
      <c r="B136" s="8"/>
      <c r="C136" s="8"/>
      <c r="D136" s="8"/>
      <c r="E136" s="8"/>
      <c r="F136" s="8"/>
      <c r="G136" s="142"/>
      <c r="H136" s="142"/>
      <c r="I136" s="138"/>
      <c r="J136" s="138"/>
      <c r="K136" s="138"/>
      <c r="L136" s="138"/>
      <c r="M136" s="138"/>
      <c r="N136" s="138"/>
      <c r="O136" s="8"/>
      <c r="P136" s="8"/>
      <c r="Q136" s="8"/>
      <c r="R136" s="8"/>
      <c r="S136" s="8"/>
      <c r="T136" s="8"/>
      <c r="U136" s="8"/>
      <c r="V136" s="8"/>
      <c r="W136" s="8"/>
      <c r="X136" s="8"/>
      <c r="Y136" s="8"/>
      <c r="Z136" s="142"/>
      <c r="AA136" s="142"/>
      <c r="AB136" s="8"/>
      <c r="AC136" s="8"/>
      <c r="AD136" s="8"/>
      <c r="AE136" s="8"/>
    </row>
    <row r="137" ht="15.75" customHeight="1">
      <c r="A137" s="8"/>
      <c r="B137" s="8"/>
      <c r="C137" s="8"/>
      <c r="D137" s="8"/>
      <c r="E137" s="8"/>
      <c r="F137" s="8"/>
      <c r="G137" s="142"/>
      <c r="H137" s="142"/>
      <c r="I137" s="138"/>
      <c r="J137" s="138"/>
      <c r="K137" s="138"/>
      <c r="L137" s="138"/>
      <c r="M137" s="138"/>
      <c r="N137" s="138"/>
      <c r="O137" s="8"/>
      <c r="P137" s="8"/>
      <c r="Q137" s="8"/>
      <c r="R137" s="8"/>
      <c r="S137" s="8"/>
      <c r="T137" s="8"/>
      <c r="U137" s="8"/>
      <c r="V137" s="8"/>
      <c r="W137" s="8"/>
      <c r="X137" s="8"/>
      <c r="Y137" s="8"/>
      <c r="Z137" s="142"/>
      <c r="AA137" s="142"/>
      <c r="AB137" s="8"/>
      <c r="AC137" s="8"/>
      <c r="AD137" s="8"/>
      <c r="AE137" s="8"/>
    </row>
    <row r="138" ht="15.75" customHeight="1">
      <c r="A138" s="8"/>
      <c r="B138" s="8"/>
      <c r="C138" s="8"/>
      <c r="D138" s="8"/>
      <c r="E138" s="8"/>
      <c r="F138" s="8"/>
      <c r="G138" s="142"/>
      <c r="H138" s="142"/>
      <c r="I138" s="138"/>
      <c r="J138" s="138"/>
      <c r="K138" s="138"/>
      <c r="L138" s="138"/>
      <c r="M138" s="138"/>
      <c r="N138" s="138"/>
      <c r="O138" s="8"/>
      <c r="P138" s="8"/>
      <c r="Q138" s="8"/>
      <c r="R138" s="8"/>
      <c r="S138" s="8"/>
      <c r="T138" s="8"/>
      <c r="U138" s="8"/>
      <c r="V138" s="8"/>
      <c r="W138" s="8"/>
      <c r="X138" s="8"/>
      <c r="Y138" s="8"/>
      <c r="Z138" s="142"/>
      <c r="AA138" s="142"/>
      <c r="AB138" s="8"/>
      <c r="AC138" s="8"/>
      <c r="AD138" s="8"/>
      <c r="AE138" s="8"/>
    </row>
    <row r="139" ht="15.75" customHeight="1">
      <c r="A139" s="8"/>
      <c r="B139" s="8"/>
      <c r="C139" s="8"/>
      <c r="D139" s="8"/>
      <c r="E139" s="8"/>
      <c r="F139" s="8"/>
      <c r="G139" s="142"/>
      <c r="H139" s="142"/>
      <c r="I139" s="138"/>
      <c r="J139" s="138"/>
      <c r="K139" s="138"/>
      <c r="L139" s="138"/>
      <c r="M139" s="138"/>
      <c r="N139" s="138"/>
      <c r="O139" s="8"/>
      <c r="P139" s="8"/>
      <c r="Q139" s="8"/>
      <c r="R139" s="8"/>
      <c r="S139" s="8"/>
      <c r="T139" s="8"/>
      <c r="U139" s="8"/>
      <c r="V139" s="8"/>
      <c r="W139" s="8"/>
      <c r="X139" s="8"/>
      <c r="Y139" s="8"/>
      <c r="Z139" s="142"/>
      <c r="AA139" s="142"/>
      <c r="AB139" s="8"/>
      <c r="AC139" s="8"/>
      <c r="AD139" s="8"/>
      <c r="AE139" s="8"/>
    </row>
    <row r="140" ht="15.75" customHeight="1">
      <c r="A140" s="8"/>
      <c r="B140" s="8"/>
      <c r="C140" s="8"/>
      <c r="D140" s="8"/>
      <c r="E140" s="8"/>
      <c r="F140" s="8"/>
      <c r="G140" s="142"/>
      <c r="H140" s="142"/>
      <c r="I140" s="138"/>
      <c r="J140" s="138"/>
      <c r="K140" s="138"/>
      <c r="L140" s="138"/>
      <c r="M140" s="138"/>
      <c r="N140" s="138"/>
      <c r="O140" s="8"/>
      <c r="P140" s="8"/>
      <c r="Q140" s="8"/>
      <c r="R140" s="8"/>
      <c r="S140" s="8"/>
      <c r="T140" s="8"/>
      <c r="U140" s="8"/>
      <c r="V140" s="8"/>
      <c r="W140" s="8"/>
      <c r="X140" s="8"/>
      <c r="Y140" s="8"/>
      <c r="Z140" s="142"/>
      <c r="AA140" s="142"/>
      <c r="AB140" s="8"/>
      <c r="AC140" s="8"/>
      <c r="AD140" s="8"/>
      <c r="AE140" s="8"/>
    </row>
    <row r="141" ht="15.75" customHeight="1">
      <c r="A141" s="8"/>
      <c r="B141" s="8"/>
      <c r="C141" s="8"/>
      <c r="D141" s="8"/>
      <c r="E141" s="8"/>
      <c r="F141" s="8"/>
      <c r="G141" s="142"/>
      <c r="H141" s="142"/>
      <c r="I141" s="138"/>
      <c r="J141" s="138"/>
      <c r="K141" s="138"/>
      <c r="L141" s="138"/>
      <c r="M141" s="138"/>
      <c r="N141" s="138"/>
      <c r="O141" s="8"/>
      <c r="P141" s="8"/>
      <c r="Q141" s="8"/>
      <c r="R141" s="8"/>
      <c r="S141" s="8"/>
      <c r="T141" s="8"/>
      <c r="U141" s="8"/>
      <c r="V141" s="8"/>
      <c r="W141" s="8"/>
      <c r="X141" s="8"/>
      <c r="Y141" s="8"/>
      <c r="Z141" s="142"/>
      <c r="AA141" s="142"/>
      <c r="AB141" s="8"/>
      <c r="AC141" s="8"/>
      <c r="AD141" s="8"/>
      <c r="AE141" s="8"/>
    </row>
    <row r="142" ht="15.75" customHeight="1">
      <c r="A142" s="8"/>
      <c r="B142" s="8"/>
      <c r="C142" s="8"/>
      <c r="D142" s="8"/>
      <c r="E142" s="8"/>
      <c r="F142" s="8"/>
      <c r="G142" s="142"/>
      <c r="H142" s="142"/>
      <c r="I142" s="138"/>
      <c r="J142" s="138"/>
      <c r="K142" s="138"/>
      <c r="L142" s="138"/>
      <c r="M142" s="138"/>
      <c r="N142" s="138"/>
      <c r="O142" s="8"/>
      <c r="P142" s="8"/>
      <c r="Q142" s="8"/>
      <c r="R142" s="8"/>
      <c r="S142" s="8"/>
      <c r="T142" s="8"/>
      <c r="U142" s="8"/>
      <c r="V142" s="8"/>
      <c r="W142" s="8"/>
      <c r="X142" s="8"/>
      <c r="Y142" s="8"/>
      <c r="Z142" s="142"/>
      <c r="AA142" s="142"/>
      <c r="AB142" s="8"/>
      <c r="AC142" s="8"/>
      <c r="AD142" s="8"/>
      <c r="AE142" s="8"/>
    </row>
    <row r="143" ht="15.75" customHeight="1">
      <c r="A143" s="8"/>
      <c r="B143" s="8"/>
      <c r="C143" s="8"/>
      <c r="D143" s="8"/>
      <c r="E143" s="8"/>
      <c r="F143" s="8"/>
      <c r="G143" s="142"/>
      <c r="H143" s="142"/>
      <c r="I143" s="138"/>
      <c r="J143" s="138"/>
      <c r="K143" s="138"/>
      <c r="L143" s="138"/>
      <c r="M143" s="138"/>
      <c r="N143" s="138"/>
      <c r="O143" s="8"/>
      <c r="P143" s="8"/>
      <c r="Q143" s="8"/>
      <c r="R143" s="8"/>
      <c r="S143" s="8"/>
      <c r="T143" s="8"/>
      <c r="U143" s="8"/>
      <c r="V143" s="8"/>
      <c r="W143" s="8"/>
      <c r="X143" s="8"/>
      <c r="Y143" s="8"/>
      <c r="Z143" s="142"/>
      <c r="AA143" s="142"/>
      <c r="AB143" s="8"/>
      <c r="AC143" s="8"/>
      <c r="AD143" s="8"/>
      <c r="AE143" s="8"/>
    </row>
    <row r="144" ht="15.75" customHeight="1">
      <c r="A144" s="8"/>
      <c r="B144" s="8"/>
      <c r="C144" s="8"/>
      <c r="D144" s="8"/>
      <c r="E144" s="8"/>
      <c r="F144" s="8"/>
      <c r="G144" s="142"/>
      <c r="H144" s="142"/>
      <c r="I144" s="138"/>
      <c r="J144" s="138"/>
      <c r="K144" s="138"/>
      <c r="L144" s="138"/>
      <c r="M144" s="138"/>
      <c r="N144" s="138"/>
      <c r="O144" s="8"/>
      <c r="P144" s="8"/>
      <c r="Q144" s="8"/>
      <c r="R144" s="8"/>
      <c r="S144" s="8"/>
      <c r="T144" s="8"/>
      <c r="U144" s="8"/>
      <c r="V144" s="8"/>
      <c r="W144" s="8"/>
      <c r="X144" s="8"/>
      <c r="Y144" s="8"/>
      <c r="Z144" s="142"/>
      <c r="AA144" s="142"/>
      <c r="AB144" s="8"/>
      <c r="AC144" s="8"/>
      <c r="AD144" s="8"/>
      <c r="AE144" s="8"/>
    </row>
    <row r="145" ht="15.75" customHeight="1">
      <c r="A145" s="8"/>
      <c r="B145" s="8"/>
      <c r="C145" s="8"/>
      <c r="D145" s="8"/>
      <c r="E145" s="8"/>
      <c r="F145" s="8"/>
      <c r="G145" s="142"/>
      <c r="H145" s="142"/>
      <c r="I145" s="138"/>
      <c r="J145" s="138"/>
      <c r="K145" s="138"/>
      <c r="L145" s="138"/>
      <c r="M145" s="138"/>
      <c r="N145" s="138"/>
      <c r="O145" s="8"/>
      <c r="P145" s="8"/>
      <c r="Q145" s="8"/>
      <c r="R145" s="8"/>
      <c r="S145" s="8"/>
      <c r="T145" s="8"/>
      <c r="U145" s="8"/>
      <c r="V145" s="8"/>
      <c r="W145" s="8"/>
      <c r="X145" s="8"/>
      <c r="Y145" s="8"/>
      <c r="Z145" s="142"/>
      <c r="AA145" s="142"/>
      <c r="AB145" s="8"/>
      <c r="AC145" s="8"/>
      <c r="AD145" s="8"/>
      <c r="AE145" s="8"/>
    </row>
    <row r="146" ht="15.75" customHeight="1">
      <c r="A146" s="8"/>
      <c r="B146" s="8"/>
      <c r="C146" s="8"/>
      <c r="D146" s="8"/>
      <c r="E146" s="8"/>
      <c r="F146" s="8"/>
      <c r="G146" s="142"/>
      <c r="H146" s="142"/>
      <c r="I146" s="138"/>
      <c r="J146" s="138"/>
      <c r="K146" s="138"/>
      <c r="L146" s="138"/>
      <c r="M146" s="138"/>
      <c r="N146" s="138"/>
      <c r="O146" s="8"/>
      <c r="P146" s="8"/>
      <c r="Q146" s="8"/>
      <c r="R146" s="8"/>
      <c r="S146" s="8"/>
      <c r="T146" s="8"/>
      <c r="U146" s="8"/>
      <c r="V146" s="8"/>
      <c r="W146" s="8"/>
      <c r="X146" s="8"/>
      <c r="Y146" s="8"/>
      <c r="Z146" s="142"/>
      <c r="AA146" s="142"/>
      <c r="AB146" s="8"/>
      <c r="AC146" s="8"/>
      <c r="AD146" s="8"/>
      <c r="AE146" s="8"/>
    </row>
    <row r="147" ht="15.75" customHeight="1">
      <c r="A147" s="8"/>
      <c r="B147" s="8"/>
      <c r="C147" s="8"/>
      <c r="D147" s="8"/>
      <c r="E147" s="8"/>
      <c r="F147" s="8"/>
      <c r="G147" s="142"/>
      <c r="H147" s="142"/>
      <c r="I147" s="138"/>
      <c r="J147" s="138"/>
      <c r="K147" s="138"/>
      <c r="L147" s="138"/>
      <c r="M147" s="138"/>
      <c r="N147" s="138"/>
      <c r="O147" s="8"/>
      <c r="P147" s="8"/>
      <c r="Q147" s="8"/>
      <c r="R147" s="8"/>
      <c r="S147" s="8"/>
      <c r="T147" s="8"/>
      <c r="U147" s="8"/>
      <c r="V147" s="8"/>
      <c r="W147" s="8"/>
      <c r="X147" s="8"/>
      <c r="Y147" s="8"/>
      <c r="Z147" s="142"/>
      <c r="AA147" s="142"/>
      <c r="AB147" s="8"/>
      <c r="AC147" s="8"/>
      <c r="AD147" s="8"/>
      <c r="AE147" s="8"/>
    </row>
    <row r="148" ht="15.75" customHeight="1">
      <c r="A148" s="8"/>
      <c r="B148" s="8"/>
      <c r="C148" s="8"/>
      <c r="D148" s="8"/>
      <c r="E148" s="8"/>
      <c r="F148" s="8"/>
      <c r="G148" s="142"/>
      <c r="H148" s="142"/>
      <c r="I148" s="138"/>
      <c r="J148" s="138"/>
      <c r="K148" s="138"/>
      <c r="L148" s="138"/>
      <c r="M148" s="138"/>
      <c r="N148" s="138"/>
      <c r="O148" s="8"/>
      <c r="P148" s="8"/>
      <c r="Q148" s="8"/>
      <c r="R148" s="8"/>
      <c r="S148" s="8"/>
      <c r="T148" s="8"/>
      <c r="U148" s="8"/>
      <c r="V148" s="8"/>
      <c r="W148" s="8"/>
      <c r="X148" s="8"/>
      <c r="Y148" s="8"/>
      <c r="Z148" s="142"/>
      <c r="AA148" s="142"/>
      <c r="AB148" s="8"/>
      <c r="AC148" s="8"/>
      <c r="AD148" s="8"/>
      <c r="AE148" s="8"/>
    </row>
    <row r="149" ht="15.75" customHeight="1">
      <c r="A149" s="8"/>
      <c r="B149" s="8"/>
      <c r="C149" s="8"/>
      <c r="D149" s="8"/>
      <c r="E149" s="8"/>
      <c r="F149" s="8"/>
      <c r="G149" s="142"/>
      <c r="H149" s="142"/>
      <c r="I149" s="138"/>
      <c r="J149" s="138"/>
      <c r="K149" s="138"/>
      <c r="L149" s="138"/>
      <c r="M149" s="138"/>
      <c r="N149" s="138"/>
      <c r="O149" s="8"/>
      <c r="P149" s="8"/>
      <c r="Q149" s="8"/>
      <c r="R149" s="8"/>
      <c r="S149" s="8"/>
      <c r="T149" s="8"/>
      <c r="U149" s="8"/>
      <c r="V149" s="8"/>
      <c r="W149" s="8"/>
      <c r="X149" s="8"/>
      <c r="Y149" s="8"/>
      <c r="Z149" s="142"/>
      <c r="AA149" s="142"/>
      <c r="AB149" s="8"/>
      <c r="AC149" s="8"/>
      <c r="AD149" s="8"/>
      <c r="AE149" s="8"/>
    </row>
    <row r="150" ht="15.75" customHeight="1">
      <c r="A150" s="8"/>
      <c r="B150" s="8"/>
      <c r="C150" s="8"/>
      <c r="D150" s="8"/>
      <c r="E150" s="8"/>
      <c r="F150" s="8"/>
      <c r="G150" s="142"/>
      <c r="H150" s="142"/>
      <c r="I150" s="138"/>
      <c r="J150" s="138"/>
      <c r="K150" s="138"/>
      <c r="L150" s="138"/>
      <c r="M150" s="138"/>
      <c r="N150" s="138"/>
      <c r="O150" s="8"/>
      <c r="P150" s="8"/>
      <c r="Q150" s="8"/>
      <c r="R150" s="8"/>
      <c r="S150" s="8"/>
      <c r="T150" s="8"/>
      <c r="U150" s="8"/>
      <c r="V150" s="8"/>
      <c r="W150" s="8"/>
      <c r="X150" s="8"/>
      <c r="Y150" s="8"/>
      <c r="Z150" s="142"/>
      <c r="AA150" s="142"/>
      <c r="AB150" s="8"/>
      <c r="AC150" s="8"/>
      <c r="AD150" s="8"/>
      <c r="AE150" s="8"/>
    </row>
    <row r="151" ht="15.75" customHeight="1">
      <c r="A151" s="8"/>
      <c r="B151" s="8"/>
      <c r="C151" s="8"/>
      <c r="D151" s="8"/>
      <c r="E151" s="8"/>
      <c r="F151" s="8"/>
      <c r="G151" s="142"/>
      <c r="H151" s="142"/>
      <c r="I151" s="138"/>
      <c r="J151" s="138"/>
      <c r="K151" s="138"/>
      <c r="L151" s="138"/>
      <c r="M151" s="138"/>
      <c r="N151" s="138"/>
      <c r="O151" s="8"/>
      <c r="P151" s="8"/>
      <c r="Q151" s="8"/>
      <c r="R151" s="8"/>
      <c r="S151" s="8"/>
      <c r="T151" s="8"/>
      <c r="U151" s="8"/>
      <c r="V151" s="8"/>
      <c r="W151" s="8"/>
      <c r="X151" s="8"/>
      <c r="Y151" s="8"/>
      <c r="Z151" s="142"/>
      <c r="AA151" s="142"/>
      <c r="AB151" s="8"/>
      <c r="AC151" s="8"/>
      <c r="AD151" s="8"/>
      <c r="AE151" s="8"/>
    </row>
    <row r="152" ht="15.75" customHeight="1">
      <c r="A152" s="8"/>
      <c r="B152" s="8"/>
      <c r="C152" s="8"/>
      <c r="D152" s="8"/>
      <c r="E152" s="8"/>
      <c r="F152" s="8"/>
      <c r="G152" s="142"/>
      <c r="H152" s="142"/>
      <c r="I152" s="138"/>
      <c r="J152" s="138"/>
      <c r="K152" s="138"/>
      <c r="L152" s="138"/>
      <c r="M152" s="138"/>
      <c r="N152" s="138"/>
      <c r="O152" s="8"/>
      <c r="P152" s="8"/>
      <c r="Q152" s="8"/>
      <c r="R152" s="8"/>
      <c r="S152" s="8"/>
      <c r="T152" s="8"/>
      <c r="U152" s="8"/>
      <c r="V152" s="8"/>
      <c r="W152" s="8"/>
      <c r="X152" s="8"/>
      <c r="Y152" s="8"/>
      <c r="Z152" s="142"/>
      <c r="AA152" s="142"/>
      <c r="AB152" s="8"/>
      <c r="AC152" s="8"/>
      <c r="AD152" s="8"/>
      <c r="AE152" s="8"/>
    </row>
    <row r="153" ht="15.75" customHeight="1">
      <c r="A153" s="8"/>
      <c r="B153" s="8"/>
      <c r="C153" s="8"/>
      <c r="D153" s="8"/>
      <c r="E153" s="8"/>
      <c r="F153" s="8"/>
      <c r="G153" s="142"/>
      <c r="H153" s="142"/>
      <c r="I153" s="138"/>
      <c r="J153" s="138"/>
      <c r="K153" s="138"/>
      <c r="L153" s="138"/>
      <c r="M153" s="138"/>
      <c r="N153" s="138"/>
      <c r="O153" s="8"/>
      <c r="P153" s="8"/>
      <c r="Q153" s="8"/>
      <c r="R153" s="8"/>
      <c r="S153" s="8"/>
      <c r="T153" s="8"/>
      <c r="U153" s="8"/>
      <c r="V153" s="8"/>
      <c r="W153" s="8"/>
      <c r="X153" s="8"/>
      <c r="Y153" s="8"/>
      <c r="Z153" s="142"/>
      <c r="AA153" s="142"/>
      <c r="AB153" s="8"/>
      <c r="AC153" s="8"/>
      <c r="AD153" s="8"/>
      <c r="AE153" s="8"/>
    </row>
    <row r="154" ht="15.75" customHeight="1">
      <c r="A154" s="8"/>
      <c r="B154" s="8"/>
      <c r="C154" s="8"/>
      <c r="D154" s="8"/>
      <c r="E154" s="8"/>
      <c r="F154" s="8"/>
      <c r="G154" s="142"/>
      <c r="H154" s="142"/>
      <c r="I154" s="138"/>
      <c r="J154" s="138"/>
      <c r="K154" s="138"/>
      <c r="L154" s="138"/>
      <c r="M154" s="138"/>
      <c r="N154" s="138"/>
      <c r="O154" s="8"/>
      <c r="P154" s="8"/>
      <c r="Q154" s="8"/>
      <c r="R154" s="8"/>
      <c r="S154" s="8"/>
      <c r="T154" s="8"/>
      <c r="U154" s="8"/>
      <c r="V154" s="8"/>
      <c r="W154" s="8"/>
      <c r="X154" s="8"/>
      <c r="Y154" s="8"/>
      <c r="Z154" s="142"/>
      <c r="AA154" s="142"/>
      <c r="AB154" s="8"/>
      <c r="AC154" s="8"/>
      <c r="AD154" s="8"/>
      <c r="AE154" s="8"/>
    </row>
    <row r="155" ht="15.75" customHeight="1">
      <c r="A155" s="8"/>
      <c r="B155" s="8"/>
      <c r="C155" s="8"/>
      <c r="D155" s="8"/>
      <c r="E155" s="8"/>
      <c r="F155" s="8"/>
      <c r="G155" s="142"/>
      <c r="H155" s="142"/>
      <c r="I155" s="138"/>
      <c r="J155" s="138"/>
      <c r="K155" s="138"/>
      <c r="L155" s="138"/>
      <c r="M155" s="138"/>
      <c r="N155" s="138"/>
      <c r="O155" s="8"/>
      <c r="P155" s="8"/>
      <c r="Q155" s="8"/>
      <c r="R155" s="8"/>
      <c r="S155" s="8"/>
      <c r="T155" s="8"/>
      <c r="U155" s="8"/>
      <c r="V155" s="8"/>
      <c r="W155" s="8"/>
      <c r="X155" s="8"/>
      <c r="Y155" s="8"/>
      <c r="Z155" s="142"/>
      <c r="AA155" s="142"/>
      <c r="AB155" s="8"/>
      <c r="AC155" s="8"/>
      <c r="AD155" s="8"/>
      <c r="AE155" s="8"/>
    </row>
    <row r="156" ht="15.75" customHeight="1">
      <c r="A156" s="8"/>
      <c r="B156" s="8"/>
      <c r="C156" s="8"/>
      <c r="D156" s="8"/>
      <c r="E156" s="8"/>
      <c r="F156" s="8"/>
      <c r="G156" s="142"/>
      <c r="H156" s="142"/>
      <c r="I156" s="138"/>
      <c r="J156" s="138"/>
      <c r="K156" s="138"/>
      <c r="L156" s="138"/>
      <c r="M156" s="138"/>
      <c r="N156" s="138"/>
      <c r="O156" s="8"/>
      <c r="P156" s="8"/>
      <c r="Q156" s="8"/>
      <c r="R156" s="8"/>
      <c r="S156" s="8"/>
      <c r="T156" s="8"/>
      <c r="U156" s="8"/>
      <c r="V156" s="8"/>
      <c r="W156" s="8"/>
      <c r="X156" s="8"/>
      <c r="Y156" s="8"/>
      <c r="Z156" s="142"/>
      <c r="AA156" s="142"/>
      <c r="AB156" s="8"/>
      <c r="AC156" s="8"/>
      <c r="AD156" s="8"/>
      <c r="AE156" s="8"/>
    </row>
    <row r="157" ht="15.75" customHeight="1">
      <c r="A157" s="8"/>
      <c r="B157" s="8"/>
      <c r="C157" s="8"/>
      <c r="D157" s="8"/>
      <c r="E157" s="8"/>
      <c r="F157" s="8"/>
      <c r="G157" s="142"/>
      <c r="H157" s="142"/>
      <c r="I157" s="138"/>
      <c r="J157" s="138"/>
      <c r="K157" s="138"/>
      <c r="L157" s="138"/>
      <c r="M157" s="138"/>
      <c r="N157" s="138"/>
      <c r="O157" s="8"/>
      <c r="P157" s="8"/>
      <c r="Q157" s="8"/>
      <c r="R157" s="8"/>
      <c r="S157" s="8"/>
      <c r="T157" s="8"/>
      <c r="U157" s="8"/>
      <c r="V157" s="8"/>
      <c r="W157" s="8"/>
      <c r="X157" s="8"/>
      <c r="Y157" s="8"/>
      <c r="Z157" s="142"/>
      <c r="AA157" s="142"/>
      <c r="AB157" s="8"/>
      <c r="AC157" s="8"/>
      <c r="AD157" s="8"/>
      <c r="AE157" s="8"/>
    </row>
    <row r="158" ht="15.75" customHeight="1">
      <c r="A158" s="8"/>
      <c r="B158" s="8"/>
      <c r="C158" s="8"/>
      <c r="D158" s="8"/>
      <c r="E158" s="8"/>
      <c r="F158" s="8"/>
      <c r="G158" s="142"/>
      <c r="H158" s="142"/>
      <c r="I158" s="138"/>
      <c r="J158" s="138"/>
      <c r="K158" s="138"/>
      <c r="L158" s="138"/>
      <c r="M158" s="138"/>
      <c r="N158" s="138"/>
      <c r="O158" s="8"/>
      <c r="P158" s="8"/>
      <c r="Q158" s="8"/>
      <c r="R158" s="8"/>
      <c r="S158" s="8"/>
      <c r="T158" s="8"/>
      <c r="U158" s="8"/>
      <c r="V158" s="8"/>
      <c r="W158" s="8"/>
      <c r="X158" s="8"/>
      <c r="Y158" s="8"/>
      <c r="Z158" s="142"/>
      <c r="AA158" s="142"/>
      <c r="AB158" s="8"/>
      <c r="AC158" s="8"/>
      <c r="AD158" s="8"/>
      <c r="AE158" s="8"/>
    </row>
    <row r="159" ht="15.75" customHeight="1">
      <c r="A159" s="8"/>
      <c r="B159" s="8"/>
      <c r="C159" s="8"/>
      <c r="D159" s="8"/>
      <c r="E159" s="8"/>
      <c r="F159" s="8"/>
      <c r="G159" s="142"/>
      <c r="H159" s="142"/>
      <c r="I159" s="138"/>
      <c r="J159" s="138"/>
      <c r="K159" s="138"/>
      <c r="L159" s="138"/>
      <c r="M159" s="138"/>
      <c r="N159" s="138"/>
      <c r="O159" s="8"/>
      <c r="P159" s="8"/>
      <c r="Q159" s="8"/>
      <c r="R159" s="8"/>
      <c r="S159" s="8"/>
      <c r="T159" s="8"/>
      <c r="U159" s="8"/>
      <c r="V159" s="8"/>
      <c r="W159" s="8"/>
      <c r="X159" s="8"/>
      <c r="Y159" s="8"/>
      <c r="Z159" s="142"/>
      <c r="AA159" s="142"/>
      <c r="AB159" s="8"/>
      <c r="AC159" s="8"/>
      <c r="AD159" s="8"/>
      <c r="AE159" s="8"/>
    </row>
    <row r="160" ht="15.75" customHeight="1">
      <c r="A160" s="8"/>
      <c r="B160" s="8"/>
      <c r="C160" s="8"/>
      <c r="D160" s="8"/>
      <c r="E160" s="8"/>
      <c r="F160" s="8"/>
      <c r="G160" s="142"/>
      <c r="H160" s="142"/>
      <c r="I160" s="138"/>
      <c r="J160" s="138"/>
      <c r="K160" s="138"/>
      <c r="L160" s="138"/>
      <c r="M160" s="138"/>
      <c r="N160" s="138"/>
      <c r="O160" s="8"/>
      <c r="P160" s="8"/>
      <c r="Q160" s="8"/>
      <c r="R160" s="8"/>
      <c r="S160" s="8"/>
      <c r="T160" s="8"/>
      <c r="U160" s="8"/>
      <c r="V160" s="8"/>
      <c r="W160" s="8"/>
      <c r="X160" s="8"/>
      <c r="Y160" s="8"/>
      <c r="Z160" s="142"/>
      <c r="AA160" s="142"/>
      <c r="AB160" s="8"/>
      <c r="AC160" s="8"/>
      <c r="AD160" s="8"/>
      <c r="AE160" s="8"/>
    </row>
    <row r="161" ht="15.75" customHeight="1">
      <c r="A161" s="8"/>
      <c r="B161" s="8"/>
      <c r="C161" s="8"/>
      <c r="D161" s="8"/>
      <c r="E161" s="8"/>
      <c r="F161" s="8"/>
      <c r="G161" s="142"/>
      <c r="H161" s="142"/>
      <c r="I161" s="138"/>
      <c r="J161" s="138"/>
      <c r="K161" s="138"/>
      <c r="L161" s="138"/>
      <c r="M161" s="138"/>
      <c r="N161" s="138"/>
      <c r="O161" s="8"/>
      <c r="P161" s="8"/>
      <c r="Q161" s="8"/>
      <c r="R161" s="8"/>
      <c r="S161" s="8"/>
      <c r="T161" s="8"/>
      <c r="U161" s="8"/>
      <c r="V161" s="8"/>
      <c r="W161" s="8"/>
      <c r="X161" s="8"/>
      <c r="Y161" s="8"/>
      <c r="Z161" s="142"/>
      <c r="AA161" s="142"/>
      <c r="AB161" s="8"/>
      <c r="AC161" s="8"/>
      <c r="AD161" s="8"/>
      <c r="AE161" s="8"/>
    </row>
    <row r="162" ht="15.75" customHeight="1">
      <c r="A162" s="8"/>
      <c r="B162" s="8"/>
      <c r="C162" s="8"/>
      <c r="D162" s="8"/>
      <c r="E162" s="8"/>
      <c r="F162" s="8"/>
      <c r="G162" s="142"/>
      <c r="H162" s="142"/>
      <c r="I162" s="138"/>
      <c r="J162" s="138"/>
      <c r="K162" s="138"/>
      <c r="L162" s="138"/>
      <c r="M162" s="138"/>
      <c r="N162" s="138"/>
      <c r="O162" s="8"/>
      <c r="P162" s="8"/>
      <c r="Q162" s="8"/>
      <c r="R162" s="8"/>
      <c r="S162" s="8"/>
      <c r="T162" s="8"/>
      <c r="U162" s="8"/>
      <c r="V162" s="8"/>
      <c r="W162" s="8"/>
      <c r="X162" s="8"/>
      <c r="Y162" s="8"/>
      <c r="Z162" s="142"/>
      <c r="AA162" s="142"/>
      <c r="AB162" s="8"/>
      <c r="AC162" s="8"/>
      <c r="AD162" s="8"/>
      <c r="AE162" s="8"/>
    </row>
    <row r="163" ht="15.75" customHeight="1">
      <c r="A163" s="8"/>
      <c r="B163" s="8"/>
      <c r="C163" s="8"/>
      <c r="D163" s="8"/>
      <c r="E163" s="8"/>
      <c r="F163" s="8"/>
      <c r="G163" s="142"/>
      <c r="H163" s="142"/>
      <c r="I163" s="138"/>
      <c r="J163" s="138"/>
      <c r="K163" s="138"/>
      <c r="L163" s="138"/>
      <c r="M163" s="138"/>
      <c r="N163" s="138"/>
      <c r="O163" s="8"/>
      <c r="P163" s="8"/>
      <c r="Q163" s="8"/>
      <c r="R163" s="8"/>
      <c r="S163" s="8"/>
      <c r="T163" s="8"/>
      <c r="U163" s="8"/>
      <c r="V163" s="8"/>
      <c r="W163" s="8"/>
      <c r="X163" s="8"/>
      <c r="Y163" s="8"/>
      <c r="Z163" s="142"/>
      <c r="AA163" s="142"/>
      <c r="AB163" s="8"/>
      <c r="AC163" s="8"/>
      <c r="AD163" s="8"/>
      <c r="AE163" s="8"/>
    </row>
    <row r="164" ht="15.75" customHeight="1">
      <c r="A164" s="8"/>
      <c r="B164" s="8"/>
      <c r="C164" s="8"/>
      <c r="D164" s="8"/>
      <c r="E164" s="8"/>
      <c r="F164" s="8"/>
      <c r="G164" s="142"/>
      <c r="H164" s="142"/>
      <c r="I164" s="138"/>
      <c r="J164" s="138"/>
      <c r="K164" s="138"/>
      <c r="L164" s="138"/>
      <c r="M164" s="138"/>
      <c r="N164" s="138"/>
      <c r="O164" s="8"/>
      <c r="P164" s="8"/>
      <c r="Q164" s="8"/>
      <c r="R164" s="8"/>
      <c r="S164" s="8"/>
      <c r="T164" s="8"/>
      <c r="U164" s="8"/>
      <c r="V164" s="8"/>
      <c r="W164" s="8"/>
      <c r="X164" s="8"/>
      <c r="Y164" s="8"/>
      <c r="Z164" s="142"/>
      <c r="AA164" s="142"/>
      <c r="AB164" s="8"/>
      <c r="AC164" s="8"/>
      <c r="AD164" s="8"/>
      <c r="AE164" s="8"/>
    </row>
    <row r="165" ht="15.75" customHeight="1">
      <c r="A165" s="8"/>
      <c r="B165" s="8"/>
      <c r="C165" s="8"/>
      <c r="D165" s="8"/>
      <c r="E165" s="8"/>
      <c r="F165" s="8"/>
      <c r="G165" s="142"/>
      <c r="H165" s="142"/>
      <c r="I165" s="138"/>
      <c r="J165" s="138"/>
      <c r="K165" s="138"/>
      <c r="L165" s="138"/>
      <c r="M165" s="138"/>
      <c r="N165" s="138"/>
      <c r="O165" s="8"/>
      <c r="P165" s="8"/>
      <c r="Q165" s="8"/>
      <c r="R165" s="8"/>
      <c r="S165" s="8"/>
      <c r="T165" s="8"/>
      <c r="U165" s="8"/>
      <c r="V165" s="8"/>
      <c r="W165" s="8"/>
      <c r="X165" s="8"/>
      <c r="Y165" s="8"/>
      <c r="Z165" s="142"/>
      <c r="AA165" s="142"/>
      <c r="AB165" s="8"/>
      <c r="AC165" s="8"/>
      <c r="AD165" s="8"/>
      <c r="AE165" s="8"/>
    </row>
    <row r="166" ht="15.75" customHeight="1">
      <c r="A166" s="8"/>
      <c r="B166" s="8"/>
      <c r="C166" s="8"/>
      <c r="D166" s="8"/>
      <c r="E166" s="8"/>
      <c r="F166" s="8"/>
      <c r="G166" s="142"/>
      <c r="H166" s="142"/>
      <c r="I166" s="138"/>
      <c r="J166" s="138"/>
      <c r="K166" s="138"/>
      <c r="L166" s="138"/>
      <c r="M166" s="138"/>
      <c r="N166" s="138"/>
      <c r="O166" s="8"/>
      <c r="P166" s="8"/>
      <c r="Q166" s="8"/>
      <c r="R166" s="8"/>
      <c r="S166" s="8"/>
      <c r="T166" s="8"/>
      <c r="U166" s="8"/>
      <c r="V166" s="8"/>
      <c r="W166" s="8"/>
      <c r="X166" s="8"/>
      <c r="Y166" s="8"/>
      <c r="Z166" s="142"/>
      <c r="AA166" s="142"/>
      <c r="AB166" s="8"/>
      <c r="AC166" s="8"/>
      <c r="AD166" s="8"/>
      <c r="AE166" s="8"/>
    </row>
    <row r="167" ht="15.75" customHeight="1">
      <c r="A167" s="8"/>
      <c r="B167" s="8"/>
      <c r="C167" s="8"/>
      <c r="D167" s="8"/>
      <c r="E167" s="8"/>
      <c r="F167" s="8"/>
      <c r="G167" s="142"/>
      <c r="H167" s="142"/>
      <c r="I167" s="138"/>
      <c r="J167" s="138"/>
      <c r="K167" s="138"/>
      <c r="L167" s="138"/>
      <c r="M167" s="138"/>
      <c r="N167" s="138"/>
      <c r="O167" s="8"/>
      <c r="P167" s="8"/>
      <c r="Q167" s="8"/>
      <c r="R167" s="8"/>
      <c r="S167" s="8"/>
      <c r="T167" s="8"/>
      <c r="U167" s="8"/>
      <c r="V167" s="8"/>
      <c r="W167" s="8"/>
      <c r="X167" s="8"/>
      <c r="Y167" s="8"/>
      <c r="Z167" s="142"/>
      <c r="AA167" s="142"/>
      <c r="AB167" s="8"/>
      <c r="AC167" s="8"/>
      <c r="AD167" s="8"/>
      <c r="AE167" s="8"/>
    </row>
    <row r="168" ht="15.75" customHeight="1">
      <c r="A168" s="8"/>
      <c r="B168" s="8"/>
      <c r="C168" s="8"/>
      <c r="D168" s="8"/>
      <c r="E168" s="8"/>
      <c r="F168" s="8"/>
      <c r="G168" s="142"/>
      <c r="H168" s="142"/>
      <c r="I168" s="138"/>
      <c r="J168" s="138"/>
      <c r="K168" s="138"/>
      <c r="L168" s="138"/>
      <c r="M168" s="138"/>
      <c r="N168" s="138"/>
      <c r="O168" s="8"/>
      <c r="P168" s="8"/>
      <c r="Q168" s="8"/>
      <c r="R168" s="8"/>
      <c r="S168" s="8"/>
      <c r="T168" s="8"/>
      <c r="U168" s="8"/>
      <c r="V168" s="8"/>
      <c r="W168" s="8"/>
      <c r="X168" s="8"/>
      <c r="Y168" s="8"/>
      <c r="Z168" s="142"/>
      <c r="AA168" s="142"/>
      <c r="AB168" s="8"/>
      <c r="AC168" s="8"/>
      <c r="AD168" s="8"/>
      <c r="AE168" s="8"/>
    </row>
    <row r="169" ht="15.75" customHeight="1">
      <c r="A169" s="8"/>
      <c r="B169" s="8"/>
      <c r="C169" s="8"/>
      <c r="D169" s="8"/>
      <c r="E169" s="8"/>
      <c r="F169" s="8"/>
      <c r="G169" s="142"/>
      <c r="H169" s="142"/>
      <c r="I169" s="138"/>
      <c r="J169" s="138"/>
      <c r="K169" s="138"/>
      <c r="L169" s="138"/>
      <c r="M169" s="138"/>
      <c r="N169" s="138"/>
      <c r="O169" s="8"/>
      <c r="P169" s="8"/>
      <c r="Q169" s="8"/>
      <c r="R169" s="8"/>
      <c r="S169" s="8"/>
      <c r="T169" s="8"/>
      <c r="U169" s="8"/>
      <c r="V169" s="8"/>
      <c r="W169" s="8"/>
      <c r="X169" s="8"/>
      <c r="Y169" s="8"/>
      <c r="Z169" s="142"/>
      <c r="AA169" s="142"/>
      <c r="AB169" s="8"/>
      <c r="AC169" s="8"/>
      <c r="AD169" s="8"/>
      <c r="AE169" s="8"/>
    </row>
    <row r="170" ht="15.75" customHeight="1">
      <c r="A170" s="8"/>
      <c r="B170" s="8"/>
      <c r="C170" s="8"/>
      <c r="D170" s="8"/>
      <c r="E170" s="8"/>
      <c r="F170" s="8"/>
      <c r="G170" s="142"/>
      <c r="H170" s="142"/>
      <c r="I170" s="138"/>
      <c r="J170" s="138"/>
      <c r="K170" s="138"/>
      <c r="L170" s="138"/>
      <c r="M170" s="138"/>
      <c r="N170" s="138"/>
      <c r="O170" s="8"/>
      <c r="P170" s="8"/>
      <c r="Q170" s="8"/>
      <c r="R170" s="8"/>
      <c r="S170" s="8"/>
      <c r="T170" s="8"/>
      <c r="U170" s="8"/>
      <c r="V170" s="8"/>
      <c r="W170" s="8"/>
      <c r="X170" s="8"/>
      <c r="Y170" s="8"/>
      <c r="Z170" s="142"/>
      <c r="AA170" s="142"/>
      <c r="AB170" s="8"/>
      <c r="AC170" s="8"/>
      <c r="AD170" s="8"/>
      <c r="AE170" s="8"/>
    </row>
    <row r="171" ht="15.75" customHeight="1">
      <c r="A171" s="8"/>
      <c r="B171" s="8"/>
      <c r="C171" s="8"/>
      <c r="D171" s="8"/>
      <c r="E171" s="8"/>
      <c r="F171" s="8"/>
      <c r="G171" s="142"/>
      <c r="H171" s="142"/>
      <c r="I171" s="138"/>
      <c r="J171" s="138"/>
      <c r="K171" s="138"/>
      <c r="L171" s="138"/>
      <c r="M171" s="138"/>
      <c r="N171" s="138"/>
      <c r="O171" s="8"/>
      <c r="P171" s="8"/>
      <c r="Q171" s="8"/>
      <c r="R171" s="8"/>
      <c r="S171" s="8"/>
      <c r="T171" s="8"/>
      <c r="U171" s="8"/>
      <c r="V171" s="8"/>
      <c r="W171" s="8"/>
      <c r="X171" s="8"/>
      <c r="Y171" s="8"/>
      <c r="Z171" s="142"/>
      <c r="AA171" s="142"/>
      <c r="AB171" s="8"/>
      <c r="AC171" s="8"/>
      <c r="AD171" s="8"/>
      <c r="AE171" s="8"/>
    </row>
    <row r="172" ht="15.75" customHeight="1">
      <c r="A172" s="8"/>
      <c r="B172" s="8"/>
      <c r="C172" s="8"/>
      <c r="D172" s="8"/>
      <c r="E172" s="8"/>
      <c r="F172" s="8"/>
      <c r="G172" s="142"/>
      <c r="H172" s="142"/>
      <c r="I172" s="138"/>
      <c r="J172" s="138"/>
      <c r="K172" s="138"/>
      <c r="L172" s="138"/>
      <c r="M172" s="138"/>
      <c r="N172" s="138"/>
      <c r="O172" s="8"/>
      <c r="P172" s="8"/>
      <c r="Q172" s="8"/>
      <c r="R172" s="8"/>
      <c r="S172" s="8"/>
      <c r="T172" s="8"/>
      <c r="U172" s="8"/>
      <c r="V172" s="8"/>
      <c r="W172" s="8"/>
      <c r="X172" s="8"/>
      <c r="Y172" s="8"/>
      <c r="Z172" s="142"/>
      <c r="AA172" s="142"/>
      <c r="AB172" s="8"/>
      <c r="AC172" s="8"/>
      <c r="AD172" s="8"/>
      <c r="AE172" s="8"/>
    </row>
    <row r="173" ht="15.75" customHeight="1">
      <c r="A173" s="8"/>
      <c r="B173" s="8"/>
      <c r="C173" s="8"/>
      <c r="D173" s="8"/>
      <c r="E173" s="8"/>
      <c r="F173" s="8"/>
      <c r="G173" s="142"/>
      <c r="H173" s="142"/>
      <c r="I173" s="138"/>
      <c r="J173" s="138"/>
      <c r="K173" s="138"/>
      <c r="L173" s="138"/>
      <c r="M173" s="138"/>
      <c r="N173" s="138"/>
      <c r="O173" s="8"/>
      <c r="P173" s="8"/>
      <c r="Q173" s="8"/>
      <c r="R173" s="8"/>
      <c r="S173" s="8"/>
      <c r="T173" s="8"/>
      <c r="U173" s="8"/>
      <c r="V173" s="8"/>
      <c r="W173" s="8"/>
      <c r="X173" s="8"/>
      <c r="Y173" s="8"/>
      <c r="Z173" s="142"/>
      <c r="AA173" s="142"/>
      <c r="AB173" s="8"/>
      <c r="AC173" s="8"/>
      <c r="AD173" s="8"/>
      <c r="AE173" s="8"/>
    </row>
    <row r="174" ht="15.75" customHeight="1">
      <c r="A174" s="8"/>
      <c r="B174" s="8"/>
      <c r="C174" s="8"/>
      <c r="D174" s="8"/>
      <c r="E174" s="8"/>
      <c r="F174" s="8"/>
      <c r="G174" s="142"/>
      <c r="H174" s="142"/>
      <c r="I174" s="138"/>
      <c r="J174" s="138"/>
      <c r="K174" s="138"/>
      <c r="L174" s="138"/>
      <c r="M174" s="138"/>
      <c r="N174" s="138"/>
      <c r="O174" s="8"/>
      <c r="P174" s="8"/>
      <c r="Q174" s="8"/>
      <c r="R174" s="8"/>
      <c r="S174" s="8"/>
      <c r="T174" s="8"/>
      <c r="U174" s="8"/>
      <c r="V174" s="8"/>
      <c r="W174" s="8"/>
      <c r="X174" s="8"/>
      <c r="Y174" s="8"/>
      <c r="Z174" s="142"/>
      <c r="AA174" s="142"/>
      <c r="AB174" s="8"/>
      <c r="AC174" s="8"/>
      <c r="AD174" s="8"/>
      <c r="AE174" s="8"/>
    </row>
    <row r="175" ht="15.75" customHeight="1">
      <c r="A175" s="8"/>
      <c r="B175" s="8"/>
      <c r="C175" s="8"/>
      <c r="D175" s="8"/>
      <c r="E175" s="8"/>
      <c r="F175" s="8"/>
      <c r="G175" s="142"/>
      <c r="H175" s="142"/>
      <c r="I175" s="138"/>
      <c r="J175" s="138"/>
      <c r="K175" s="138"/>
      <c r="L175" s="138"/>
      <c r="M175" s="138"/>
      <c r="N175" s="138"/>
      <c r="O175" s="8"/>
      <c r="P175" s="8"/>
      <c r="Q175" s="8"/>
      <c r="R175" s="8"/>
      <c r="S175" s="8"/>
      <c r="T175" s="8"/>
      <c r="U175" s="8"/>
      <c r="V175" s="8"/>
      <c r="W175" s="8"/>
      <c r="X175" s="8"/>
      <c r="Y175" s="8"/>
      <c r="Z175" s="142"/>
      <c r="AA175" s="142"/>
      <c r="AB175" s="8"/>
      <c r="AC175" s="8"/>
      <c r="AD175" s="8"/>
      <c r="AE175" s="8"/>
    </row>
    <row r="176" ht="15.75" customHeight="1">
      <c r="A176" s="8"/>
      <c r="B176" s="8"/>
      <c r="C176" s="8"/>
      <c r="D176" s="8"/>
      <c r="E176" s="8"/>
      <c r="F176" s="8"/>
      <c r="G176" s="142"/>
      <c r="H176" s="142"/>
      <c r="I176" s="138"/>
      <c r="J176" s="138"/>
      <c r="K176" s="138"/>
      <c r="L176" s="138"/>
      <c r="M176" s="138"/>
      <c r="N176" s="138"/>
      <c r="O176" s="8"/>
      <c r="P176" s="8"/>
      <c r="Q176" s="8"/>
      <c r="R176" s="8"/>
      <c r="S176" s="8"/>
      <c r="T176" s="8"/>
      <c r="U176" s="8"/>
      <c r="V176" s="8"/>
      <c r="W176" s="8"/>
      <c r="X176" s="8"/>
      <c r="Y176" s="8"/>
      <c r="Z176" s="142"/>
      <c r="AA176" s="142"/>
      <c r="AB176" s="8"/>
      <c r="AC176" s="8"/>
      <c r="AD176" s="8"/>
      <c r="AE176" s="8"/>
    </row>
    <row r="177" ht="15.75" customHeight="1">
      <c r="A177" s="8"/>
      <c r="B177" s="8"/>
      <c r="C177" s="8"/>
      <c r="D177" s="8"/>
      <c r="E177" s="8"/>
      <c r="F177" s="8"/>
      <c r="G177" s="142"/>
      <c r="H177" s="142"/>
      <c r="I177" s="138"/>
      <c r="J177" s="138"/>
      <c r="K177" s="138"/>
      <c r="L177" s="138"/>
      <c r="M177" s="138"/>
      <c r="N177" s="138"/>
      <c r="O177" s="8"/>
      <c r="P177" s="8"/>
      <c r="Q177" s="8"/>
      <c r="R177" s="8"/>
      <c r="S177" s="8"/>
      <c r="T177" s="8"/>
      <c r="U177" s="8"/>
      <c r="V177" s="8"/>
      <c r="W177" s="8"/>
      <c r="X177" s="8"/>
      <c r="Y177" s="8"/>
      <c r="Z177" s="142"/>
      <c r="AA177" s="142"/>
      <c r="AB177" s="8"/>
      <c r="AC177" s="8"/>
      <c r="AD177" s="8"/>
      <c r="AE177" s="8"/>
    </row>
    <row r="178" ht="15.75" customHeight="1">
      <c r="A178" s="8"/>
      <c r="B178" s="8"/>
      <c r="C178" s="8"/>
      <c r="D178" s="8"/>
      <c r="E178" s="8"/>
      <c r="F178" s="8"/>
      <c r="G178" s="142"/>
      <c r="H178" s="142"/>
      <c r="I178" s="138"/>
      <c r="J178" s="138"/>
      <c r="K178" s="138"/>
      <c r="L178" s="138"/>
      <c r="M178" s="138"/>
      <c r="N178" s="138"/>
      <c r="O178" s="8"/>
      <c r="P178" s="8"/>
      <c r="Q178" s="8"/>
      <c r="R178" s="8"/>
      <c r="S178" s="8"/>
      <c r="T178" s="8"/>
      <c r="U178" s="8"/>
      <c r="V178" s="8"/>
      <c r="W178" s="8"/>
      <c r="X178" s="8"/>
      <c r="Y178" s="8"/>
      <c r="Z178" s="142"/>
      <c r="AA178" s="142"/>
      <c r="AB178" s="8"/>
      <c r="AC178" s="8"/>
      <c r="AD178" s="8"/>
      <c r="AE178" s="8"/>
    </row>
    <row r="179" ht="15.75" customHeight="1">
      <c r="A179" s="8"/>
      <c r="B179" s="8"/>
      <c r="C179" s="8"/>
      <c r="D179" s="8"/>
      <c r="E179" s="8"/>
      <c r="F179" s="8"/>
      <c r="G179" s="142"/>
      <c r="H179" s="142"/>
      <c r="I179" s="138"/>
      <c r="J179" s="138"/>
      <c r="K179" s="138"/>
      <c r="L179" s="138"/>
      <c r="M179" s="138"/>
      <c r="N179" s="138"/>
      <c r="O179" s="8"/>
      <c r="P179" s="8"/>
      <c r="Q179" s="8"/>
      <c r="R179" s="8"/>
      <c r="S179" s="8"/>
      <c r="T179" s="8"/>
      <c r="U179" s="8"/>
      <c r="V179" s="8"/>
      <c r="W179" s="8"/>
      <c r="X179" s="8"/>
      <c r="Y179" s="8"/>
      <c r="Z179" s="142"/>
      <c r="AA179" s="142"/>
      <c r="AB179" s="8"/>
      <c r="AC179" s="8"/>
      <c r="AD179" s="8"/>
      <c r="AE179" s="8"/>
    </row>
    <row r="180" ht="15.75" customHeight="1">
      <c r="A180" s="8"/>
      <c r="B180" s="8"/>
      <c r="C180" s="8"/>
      <c r="D180" s="8"/>
      <c r="E180" s="8"/>
      <c r="F180" s="8"/>
      <c r="G180" s="142"/>
      <c r="H180" s="142"/>
      <c r="I180" s="138"/>
      <c r="J180" s="138"/>
      <c r="K180" s="138"/>
      <c r="L180" s="138"/>
      <c r="M180" s="138"/>
      <c r="N180" s="138"/>
      <c r="O180" s="8"/>
      <c r="P180" s="8"/>
      <c r="Q180" s="8"/>
      <c r="R180" s="8"/>
      <c r="S180" s="8"/>
      <c r="T180" s="8"/>
      <c r="U180" s="8"/>
      <c r="V180" s="8"/>
      <c r="W180" s="8"/>
      <c r="X180" s="8"/>
      <c r="Y180" s="8"/>
      <c r="Z180" s="142"/>
      <c r="AA180" s="142"/>
      <c r="AB180" s="8"/>
      <c r="AC180" s="8"/>
      <c r="AD180" s="8"/>
      <c r="AE180" s="8"/>
    </row>
    <row r="181" ht="15.75" customHeight="1">
      <c r="A181" s="8"/>
      <c r="B181" s="8"/>
      <c r="C181" s="8"/>
      <c r="D181" s="8"/>
      <c r="E181" s="8"/>
      <c r="F181" s="8"/>
      <c r="G181" s="142"/>
      <c r="H181" s="142"/>
      <c r="I181" s="138"/>
      <c r="J181" s="138"/>
      <c r="K181" s="138"/>
      <c r="L181" s="138"/>
      <c r="M181" s="138"/>
      <c r="N181" s="138"/>
      <c r="O181" s="8"/>
      <c r="P181" s="8"/>
      <c r="Q181" s="8"/>
      <c r="R181" s="8"/>
      <c r="S181" s="8"/>
      <c r="T181" s="8"/>
      <c r="U181" s="8"/>
      <c r="V181" s="8"/>
      <c r="W181" s="8"/>
      <c r="X181" s="8"/>
      <c r="Y181" s="8"/>
      <c r="Z181" s="142"/>
      <c r="AA181" s="142"/>
      <c r="AB181" s="8"/>
      <c r="AC181" s="8"/>
      <c r="AD181" s="8"/>
      <c r="AE181" s="8"/>
    </row>
    <row r="182" ht="15.75" customHeight="1">
      <c r="A182" s="8"/>
      <c r="B182" s="8"/>
      <c r="C182" s="8"/>
      <c r="D182" s="8"/>
      <c r="E182" s="8"/>
      <c r="F182" s="8"/>
      <c r="G182" s="142"/>
      <c r="H182" s="142"/>
      <c r="I182" s="138"/>
      <c r="J182" s="138"/>
      <c r="K182" s="138"/>
      <c r="L182" s="138"/>
      <c r="M182" s="138"/>
      <c r="N182" s="138"/>
      <c r="O182" s="8"/>
      <c r="P182" s="8"/>
      <c r="Q182" s="8"/>
      <c r="R182" s="8"/>
      <c r="S182" s="8"/>
      <c r="T182" s="8"/>
      <c r="U182" s="8"/>
      <c r="V182" s="8"/>
      <c r="W182" s="8"/>
      <c r="X182" s="8"/>
      <c r="Y182" s="8"/>
      <c r="Z182" s="142"/>
      <c r="AA182" s="142"/>
      <c r="AB182" s="8"/>
      <c r="AC182" s="8"/>
      <c r="AD182" s="8"/>
      <c r="AE182" s="8"/>
    </row>
    <row r="183" ht="15.75" customHeight="1">
      <c r="A183" s="8"/>
      <c r="B183" s="8"/>
      <c r="C183" s="8"/>
      <c r="D183" s="8"/>
      <c r="E183" s="8"/>
      <c r="F183" s="8"/>
      <c r="G183" s="142"/>
      <c r="H183" s="142"/>
      <c r="I183" s="138"/>
      <c r="J183" s="138"/>
      <c r="K183" s="138"/>
      <c r="L183" s="138"/>
      <c r="M183" s="138"/>
      <c r="N183" s="138"/>
      <c r="O183" s="8"/>
      <c r="P183" s="8"/>
      <c r="Q183" s="8"/>
      <c r="R183" s="8"/>
      <c r="S183" s="8"/>
      <c r="T183" s="8"/>
      <c r="U183" s="8"/>
      <c r="V183" s="8"/>
      <c r="W183" s="8"/>
      <c r="X183" s="8"/>
      <c r="Y183" s="8"/>
      <c r="Z183" s="142"/>
      <c r="AA183" s="142"/>
      <c r="AB183" s="8"/>
      <c r="AC183" s="8"/>
      <c r="AD183" s="8"/>
      <c r="AE183" s="8"/>
    </row>
    <row r="184" ht="15.75" customHeight="1">
      <c r="A184" s="8"/>
      <c r="B184" s="8"/>
      <c r="C184" s="8"/>
      <c r="D184" s="8"/>
      <c r="E184" s="8"/>
      <c r="F184" s="8"/>
      <c r="G184" s="142"/>
      <c r="H184" s="142"/>
      <c r="I184" s="138"/>
      <c r="J184" s="138"/>
      <c r="K184" s="138"/>
      <c r="L184" s="138"/>
      <c r="M184" s="138"/>
      <c r="N184" s="138"/>
      <c r="O184" s="8"/>
      <c r="P184" s="8"/>
      <c r="Q184" s="8"/>
      <c r="R184" s="8"/>
      <c r="S184" s="8"/>
      <c r="T184" s="8"/>
      <c r="U184" s="8"/>
      <c r="V184" s="8"/>
      <c r="W184" s="8"/>
      <c r="X184" s="8"/>
      <c r="Y184" s="8"/>
      <c r="Z184" s="142"/>
      <c r="AA184" s="142"/>
      <c r="AB184" s="8"/>
      <c r="AC184" s="8"/>
      <c r="AD184" s="8"/>
      <c r="AE184" s="8"/>
    </row>
    <row r="185" ht="15.75" customHeight="1">
      <c r="A185" s="8"/>
      <c r="B185" s="8"/>
      <c r="C185" s="8"/>
      <c r="D185" s="8"/>
      <c r="E185" s="8"/>
      <c r="F185" s="8"/>
      <c r="G185" s="142"/>
      <c r="H185" s="142"/>
      <c r="I185" s="138"/>
      <c r="J185" s="138"/>
      <c r="K185" s="138"/>
      <c r="L185" s="138"/>
      <c r="M185" s="138"/>
      <c r="N185" s="138"/>
      <c r="O185" s="8"/>
      <c r="P185" s="8"/>
      <c r="Q185" s="8"/>
      <c r="R185" s="8"/>
      <c r="S185" s="8"/>
      <c r="T185" s="8"/>
      <c r="U185" s="8"/>
      <c r="V185" s="8"/>
      <c r="W185" s="8"/>
      <c r="X185" s="8"/>
      <c r="Y185" s="8"/>
      <c r="Z185" s="142"/>
      <c r="AA185" s="142"/>
      <c r="AB185" s="8"/>
      <c r="AC185" s="8"/>
      <c r="AD185" s="8"/>
      <c r="AE185" s="8"/>
    </row>
    <row r="186" ht="15.75" customHeight="1">
      <c r="A186" s="8"/>
      <c r="B186" s="8"/>
      <c r="C186" s="8"/>
      <c r="D186" s="8"/>
      <c r="E186" s="8"/>
      <c r="F186" s="8"/>
      <c r="G186" s="142"/>
      <c r="H186" s="142"/>
      <c r="I186" s="138"/>
      <c r="J186" s="138"/>
      <c r="K186" s="138"/>
      <c r="L186" s="138"/>
      <c r="M186" s="138"/>
      <c r="N186" s="138"/>
      <c r="O186" s="8"/>
      <c r="P186" s="8"/>
      <c r="Q186" s="8"/>
      <c r="R186" s="8"/>
      <c r="S186" s="8"/>
      <c r="T186" s="8"/>
      <c r="U186" s="8"/>
      <c r="V186" s="8"/>
      <c r="W186" s="8"/>
      <c r="X186" s="8"/>
      <c r="Y186" s="8"/>
      <c r="Z186" s="142"/>
      <c r="AA186" s="142"/>
      <c r="AB186" s="8"/>
      <c r="AC186" s="8"/>
      <c r="AD186" s="8"/>
      <c r="AE186" s="8"/>
    </row>
    <row r="187" ht="15.75" customHeight="1">
      <c r="A187" s="8"/>
      <c r="B187" s="8"/>
      <c r="C187" s="8"/>
      <c r="D187" s="8"/>
      <c r="E187" s="8"/>
      <c r="F187" s="8"/>
      <c r="G187" s="142"/>
      <c r="H187" s="142"/>
      <c r="I187" s="138"/>
      <c r="J187" s="138"/>
      <c r="K187" s="138"/>
      <c r="L187" s="138"/>
      <c r="M187" s="138"/>
      <c r="N187" s="138"/>
      <c r="O187" s="8"/>
      <c r="P187" s="8"/>
      <c r="Q187" s="8"/>
      <c r="R187" s="8"/>
      <c r="S187" s="8"/>
      <c r="T187" s="8"/>
      <c r="U187" s="8"/>
      <c r="V187" s="8"/>
      <c r="W187" s="8"/>
      <c r="X187" s="8"/>
      <c r="Y187" s="8"/>
      <c r="Z187" s="142"/>
      <c r="AA187" s="142"/>
      <c r="AB187" s="8"/>
      <c r="AC187" s="8"/>
      <c r="AD187" s="8"/>
      <c r="AE187" s="8"/>
    </row>
    <row r="188" ht="15.75" customHeight="1">
      <c r="A188" s="8"/>
      <c r="B188" s="8"/>
      <c r="C188" s="8"/>
      <c r="D188" s="8"/>
      <c r="E188" s="8"/>
      <c r="F188" s="8"/>
      <c r="G188" s="142"/>
      <c r="H188" s="142"/>
      <c r="I188" s="138"/>
      <c r="J188" s="138"/>
      <c r="K188" s="138"/>
      <c r="L188" s="138"/>
      <c r="M188" s="138"/>
      <c r="N188" s="138"/>
      <c r="O188" s="8"/>
      <c r="P188" s="8"/>
      <c r="Q188" s="8"/>
      <c r="R188" s="8"/>
      <c r="S188" s="8"/>
      <c r="T188" s="8"/>
      <c r="U188" s="8"/>
      <c r="V188" s="8"/>
      <c r="W188" s="8"/>
      <c r="X188" s="8"/>
      <c r="Y188" s="8"/>
      <c r="Z188" s="142"/>
      <c r="AA188" s="142"/>
      <c r="AB188" s="8"/>
      <c r="AC188" s="8"/>
      <c r="AD188" s="8"/>
      <c r="AE188" s="8"/>
    </row>
    <row r="189" ht="15.75" customHeight="1">
      <c r="A189" s="8"/>
      <c r="B189" s="8"/>
      <c r="C189" s="8"/>
      <c r="D189" s="8"/>
      <c r="E189" s="8"/>
      <c r="F189" s="8"/>
      <c r="G189" s="142"/>
      <c r="H189" s="142"/>
      <c r="I189" s="138"/>
      <c r="J189" s="138"/>
      <c r="K189" s="138"/>
      <c r="L189" s="138"/>
      <c r="M189" s="138"/>
      <c r="N189" s="138"/>
      <c r="O189" s="8"/>
      <c r="P189" s="8"/>
      <c r="Q189" s="8"/>
      <c r="R189" s="8"/>
      <c r="S189" s="8"/>
      <c r="T189" s="8"/>
      <c r="U189" s="8"/>
      <c r="V189" s="8"/>
      <c r="W189" s="8"/>
      <c r="X189" s="8"/>
      <c r="Y189" s="8"/>
      <c r="Z189" s="142"/>
      <c r="AA189" s="142"/>
      <c r="AB189" s="8"/>
      <c r="AC189" s="8"/>
      <c r="AD189" s="8"/>
      <c r="AE189" s="8"/>
    </row>
    <row r="190" ht="15.75" customHeight="1">
      <c r="A190" s="8"/>
      <c r="B190" s="8"/>
      <c r="C190" s="8"/>
      <c r="D190" s="8"/>
      <c r="E190" s="8"/>
      <c r="F190" s="8"/>
      <c r="G190" s="142"/>
      <c r="H190" s="142"/>
      <c r="I190" s="138"/>
      <c r="J190" s="138"/>
      <c r="K190" s="138"/>
      <c r="L190" s="138"/>
      <c r="M190" s="138"/>
      <c r="N190" s="138"/>
      <c r="O190" s="8"/>
      <c r="P190" s="8"/>
      <c r="Q190" s="8"/>
      <c r="R190" s="8"/>
      <c r="S190" s="8"/>
      <c r="T190" s="8"/>
      <c r="U190" s="8"/>
      <c r="V190" s="8"/>
      <c r="W190" s="8"/>
      <c r="X190" s="8"/>
      <c r="Y190" s="8"/>
      <c r="Z190" s="142"/>
      <c r="AA190" s="142"/>
      <c r="AB190" s="8"/>
      <c r="AC190" s="8"/>
      <c r="AD190" s="8"/>
      <c r="AE190" s="8"/>
    </row>
    <row r="191" ht="15.75" customHeight="1">
      <c r="A191" s="8"/>
      <c r="B191" s="8"/>
      <c r="C191" s="8"/>
      <c r="D191" s="8"/>
      <c r="E191" s="8"/>
      <c r="F191" s="8"/>
      <c r="G191" s="142"/>
      <c r="H191" s="142"/>
      <c r="I191" s="138"/>
      <c r="J191" s="138"/>
      <c r="K191" s="138"/>
      <c r="L191" s="138"/>
      <c r="M191" s="138"/>
      <c r="N191" s="138"/>
      <c r="O191" s="8"/>
      <c r="P191" s="8"/>
      <c r="Q191" s="8"/>
      <c r="R191" s="8"/>
      <c r="S191" s="8"/>
      <c r="T191" s="8"/>
      <c r="U191" s="8"/>
      <c r="V191" s="8"/>
      <c r="W191" s="8"/>
      <c r="X191" s="8"/>
      <c r="Y191" s="8"/>
      <c r="Z191" s="142"/>
      <c r="AA191" s="142"/>
      <c r="AB191" s="8"/>
      <c r="AC191" s="8"/>
      <c r="AD191" s="8"/>
      <c r="AE191" s="8"/>
    </row>
    <row r="192" ht="15.75" customHeight="1">
      <c r="A192" s="8"/>
      <c r="B192" s="8"/>
      <c r="C192" s="8"/>
      <c r="D192" s="8"/>
      <c r="E192" s="8"/>
      <c r="F192" s="8"/>
      <c r="G192" s="142"/>
      <c r="H192" s="142"/>
      <c r="I192" s="138"/>
      <c r="J192" s="138"/>
      <c r="K192" s="138"/>
      <c r="L192" s="138"/>
      <c r="M192" s="138"/>
      <c r="N192" s="138"/>
      <c r="O192" s="8"/>
      <c r="P192" s="8"/>
      <c r="Q192" s="8"/>
      <c r="R192" s="8"/>
      <c r="S192" s="8"/>
      <c r="T192" s="8"/>
      <c r="U192" s="8"/>
      <c r="V192" s="8"/>
      <c r="W192" s="8"/>
      <c r="X192" s="8"/>
      <c r="Y192" s="8"/>
      <c r="Z192" s="142"/>
      <c r="AA192" s="142"/>
      <c r="AB192" s="8"/>
      <c r="AC192" s="8"/>
      <c r="AD192" s="8"/>
      <c r="AE192" s="8"/>
    </row>
    <row r="193" ht="15.75" customHeight="1">
      <c r="A193" s="8"/>
      <c r="B193" s="8"/>
      <c r="C193" s="8"/>
      <c r="D193" s="8"/>
      <c r="E193" s="8"/>
      <c r="F193" s="8"/>
      <c r="G193" s="142"/>
      <c r="H193" s="142"/>
      <c r="I193" s="138"/>
      <c r="J193" s="138"/>
      <c r="K193" s="138"/>
      <c r="L193" s="138"/>
      <c r="M193" s="138"/>
      <c r="N193" s="138"/>
      <c r="O193" s="8"/>
      <c r="P193" s="8"/>
      <c r="Q193" s="8"/>
      <c r="R193" s="8"/>
      <c r="S193" s="8"/>
      <c r="T193" s="8"/>
      <c r="U193" s="8"/>
      <c r="V193" s="8"/>
      <c r="W193" s="8"/>
      <c r="X193" s="8"/>
      <c r="Y193" s="8"/>
      <c r="Z193" s="142"/>
      <c r="AA193" s="142"/>
      <c r="AB193" s="8"/>
      <c r="AC193" s="8"/>
      <c r="AD193" s="8"/>
      <c r="AE193" s="8"/>
    </row>
    <row r="194" ht="15.75" customHeight="1">
      <c r="A194" s="8"/>
      <c r="B194" s="8"/>
      <c r="C194" s="8"/>
      <c r="D194" s="8"/>
      <c r="E194" s="8"/>
      <c r="F194" s="8"/>
      <c r="G194" s="142"/>
      <c r="H194" s="142"/>
      <c r="I194" s="138"/>
      <c r="J194" s="138"/>
      <c r="K194" s="138"/>
      <c r="L194" s="138"/>
      <c r="M194" s="138"/>
      <c r="N194" s="138"/>
      <c r="O194" s="8"/>
      <c r="P194" s="8"/>
      <c r="Q194" s="8"/>
      <c r="R194" s="8"/>
      <c r="S194" s="8"/>
      <c r="T194" s="8"/>
      <c r="U194" s="8"/>
      <c r="V194" s="8"/>
      <c r="W194" s="8"/>
      <c r="X194" s="8"/>
      <c r="Y194" s="8"/>
      <c r="Z194" s="142"/>
      <c r="AA194" s="142"/>
      <c r="AB194" s="8"/>
      <c r="AC194" s="8"/>
      <c r="AD194" s="8"/>
      <c r="AE194" s="8"/>
    </row>
    <row r="195" ht="15.75" customHeight="1">
      <c r="A195" s="8"/>
      <c r="B195" s="8"/>
      <c r="C195" s="8"/>
      <c r="D195" s="8"/>
      <c r="E195" s="8"/>
      <c r="F195" s="8"/>
      <c r="G195" s="142"/>
      <c r="H195" s="142"/>
      <c r="I195" s="138"/>
      <c r="J195" s="138"/>
      <c r="K195" s="138"/>
      <c r="L195" s="138"/>
      <c r="M195" s="138"/>
      <c r="N195" s="138"/>
      <c r="O195" s="8"/>
      <c r="P195" s="8"/>
      <c r="Q195" s="8"/>
      <c r="R195" s="8"/>
      <c r="S195" s="8"/>
      <c r="T195" s="8"/>
      <c r="U195" s="8"/>
      <c r="V195" s="8"/>
      <c r="W195" s="8"/>
      <c r="X195" s="8"/>
      <c r="Y195" s="8"/>
      <c r="Z195" s="142"/>
      <c r="AA195" s="142"/>
      <c r="AB195" s="8"/>
      <c r="AC195" s="8"/>
      <c r="AD195" s="8"/>
      <c r="AE195" s="8"/>
    </row>
    <row r="196" ht="15.75" customHeight="1">
      <c r="A196" s="8"/>
      <c r="B196" s="8"/>
      <c r="C196" s="8"/>
      <c r="D196" s="8"/>
      <c r="E196" s="8"/>
      <c r="F196" s="8"/>
      <c r="G196" s="142"/>
      <c r="H196" s="142"/>
      <c r="I196" s="138"/>
      <c r="J196" s="138"/>
      <c r="K196" s="138"/>
      <c r="L196" s="138"/>
      <c r="M196" s="138"/>
      <c r="N196" s="138"/>
      <c r="O196" s="8"/>
      <c r="P196" s="8"/>
      <c r="Q196" s="8"/>
      <c r="R196" s="8"/>
      <c r="S196" s="8"/>
      <c r="T196" s="8"/>
      <c r="U196" s="8"/>
      <c r="V196" s="8"/>
      <c r="W196" s="8"/>
      <c r="X196" s="8"/>
      <c r="Y196" s="8"/>
      <c r="Z196" s="142"/>
      <c r="AA196" s="142"/>
      <c r="AB196" s="8"/>
      <c r="AC196" s="8"/>
      <c r="AD196" s="8"/>
      <c r="AE196" s="8"/>
    </row>
    <row r="197" ht="15.75" customHeight="1">
      <c r="A197" s="8"/>
      <c r="B197" s="8"/>
      <c r="C197" s="8"/>
      <c r="D197" s="8"/>
      <c r="E197" s="8"/>
      <c r="F197" s="8"/>
      <c r="G197" s="142"/>
      <c r="H197" s="142"/>
      <c r="I197" s="138"/>
      <c r="J197" s="138"/>
      <c r="K197" s="138"/>
      <c r="L197" s="138"/>
      <c r="M197" s="138"/>
      <c r="N197" s="138"/>
      <c r="O197" s="8"/>
      <c r="P197" s="8"/>
      <c r="Q197" s="8"/>
      <c r="R197" s="8"/>
      <c r="S197" s="8"/>
      <c r="T197" s="8"/>
      <c r="U197" s="8"/>
      <c r="V197" s="8"/>
      <c r="W197" s="8"/>
      <c r="X197" s="8"/>
      <c r="Y197" s="8"/>
      <c r="Z197" s="142"/>
      <c r="AA197" s="142"/>
      <c r="AB197" s="8"/>
      <c r="AC197" s="8"/>
      <c r="AD197" s="8"/>
      <c r="AE197" s="8"/>
    </row>
    <row r="198" ht="15.75" customHeight="1">
      <c r="A198" s="8"/>
      <c r="B198" s="8"/>
      <c r="C198" s="8"/>
      <c r="D198" s="8"/>
      <c r="E198" s="8"/>
      <c r="F198" s="8"/>
      <c r="G198" s="142"/>
      <c r="H198" s="142"/>
      <c r="I198" s="138"/>
      <c r="J198" s="138"/>
      <c r="K198" s="138"/>
      <c r="L198" s="138"/>
      <c r="M198" s="138"/>
      <c r="N198" s="138"/>
      <c r="O198" s="8"/>
      <c r="P198" s="8"/>
      <c r="Q198" s="8"/>
      <c r="R198" s="8"/>
      <c r="S198" s="8"/>
      <c r="T198" s="8"/>
      <c r="U198" s="8"/>
      <c r="V198" s="8"/>
      <c r="W198" s="8"/>
      <c r="X198" s="8"/>
      <c r="Y198" s="8"/>
      <c r="Z198" s="142"/>
      <c r="AA198" s="142"/>
      <c r="AB198" s="8"/>
      <c r="AC198" s="8"/>
      <c r="AD198" s="8"/>
      <c r="AE198" s="8"/>
    </row>
    <row r="199" ht="15.75" customHeight="1">
      <c r="A199" s="8"/>
      <c r="B199" s="8"/>
      <c r="C199" s="8"/>
      <c r="D199" s="8"/>
      <c r="E199" s="8"/>
      <c r="F199" s="8"/>
      <c r="G199" s="142"/>
      <c r="H199" s="142"/>
      <c r="I199" s="138"/>
      <c r="J199" s="138"/>
      <c r="K199" s="138"/>
      <c r="L199" s="138"/>
      <c r="M199" s="138"/>
      <c r="N199" s="138"/>
      <c r="O199" s="8"/>
      <c r="P199" s="8"/>
      <c r="Q199" s="8"/>
      <c r="R199" s="8"/>
      <c r="S199" s="8"/>
      <c r="T199" s="8"/>
      <c r="U199" s="8"/>
      <c r="V199" s="8"/>
      <c r="W199" s="8"/>
      <c r="X199" s="8"/>
      <c r="Y199" s="8"/>
      <c r="Z199" s="142"/>
      <c r="AA199" s="142"/>
      <c r="AB199" s="8"/>
      <c r="AC199" s="8"/>
      <c r="AD199" s="8"/>
      <c r="AE199" s="8"/>
    </row>
    <row r="200" ht="15.75" customHeight="1">
      <c r="A200" s="8"/>
      <c r="B200" s="8"/>
      <c r="C200" s="8"/>
      <c r="D200" s="8"/>
      <c r="E200" s="8"/>
      <c r="F200" s="8"/>
      <c r="G200" s="142"/>
      <c r="H200" s="142"/>
      <c r="I200" s="138"/>
      <c r="J200" s="138"/>
      <c r="K200" s="138"/>
      <c r="L200" s="138"/>
      <c r="M200" s="138"/>
      <c r="N200" s="138"/>
      <c r="O200" s="8"/>
      <c r="P200" s="8"/>
      <c r="Q200" s="8"/>
      <c r="R200" s="8"/>
      <c r="S200" s="8"/>
      <c r="T200" s="8"/>
      <c r="U200" s="8"/>
      <c r="V200" s="8"/>
      <c r="W200" s="8"/>
      <c r="X200" s="8"/>
      <c r="Y200" s="8"/>
      <c r="Z200" s="142"/>
      <c r="AA200" s="142"/>
      <c r="AB200" s="8"/>
      <c r="AC200" s="8"/>
      <c r="AD200" s="8"/>
      <c r="AE200" s="8"/>
    </row>
    <row r="201" ht="15.75" customHeight="1">
      <c r="A201" s="8"/>
      <c r="B201" s="8"/>
      <c r="C201" s="8"/>
      <c r="D201" s="8"/>
      <c r="E201" s="8"/>
      <c r="F201" s="8"/>
      <c r="G201" s="142"/>
      <c r="H201" s="142"/>
      <c r="I201" s="138"/>
      <c r="J201" s="138"/>
      <c r="K201" s="138"/>
      <c r="L201" s="138"/>
      <c r="M201" s="138"/>
      <c r="N201" s="138"/>
      <c r="O201" s="8"/>
      <c r="P201" s="8"/>
      <c r="Q201" s="8"/>
      <c r="R201" s="8"/>
      <c r="S201" s="8"/>
      <c r="T201" s="8"/>
      <c r="U201" s="8"/>
      <c r="V201" s="8"/>
      <c r="W201" s="8"/>
      <c r="X201" s="8"/>
      <c r="Y201" s="8"/>
      <c r="Z201" s="142"/>
      <c r="AA201" s="142"/>
      <c r="AB201" s="8"/>
      <c r="AC201" s="8"/>
      <c r="AD201" s="8"/>
      <c r="AE201" s="8"/>
    </row>
    <row r="202" ht="15.75" customHeight="1">
      <c r="A202" s="8"/>
      <c r="B202" s="8"/>
      <c r="C202" s="8"/>
      <c r="D202" s="8"/>
      <c r="E202" s="8"/>
      <c r="F202" s="8"/>
      <c r="G202" s="142"/>
      <c r="H202" s="142"/>
      <c r="I202" s="138"/>
      <c r="J202" s="138"/>
      <c r="K202" s="138"/>
      <c r="L202" s="138"/>
      <c r="M202" s="138"/>
      <c r="N202" s="138"/>
      <c r="O202" s="8"/>
      <c r="P202" s="8"/>
      <c r="Q202" s="8"/>
      <c r="R202" s="8"/>
      <c r="S202" s="8"/>
      <c r="T202" s="8"/>
      <c r="U202" s="8"/>
      <c r="V202" s="8"/>
      <c r="W202" s="8"/>
      <c r="X202" s="8"/>
      <c r="Y202" s="8"/>
      <c r="Z202" s="142"/>
      <c r="AA202" s="142"/>
      <c r="AB202" s="8"/>
      <c r="AC202" s="8"/>
      <c r="AD202" s="8"/>
      <c r="AE202" s="8"/>
    </row>
    <row r="203" ht="15.75" customHeight="1">
      <c r="A203" s="8"/>
      <c r="B203" s="8"/>
      <c r="C203" s="8"/>
      <c r="D203" s="8"/>
      <c r="E203" s="8"/>
      <c r="F203" s="8"/>
      <c r="G203" s="142"/>
      <c r="H203" s="142"/>
      <c r="I203" s="138"/>
      <c r="J203" s="138"/>
      <c r="K203" s="138"/>
      <c r="L203" s="138"/>
      <c r="M203" s="138"/>
      <c r="N203" s="138"/>
      <c r="O203" s="8"/>
      <c r="P203" s="8"/>
      <c r="Q203" s="8"/>
      <c r="R203" s="8"/>
      <c r="S203" s="8"/>
      <c r="T203" s="8"/>
      <c r="U203" s="8"/>
      <c r="V203" s="8"/>
      <c r="W203" s="8"/>
      <c r="X203" s="8"/>
      <c r="Y203" s="8"/>
      <c r="Z203" s="142"/>
      <c r="AA203" s="142"/>
      <c r="AB203" s="8"/>
      <c r="AC203" s="8"/>
      <c r="AD203" s="8"/>
      <c r="AE203" s="8"/>
    </row>
    <row r="204" ht="15.75" customHeight="1">
      <c r="A204" s="8"/>
      <c r="B204" s="8"/>
      <c r="C204" s="8"/>
      <c r="D204" s="8"/>
      <c r="E204" s="8"/>
      <c r="F204" s="8"/>
      <c r="G204" s="142"/>
      <c r="H204" s="142"/>
      <c r="I204" s="138"/>
      <c r="J204" s="138"/>
      <c r="K204" s="138"/>
      <c r="L204" s="138"/>
      <c r="M204" s="138"/>
      <c r="N204" s="138"/>
      <c r="O204" s="8"/>
      <c r="P204" s="8"/>
      <c r="Q204" s="8"/>
      <c r="R204" s="8"/>
      <c r="S204" s="8"/>
      <c r="T204" s="8"/>
      <c r="U204" s="8"/>
      <c r="V204" s="8"/>
      <c r="W204" s="8"/>
      <c r="X204" s="8"/>
      <c r="Y204" s="8"/>
      <c r="Z204" s="142"/>
      <c r="AA204" s="142"/>
      <c r="AB204" s="8"/>
      <c r="AC204" s="8"/>
      <c r="AD204" s="8"/>
      <c r="AE204" s="8"/>
    </row>
    <row r="205" ht="15.75" customHeight="1">
      <c r="A205" s="8"/>
      <c r="B205" s="8"/>
      <c r="C205" s="8"/>
      <c r="D205" s="8"/>
      <c r="E205" s="8"/>
      <c r="F205" s="8"/>
      <c r="G205" s="142"/>
      <c r="H205" s="142"/>
      <c r="I205" s="138"/>
      <c r="J205" s="138"/>
      <c r="K205" s="138"/>
      <c r="L205" s="138"/>
      <c r="M205" s="138"/>
      <c r="N205" s="138"/>
      <c r="O205" s="8"/>
      <c r="P205" s="8"/>
      <c r="Q205" s="8"/>
      <c r="R205" s="8"/>
      <c r="S205" s="8"/>
      <c r="T205" s="8"/>
      <c r="U205" s="8"/>
      <c r="V205" s="8"/>
      <c r="W205" s="8"/>
      <c r="X205" s="8"/>
      <c r="Y205" s="8"/>
      <c r="Z205" s="142"/>
      <c r="AA205" s="142"/>
      <c r="AB205" s="8"/>
      <c r="AC205" s="8"/>
      <c r="AD205" s="8"/>
      <c r="AE205" s="8"/>
    </row>
    <row r="206" ht="15.75" customHeight="1">
      <c r="A206" s="8"/>
      <c r="B206" s="8"/>
      <c r="C206" s="8"/>
      <c r="D206" s="8"/>
      <c r="E206" s="8"/>
      <c r="F206" s="8"/>
      <c r="G206" s="142"/>
      <c r="H206" s="142"/>
      <c r="I206" s="138"/>
      <c r="J206" s="138"/>
      <c r="K206" s="138"/>
      <c r="L206" s="138"/>
      <c r="M206" s="138"/>
      <c r="N206" s="138"/>
      <c r="O206" s="8"/>
      <c r="P206" s="8"/>
      <c r="Q206" s="8"/>
      <c r="R206" s="8"/>
      <c r="S206" s="8"/>
      <c r="T206" s="8"/>
      <c r="U206" s="8"/>
      <c r="V206" s="8"/>
      <c r="W206" s="8"/>
      <c r="X206" s="8"/>
      <c r="Y206" s="8"/>
      <c r="Z206" s="142"/>
      <c r="AA206" s="142"/>
      <c r="AB206" s="8"/>
      <c r="AC206" s="8"/>
      <c r="AD206" s="8"/>
      <c r="AE206" s="8"/>
    </row>
    <row r="207" ht="15.75" customHeight="1">
      <c r="A207" s="8"/>
      <c r="B207" s="8"/>
      <c r="C207" s="8"/>
      <c r="D207" s="8"/>
      <c r="E207" s="8"/>
      <c r="F207" s="8"/>
      <c r="G207" s="142"/>
      <c r="H207" s="142"/>
      <c r="I207" s="138"/>
      <c r="J207" s="138"/>
      <c r="K207" s="138"/>
      <c r="L207" s="138"/>
      <c r="M207" s="138"/>
      <c r="N207" s="138"/>
      <c r="O207" s="8"/>
      <c r="P207" s="8"/>
      <c r="Q207" s="8"/>
      <c r="R207" s="8"/>
      <c r="S207" s="8"/>
      <c r="T207" s="8"/>
      <c r="U207" s="8"/>
      <c r="V207" s="8"/>
      <c r="W207" s="8"/>
      <c r="X207" s="8"/>
      <c r="Y207" s="8"/>
      <c r="Z207" s="142"/>
      <c r="AA207" s="142"/>
      <c r="AB207" s="8"/>
      <c r="AC207" s="8"/>
      <c r="AD207" s="8"/>
      <c r="AE207" s="8"/>
    </row>
    <row r="208" ht="15.75" customHeight="1">
      <c r="A208" s="8"/>
      <c r="B208" s="8"/>
      <c r="C208" s="8"/>
      <c r="D208" s="8"/>
      <c r="E208" s="8"/>
      <c r="F208" s="8"/>
      <c r="G208" s="142"/>
      <c r="H208" s="142"/>
      <c r="I208" s="138"/>
      <c r="J208" s="138"/>
      <c r="K208" s="138"/>
      <c r="L208" s="138"/>
      <c r="M208" s="138"/>
      <c r="N208" s="138"/>
      <c r="O208" s="8"/>
      <c r="P208" s="8"/>
      <c r="Q208" s="8"/>
      <c r="R208" s="8"/>
      <c r="S208" s="8"/>
      <c r="T208" s="8"/>
      <c r="U208" s="8"/>
      <c r="V208" s="8"/>
      <c r="W208" s="8"/>
      <c r="X208" s="8"/>
      <c r="Y208" s="8"/>
      <c r="Z208" s="142"/>
      <c r="AA208" s="142"/>
      <c r="AB208" s="8"/>
      <c r="AC208" s="8"/>
      <c r="AD208" s="8"/>
      <c r="AE208" s="8"/>
    </row>
    <row r="209" ht="15.75" customHeight="1">
      <c r="A209" s="8"/>
      <c r="B209" s="8"/>
      <c r="C209" s="8"/>
      <c r="D209" s="8"/>
      <c r="E209" s="8"/>
      <c r="F209" s="8"/>
      <c r="G209" s="142"/>
      <c r="H209" s="142"/>
      <c r="I209" s="138"/>
      <c r="J209" s="138"/>
      <c r="K209" s="138"/>
      <c r="L209" s="138"/>
      <c r="M209" s="138"/>
      <c r="N209" s="138"/>
      <c r="O209" s="8"/>
      <c r="P209" s="8"/>
      <c r="Q209" s="8"/>
      <c r="R209" s="8"/>
      <c r="S209" s="8"/>
      <c r="T209" s="8"/>
      <c r="U209" s="8"/>
      <c r="V209" s="8"/>
      <c r="W209" s="8"/>
      <c r="X209" s="8"/>
      <c r="Y209" s="8"/>
      <c r="Z209" s="142"/>
      <c r="AA209" s="142"/>
      <c r="AB209" s="8"/>
      <c r="AC209" s="8"/>
      <c r="AD209" s="8"/>
      <c r="AE209" s="8"/>
    </row>
    <row r="210" ht="15.75" customHeight="1">
      <c r="A210" s="8"/>
      <c r="B210" s="8"/>
      <c r="C210" s="8"/>
      <c r="D210" s="8"/>
      <c r="E210" s="8"/>
      <c r="F210" s="8"/>
      <c r="G210" s="142"/>
      <c r="H210" s="142"/>
      <c r="I210" s="138"/>
      <c r="J210" s="138"/>
      <c r="K210" s="138"/>
      <c r="L210" s="138"/>
      <c r="M210" s="138"/>
      <c r="N210" s="138"/>
      <c r="O210" s="8"/>
      <c r="P210" s="8"/>
      <c r="Q210" s="8"/>
      <c r="R210" s="8"/>
      <c r="S210" s="8"/>
      <c r="T210" s="8"/>
      <c r="U210" s="8"/>
      <c r="V210" s="8"/>
      <c r="W210" s="8"/>
      <c r="X210" s="8"/>
      <c r="Y210" s="8"/>
      <c r="Z210" s="142"/>
      <c r="AA210" s="142"/>
      <c r="AB210" s="8"/>
      <c r="AC210" s="8"/>
      <c r="AD210" s="8"/>
      <c r="AE210" s="8"/>
    </row>
    <row r="211" ht="15.75" customHeight="1">
      <c r="A211" s="8"/>
      <c r="B211" s="8"/>
      <c r="C211" s="8"/>
      <c r="D211" s="8"/>
      <c r="E211" s="8"/>
      <c r="F211" s="8"/>
      <c r="G211" s="142"/>
      <c r="H211" s="142"/>
      <c r="I211" s="138"/>
      <c r="J211" s="138"/>
      <c r="K211" s="138"/>
      <c r="L211" s="138"/>
      <c r="M211" s="138"/>
      <c r="N211" s="138"/>
      <c r="O211" s="8"/>
      <c r="P211" s="8"/>
      <c r="Q211" s="8"/>
      <c r="R211" s="8"/>
      <c r="S211" s="8"/>
      <c r="T211" s="8"/>
      <c r="U211" s="8"/>
      <c r="V211" s="8"/>
      <c r="W211" s="8"/>
      <c r="X211" s="8"/>
      <c r="Y211" s="8"/>
      <c r="Z211" s="142"/>
      <c r="AA211" s="142"/>
      <c r="AB211" s="8"/>
      <c r="AC211" s="8"/>
      <c r="AD211" s="8"/>
      <c r="AE211" s="8"/>
    </row>
    <row r="212" ht="15.75" customHeight="1">
      <c r="A212" s="8"/>
      <c r="B212" s="8"/>
      <c r="C212" s="8"/>
      <c r="D212" s="8"/>
      <c r="E212" s="8"/>
      <c r="F212" s="8"/>
      <c r="G212" s="142"/>
      <c r="H212" s="142"/>
      <c r="I212" s="138"/>
      <c r="J212" s="138"/>
      <c r="K212" s="138"/>
      <c r="L212" s="138"/>
      <c r="M212" s="138"/>
      <c r="N212" s="138"/>
      <c r="O212" s="8"/>
      <c r="P212" s="8"/>
      <c r="Q212" s="8"/>
      <c r="R212" s="8"/>
      <c r="S212" s="8"/>
      <c r="T212" s="8"/>
      <c r="U212" s="8"/>
      <c r="V212" s="8"/>
      <c r="W212" s="8"/>
      <c r="X212" s="8"/>
      <c r="Y212" s="8"/>
      <c r="Z212" s="142"/>
      <c r="AA212" s="142"/>
      <c r="AB212" s="8"/>
      <c r="AC212" s="8"/>
      <c r="AD212" s="8"/>
      <c r="AE212" s="8"/>
    </row>
    <row r="213" ht="15.75" customHeight="1">
      <c r="A213" s="8"/>
      <c r="B213" s="8"/>
      <c r="C213" s="8"/>
      <c r="D213" s="8"/>
      <c r="E213" s="8"/>
      <c r="F213" s="8"/>
      <c r="G213" s="142"/>
      <c r="H213" s="142"/>
      <c r="I213" s="138"/>
      <c r="J213" s="138"/>
      <c r="K213" s="138"/>
      <c r="L213" s="138"/>
      <c r="M213" s="138"/>
      <c r="N213" s="138"/>
      <c r="O213" s="8"/>
      <c r="P213" s="8"/>
      <c r="Q213" s="8"/>
      <c r="R213" s="8"/>
      <c r="S213" s="8"/>
      <c r="T213" s="8"/>
      <c r="U213" s="8"/>
      <c r="V213" s="8"/>
      <c r="W213" s="8"/>
      <c r="X213" s="8"/>
      <c r="Y213" s="8"/>
      <c r="Z213" s="142"/>
      <c r="AA213" s="142"/>
      <c r="AB213" s="8"/>
      <c r="AC213" s="8"/>
      <c r="AD213" s="8"/>
      <c r="AE213" s="8"/>
    </row>
    <row r="214" ht="15.75" customHeight="1">
      <c r="A214" s="8"/>
      <c r="B214" s="8"/>
      <c r="C214" s="8"/>
      <c r="D214" s="8"/>
      <c r="E214" s="8"/>
      <c r="F214" s="8"/>
      <c r="G214" s="142"/>
      <c r="H214" s="142"/>
      <c r="I214" s="138"/>
      <c r="J214" s="138"/>
      <c r="K214" s="138"/>
      <c r="L214" s="138"/>
      <c r="M214" s="138"/>
      <c r="N214" s="138"/>
      <c r="O214" s="8"/>
      <c r="P214" s="8"/>
      <c r="Q214" s="8"/>
      <c r="R214" s="8"/>
      <c r="S214" s="8"/>
      <c r="T214" s="8"/>
      <c r="U214" s="8"/>
      <c r="V214" s="8"/>
      <c r="W214" s="8"/>
      <c r="X214" s="8"/>
      <c r="Y214" s="8"/>
      <c r="Z214" s="142"/>
      <c r="AA214" s="142"/>
      <c r="AB214" s="8"/>
      <c r="AC214" s="8"/>
      <c r="AD214" s="8"/>
      <c r="AE214" s="8"/>
    </row>
    <row r="215" ht="15.75" customHeight="1">
      <c r="A215" s="8"/>
      <c r="B215" s="8"/>
      <c r="C215" s="8"/>
      <c r="D215" s="8"/>
      <c r="E215" s="8"/>
      <c r="F215" s="8"/>
      <c r="G215" s="142"/>
      <c r="H215" s="142"/>
      <c r="I215" s="138"/>
      <c r="J215" s="138"/>
      <c r="K215" s="138"/>
      <c r="L215" s="138"/>
      <c r="M215" s="138"/>
      <c r="N215" s="138"/>
      <c r="O215" s="8"/>
      <c r="P215" s="8"/>
      <c r="Q215" s="8"/>
      <c r="R215" s="8"/>
      <c r="S215" s="8"/>
      <c r="T215" s="8"/>
      <c r="U215" s="8"/>
      <c r="V215" s="8"/>
      <c r="W215" s="8"/>
      <c r="X215" s="8"/>
      <c r="Y215" s="8"/>
      <c r="Z215" s="142"/>
      <c r="AA215" s="142"/>
      <c r="AB215" s="8"/>
      <c r="AC215" s="8"/>
      <c r="AD215" s="8"/>
      <c r="AE215" s="8"/>
    </row>
    <row r="216" ht="15.75" customHeight="1">
      <c r="A216" s="8"/>
      <c r="B216" s="8"/>
      <c r="C216" s="8"/>
      <c r="D216" s="8"/>
      <c r="E216" s="8"/>
      <c r="F216" s="8"/>
      <c r="G216" s="142"/>
      <c r="H216" s="142"/>
      <c r="I216" s="138"/>
      <c r="J216" s="138"/>
      <c r="K216" s="138"/>
      <c r="L216" s="138"/>
      <c r="M216" s="138"/>
      <c r="N216" s="138"/>
      <c r="O216" s="8"/>
      <c r="P216" s="8"/>
      <c r="Q216" s="8"/>
      <c r="R216" s="8"/>
      <c r="S216" s="8"/>
      <c r="T216" s="8"/>
      <c r="U216" s="8"/>
      <c r="V216" s="8"/>
      <c r="W216" s="8"/>
      <c r="X216" s="8"/>
      <c r="Y216" s="8"/>
      <c r="Z216" s="142"/>
      <c r="AA216" s="142"/>
      <c r="AB216" s="8"/>
      <c r="AC216" s="8"/>
      <c r="AD216" s="8"/>
      <c r="AE216" s="8"/>
    </row>
    <row r="217" ht="15.75" customHeight="1">
      <c r="A217" s="8"/>
      <c r="B217" s="8"/>
      <c r="C217" s="8"/>
      <c r="D217" s="8"/>
      <c r="E217" s="8"/>
      <c r="F217" s="8"/>
      <c r="G217" s="142"/>
      <c r="H217" s="142"/>
      <c r="I217" s="138"/>
      <c r="J217" s="138"/>
      <c r="K217" s="138"/>
      <c r="L217" s="138"/>
      <c r="M217" s="138"/>
      <c r="N217" s="138"/>
      <c r="O217" s="8"/>
      <c r="P217" s="8"/>
      <c r="Q217" s="8"/>
      <c r="R217" s="8"/>
      <c r="S217" s="8"/>
      <c r="T217" s="8"/>
      <c r="U217" s="8"/>
      <c r="V217" s="8"/>
      <c r="W217" s="8"/>
      <c r="X217" s="8"/>
      <c r="Y217" s="8"/>
      <c r="Z217" s="142"/>
      <c r="AA217" s="142"/>
      <c r="AB217" s="8"/>
      <c r="AC217" s="8"/>
      <c r="AD217" s="8"/>
      <c r="AE217" s="8"/>
    </row>
    <row r="218" ht="15.75" customHeight="1">
      <c r="A218" s="8"/>
      <c r="B218" s="8"/>
      <c r="C218" s="8"/>
      <c r="D218" s="8"/>
      <c r="E218" s="8"/>
      <c r="F218" s="8"/>
      <c r="G218" s="142"/>
      <c r="H218" s="142"/>
      <c r="I218" s="138"/>
      <c r="J218" s="138"/>
      <c r="K218" s="138"/>
      <c r="L218" s="138"/>
      <c r="M218" s="138"/>
      <c r="N218" s="138"/>
      <c r="O218" s="8"/>
      <c r="P218" s="8"/>
      <c r="Q218" s="8"/>
      <c r="R218" s="8"/>
      <c r="S218" s="8"/>
      <c r="T218" s="8"/>
      <c r="U218" s="8"/>
      <c r="V218" s="8"/>
      <c r="W218" s="8"/>
      <c r="X218" s="8"/>
      <c r="Y218" s="8"/>
      <c r="Z218" s="142"/>
      <c r="AA218" s="142"/>
      <c r="AB218" s="8"/>
      <c r="AC218" s="8"/>
      <c r="AD218" s="8"/>
      <c r="AE218" s="8"/>
    </row>
    <row r="219" ht="15.75" customHeight="1">
      <c r="A219" s="8"/>
      <c r="B219" s="8"/>
      <c r="C219" s="8"/>
      <c r="D219" s="8"/>
      <c r="E219" s="8"/>
      <c r="F219" s="8"/>
      <c r="G219" s="142"/>
      <c r="H219" s="142"/>
      <c r="I219" s="138"/>
      <c r="J219" s="138"/>
      <c r="K219" s="138"/>
      <c r="L219" s="138"/>
      <c r="M219" s="138"/>
      <c r="N219" s="138"/>
      <c r="O219" s="8"/>
      <c r="P219" s="8"/>
      <c r="Q219" s="8"/>
      <c r="R219" s="8"/>
      <c r="S219" s="8"/>
      <c r="T219" s="8"/>
      <c r="U219" s="8"/>
      <c r="V219" s="8"/>
      <c r="W219" s="8"/>
      <c r="X219" s="8"/>
      <c r="Y219" s="8"/>
      <c r="Z219" s="142"/>
      <c r="AA219" s="142"/>
      <c r="AB219" s="8"/>
      <c r="AC219" s="8"/>
      <c r="AD219" s="8"/>
      <c r="AE219" s="8"/>
    </row>
    <row r="220" ht="15.75" customHeight="1">
      <c r="A220" s="8"/>
      <c r="B220" s="8"/>
      <c r="C220" s="8"/>
      <c r="D220" s="8"/>
      <c r="E220" s="8"/>
      <c r="F220" s="8"/>
      <c r="G220" s="142"/>
      <c r="H220" s="142"/>
      <c r="I220" s="138"/>
      <c r="J220" s="138"/>
      <c r="K220" s="138"/>
      <c r="L220" s="138"/>
      <c r="M220" s="138"/>
      <c r="N220" s="138"/>
      <c r="O220" s="8"/>
      <c r="P220" s="8"/>
      <c r="Q220" s="8"/>
      <c r="R220" s="8"/>
      <c r="S220" s="8"/>
      <c r="T220" s="8"/>
      <c r="U220" s="8"/>
      <c r="V220" s="8"/>
      <c r="W220" s="8"/>
      <c r="X220" s="8"/>
      <c r="Y220" s="8"/>
      <c r="Z220" s="142"/>
      <c r="AA220" s="142"/>
      <c r="AB220" s="8"/>
      <c r="AC220" s="8"/>
      <c r="AD220" s="8"/>
      <c r="AE220" s="8"/>
    </row>
    <row r="221" ht="15.75" customHeight="1">
      <c r="A221" s="8"/>
      <c r="B221" s="8"/>
      <c r="C221" s="8"/>
      <c r="D221" s="8"/>
      <c r="E221" s="8"/>
      <c r="F221" s="8"/>
      <c r="G221" s="142"/>
      <c r="H221" s="142"/>
      <c r="I221" s="138"/>
      <c r="J221" s="138"/>
      <c r="K221" s="138"/>
      <c r="L221" s="138"/>
      <c r="M221" s="138"/>
      <c r="N221" s="138"/>
      <c r="O221" s="8"/>
      <c r="P221" s="8"/>
      <c r="Q221" s="8"/>
      <c r="R221" s="8"/>
      <c r="S221" s="8"/>
      <c r="T221" s="8"/>
      <c r="U221" s="8"/>
      <c r="V221" s="8"/>
      <c r="W221" s="8"/>
      <c r="X221" s="8"/>
      <c r="Y221" s="8"/>
      <c r="Z221" s="142"/>
      <c r="AA221" s="142"/>
      <c r="AB221" s="8"/>
      <c r="AC221" s="8"/>
      <c r="AD221" s="8"/>
      <c r="AE221" s="8"/>
    </row>
    <row r="222" ht="15.75" customHeight="1">
      <c r="A222" s="8"/>
      <c r="B222" s="8"/>
      <c r="C222" s="8"/>
      <c r="D222" s="8"/>
      <c r="E222" s="8"/>
      <c r="F222" s="8"/>
      <c r="G222" s="142"/>
      <c r="H222" s="142"/>
      <c r="I222" s="138"/>
      <c r="J222" s="138"/>
      <c r="K222" s="138"/>
      <c r="L222" s="138"/>
      <c r="M222" s="138"/>
      <c r="N222" s="138"/>
      <c r="O222" s="8"/>
      <c r="P222" s="8"/>
      <c r="Q222" s="8"/>
      <c r="R222" s="8"/>
      <c r="S222" s="8"/>
      <c r="T222" s="8"/>
      <c r="U222" s="8"/>
      <c r="V222" s="8"/>
      <c r="W222" s="8"/>
      <c r="X222" s="8"/>
      <c r="Y222" s="8"/>
      <c r="Z222" s="142"/>
      <c r="AA222" s="142"/>
      <c r="AB222" s="8"/>
      <c r="AC222" s="8"/>
      <c r="AD222" s="8"/>
      <c r="AE222" s="8"/>
    </row>
    <row r="223" ht="15.75" customHeight="1">
      <c r="A223" s="8"/>
      <c r="B223" s="8"/>
      <c r="C223" s="8"/>
      <c r="D223" s="8"/>
      <c r="E223" s="8"/>
      <c r="F223" s="8"/>
      <c r="G223" s="142"/>
      <c r="H223" s="142"/>
      <c r="I223" s="138"/>
      <c r="J223" s="138"/>
      <c r="K223" s="138"/>
      <c r="L223" s="138"/>
      <c r="M223" s="138"/>
      <c r="N223" s="138"/>
      <c r="O223" s="8"/>
      <c r="P223" s="8"/>
      <c r="Q223" s="8"/>
      <c r="R223" s="8"/>
      <c r="S223" s="8"/>
      <c r="T223" s="8"/>
      <c r="U223" s="8"/>
      <c r="V223" s="8"/>
      <c r="W223" s="8"/>
      <c r="X223" s="8"/>
      <c r="Y223" s="8"/>
      <c r="Z223" s="142"/>
      <c r="AA223" s="142"/>
      <c r="AB223" s="8"/>
      <c r="AC223" s="8"/>
      <c r="AD223" s="8"/>
      <c r="AE223" s="8"/>
    </row>
    <row r="224" ht="15.75" customHeight="1">
      <c r="A224" s="8"/>
      <c r="B224" s="8"/>
      <c r="C224" s="8"/>
      <c r="D224" s="8"/>
      <c r="E224" s="8"/>
      <c r="F224" s="8"/>
      <c r="G224" s="142"/>
      <c r="H224" s="142"/>
      <c r="I224" s="138"/>
      <c r="J224" s="138"/>
      <c r="K224" s="138"/>
      <c r="L224" s="138"/>
      <c r="M224" s="138"/>
      <c r="N224" s="138"/>
      <c r="O224" s="8"/>
      <c r="P224" s="8"/>
      <c r="Q224" s="8"/>
      <c r="R224" s="8"/>
      <c r="S224" s="8"/>
      <c r="T224" s="8"/>
      <c r="U224" s="8"/>
      <c r="V224" s="8"/>
      <c r="W224" s="8"/>
      <c r="X224" s="8"/>
      <c r="Y224" s="8"/>
      <c r="Z224" s="142"/>
      <c r="AA224" s="142"/>
      <c r="AB224" s="8"/>
      <c r="AC224" s="8"/>
      <c r="AD224" s="8"/>
      <c r="AE224" s="8"/>
    </row>
    <row r="225" ht="15.75" customHeight="1">
      <c r="A225" s="8"/>
      <c r="B225" s="8"/>
      <c r="C225" s="8"/>
      <c r="D225" s="8"/>
      <c r="E225" s="8"/>
      <c r="F225" s="8"/>
      <c r="G225" s="142"/>
      <c r="H225" s="142"/>
      <c r="I225" s="138"/>
      <c r="J225" s="138"/>
      <c r="K225" s="138"/>
      <c r="L225" s="138"/>
      <c r="M225" s="138"/>
      <c r="N225" s="138"/>
      <c r="O225" s="8"/>
      <c r="P225" s="8"/>
      <c r="Q225" s="8"/>
      <c r="R225" s="8"/>
      <c r="S225" s="8"/>
      <c r="T225" s="8"/>
      <c r="U225" s="8"/>
      <c r="V225" s="8"/>
      <c r="W225" s="8"/>
      <c r="X225" s="8"/>
      <c r="Y225" s="8"/>
      <c r="Z225" s="142"/>
      <c r="AA225" s="142"/>
      <c r="AB225" s="8"/>
      <c r="AC225" s="8"/>
      <c r="AD225" s="8"/>
      <c r="AE225" s="8"/>
    </row>
    <row r="226" ht="15.75" customHeight="1">
      <c r="A226" s="8"/>
      <c r="B226" s="8"/>
      <c r="C226" s="8"/>
      <c r="D226" s="8"/>
      <c r="E226" s="8"/>
      <c r="F226" s="8"/>
      <c r="G226" s="142"/>
      <c r="H226" s="142"/>
      <c r="I226" s="138"/>
      <c r="J226" s="138"/>
      <c r="K226" s="138"/>
      <c r="L226" s="138"/>
      <c r="M226" s="138"/>
      <c r="N226" s="138"/>
      <c r="O226" s="8"/>
      <c r="P226" s="8"/>
      <c r="Q226" s="8"/>
      <c r="R226" s="8"/>
      <c r="S226" s="8"/>
      <c r="T226" s="8"/>
      <c r="U226" s="8"/>
      <c r="V226" s="8"/>
      <c r="W226" s="8"/>
      <c r="X226" s="8"/>
      <c r="Y226" s="8"/>
      <c r="Z226" s="142"/>
      <c r="AA226" s="142"/>
      <c r="AB226" s="8"/>
      <c r="AC226" s="8"/>
      <c r="AD226" s="8"/>
      <c r="AE226" s="8"/>
    </row>
    <row r="227" ht="15.75" customHeight="1">
      <c r="A227" s="8"/>
      <c r="B227" s="8"/>
      <c r="C227" s="8"/>
      <c r="D227" s="8"/>
      <c r="E227" s="8"/>
      <c r="F227" s="8"/>
      <c r="G227" s="142"/>
      <c r="H227" s="142"/>
      <c r="I227" s="138"/>
      <c r="J227" s="138"/>
      <c r="K227" s="138"/>
      <c r="L227" s="138"/>
      <c r="M227" s="138"/>
      <c r="N227" s="138"/>
      <c r="O227" s="8"/>
      <c r="P227" s="8"/>
      <c r="Q227" s="8"/>
      <c r="R227" s="8"/>
      <c r="S227" s="8"/>
      <c r="T227" s="8"/>
      <c r="U227" s="8"/>
      <c r="V227" s="8"/>
      <c r="W227" s="8"/>
      <c r="X227" s="8"/>
      <c r="Y227" s="8"/>
      <c r="Z227" s="142"/>
      <c r="AA227" s="142"/>
      <c r="AB227" s="8"/>
      <c r="AC227" s="8"/>
      <c r="AD227" s="8"/>
      <c r="AE227" s="8"/>
    </row>
    <row r="228" ht="15.75" customHeight="1">
      <c r="A228" s="8"/>
      <c r="B228" s="8"/>
      <c r="C228" s="8"/>
      <c r="D228" s="8"/>
      <c r="E228" s="8"/>
      <c r="F228" s="8"/>
      <c r="G228" s="142"/>
      <c r="H228" s="142"/>
      <c r="I228" s="138"/>
      <c r="J228" s="138"/>
      <c r="K228" s="138"/>
      <c r="L228" s="138"/>
      <c r="M228" s="138"/>
      <c r="N228" s="138"/>
      <c r="O228" s="8"/>
      <c r="P228" s="8"/>
      <c r="Q228" s="8"/>
      <c r="R228" s="8"/>
      <c r="S228" s="8"/>
      <c r="T228" s="8"/>
      <c r="U228" s="8"/>
      <c r="V228" s="8"/>
      <c r="W228" s="8"/>
      <c r="X228" s="8"/>
      <c r="Y228" s="8"/>
      <c r="Z228" s="142"/>
      <c r="AA228" s="142"/>
      <c r="AB228" s="8"/>
      <c r="AC228" s="8"/>
      <c r="AD228" s="8"/>
      <c r="AE228" s="8"/>
    </row>
    <row r="229" ht="15.75" customHeight="1">
      <c r="A229" s="8"/>
      <c r="B229" s="8"/>
      <c r="C229" s="8"/>
      <c r="D229" s="8"/>
      <c r="E229" s="8"/>
      <c r="F229" s="8"/>
      <c r="G229" s="142"/>
      <c r="H229" s="142"/>
      <c r="I229" s="138"/>
      <c r="J229" s="138"/>
      <c r="K229" s="138"/>
      <c r="L229" s="138"/>
      <c r="M229" s="138"/>
      <c r="N229" s="138"/>
      <c r="O229" s="8"/>
      <c r="P229" s="8"/>
      <c r="Q229" s="8"/>
      <c r="R229" s="8"/>
      <c r="S229" s="8"/>
      <c r="T229" s="8"/>
      <c r="U229" s="8"/>
      <c r="V229" s="8"/>
      <c r="W229" s="8"/>
      <c r="X229" s="8"/>
      <c r="Y229" s="8"/>
      <c r="Z229" s="142"/>
      <c r="AA229" s="142"/>
      <c r="AB229" s="8"/>
      <c r="AC229" s="8"/>
      <c r="AD229" s="8"/>
      <c r="AE229" s="8"/>
    </row>
    <row r="230" ht="15.75" customHeight="1">
      <c r="A230" s="8"/>
      <c r="B230" s="8"/>
      <c r="C230" s="8"/>
      <c r="D230" s="8"/>
      <c r="E230" s="8"/>
      <c r="F230" s="8"/>
      <c r="G230" s="142"/>
      <c r="H230" s="142"/>
      <c r="I230" s="138"/>
      <c r="J230" s="138"/>
      <c r="K230" s="138"/>
      <c r="L230" s="138"/>
      <c r="M230" s="138"/>
      <c r="N230" s="138"/>
      <c r="O230" s="8"/>
      <c r="P230" s="8"/>
      <c r="Q230" s="8"/>
      <c r="R230" s="8"/>
      <c r="S230" s="8"/>
      <c r="T230" s="8"/>
      <c r="U230" s="8"/>
      <c r="V230" s="8"/>
      <c r="W230" s="8"/>
      <c r="X230" s="8"/>
      <c r="Y230" s="8"/>
      <c r="Z230" s="142"/>
      <c r="AA230" s="142"/>
      <c r="AB230" s="8"/>
      <c r="AC230" s="8"/>
      <c r="AD230" s="8"/>
      <c r="AE230" s="8"/>
    </row>
    <row r="231" ht="15.75" customHeight="1">
      <c r="A231" s="8"/>
      <c r="B231" s="8"/>
      <c r="C231" s="8"/>
      <c r="D231" s="8"/>
      <c r="E231" s="8"/>
      <c r="F231" s="8"/>
      <c r="G231" s="142"/>
      <c r="H231" s="142"/>
      <c r="I231" s="138"/>
      <c r="J231" s="138"/>
      <c r="K231" s="138"/>
      <c r="L231" s="138"/>
      <c r="M231" s="138"/>
      <c r="N231" s="138"/>
      <c r="O231" s="8"/>
      <c r="P231" s="8"/>
      <c r="Q231" s="8"/>
      <c r="R231" s="8"/>
      <c r="S231" s="8"/>
      <c r="T231" s="8"/>
      <c r="U231" s="8"/>
      <c r="V231" s="8"/>
      <c r="W231" s="8"/>
      <c r="X231" s="8"/>
      <c r="Y231" s="8"/>
      <c r="Z231" s="142"/>
      <c r="AA231" s="142"/>
      <c r="AB231" s="8"/>
      <c r="AC231" s="8"/>
      <c r="AD231" s="8"/>
      <c r="AE231" s="8"/>
    </row>
    <row r="232" ht="15.75" customHeight="1">
      <c r="A232" s="8"/>
      <c r="B232" s="8"/>
      <c r="C232" s="8"/>
      <c r="D232" s="8"/>
      <c r="E232" s="8"/>
      <c r="F232" s="8"/>
      <c r="G232" s="142"/>
      <c r="H232" s="142"/>
      <c r="I232" s="138"/>
      <c r="J232" s="138"/>
      <c r="K232" s="138"/>
      <c r="L232" s="138"/>
      <c r="M232" s="138"/>
      <c r="N232" s="138"/>
      <c r="O232" s="8"/>
      <c r="P232" s="8"/>
      <c r="Q232" s="8"/>
      <c r="R232" s="8"/>
      <c r="S232" s="8"/>
      <c r="T232" s="8"/>
      <c r="U232" s="8"/>
      <c r="V232" s="8"/>
      <c r="W232" s="8"/>
      <c r="X232" s="8"/>
      <c r="Y232" s="8"/>
      <c r="Z232" s="142"/>
      <c r="AA232" s="142"/>
      <c r="AB232" s="8"/>
      <c r="AC232" s="8"/>
      <c r="AD232" s="8"/>
      <c r="AE232" s="8"/>
    </row>
    <row r="233" ht="15.75" customHeight="1">
      <c r="A233" s="8"/>
      <c r="B233" s="8"/>
      <c r="C233" s="8"/>
      <c r="D233" s="8"/>
      <c r="E233" s="8"/>
      <c r="F233" s="8"/>
      <c r="G233" s="142"/>
      <c r="H233" s="142"/>
      <c r="I233" s="138"/>
      <c r="J233" s="138"/>
      <c r="K233" s="138"/>
      <c r="L233" s="138"/>
      <c r="M233" s="138"/>
      <c r="N233" s="138"/>
      <c r="O233" s="8"/>
      <c r="P233" s="8"/>
      <c r="Q233" s="8"/>
      <c r="R233" s="8"/>
      <c r="S233" s="8"/>
      <c r="T233" s="8"/>
      <c r="U233" s="8"/>
      <c r="V233" s="8"/>
      <c r="W233" s="8"/>
      <c r="X233" s="8"/>
      <c r="Y233" s="8"/>
      <c r="Z233" s="142"/>
      <c r="AA233" s="142"/>
      <c r="AB233" s="8"/>
      <c r="AC233" s="8"/>
      <c r="AD233" s="8"/>
      <c r="AE233" s="8"/>
    </row>
    <row r="234" ht="15.75" customHeight="1">
      <c r="A234" s="8"/>
      <c r="B234" s="8"/>
      <c r="C234" s="8"/>
      <c r="D234" s="8"/>
      <c r="E234" s="8"/>
      <c r="F234" s="8"/>
      <c r="G234" s="142"/>
      <c r="H234" s="142"/>
      <c r="I234" s="138"/>
      <c r="J234" s="138"/>
      <c r="K234" s="138"/>
      <c r="L234" s="138"/>
      <c r="M234" s="138"/>
      <c r="N234" s="138"/>
      <c r="O234" s="8"/>
      <c r="P234" s="8"/>
      <c r="Q234" s="8"/>
      <c r="R234" s="8"/>
      <c r="S234" s="8"/>
      <c r="T234" s="8"/>
      <c r="U234" s="8"/>
      <c r="V234" s="8"/>
      <c r="W234" s="8"/>
      <c r="X234" s="8"/>
      <c r="Y234" s="8"/>
      <c r="Z234" s="142"/>
      <c r="AA234" s="142"/>
      <c r="AB234" s="8"/>
      <c r="AC234" s="8"/>
      <c r="AD234" s="8"/>
      <c r="AE234" s="8"/>
    </row>
    <row r="235" ht="15.75" customHeight="1">
      <c r="A235" s="8"/>
      <c r="B235" s="8"/>
      <c r="C235" s="8"/>
      <c r="D235" s="8"/>
      <c r="E235" s="8"/>
      <c r="F235" s="8"/>
      <c r="G235" s="142"/>
      <c r="H235" s="142"/>
      <c r="I235" s="138"/>
      <c r="J235" s="138"/>
      <c r="K235" s="138"/>
      <c r="L235" s="138"/>
      <c r="M235" s="138"/>
      <c r="N235" s="138"/>
      <c r="O235" s="8"/>
      <c r="P235" s="8"/>
      <c r="Q235" s="8"/>
      <c r="R235" s="8"/>
      <c r="S235" s="8"/>
      <c r="T235" s="8"/>
      <c r="U235" s="8"/>
      <c r="V235" s="8"/>
      <c r="W235" s="8"/>
      <c r="X235" s="8"/>
      <c r="Y235" s="8"/>
      <c r="Z235" s="142"/>
      <c r="AA235" s="142"/>
      <c r="AB235" s="8"/>
      <c r="AC235" s="8"/>
      <c r="AD235" s="8"/>
      <c r="AE235" s="8"/>
    </row>
    <row r="236" ht="15.75" customHeight="1">
      <c r="A236" s="8"/>
      <c r="B236" s="8"/>
      <c r="C236" s="8"/>
      <c r="D236" s="8"/>
      <c r="E236" s="8"/>
      <c r="F236" s="8"/>
      <c r="G236" s="142"/>
      <c r="H236" s="142"/>
      <c r="I236" s="138"/>
      <c r="J236" s="138"/>
      <c r="K236" s="138"/>
      <c r="L236" s="138"/>
      <c r="M236" s="138"/>
      <c r="N236" s="138"/>
      <c r="O236" s="8"/>
      <c r="P236" s="8"/>
      <c r="Q236" s="8"/>
      <c r="R236" s="8"/>
      <c r="S236" s="8"/>
      <c r="T236" s="8"/>
      <c r="U236" s="8"/>
      <c r="V236" s="8"/>
      <c r="W236" s="8"/>
      <c r="X236" s="8"/>
      <c r="Y236" s="8"/>
      <c r="Z236" s="142"/>
      <c r="AA236" s="142"/>
      <c r="AB236" s="8"/>
      <c r="AC236" s="8"/>
      <c r="AD236" s="8"/>
      <c r="AE236" s="8"/>
    </row>
    <row r="237" ht="15.75" customHeight="1">
      <c r="A237" s="8"/>
      <c r="B237" s="8"/>
      <c r="C237" s="8"/>
      <c r="D237" s="8"/>
      <c r="E237" s="8"/>
      <c r="F237" s="8"/>
      <c r="G237" s="142"/>
      <c r="H237" s="142"/>
      <c r="I237" s="138"/>
      <c r="J237" s="138"/>
      <c r="K237" s="138"/>
      <c r="L237" s="138"/>
      <c r="M237" s="138"/>
      <c r="N237" s="138"/>
      <c r="O237" s="8"/>
      <c r="P237" s="8"/>
      <c r="Q237" s="8"/>
      <c r="R237" s="8"/>
      <c r="S237" s="8"/>
      <c r="T237" s="8"/>
      <c r="U237" s="8"/>
      <c r="V237" s="8"/>
      <c r="W237" s="8"/>
      <c r="X237" s="8"/>
      <c r="Y237" s="8"/>
      <c r="Z237" s="142"/>
      <c r="AA237" s="142"/>
      <c r="AB237" s="8"/>
      <c r="AC237" s="8"/>
      <c r="AD237" s="8"/>
      <c r="AE237" s="8"/>
    </row>
    <row r="238" ht="15.75" customHeight="1">
      <c r="A238" s="8"/>
      <c r="B238" s="8"/>
      <c r="C238" s="8"/>
      <c r="D238" s="8"/>
      <c r="E238" s="8"/>
      <c r="F238" s="8"/>
      <c r="G238" s="142"/>
      <c r="H238" s="142"/>
      <c r="I238" s="138"/>
      <c r="J238" s="138"/>
      <c r="K238" s="138"/>
      <c r="L238" s="138"/>
      <c r="M238" s="138"/>
      <c r="N238" s="138"/>
      <c r="O238" s="8"/>
      <c r="P238" s="8"/>
      <c r="Q238" s="8"/>
      <c r="R238" s="8"/>
      <c r="S238" s="8"/>
      <c r="T238" s="8"/>
      <c r="U238" s="8"/>
      <c r="V238" s="8"/>
      <c r="W238" s="8"/>
      <c r="X238" s="8"/>
      <c r="Y238" s="8"/>
      <c r="Z238" s="142"/>
      <c r="AA238" s="142"/>
      <c r="AB238" s="8"/>
      <c r="AC238" s="8"/>
      <c r="AD238" s="8"/>
      <c r="AE238" s="8"/>
    </row>
    <row r="239" ht="15.75" customHeight="1">
      <c r="A239" s="8"/>
      <c r="B239" s="8"/>
      <c r="C239" s="8"/>
      <c r="D239" s="8"/>
      <c r="E239" s="8"/>
      <c r="F239" s="8"/>
      <c r="G239" s="142"/>
      <c r="H239" s="142"/>
      <c r="I239" s="138"/>
      <c r="J239" s="138"/>
      <c r="K239" s="138"/>
      <c r="L239" s="138"/>
      <c r="M239" s="138"/>
      <c r="N239" s="138"/>
      <c r="O239" s="8"/>
      <c r="P239" s="8"/>
      <c r="Q239" s="8"/>
      <c r="R239" s="8"/>
      <c r="S239" s="8"/>
      <c r="T239" s="8"/>
      <c r="U239" s="8"/>
      <c r="V239" s="8"/>
      <c r="W239" s="8"/>
      <c r="X239" s="8"/>
      <c r="Y239" s="8"/>
      <c r="Z239" s="142"/>
      <c r="AA239" s="142"/>
      <c r="AB239" s="8"/>
      <c r="AC239" s="8"/>
      <c r="AD239" s="8"/>
      <c r="AE239" s="8"/>
    </row>
    <row r="240" ht="15.75" customHeight="1">
      <c r="A240" s="8"/>
      <c r="B240" s="8"/>
      <c r="C240" s="8"/>
      <c r="D240" s="8"/>
      <c r="E240" s="8"/>
      <c r="F240" s="8"/>
      <c r="G240" s="142"/>
      <c r="H240" s="142"/>
      <c r="I240" s="138"/>
      <c r="J240" s="138"/>
      <c r="K240" s="138"/>
      <c r="L240" s="138"/>
      <c r="M240" s="138"/>
      <c r="N240" s="138"/>
      <c r="O240" s="8"/>
      <c r="P240" s="8"/>
      <c r="Q240" s="8"/>
      <c r="R240" s="8"/>
      <c r="S240" s="8"/>
      <c r="T240" s="8"/>
      <c r="U240" s="8"/>
      <c r="V240" s="8"/>
      <c r="W240" s="8"/>
      <c r="X240" s="8"/>
      <c r="Y240" s="8"/>
      <c r="Z240" s="142"/>
      <c r="AA240" s="142"/>
      <c r="AB240" s="8"/>
      <c r="AC240" s="8"/>
      <c r="AD240" s="8"/>
      <c r="AE240" s="8"/>
    </row>
    <row r="241" ht="15.75" customHeight="1">
      <c r="A241" s="8"/>
      <c r="B241" s="8"/>
      <c r="C241" s="8"/>
      <c r="D241" s="8"/>
      <c r="E241" s="8"/>
      <c r="F241" s="8"/>
      <c r="G241" s="142"/>
      <c r="H241" s="142"/>
      <c r="I241" s="138"/>
      <c r="J241" s="138"/>
      <c r="K241" s="138"/>
      <c r="L241" s="138"/>
      <c r="M241" s="138"/>
      <c r="N241" s="138"/>
      <c r="O241" s="8"/>
      <c r="P241" s="8"/>
      <c r="Q241" s="8"/>
      <c r="R241" s="8"/>
      <c r="S241" s="8"/>
      <c r="T241" s="8"/>
      <c r="U241" s="8"/>
      <c r="V241" s="8"/>
      <c r="W241" s="8"/>
      <c r="X241" s="8"/>
      <c r="Y241" s="8"/>
      <c r="Z241" s="142"/>
      <c r="AA241" s="142"/>
      <c r="AB241" s="8"/>
      <c r="AC241" s="8"/>
      <c r="AD241" s="8"/>
      <c r="AE241" s="8"/>
    </row>
    <row r="242" ht="15.75" customHeight="1">
      <c r="A242" s="8"/>
      <c r="B242" s="8"/>
      <c r="C242" s="8"/>
      <c r="D242" s="8"/>
      <c r="E242" s="8"/>
      <c r="F242" s="8"/>
      <c r="G242" s="142"/>
      <c r="H242" s="142"/>
      <c r="I242" s="138"/>
      <c r="J242" s="138"/>
      <c r="K242" s="138"/>
      <c r="L242" s="138"/>
      <c r="M242" s="138"/>
      <c r="N242" s="138"/>
      <c r="O242" s="8"/>
      <c r="P242" s="8"/>
      <c r="Q242" s="8"/>
      <c r="R242" s="8"/>
      <c r="S242" s="8"/>
      <c r="T242" s="8"/>
      <c r="U242" s="8"/>
      <c r="V242" s="8"/>
      <c r="W242" s="8"/>
      <c r="X242" s="8"/>
      <c r="Y242" s="8"/>
      <c r="Z242" s="142"/>
      <c r="AA242" s="142"/>
      <c r="AB242" s="8"/>
      <c r="AC242" s="8"/>
      <c r="AD242" s="8"/>
      <c r="AE242" s="8"/>
    </row>
    <row r="243" ht="15.75" customHeight="1">
      <c r="A243" s="8"/>
      <c r="B243" s="8"/>
      <c r="C243" s="8"/>
      <c r="D243" s="8"/>
      <c r="E243" s="8"/>
      <c r="F243" s="8"/>
      <c r="G243" s="142"/>
      <c r="H243" s="142"/>
      <c r="I243" s="138"/>
      <c r="J243" s="138"/>
      <c r="K243" s="138"/>
      <c r="L243" s="138"/>
      <c r="M243" s="138"/>
      <c r="N243" s="138"/>
      <c r="O243" s="8"/>
      <c r="P243" s="8"/>
      <c r="Q243" s="8"/>
      <c r="R243" s="8"/>
      <c r="S243" s="8"/>
      <c r="T243" s="8"/>
      <c r="U243" s="8"/>
      <c r="V243" s="8"/>
      <c r="W243" s="8"/>
      <c r="X243" s="8"/>
      <c r="Y243" s="8"/>
      <c r="Z243" s="142"/>
      <c r="AA243" s="142"/>
      <c r="AB243" s="8"/>
      <c r="AC243" s="8"/>
      <c r="AD243" s="8"/>
      <c r="AE243" s="8"/>
    </row>
    <row r="244" ht="15.75" customHeight="1">
      <c r="A244" s="8"/>
      <c r="B244" s="8"/>
      <c r="C244" s="8"/>
      <c r="D244" s="8"/>
      <c r="E244" s="8"/>
      <c r="F244" s="8"/>
      <c r="G244" s="142"/>
      <c r="H244" s="142"/>
      <c r="I244" s="138"/>
      <c r="J244" s="138"/>
      <c r="K244" s="138"/>
      <c r="L244" s="138"/>
      <c r="M244" s="138"/>
      <c r="N244" s="138"/>
      <c r="O244" s="8"/>
      <c r="P244" s="8"/>
      <c r="Q244" s="8"/>
      <c r="R244" s="8"/>
      <c r="S244" s="8"/>
      <c r="T244" s="8"/>
      <c r="U244" s="8"/>
      <c r="V244" s="8"/>
      <c r="W244" s="8"/>
      <c r="X244" s="8"/>
      <c r="Y244" s="8"/>
      <c r="Z244" s="142"/>
      <c r="AA244" s="142"/>
      <c r="AB244" s="8"/>
      <c r="AC244" s="8"/>
      <c r="AD244" s="8"/>
      <c r="AE244" s="8"/>
    </row>
    <row r="245" ht="15.75" customHeight="1">
      <c r="A245" s="8"/>
      <c r="B245" s="8"/>
      <c r="C245" s="8"/>
      <c r="D245" s="8"/>
      <c r="E245" s="8"/>
      <c r="F245" s="8"/>
      <c r="G245" s="142"/>
      <c r="H245" s="142"/>
      <c r="I245" s="138"/>
      <c r="J245" s="138"/>
      <c r="K245" s="138"/>
      <c r="L245" s="138"/>
      <c r="M245" s="138"/>
      <c r="N245" s="138"/>
      <c r="O245" s="8"/>
      <c r="P245" s="8"/>
      <c r="Q245" s="8"/>
      <c r="R245" s="8"/>
      <c r="S245" s="8"/>
      <c r="T245" s="8"/>
      <c r="U245" s="8"/>
      <c r="V245" s="8"/>
      <c r="W245" s="8"/>
      <c r="X245" s="8"/>
      <c r="Y245" s="8"/>
      <c r="Z245" s="142"/>
      <c r="AA245" s="142"/>
      <c r="AB245" s="8"/>
      <c r="AC245" s="8"/>
      <c r="AD245" s="8"/>
      <c r="AE245" s="8"/>
    </row>
    <row r="246" ht="15.75" customHeight="1">
      <c r="A246" s="8"/>
      <c r="B246" s="8"/>
      <c r="C246" s="8"/>
      <c r="D246" s="8"/>
      <c r="E246" s="8"/>
      <c r="F246" s="8"/>
      <c r="G246" s="142"/>
      <c r="H246" s="142"/>
      <c r="I246" s="138"/>
      <c r="J246" s="138"/>
      <c r="K246" s="138"/>
      <c r="L246" s="138"/>
      <c r="M246" s="138"/>
      <c r="N246" s="138"/>
      <c r="O246" s="8"/>
      <c r="P246" s="8"/>
      <c r="Q246" s="8"/>
      <c r="R246" s="8"/>
      <c r="S246" s="8"/>
      <c r="T246" s="8"/>
      <c r="U246" s="8"/>
      <c r="V246" s="8"/>
      <c r="W246" s="8"/>
      <c r="X246" s="8"/>
      <c r="Y246" s="8"/>
      <c r="Z246" s="142"/>
      <c r="AA246" s="142"/>
      <c r="AB246" s="8"/>
      <c r="AC246" s="8"/>
      <c r="AD246" s="8"/>
      <c r="AE246" s="8"/>
    </row>
    <row r="247" ht="15.75" customHeight="1">
      <c r="A247" s="8"/>
      <c r="B247" s="8"/>
      <c r="C247" s="8"/>
      <c r="D247" s="8"/>
      <c r="E247" s="8"/>
      <c r="F247" s="8"/>
      <c r="G247" s="142"/>
      <c r="H247" s="142"/>
      <c r="I247" s="138"/>
      <c r="J247" s="138"/>
      <c r="K247" s="138"/>
      <c r="L247" s="138"/>
      <c r="M247" s="138"/>
      <c r="N247" s="138"/>
      <c r="O247" s="8"/>
      <c r="P247" s="8"/>
      <c r="Q247" s="8"/>
      <c r="R247" s="8"/>
      <c r="S247" s="8"/>
      <c r="T247" s="8"/>
      <c r="U247" s="8"/>
      <c r="V247" s="8"/>
      <c r="W247" s="8"/>
      <c r="X247" s="8"/>
      <c r="Y247" s="8"/>
      <c r="Z247" s="142"/>
      <c r="AA247" s="142"/>
      <c r="AB247" s="8"/>
      <c r="AC247" s="8"/>
      <c r="AD247" s="8"/>
      <c r="AE247" s="8"/>
    </row>
    <row r="248" ht="15.75" customHeight="1">
      <c r="A248" s="8"/>
      <c r="B248" s="8"/>
      <c r="C248" s="8"/>
      <c r="D248" s="8"/>
      <c r="E248" s="8"/>
      <c r="F248" s="8"/>
      <c r="G248" s="142"/>
      <c r="H248" s="142"/>
      <c r="I248" s="138"/>
      <c r="J248" s="138"/>
      <c r="K248" s="138"/>
      <c r="L248" s="138"/>
      <c r="M248" s="138"/>
      <c r="N248" s="138"/>
      <c r="O248" s="8"/>
      <c r="P248" s="8"/>
      <c r="Q248" s="8"/>
      <c r="R248" s="8"/>
      <c r="S248" s="8"/>
      <c r="T248" s="8"/>
      <c r="U248" s="8"/>
      <c r="V248" s="8"/>
      <c r="W248" s="8"/>
      <c r="X248" s="8"/>
      <c r="Y248" s="8"/>
      <c r="Z248" s="142"/>
      <c r="AA248" s="142"/>
      <c r="AB248" s="8"/>
      <c r="AC248" s="8"/>
      <c r="AD248" s="8"/>
      <c r="AE248" s="8"/>
    </row>
    <row r="249" ht="15.75" customHeight="1">
      <c r="A249" s="8"/>
      <c r="B249" s="8"/>
      <c r="C249" s="8"/>
      <c r="D249" s="8"/>
      <c r="E249" s="8"/>
      <c r="F249" s="8"/>
      <c r="G249" s="142"/>
      <c r="H249" s="142"/>
      <c r="I249" s="138"/>
      <c r="J249" s="138"/>
      <c r="K249" s="138"/>
      <c r="L249" s="138"/>
      <c r="M249" s="138"/>
      <c r="N249" s="138"/>
      <c r="O249" s="8"/>
      <c r="P249" s="8"/>
      <c r="Q249" s="8"/>
      <c r="R249" s="8"/>
      <c r="S249" s="8"/>
      <c r="T249" s="8"/>
      <c r="U249" s="8"/>
      <c r="V249" s="8"/>
      <c r="W249" s="8"/>
      <c r="X249" s="8"/>
      <c r="Y249" s="8"/>
      <c r="Z249" s="142"/>
      <c r="AA249" s="142"/>
      <c r="AB249" s="8"/>
      <c r="AC249" s="8"/>
      <c r="AD249" s="8"/>
      <c r="AE249" s="8"/>
    </row>
    <row r="250" ht="15.75" customHeight="1">
      <c r="A250" s="8"/>
      <c r="B250" s="8"/>
      <c r="C250" s="8"/>
      <c r="D250" s="8"/>
      <c r="E250" s="8"/>
      <c r="F250" s="8"/>
      <c r="G250" s="142"/>
      <c r="H250" s="142"/>
      <c r="I250" s="138"/>
      <c r="J250" s="138"/>
      <c r="K250" s="138"/>
      <c r="L250" s="138"/>
      <c r="M250" s="138"/>
      <c r="N250" s="138"/>
      <c r="O250" s="8"/>
      <c r="P250" s="8"/>
      <c r="Q250" s="8"/>
      <c r="R250" s="8"/>
      <c r="S250" s="8"/>
      <c r="T250" s="8"/>
      <c r="U250" s="8"/>
      <c r="V250" s="8"/>
      <c r="W250" s="8"/>
      <c r="X250" s="8"/>
      <c r="Y250" s="8"/>
      <c r="Z250" s="142"/>
      <c r="AA250" s="142"/>
      <c r="AB250" s="8"/>
      <c r="AC250" s="8"/>
      <c r="AD250" s="8"/>
      <c r="AE250" s="8"/>
    </row>
    <row r="251" ht="15.75" customHeight="1">
      <c r="A251" s="8"/>
      <c r="B251" s="8"/>
      <c r="C251" s="8"/>
      <c r="D251" s="8"/>
      <c r="E251" s="8"/>
      <c r="F251" s="8"/>
      <c r="G251" s="142"/>
      <c r="H251" s="142"/>
      <c r="I251" s="138"/>
      <c r="J251" s="138"/>
      <c r="K251" s="138"/>
      <c r="L251" s="138"/>
      <c r="M251" s="138"/>
      <c r="N251" s="138"/>
      <c r="O251" s="8"/>
      <c r="P251" s="8"/>
      <c r="Q251" s="8"/>
      <c r="R251" s="8"/>
      <c r="S251" s="8"/>
      <c r="T251" s="8"/>
      <c r="U251" s="8"/>
      <c r="V251" s="8"/>
      <c r="W251" s="8"/>
      <c r="X251" s="8"/>
      <c r="Y251" s="8"/>
      <c r="Z251" s="142"/>
      <c r="AA251" s="142"/>
      <c r="AB251" s="8"/>
      <c r="AC251" s="8"/>
      <c r="AD251" s="8"/>
      <c r="AE251" s="8"/>
    </row>
    <row r="252" ht="15.75" customHeight="1">
      <c r="A252" s="8"/>
      <c r="B252" s="8"/>
      <c r="C252" s="8"/>
      <c r="D252" s="8"/>
      <c r="E252" s="8"/>
      <c r="F252" s="8"/>
      <c r="G252" s="142"/>
      <c r="H252" s="142"/>
      <c r="I252" s="138"/>
      <c r="J252" s="138"/>
      <c r="K252" s="138"/>
      <c r="L252" s="138"/>
      <c r="M252" s="138"/>
      <c r="N252" s="138"/>
      <c r="O252" s="8"/>
      <c r="P252" s="8"/>
      <c r="Q252" s="8"/>
      <c r="R252" s="8"/>
      <c r="S252" s="8"/>
      <c r="T252" s="8"/>
      <c r="U252" s="8"/>
      <c r="V252" s="8"/>
      <c r="W252" s="8"/>
      <c r="X252" s="8"/>
      <c r="Y252" s="8"/>
      <c r="Z252" s="142"/>
      <c r="AA252" s="142"/>
      <c r="AB252" s="8"/>
      <c r="AC252" s="8"/>
      <c r="AD252" s="8"/>
      <c r="AE252" s="8"/>
    </row>
    <row r="253" ht="15.75" customHeight="1">
      <c r="A253" s="8"/>
      <c r="B253" s="8"/>
      <c r="C253" s="8"/>
      <c r="D253" s="8"/>
      <c r="E253" s="8"/>
      <c r="F253" s="8"/>
      <c r="G253" s="142"/>
      <c r="H253" s="142"/>
      <c r="I253" s="138"/>
      <c r="J253" s="138"/>
      <c r="K253" s="138"/>
      <c r="L253" s="138"/>
      <c r="M253" s="138"/>
      <c r="N253" s="138"/>
      <c r="O253" s="8"/>
      <c r="P253" s="8"/>
      <c r="Q253" s="8"/>
      <c r="R253" s="8"/>
      <c r="S253" s="8"/>
      <c r="T253" s="8"/>
      <c r="U253" s="8"/>
      <c r="V253" s="8"/>
      <c r="W253" s="8"/>
      <c r="X253" s="8"/>
      <c r="Y253" s="8"/>
      <c r="Z253" s="142"/>
      <c r="AA253" s="142"/>
      <c r="AB253" s="8"/>
      <c r="AC253" s="8"/>
      <c r="AD253" s="8"/>
      <c r="AE253" s="8"/>
    </row>
    <row r="254" ht="15.75" customHeight="1">
      <c r="A254" s="8"/>
      <c r="B254" s="8"/>
      <c r="C254" s="8"/>
      <c r="D254" s="8"/>
      <c r="E254" s="8"/>
      <c r="F254" s="8"/>
      <c r="G254" s="142"/>
      <c r="H254" s="142"/>
      <c r="I254" s="138"/>
      <c r="J254" s="138"/>
      <c r="K254" s="138"/>
      <c r="L254" s="138"/>
      <c r="M254" s="138"/>
      <c r="N254" s="138"/>
      <c r="O254" s="8"/>
      <c r="P254" s="8"/>
      <c r="Q254" s="8"/>
      <c r="R254" s="8"/>
      <c r="S254" s="8"/>
      <c r="T254" s="8"/>
      <c r="U254" s="8"/>
      <c r="V254" s="8"/>
      <c r="W254" s="8"/>
      <c r="X254" s="8"/>
      <c r="Y254" s="8"/>
      <c r="Z254" s="142"/>
      <c r="AA254" s="142"/>
      <c r="AB254" s="8"/>
      <c r="AC254" s="8"/>
      <c r="AD254" s="8"/>
      <c r="AE254" s="8"/>
    </row>
    <row r="255" ht="15.75" customHeight="1">
      <c r="A255" s="8"/>
      <c r="B255" s="8"/>
      <c r="C255" s="8"/>
      <c r="D255" s="8"/>
      <c r="E255" s="8"/>
      <c r="F255" s="8"/>
      <c r="G255" s="142"/>
      <c r="H255" s="142"/>
      <c r="I255" s="138"/>
      <c r="J255" s="138"/>
      <c r="K255" s="138"/>
      <c r="L255" s="138"/>
      <c r="M255" s="138"/>
      <c r="N255" s="138"/>
      <c r="O255" s="8"/>
      <c r="P255" s="8"/>
      <c r="Q255" s="8"/>
      <c r="R255" s="8"/>
      <c r="S255" s="8"/>
      <c r="T255" s="8"/>
      <c r="U255" s="8"/>
      <c r="V255" s="8"/>
      <c r="W255" s="8"/>
      <c r="X255" s="8"/>
      <c r="Y255" s="8"/>
      <c r="Z255" s="142"/>
      <c r="AA255" s="142"/>
      <c r="AB255" s="8"/>
      <c r="AC255" s="8"/>
      <c r="AD255" s="8"/>
      <c r="AE255" s="8"/>
    </row>
    <row r="256" ht="15.75" customHeight="1">
      <c r="A256" s="8"/>
      <c r="B256" s="8"/>
      <c r="C256" s="8"/>
      <c r="D256" s="8"/>
      <c r="E256" s="8"/>
      <c r="F256" s="8"/>
      <c r="G256" s="142"/>
      <c r="H256" s="142"/>
      <c r="I256" s="138"/>
      <c r="J256" s="138"/>
      <c r="K256" s="138"/>
      <c r="L256" s="138"/>
      <c r="M256" s="138"/>
      <c r="N256" s="138"/>
      <c r="O256" s="8"/>
      <c r="P256" s="8"/>
      <c r="Q256" s="8"/>
      <c r="R256" s="8"/>
      <c r="S256" s="8"/>
      <c r="T256" s="8"/>
      <c r="U256" s="8"/>
      <c r="V256" s="8"/>
      <c r="W256" s="8"/>
      <c r="X256" s="8"/>
      <c r="Y256" s="8"/>
      <c r="Z256" s="142"/>
      <c r="AA256" s="142"/>
      <c r="AB256" s="8"/>
      <c r="AC256" s="8"/>
      <c r="AD256" s="8"/>
      <c r="AE256" s="8"/>
    </row>
    <row r="257" ht="15.75" customHeight="1">
      <c r="A257" s="8"/>
      <c r="B257" s="8"/>
      <c r="C257" s="8"/>
      <c r="D257" s="8"/>
      <c r="E257" s="8"/>
      <c r="F257" s="8"/>
      <c r="G257" s="142"/>
      <c r="H257" s="142"/>
      <c r="I257" s="138"/>
      <c r="J257" s="138"/>
      <c r="K257" s="138"/>
      <c r="L257" s="138"/>
      <c r="M257" s="138"/>
      <c r="N257" s="138"/>
      <c r="O257" s="8"/>
      <c r="P257" s="8"/>
      <c r="Q257" s="8"/>
      <c r="R257" s="8"/>
      <c r="S257" s="8"/>
      <c r="T257" s="8"/>
      <c r="U257" s="8"/>
      <c r="V257" s="8"/>
      <c r="W257" s="8"/>
      <c r="X257" s="8"/>
      <c r="Y257" s="8"/>
      <c r="Z257" s="142"/>
      <c r="AA257" s="142"/>
      <c r="AB257" s="8"/>
      <c r="AC257" s="8"/>
      <c r="AD257" s="8"/>
      <c r="AE257" s="8"/>
    </row>
    <row r="258" ht="15.75" customHeight="1">
      <c r="A258" s="8"/>
      <c r="B258" s="8"/>
      <c r="C258" s="8"/>
      <c r="D258" s="8"/>
      <c r="E258" s="8"/>
      <c r="F258" s="8"/>
      <c r="G258" s="142"/>
      <c r="H258" s="142"/>
      <c r="I258" s="138"/>
      <c r="J258" s="138"/>
      <c r="K258" s="138"/>
      <c r="L258" s="138"/>
      <c r="M258" s="138"/>
      <c r="N258" s="138"/>
      <c r="O258" s="8"/>
      <c r="P258" s="8"/>
      <c r="Q258" s="8"/>
      <c r="R258" s="8"/>
      <c r="S258" s="8"/>
      <c r="T258" s="8"/>
      <c r="U258" s="8"/>
      <c r="V258" s="8"/>
      <c r="W258" s="8"/>
      <c r="X258" s="8"/>
      <c r="Y258" s="8"/>
      <c r="Z258" s="142"/>
      <c r="AA258" s="142"/>
      <c r="AB258" s="8"/>
      <c r="AC258" s="8"/>
      <c r="AD258" s="8"/>
      <c r="AE258" s="8"/>
    </row>
    <row r="259" ht="15.75" customHeight="1">
      <c r="A259" s="8"/>
      <c r="B259" s="8"/>
      <c r="C259" s="8"/>
      <c r="D259" s="8"/>
      <c r="E259" s="8"/>
      <c r="F259" s="8"/>
      <c r="G259" s="142"/>
      <c r="H259" s="142"/>
      <c r="I259" s="138"/>
      <c r="J259" s="138"/>
      <c r="K259" s="138"/>
      <c r="L259" s="138"/>
      <c r="M259" s="138"/>
      <c r="N259" s="138"/>
      <c r="O259" s="8"/>
      <c r="P259" s="8"/>
      <c r="Q259" s="8"/>
      <c r="R259" s="8"/>
      <c r="S259" s="8"/>
      <c r="T259" s="8"/>
      <c r="U259" s="8"/>
      <c r="V259" s="8"/>
      <c r="W259" s="8"/>
      <c r="X259" s="8"/>
      <c r="Y259" s="8"/>
      <c r="Z259" s="142"/>
      <c r="AA259" s="142"/>
      <c r="AB259" s="8"/>
      <c r="AC259" s="8"/>
      <c r="AD259" s="8"/>
      <c r="AE259" s="8"/>
    </row>
    <row r="260" ht="15.75" customHeight="1">
      <c r="A260" s="8"/>
      <c r="B260" s="8"/>
      <c r="C260" s="8"/>
      <c r="D260" s="8"/>
      <c r="E260" s="8"/>
      <c r="F260" s="8"/>
      <c r="G260" s="142"/>
      <c r="H260" s="142"/>
      <c r="I260" s="138"/>
      <c r="J260" s="138"/>
      <c r="K260" s="138"/>
      <c r="L260" s="138"/>
      <c r="M260" s="138"/>
      <c r="N260" s="138"/>
      <c r="O260" s="8"/>
      <c r="P260" s="8"/>
      <c r="Q260" s="8"/>
      <c r="R260" s="8"/>
      <c r="S260" s="8"/>
      <c r="T260" s="8"/>
      <c r="U260" s="8"/>
      <c r="V260" s="8"/>
      <c r="W260" s="8"/>
      <c r="X260" s="8"/>
      <c r="Y260" s="8"/>
      <c r="Z260" s="142"/>
      <c r="AA260" s="142"/>
      <c r="AB260" s="8"/>
      <c r="AC260" s="8"/>
      <c r="AD260" s="8"/>
      <c r="AE260" s="8"/>
    </row>
    <row r="261" ht="15.75" customHeight="1">
      <c r="A261" s="8"/>
      <c r="B261" s="8"/>
      <c r="C261" s="8"/>
      <c r="D261" s="8"/>
      <c r="E261" s="8"/>
      <c r="F261" s="8"/>
      <c r="G261" s="142"/>
      <c r="H261" s="142"/>
      <c r="I261" s="138"/>
      <c r="J261" s="138"/>
      <c r="K261" s="138"/>
      <c r="L261" s="138"/>
      <c r="M261" s="138"/>
      <c r="N261" s="138"/>
      <c r="O261" s="8"/>
      <c r="P261" s="8"/>
      <c r="Q261" s="8"/>
      <c r="R261" s="8"/>
      <c r="S261" s="8"/>
      <c r="T261" s="8"/>
      <c r="U261" s="8"/>
      <c r="V261" s="8"/>
      <c r="W261" s="8"/>
      <c r="X261" s="8"/>
      <c r="Y261" s="8"/>
      <c r="Z261" s="142"/>
      <c r="AA261" s="142"/>
      <c r="AB261" s="8"/>
      <c r="AC261" s="8"/>
      <c r="AD261" s="8"/>
      <c r="AE261" s="8"/>
    </row>
    <row r="262" ht="15.75" customHeight="1">
      <c r="A262" s="8"/>
      <c r="B262" s="8"/>
      <c r="C262" s="8"/>
      <c r="D262" s="8"/>
      <c r="E262" s="8"/>
      <c r="F262" s="8"/>
      <c r="G262" s="142"/>
      <c r="H262" s="142"/>
      <c r="I262" s="138"/>
      <c r="J262" s="138"/>
      <c r="K262" s="138"/>
      <c r="L262" s="138"/>
      <c r="M262" s="138"/>
      <c r="N262" s="138"/>
      <c r="O262" s="8"/>
      <c r="P262" s="8"/>
      <c r="Q262" s="8"/>
      <c r="R262" s="8"/>
      <c r="S262" s="8"/>
      <c r="T262" s="8"/>
      <c r="U262" s="8"/>
      <c r="V262" s="8"/>
      <c r="W262" s="8"/>
      <c r="X262" s="8"/>
      <c r="Y262" s="8"/>
      <c r="Z262" s="142"/>
      <c r="AA262" s="142"/>
      <c r="AB262" s="8"/>
      <c r="AC262" s="8"/>
      <c r="AD262" s="8"/>
      <c r="AE262" s="8"/>
    </row>
    <row r="263" ht="15.75" customHeight="1">
      <c r="A263" s="8"/>
      <c r="B263" s="8"/>
      <c r="C263" s="8"/>
      <c r="D263" s="8"/>
      <c r="E263" s="8"/>
      <c r="F263" s="8"/>
      <c r="G263" s="142"/>
      <c r="H263" s="142"/>
      <c r="I263" s="138"/>
      <c r="J263" s="138"/>
      <c r="K263" s="138"/>
      <c r="L263" s="138"/>
      <c r="M263" s="138"/>
      <c r="N263" s="138"/>
      <c r="O263" s="8"/>
      <c r="P263" s="8"/>
      <c r="Q263" s="8"/>
      <c r="R263" s="8"/>
      <c r="S263" s="8"/>
      <c r="T263" s="8"/>
      <c r="U263" s="8"/>
      <c r="V263" s="8"/>
      <c r="W263" s="8"/>
      <c r="X263" s="8"/>
      <c r="Y263" s="8"/>
      <c r="Z263" s="142"/>
      <c r="AA263" s="142"/>
      <c r="AB263" s="8"/>
      <c r="AC263" s="8"/>
      <c r="AD263" s="8"/>
      <c r="AE263" s="8"/>
    </row>
    <row r="264" ht="15.75" customHeight="1">
      <c r="A264" s="8"/>
      <c r="B264" s="8"/>
      <c r="C264" s="8"/>
      <c r="D264" s="8"/>
      <c r="E264" s="8"/>
      <c r="F264" s="8"/>
      <c r="G264" s="142"/>
      <c r="H264" s="142"/>
      <c r="I264" s="138"/>
      <c r="J264" s="138"/>
      <c r="K264" s="138"/>
      <c r="L264" s="138"/>
      <c r="M264" s="138"/>
      <c r="N264" s="138"/>
      <c r="O264" s="8"/>
      <c r="P264" s="8"/>
      <c r="Q264" s="8"/>
      <c r="R264" s="8"/>
      <c r="S264" s="8"/>
      <c r="T264" s="8"/>
      <c r="U264" s="8"/>
      <c r="V264" s="8"/>
      <c r="W264" s="8"/>
      <c r="X264" s="8"/>
      <c r="Y264" s="8"/>
      <c r="Z264" s="142"/>
      <c r="AA264" s="142"/>
      <c r="AB264" s="8"/>
      <c r="AC264" s="8"/>
      <c r="AD264" s="8"/>
      <c r="AE264" s="8"/>
    </row>
    <row r="265" ht="15.75" customHeight="1">
      <c r="A265" s="8"/>
      <c r="B265" s="8"/>
      <c r="C265" s="8"/>
      <c r="D265" s="8"/>
      <c r="E265" s="8"/>
      <c r="F265" s="8"/>
      <c r="G265" s="142"/>
      <c r="H265" s="142"/>
      <c r="I265" s="138"/>
      <c r="J265" s="138"/>
      <c r="K265" s="138"/>
      <c r="L265" s="138"/>
      <c r="M265" s="138"/>
      <c r="N265" s="138"/>
      <c r="O265" s="8"/>
      <c r="P265" s="8"/>
      <c r="Q265" s="8"/>
      <c r="R265" s="8"/>
      <c r="S265" s="8"/>
      <c r="T265" s="8"/>
      <c r="U265" s="8"/>
      <c r="V265" s="8"/>
      <c r="W265" s="8"/>
      <c r="X265" s="8"/>
      <c r="Y265" s="8"/>
      <c r="Z265" s="142"/>
      <c r="AA265" s="142"/>
      <c r="AB265" s="8"/>
      <c r="AC265" s="8"/>
      <c r="AD265" s="8"/>
      <c r="AE265" s="8"/>
    </row>
    <row r="266" ht="15.75" customHeight="1">
      <c r="A266" s="8"/>
      <c r="B266" s="8"/>
      <c r="C266" s="8"/>
      <c r="D266" s="8"/>
      <c r="E266" s="8"/>
      <c r="F266" s="8"/>
      <c r="G266" s="142"/>
      <c r="H266" s="142"/>
      <c r="I266" s="138"/>
      <c r="J266" s="138"/>
      <c r="K266" s="138"/>
      <c r="L266" s="138"/>
      <c r="M266" s="138"/>
      <c r="N266" s="138"/>
      <c r="O266" s="8"/>
      <c r="P266" s="8"/>
      <c r="Q266" s="8"/>
      <c r="R266" s="8"/>
      <c r="S266" s="8"/>
      <c r="T266" s="8"/>
      <c r="U266" s="8"/>
      <c r="V266" s="8"/>
      <c r="W266" s="8"/>
      <c r="X266" s="8"/>
      <c r="Y266" s="8"/>
      <c r="Z266" s="142"/>
      <c r="AA266" s="142"/>
      <c r="AB266" s="8"/>
      <c r="AC266" s="8"/>
      <c r="AD266" s="8"/>
      <c r="AE266" s="8"/>
    </row>
    <row r="267" ht="15.75" customHeight="1">
      <c r="A267" s="8"/>
      <c r="B267" s="8"/>
      <c r="C267" s="8"/>
      <c r="D267" s="8"/>
      <c r="E267" s="8"/>
      <c r="F267" s="8"/>
      <c r="G267" s="142"/>
      <c r="H267" s="142"/>
      <c r="I267" s="138"/>
      <c r="J267" s="138"/>
      <c r="K267" s="138"/>
      <c r="L267" s="138"/>
      <c r="M267" s="138"/>
      <c r="N267" s="138"/>
      <c r="O267" s="8"/>
      <c r="P267" s="8"/>
      <c r="Q267" s="8"/>
      <c r="R267" s="8"/>
      <c r="S267" s="8"/>
      <c r="T267" s="8"/>
      <c r="U267" s="8"/>
      <c r="V267" s="8"/>
      <c r="W267" s="8"/>
      <c r="X267" s="8"/>
      <c r="Y267" s="8"/>
      <c r="Z267" s="142"/>
      <c r="AA267" s="142"/>
      <c r="AB267" s="8"/>
      <c r="AC267" s="8"/>
      <c r="AD267" s="8"/>
      <c r="AE267" s="8"/>
    </row>
    <row r="268" ht="15.75" customHeight="1">
      <c r="A268" s="8"/>
      <c r="B268" s="8"/>
      <c r="C268" s="8"/>
      <c r="D268" s="8"/>
      <c r="E268" s="8"/>
      <c r="F268" s="8"/>
      <c r="G268" s="142"/>
      <c r="H268" s="142"/>
      <c r="I268" s="138"/>
      <c r="J268" s="138"/>
      <c r="K268" s="138"/>
      <c r="L268" s="138"/>
      <c r="M268" s="138"/>
      <c r="N268" s="138"/>
      <c r="O268" s="8"/>
      <c r="P268" s="8"/>
      <c r="Q268" s="8"/>
      <c r="R268" s="8"/>
      <c r="S268" s="8"/>
      <c r="T268" s="8"/>
      <c r="U268" s="8"/>
      <c r="V268" s="8"/>
      <c r="W268" s="8"/>
      <c r="X268" s="8"/>
      <c r="Y268" s="8"/>
      <c r="Z268" s="142"/>
      <c r="AA268" s="142"/>
      <c r="AB268" s="8"/>
      <c r="AC268" s="8"/>
      <c r="AD268" s="8"/>
      <c r="AE268" s="8"/>
    </row>
    <row r="269" ht="15.75" customHeight="1">
      <c r="A269" s="8"/>
      <c r="B269" s="8"/>
      <c r="C269" s="8"/>
      <c r="D269" s="8"/>
      <c r="E269" s="8"/>
      <c r="F269" s="8"/>
      <c r="G269" s="142"/>
      <c r="H269" s="142"/>
      <c r="I269" s="138"/>
      <c r="J269" s="138"/>
      <c r="K269" s="138"/>
      <c r="L269" s="138"/>
      <c r="M269" s="138"/>
      <c r="N269" s="138"/>
      <c r="O269" s="8"/>
      <c r="P269" s="8"/>
      <c r="Q269" s="8"/>
      <c r="R269" s="8"/>
      <c r="S269" s="8"/>
      <c r="T269" s="8"/>
      <c r="U269" s="8"/>
      <c r="V269" s="8"/>
      <c r="W269" s="8"/>
      <c r="X269" s="8"/>
      <c r="Y269" s="8"/>
      <c r="Z269" s="142"/>
      <c r="AA269" s="142"/>
      <c r="AB269" s="8"/>
      <c r="AC269" s="8"/>
      <c r="AD269" s="8"/>
      <c r="AE269" s="8"/>
    </row>
    <row r="270" ht="15.75" customHeight="1">
      <c r="A270" s="8"/>
      <c r="B270" s="8"/>
      <c r="C270" s="8"/>
      <c r="D270" s="8"/>
      <c r="E270" s="8"/>
      <c r="F270" s="8"/>
      <c r="G270" s="142"/>
      <c r="H270" s="142"/>
      <c r="I270" s="138"/>
      <c r="J270" s="138"/>
      <c r="K270" s="138"/>
      <c r="L270" s="138"/>
      <c r="M270" s="138"/>
      <c r="N270" s="138"/>
      <c r="O270" s="8"/>
      <c r="P270" s="8"/>
      <c r="Q270" s="8"/>
      <c r="R270" s="8"/>
      <c r="S270" s="8"/>
      <c r="T270" s="8"/>
      <c r="U270" s="8"/>
      <c r="V270" s="8"/>
      <c r="W270" s="8"/>
      <c r="X270" s="8"/>
      <c r="Y270" s="8"/>
      <c r="Z270" s="142"/>
      <c r="AA270" s="142"/>
      <c r="AB270" s="8"/>
      <c r="AC270" s="8"/>
      <c r="AD270" s="8"/>
      <c r="AE270" s="8"/>
    </row>
    <row r="271" ht="15.75" customHeight="1">
      <c r="A271" s="8"/>
      <c r="B271" s="8"/>
      <c r="C271" s="8"/>
      <c r="D271" s="8"/>
      <c r="E271" s="8"/>
      <c r="F271" s="8"/>
      <c r="G271" s="142"/>
      <c r="H271" s="142"/>
      <c r="I271" s="138"/>
      <c r="J271" s="138"/>
      <c r="K271" s="138"/>
      <c r="L271" s="138"/>
      <c r="M271" s="138"/>
      <c r="N271" s="138"/>
      <c r="O271" s="8"/>
      <c r="P271" s="8"/>
      <c r="Q271" s="8"/>
      <c r="R271" s="8"/>
      <c r="S271" s="8"/>
      <c r="T271" s="8"/>
      <c r="U271" s="8"/>
      <c r="V271" s="8"/>
      <c r="W271" s="8"/>
      <c r="X271" s="8"/>
      <c r="Y271" s="8"/>
      <c r="Z271" s="142"/>
      <c r="AA271" s="142"/>
      <c r="AB271" s="8"/>
      <c r="AC271" s="8"/>
      <c r="AD271" s="8"/>
      <c r="AE271" s="8"/>
    </row>
    <row r="272" ht="15.75" customHeight="1">
      <c r="A272" s="8"/>
      <c r="B272" s="8"/>
      <c r="C272" s="8"/>
      <c r="D272" s="8"/>
      <c r="E272" s="8"/>
      <c r="F272" s="8"/>
      <c r="G272" s="142"/>
      <c r="H272" s="142"/>
      <c r="I272" s="138"/>
      <c r="J272" s="138"/>
      <c r="K272" s="138"/>
      <c r="L272" s="138"/>
      <c r="M272" s="138"/>
      <c r="N272" s="138"/>
      <c r="O272" s="8"/>
      <c r="P272" s="8"/>
      <c r="Q272" s="8"/>
      <c r="R272" s="8"/>
      <c r="S272" s="8"/>
      <c r="T272" s="8"/>
      <c r="U272" s="8"/>
      <c r="V272" s="8"/>
      <c r="W272" s="8"/>
      <c r="X272" s="8"/>
      <c r="Y272" s="8"/>
      <c r="Z272" s="142"/>
      <c r="AA272" s="142"/>
      <c r="AB272" s="8"/>
      <c r="AC272" s="8"/>
      <c r="AD272" s="8"/>
      <c r="AE272" s="8"/>
    </row>
    <row r="273" ht="15.75" customHeight="1">
      <c r="A273" s="8"/>
      <c r="B273" s="8"/>
      <c r="C273" s="8"/>
      <c r="D273" s="8"/>
      <c r="E273" s="8"/>
      <c r="F273" s="8"/>
      <c r="G273" s="142"/>
      <c r="H273" s="142"/>
      <c r="I273" s="138"/>
      <c r="J273" s="138"/>
      <c r="K273" s="138"/>
      <c r="L273" s="138"/>
      <c r="M273" s="138"/>
      <c r="N273" s="138"/>
      <c r="O273" s="8"/>
      <c r="P273" s="8"/>
      <c r="Q273" s="8"/>
      <c r="R273" s="8"/>
      <c r="S273" s="8"/>
      <c r="T273" s="8"/>
      <c r="U273" s="8"/>
      <c r="V273" s="8"/>
      <c r="W273" s="8"/>
      <c r="X273" s="8"/>
      <c r="Y273" s="8"/>
      <c r="Z273" s="142"/>
      <c r="AA273" s="142"/>
      <c r="AB273" s="8"/>
      <c r="AC273" s="8"/>
      <c r="AD273" s="8"/>
      <c r="AE273" s="8"/>
    </row>
    <row r="274" ht="15.75" customHeight="1">
      <c r="A274" s="8"/>
      <c r="B274" s="8"/>
      <c r="C274" s="8"/>
      <c r="D274" s="8"/>
      <c r="E274" s="8"/>
      <c r="F274" s="8"/>
      <c r="G274" s="142"/>
      <c r="H274" s="142"/>
      <c r="I274" s="138"/>
      <c r="J274" s="138"/>
      <c r="K274" s="138"/>
      <c r="L274" s="138"/>
      <c r="M274" s="138"/>
      <c r="N274" s="138"/>
      <c r="O274" s="8"/>
      <c r="P274" s="8"/>
      <c r="Q274" s="8"/>
      <c r="R274" s="8"/>
      <c r="S274" s="8"/>
      <c r="T274" s="8"/>
      <c r="U274" s="8"/>
      <c r="V274" s="8"/>
      <c r="W274" s="8"/>
      <c r="X274" s="8"/>
      <c r="Y274" s="8"/>
      <c r="Z274" s="142"/>
      <c r="AA274" s="142"/>
      <c r="AB274" s="8"/>
      <c r="AC274" s="8"/>
      <c r="AD274" s="8"/>
      <c r="AE274" s="8"/>
    </row>
    <row r="275" ht="15.75" customHeight="1">
      <c r="A275" s="8"/>
      <c r="B275" s="8"/>
      <c r="C275" s="8"/>
      <c r="D275" s="8"/>
      <c r="E275" s="8"/>
      <c r="F275" s="8"/>
      <c r="G275" s="142"/>
      <c r="H275" s="142"/>
      <c r="I275" s="138"/>
      <c r="J275" s="138"/>
      <c r="K275" s="138"/>
      <c r="L275" s="138"/>
      <c r="M275" s="138"/>
      <c r="N275" s="138"/>
      <c r="O275" s="8"/>
      <c r="P275" s="8"/>
      <c r="Q275" s="8"/>
      <c r="R275" s="8"/>
      <c r="S275" s="8"/>
      <c r="T275" s="8"/>
      <c r="U275" s="8"/>
      <c r="V275" s="8"/>
      <c r="W275" s="8"/>
      <c r="X275" s="8"/>
      <c r="Y275" s="8"/>
      <c r="Z275" s="142"/>
      <c r="AA275" s="142"/>
      <c r="AB275" s="8"/>
      <c r="AC275" s="8"/>
      <c r="AD275" s="8"/>
      <c r="AE275" s="8"/>
    </row>
    <row r="276" ht="15.75" customHeight="1">
      <c r="A276" s="8"/>
      <c r="B276" s="8"/>
      <c r="C276" s="8"/>
      <c r="D276" s="8"/>
      <c r="E276" s="8"/>
      <c r="F276" s="8"/>
      <c r="G276" s="142"/>
      <c r="H276" s="142"/>
      <c r="I276" s="138"/>
      <c r="J276" s="138"/>
      <c r="K276" s="138"/>
      <c r="L276" s="138"/>
      <c r="M276" s="138"/>
      <c r="N276" s="138"/>
      <c r="O276" s="8"/>
      <c r="P276" s="8"/>
      <c r="Q276" s="8"/>
      <c r="R276" s="8"/>
      <c r="S276" s="8"/>
      <c r="T276" s="8"/>
      <c r="U276" s="8"/>
      <c r="V276" s="8"/>
      <c r="W276" s="8"/>
      <c r="X276" s="8"/>
      <c r="Y276" s="8"/>
      <c r="Z276" s="142"/>
      <c r="AA276" s="142"/>
      <c r="AB276" s="8"/>
      <c r="AC276" s="8"/>
      <c r="AD276" s="8"/>
      <c r="AE276" s="8"/>
    </row>
    <row r="277" ht="15.75" customHeight="1">
      <c r="A277" s="8"/>
      <c r="B277" s="8"/>
      <c r="C277" s="8"/>
      <c r="D277" s="8"/>
      <c r="E277" s="8"/>
      <c r="F277" s="8"/>
      <c r="G277" s="142"/>
      <c r="H277" s="142"/>
      <c r="I277" s="138"/>
      <c r="J277" s="138"/>
      <c r="K277" s="138"/>
      <c r="L277" s="138"/>
      <c r="M277" s="138"/>
      <c r="N277" s="138"/>
      <c r="O277" s="8"/>
      <c r="P277" s="8"/>
      <c r="Q277" s="8"/>
      <c r="R277" s="8"/>
      <c r="S277" s="8"/>
      <c r="T277" s="8"/>
      <c r="U277" s="8"/>
      <c r="V277" s="8"/>
      <c r="W277" s="8"/>
      <c r="X277" s="8"/>
      <c r="Y277" s="8"/>
      <c r="Z277" s="142"/>
      <c r="AA277" s="142"/>
      <c r="AB277" s="8"/>
      <c r="AC277" s="8"/>
      <c r="AD277" s="8"/>
      <c r="AE277" s="8"/>
    </row>
    <row r="278" ht="15.75" customHeight="1">
      <c r="A278" s="8"/>
      <c r="B278" s="8"/>
      <c r="C278" s="8"/>
      <c r="D278" s="8"/>
      <c r="E278" s="8"/>
      <c r="F278" s="8"/>
      <c r="G278" s="142"/>
      <c r="H278" s="142"/>
      <c r="I278" s="138"/>
      <c r="J278" s="138"/>
      <c r="K278" s="138"/>
      <c r="L278" s="138"/>
      <c r="M278" s="138"/>
      <c r="N278" s="138"/>
      <c r="O278" s="8"/>
      <c r="P278" s="8"/>
      <c r="Q278" s="8"/>
      <c r="R278" s="8"/>
      <c r="S278" s="8"/>
      <c r="T278" s="8"/>
      <c r="U278" s="8"/>
      <c r="V278" s="8"/>
      <c r="W278" s="8"/>
      <c r="X278" s="8"/>
      <c r="Y278" s="8"/>
      <c r="Z278" s="142"/>
      <c r="AA278" s="142"/>
      <c r="AB278" s="8"/>
      <c r="AC278" s="8"/>
      <c r="AD278" s="8"/>
      <c r="AE278" s="8"/>
    </row>
    <row r="279" ht="15.75" customHeight="1">
      <c r="A279" s="8"/>
      <c r="B279" s="8"/>
      <c r="C279" s="8"/>
      <c r="D279" s="8"/>
      <c r="E279" s="8"/>
      <c r="F279" s="8"/>
      <c r="G279" s="142"/>
      <c r="H279" s="142"/>
      <c r="I279" s="138"/>
      <c r="J279" s="138"/>
      <c r="K279" s="138"/>
      <c r="L279" s="138"/>
      <c r="M279" s="138"/>
      <c r="N279" s="138"/>
      <c r="O279" s="8"/>
      <c r="P279" s="8"/>
      <c r="Q279" s="8"/>
      <c r="R279" s="8"/>
      <c r="S279" s="8"/>
      <c r="T279" s="8"/>
      <c r="U279" s="8"/>
      <c r="V279" s="8"/>
      <c r="W279" s="8"/>
      <c r="X279" s="8"/>
      <c r="Y279" s="8"/>
      <c r="Z279" s="142"/>
      <c r="AA279" s="142"/>
      <c r="AB279" s="8"/>
      <c r="AC279" s="8"/>
      <c r="AD279" s="8"/>
      <c r="AE279" s="8"/>
    </row>
    <row r="280" ht="15.75" customHeight="1">
      <c r="A280" s="8"/>
      <c r="B280" s="8"/>
      <c r="C280" s="8"/>
      <c r="D280" s="8"/>
      <c r="E280" s="8"/>
      <c r="F280" s="8"/>
      <c r="G280" s="142"/>
      <c r="H280" s="142"/>
      <c r="I280" s="138"/>
      <c r="J280" s="138"/>
      <c r="K280" s="138"/>
      <c r="L280" s="138"/>
      <c r="M280" s="138"/>
      <c r="N280" s="138"/>
      <c r="O280" s="8"/>
      <c r="P280" s="8"/>
      <c r="Q280" s="8"/>
      <c r="R280" s="8"/>
      <c r="S280" s="8"/>
      <c r="T280" s="8"/>
      <c r="U280" s="8"/>
      <c r="V280" s="8"/>
      <c r="W280" s="8"/>
      <c r="X280" s="8"/>
      <c r="Y280" s="8"/>
      <c r="Z280" s="142"/>
      <c r="AA280" s="142"/>
      <c r="AB280" s="8"/>
      <c r="AC280" s="8"/>
      <c r="AD280" s="8"/>
      <c r="AE280" s="8"/>
    </row>
    <row r="281" ht="15.75" customHeight="1">
      <c r="A281" s="8"/>
      <c r="B281" s="8"/>
      <c r="C281" s="8"/>
      <c r="D281" s="8"/>
      <c r="E281" s="8"/>
      <c r="F281" s="8"/>
      <c r="G281" s="142"/>
      <c r="H281" s="142"/>
      <c r="I281" s="138"/>
      <c r="J281" s="138"/>
      <c r="K281" s="138"/>
      <c r="L281" s="138"/>
      <c r="M281" s="138"/>
      <c r="N281" s="138"/>
      <c r="O281" s="8"/>
      <c r="P281" s="8"/>
      <c r="Q281" s="8"/>
      <c r="R281" s="8"/>
      <c r="S281" s="8"/>
      <c r="T281" s="8"/>
      <c r="U281" s="8"/>
      <c r="V281" s="8"/>
      <c r="W281" s="8"/>
      <c r="X281" s="8"/>
      <c r="Y281" s="8"/>
      <c r="Z281" s="142"/>
      <c r="AA281" s="142"/>
      <c r="AB281" s="8"/>
      <c r="AC281" s="8"/>
      <c r="AD281" s="8"/>
      <c r="AE281" s="8"/>
    </row>
    <row r="282" ht="15.75" customHeight="1">
      <c r="A282" s="8"/>
      <c r="B282" s="8"/>
      <c r="C282" s="8"/>
      <c r="D282" s="8"/>
      <c r="E282" s="8"/>
      <c r="F282" s="8"/>
      <c r="G282" s="142"/>
      <c r="H282" s="142"/>
      <c r="I282" s="138"/>
      <c r="J282" s="138"/>
      <c r="K282" s="138"/>
      <c r="L282" s="138"/>
      <c r="M282" s="138"/>
      <c r="N282" s="138"/>
      <c r="O282" s="8"/>
      <c r="P282" s="8"/>
      <c r="Q282" s="8"/>
      <c r="R282" s="8"/>
      <c r="S282" s="8"/>
      <c r="T282" s="8"/>
      <c r="U282" s="8"/>
      <c r="V282" s="8"/>
      <c r="W282" s="8"/>
      <c r="X282" s="8"/>
      <c r="Y282" s="8"/>
      <c r="Z282" s="142"/>
      <c r="AA282" s="142"/>
      <c r="AB282" s="8"/>
      <c r="AC282" s="8"/>
      <c r="AD282" s="8"/>
      <c r="AE282" s="8"/>
    </row>
    <row r="283" ht="15.75" customHeight="1">
      <c r="A283" s="8"/>
      <c r="B283" s="8"/>
      <c r="C283" s="8"/>
      <c r="D283" s="8"/>
      <c r="E283" s="8"/>
      <c r="F283" s="8"/>
      <c r="G283" s="142"/>
      <c r="H283" s="142"/>
      <c r="I283" s="138"/>
      <c r="J283" s="138"/>
      <c r="K283" s="138"/>
      <c r="L283" s="138"/>
      <c r="M283" s="138"/>
      <c r="N283" s="138"/>
      <c r="O283" s="8"/>
      <c r="P283" s="8"/>
      <c r="Q283" s="8"/>
      <c r="R283" s="8"/>
      <c r="S283" s="8"/>
      <c r="T283" s="8"/>
      <c r="U283" s="8"/>
      <c r="V283" s="8"/>
      <c r="W283" s="8"/>
      <c r="X283" s="8"/>
      <c r="Y283" s="8"/>
      <c r="Z283" s="142"/>
      <c r="AA283" s="142"/>
      <c r="AB283" s="8"/>
      <c r="AC283" s="8"/>
      <c r="AD283" s="8"/>
      <c r="AE283" s="8"/>
    </row>
    <row r="284" ht="15.75" customHeight="1">
      <c r="A284" s="8"/>
      <c r="B284" s="8"/>
      <c r="C284" s="8"/>
      <c r="D284" s="8"/>
      <c r="E284" s="8"/>
      <c r="F284" s="8"/>
      <c r="G284" s="142"/>
      <c r="H284" s="142"/>
      <c r="I284" s="138"/>
      <c r="J284" s="138"/>
      <c r="K284" s="138"/>
      <c r="L284" s="138"/>
      <c r="M284" s="138"/>
      <c r="N284" s="138"/>
      <c r="O284" s="8"/>
      <c r="P284" s="8"/>
      <c r="Q284" s="8"/>
      <c r="R284" s="8"/>
      <c r="S284" s="8"/>
      <c r="T284" s="8"/>
      <c r="U284" s="8"/>
      <c r="V284" s="8"/>
      <c r="W284" s="8"/>
      <c r="X284" s="8"/>
      <c r="Y284" s="8"/>
      <c r="Z284" s="142"/>
      <c r="AA284" s="142"/>
      <c r="AB284" s="8"/>
      <c r="AC284" s="8"/>
      <c r="AD284" s="8"/>
      <c r="AE284" s="8"/>
    </row>
    <row r="285" ht="15.75" customHeight="1">
      <c r="A285" s="8"/>
      <c r="B285" s="8"/>
      <c r="C285" s="8"/>
      <c r="D285" s="8"/>
      <c r="E285" s="8"/>
      <c r="F285" s="8"/>
      <c r="G285" s="142"/>
      <c r="H285" s="142"/>
      <c r="I285" s="138"/>
      <c r="J285" s="138"/>
      <c r="K285" s="138"/>
      <c r="L285" s="138"/>
      <c r="M285" s="138"/>
      <c r="N285" s="138"/>
      <c r="O285" s="8"/>
      <c r="P285" s="8"/>
      <c r="Q285" s="8"/>
      <c r="R285" s="8"/>
      <c r="S285" s="8"/>
      <c r="T285" s="8"/>
      <c r="U285" s="8"/>
      <c r="V285" s="8"/>
      <c r="W285" s="8"/>
      <c r="X285" s="8"/>
      <c r="Y285" s="8"/>
      <c r="Z285" s="142"/>
      <c r="AA285" s="142"/>
      <c r="AB285" s="8"/>
      <c r="AC285" s="8"/>
      <c r="AD285" s="8"/>
      <c r="AE285" s="8"/>
    </row>
    <row r="286" ht="15.75" customHeight="1">
      <c r="A286" s="8"/>
      <c r="B286" s="8"/>
      <c r="C286" s="8"/>
      <c r="D286" s="8"/>
      <c r="E286" s="8"/>
      <c r="F286" s="8"/>
      <c r="G286" s="142"/>
      <c r="H286" s="142"/>
      <c r="I286" s="138"/>
      <c r="J286" s="138"/>
      <c r="K286" s="138"/>
      <c r="L286" s="138"/>
      <c r="M286" s="138"/>
      <c r="N286" s="138"/>
      <c r="O286" s="8"/>
      <c r="P286" s="8"/>
      <c r="Q286" s="8"/>
      <c r="R286" s="8"/>
      <c r="S286" s="8"/>
      <c r="T286" s="8"/>
      <c r="U286" s="8"/>
      <c r="V286" s="8"/>
      <c r="W286" s="8"/>
      <c r="X286" s="8"/>
      <c r="Y286" s="8"/>
      <c r="Z286" s="142"/>
      <c r="AA286" s="142"/>
      <c r="AB286" s="8"/>
      <c r="AC286" s="8"/>
      <c r="AD286" s="8"/>
      <c r="AE286" s="8"/>
    </row>
    <row r="287" ht="15.75" customHeight="1">
      <c r="A287" s="8"/>
      <c r="B287" s="8"/>
      <c r="C287" s="8"/>
      <c r="D287" s="8"/>
      <c r="E287" s="8"/>
      <c r="F287" s="8"/>
      <c r="G287" s="142"/>
      <c r="H287" s="142"/>
      <c r="I287" s="138"/>
      <c r="J287" s="138"/>
      <c r="K287" s="138"/>
      <c r="L287" s="138"/>
      <c r="M287" s="138"/>
      <c r="N287" s="138"/>
      <c r="O287" s="8"/>
      <c r="P287" s="8"/>
      <c r="Q287" s="8"/>
      <c r="R287" s="8"/>
      <c r="S287" s="8"/>
      <c r="T287" s="8"/>
      <c r="U287" s="8"/>
      <c r="V287" s="8"/>
      <c r="W287" s="8"/>
      <c r="X287" s="8"/>
      <c r="Y287" s="8"/>
      <c r="Z287" s="142"/>
      <c r="AA287" s="142"/>
      <c r="AB287" s="8"/>
      <c r="AC287" s="8"/>
      <c r="AD287" s="8"/>
      <c r="AE287" s="8"/>
    </row>
    <row r="288" ht="15.75" customHeight="1">
      <c r="A288" s="8"/>
      <c r="B288" s="8"/>
      <c r="C288" s="8"/>
      <c r="D288" s="8"/>
      <c r="E288" s="8"/>
      <c r="F288" s="8"/>
      <c r="G288" s="142"/>
      <c r="H288" s="142"/>
      <c r="I288" s="138"/>
      <c r="J288" s="138"/>
      <c r="K288" s="138"/>
      <c r="L288" s="138"/>
      <c r="M288" s="138"/>
      <c r="N288" s="138"/>
      <c r="O288" s="8"/>
      <c r="P288" s="8"/>
      <c r="Q288" s="8"/>
      <c r="R288" s="8"/>
      <c r="S288" s="8"/>
      <c r="T288" s="8"/>
      <c r="U288" s="8"/>
      <c r="V288" s="8"/>
      <c r="W288" s="8"/>
      <c r="X288" s="8"/>
      <c r="Y288" s="8"/>
      <c r="Z288" s="142"/>
      <c r="AA288" s="142"/>
      <c r="AB288" s="8"/>
      <c r="AC288" s="8"/>
      <c r="AD288" s="8"/>
      <c r="AE288" s="8"/>
    </row>
    <row r="289" ht="15.75" customHeight="1">
      <c r="A289" s="8"/>
      <c r="B289" s="8"/>
      <c r="C289" s="8"/>
      <c r="D289" s="8"/>
      <c r="E289" s="8"/>
      <c r="F289" s="8"/>
      <c r="G289" s="142"/>
      <c r="H289" s="142"/>
      <c r="I289" s="138"/>
      <c r="J289" s="138"/>
      <c r="K289" s="138"/>
      <c r="L289" s="138"/>
      <c r="M289" s="138"/>
      <c r="N289" s="138"/>
      <c r="O289" s="8"/>
      <c r="P289" s="8"/>
      <c r="Q289" s="8"/>
      <c r="R289" s="8"/>
      <c r="S289" s="8"/>
      <c r="T289" s="8"/>
      <c r="U289" s="8"/>
      <c r="V289" s="8"/>
      <c r="W289" s="8"/>
      <c r="X289" s="8"/>
      <c r="Y289" s="8"/>
      <c r="Z289" s="142"/>
      <c r="AA289" s="142"/>
      <c r="AB289" s="8"/>
      <c r="AC289" s="8"/>
      <c r="AD289" s="8"/>
      <c r="AE289" s="8"/>
    </row>
    <row r="290" ht="15.75" customHeight="1">
      <c r="A290" s="8"/>
      <c r="B290" s="8"/>
      <c r="C290" s="8"/>
      <c r="D290" s="8"/>
      <c r="E290" s="8"/>
      <c r="F290" s="8"/>
      <c r="G290" s="142"/>
      <c r="H290" s="142"/>
      <c r="I290" s="138"/>
      <c r="J290" s="138"/>
      <c r="K290" s="138"/>
      <c r="L290" s="138"/>
      <c r="M290" s="138"/>
      <c r="N290" s="138"/>
      <c r="O290" s="8"/>
      <c r="P290" s="8"/>
      <c r="Q290" s="8"/>
      <c r="R290" s="8"/>
      <c r="S290" s="8"/>
      <c r="T290" s="8"/>
      <c r="U290" s="8"/>
      <c r="V290" s="8"/>
      <c r="W290" s="8"/>
      <c r="X290" s="8"/>
      <c r="Y290" s="8"/>
      <c r="Z290" s="142"/>
      <c r="AA290" s="142"/>
      <c r="AB290" s="8"/>
      <c r="AC290" s="8"/>
      <c r="AD290" s="8"/>
      <c r="AE290" s="8"/>
    </row>
    <row r="291" ht="15.75" customHeight="1">
      <c r="A291" s="8"/>
      <c r="B291" s="8"/>
      <c r="C291" s="8"/>
      <c r="D291" s="8"/>
      <c r="E291" s="8"/>
      <c r="F291" s="8"/>
      <c r="G291" s="142"/>
      <c r="H291" s="142"/>
      <c r="I291" s="138"/>
      <c r="J291" s="138"/>
      <c r="K291" s="138"/>
      <c r="L291" s="138"/>
      <c r="M291" s="138"/>
      <c r="N291" s="138"/>
      <c r="O291" s="8"/>
      <c r="P291" s="8"/>
      <c r="Q291" s="8"/>
      <c r="R291" s="8"/>
      <c r="S291" s="8"/>
      <c r="T291" s="8"/>
      <c r="U291" s="8"/>
      <c r="V291" s="8"/>
      <c r="W291" s="8"/>
      <c r="X291" s="8"/>
      <c r="Y291" s="8"/>
      <c r="Z291" s="142"/>
      <c r="AA291" s="142"/>
      <c r="AB291" s="8"/>
      <c r="AC291" s="8"/>
      <c r="AD291" s="8"/>
      <c r="AE291" s="8"/>
    </row>
    <row r="292" ht="15.75" customHeight="1">
      <c r="A292" s="8"/>
      <c r="B292" s="8"/>
      <c r="C292" s="8"/>
      <c r="D292" s="8"/>
      <c r="E292" s="8"/>
      <c r="F292" s="8"/>
      <c r="G292" s="142"/>
      <c r="H292" s="142"/>
      <c r="I292" s="138"/>
      <c r="J292" s="138"/>
      <c r="K292" s="138"/>
      <c r="L292" s="138"/>
      <c r="M292" s="138"/>
      <c r="N292" s="138"/>
      <c r="O292" s="8"/>
      <c r="P292" s="8"/>
      <c r="Q292" s="8"/>
      <c r="R292" s="8"/>
      <c r="S292" s="8"/>
      <c r="T292" s="8"/>
      <c r="U292" s="8"/>
      <c r="V292" s="8"/>
      <c r="W292" s="8"/>
      <c r="X292" s="8"/>
      <c r="Y292" s="8"/>
      <c r="Z292" s="142"/>
      <c r="AA292" s="142"/>
      <c r="AB292" s="8"/>
      <c r="AC292" s="8"/>
      <c r="AD292" s="8"/>
      <c r="AE292" s="8"/>
    </row>
    <row r="293" ht="15.75" customHeight="1">
      <c r="A293" s="8"/>
      <c r="B293" s="8"/>
      <c r="C293" s="8"/>
      <c r="D293" s="8"/>
      <c r="E293" s="8"/>
      <c r="F293" s="8"/>
      <c r="G293" s="142"/>
      <c r="H293" s="142"/>
      <c r="I293" s="138"/>
      <c r="J293" s="138"/>
      <c r="K293" s="138"/>
      <c r="L293" s="138"/>
      <c r="M293" s="138"/>
      <c r="N293" s="138"/>
      <c r="O293" s="8"/>
      <c r="P293" s="8"/>
      <c r="Q293" s="8"/>
      <c r="R293" s="8"/>
      <c r="S293" s="8"/>
      <c r="T293" s="8"/>
      <c r="U293" s="8"/>
      <c r="V293" s="8"/>
      <c r="W293" s="8"/>
      <c r="X293" s="8"/>
      <c r="Y293" s="8"/>
      <c r="Z293" s="142"/>
      <c r="AA293" s="142"/>
      <c r="AB293" s="8"/>
      <c r="AC293" s="8"/>
      <c r="AD293" s="8"/>
      <c r="AE293" s="8"/>
    </row>
    <row r="294" ht="15.75" customHeight="1">
      <c r="A294" s="8"/>
      <c r="B294" s="8"/>
      <c r="C294" s="8"/>
      <c r="D294" s="8"/>
      <c r="E294" s="8"/>
      <c r="F294" s="8"/>
      <c r="G294" s="142"/>
      <c r="H294" s="142"/>
      <c r="I294" s="138"/>
      <c r="J294" s="138"/>
      <c r="K294" s="138"/>
      <c r="L294" s="138"/>
      <c r="M294" s="138"/>
      <c r="N294" s="138"/>
      <c r="O294" s="8"/>
      <c r="P294" s="8"/>
      <c r="Q294" s="8"/>
      <c r="R294" s="8"/>
      <c r="S294" s="8"/>
      <c r="T294" s="8"/>
      <c r="U294" s="8"/>
      <c r="V294" s="8"/>
      <c r="W294" s="8"/>
      <c r="X294" s="8"/>
      <c r="Y294" s="8"/>
      <c r="Z294" s="142"/>
      <c r="AA294" s="142"/>
      <c r="AB294" s="8"/>
      <c r="AC294" s="8"/>
      <c r="AD294" s="8"/>
      <c r="AE294" s="8"/>
    </row>
    <row r="295" ht="15.75" customHeight="1">
      <c r="A295" s="8"/>
      <c r="B295" s="8"/>
      <c r="C295" s="8"/>
      <c r="D295" s="8"/>
      <c r="E295" s="8"/>
      <c r="F295" s="8"/>
      <c r="G295" s="142"/>
      <c r="H295" s="142"/>
      <c r="I295" s="138"/>
      <c r="J295" s="138"/>
      <c r="K295" s="138"/>
      <c r="L295" s="138"/>
      <c r="M295" s="138"/>
      <c r="N295" s="138"/>
      <c r="O295" s="8"/>
      <c r="P295" s="8"/>
      <c r="Q295" s="8"/>
      <c r="R295" s="8"/>
      <c r="S295" s="8"/>
      <c r="T295" s="8"/>
      <c r="U295" s="8"/>
      <c r="V295" s="8"/>
      <c r="W295" s="8"/>
      <c r="X295" s="8"/>
      <c r="Y295" s="8"/>
      <c r="Z295" s="142"/>
      <c r="AA295" s="142"/>
      <c r="AB295" s="8"/>
      <c r="AC295" s="8"/>
      <c r="AD295" s="8"/>
      <c r="AE295" s="8"/>
    </row>
    <row r="296" ht="15.75" customHeight="1">
      <c r="A296" s="8"/>
      <c r="B296" s="8"/>
      <c r="C296" s="8"/>
      <c r="D296" s="8"/>
      <c r="E296" s="8"/>
      <c r="F296" s="8"/>
      <c r="G296" s="142"/>
      <c r="H296" s="142"/>
      <c r="I296" s="138"/>
      <c r="J296" s="138"/>
      <c r="K296" s="138"/>
      <c r="L296" s="138"/>
      <c r="M296" s="138"/>
      <c r="N296" s="138"/>
      <c r="O296" s="8"/>
      <c r="P296" s="8"/>
      <c r="Q296" s="8"/>
      <c r="R296" s="8"/>
      <c r="S296" s="8"/>
      <c r="T296" s="8"/>
      <c r="U296" s="8"/>
      <c r="V296" s="8"/>
      <c r="W296" s="8"/>
      <c r="X296" s="8"/>
      <c r="Y296" s="8"/>
      <c r="Z296" s="142"/>
      <c r="AA296" s="142"/>
      <c r="AB296" s="8"/>
      <c r="AC296" s="8"/>
      <c r="AD296" s="8"/>
      <c r="AE296" s="8"/>
    </row>
    <row r="297" ht="15.75" customHeight="1">
      <c r="A297" s="8"/>
      <c r="B297" s="8"/>
      <c r="C297" s="8"/>
      <c r="D297" s="8"/>
      <c r="E297" s="8"/>
      <c r="F297" s="8"/>
      <c r="G297" s="142"/>
      <c r="H297" s="142"/>
      <c r="I297" s="138"/>
      <c r="J297" s="138"/>
      <c r="K297" s="138"/>
      <c r="L297" s="138"/>
      <c r="M297" s="138"/>
      <c r="N297" s="138"/>
      <c r="O297" s="8"/>
      <c r="P297" s="8"/>
      <c r="Q297" s="8"/>
      <c r="R297" s="8"/>
      <c r="S297" s="8"/>
      <c r="T297" s="8"/>
      <c r="U297" s="8"/>
      <c r="V297" s="8"/>
      <c r="W297" s="8"/>
      <c r="X297" s="8"/>
      <c r="Y297" s="8"/>
      <c r="Z297" s="142"/>
      <c r="AA297" s="142"/>
      <c r="AB297" s="8"/>
      <c r="AC297" s="8"/>
      <c r="AD297" s="8"/>
      <c r="AE297" s="8"/>
    </row>
    <row r="298" ht="15.75" customHeight="1">
      <c r="A298" s="8"/>
      <c r="B298" s="8"/>
      <c r="C298" s="8"/>
      <c r="D298" s="8"/>
      <c r="E298" s="8"/>
      <c r="F298" s="8"/>
      <c r="G298" s="142"/>
      <c r="H298" s="142"/>
      <c r="I298" s="138"/>
      <c r="J298" s="138"/>
      <c r="K298" s="138"/>
      <c r="L298" s="138"/>
      <c r="M298" s="138"/>
      <c r="N298" s="138"/>
      <c r="O298" s="8"/>
      <c r="P298" s="8"/>
      <c r="Q298" s="8"/>
      <c r="R298" s="8"/>
      <c r="S298" s="8"/>
      <c r="T298" s="8"/>
      <c r="U298" s="8"/>
      <c r="V298" s="8"/>
      <c r="W298" s="8"/>
      <c r="X298" s="8"/>
      <c r="Y298" s="8"/>
      <c r="Z298" s="142"/>
      <c r="AA298" s="142"/>
      <c r="AB298" s="8"/>
      <c r="AC298" s="8"/>
      <c r="AD298" s="8"/>
      <c r="AE298" s="8"/>
    </row>
    <row r="299" ht="15.75" customHeight="1">
      <c r="A299" s="8"/>
      <c r="B299" s="8"/>
      <c r="C299" s="8"/>
      <c r="D299" s="8"/>
      <c r="E299" s="8"/>
      <c r="F299" s="8"/>
      <c r="G299" s="142"/>
      <c r="H299" s="142"/>
      <c r="I299" s="138"/>
      <c r="J299" s="138"/>
      <c r="K299" s="138"/>
      <c r="L299" s="138"/>
      <c r="M299" s="138"/>
      <c r="N299" s="138"/>
      <c r="O299" s="8"/>
      <c r="P299" s="8"/>
      <c r="Q299" s="8"/>
      <c r="R299" s="8"/>
      <c r="S299" s="8"/>
      <c r="T299" s="8"/>
      <c r="U299" s="8"/>
      <c r="V299" s="8"/>
      <c r="W299" s="8"/>
      <c r="X299" s="8"/>
      <c r="Y299" s="8"/>
      <c r="Z299" s="142"/>
      <c r="AA299" s="142"/>
      <c r="AB299" s="8"/>
      <c r="AC299" s="8"/>
      <c r="AD299" s="8"/>
      <c r="AE299" s="8"/>
    </row>
    <row r="300" ht="15.75" customHeight="1">
      <c r="A300" s="8"/>
      <c r="B300" s="8"/>
      <c r="C300" s="8"/>
      <c r="D300" s="8"/>
      <c r="E300" s="8"/>
      <c r="F300" s="8"/>
      <c r="G300" s="142"/>
      <c r="H300" s="142"/>
      <c r="I300" s="138"/>
      <c r="J300" s="138"/>
      <c r="K300" s="138"/>
      <c r="L300" s="138"/>
      <c r="M300" s="138"/>
      <c r="N300" s="138"/>
      <c r="O300" s="8"/>
      <c r="P300" s="8"/>
      <c r="Q300" s="8"/>
      <c r="R300" s="8"/>
      <c r="S300" s="8"/>
      <c r="T300" s="8"/>
      <c r="U300" s="8"/>
      <c r="V300" s="8"/>
      <c r="W300" s="8"/>
      <c r="X300" s="8"/>
      <c r="Y300" s="8"/>
      <c r="Z300" s="142"/>
      <c r="AA300" s="142"/>
      <c r="AB300" s="8"/>
      <c r="AC300" s="8"/>
      <c r="AD300" s="8"/>
      <c r="AE300" s="8"/>
    </row>
    <row r="301" ht="15.75" customHeight="1">
      <c r="A301" s="8"/>
      <c r="B301" s="8"/>
      <c r="C301" s="8"/>
      <c r="D301" s="8"/>
      <c r="E301" s="8"/>
      <c r="F301" s="8"/>
      <c r="G301" s="142"/>
      <c r="H301" s="142"/>
      <c r="I301" s="138"/>
      <c r="J301" s="138"/>
      <c r="K301" s="138"/>
      <c r="L301" s="138"/>
      <c r="M301" s="138"/>
      <c r="N301" s="138"/>
      <c r="O301" s="8"/>
      <c r="P301" s="8"/>
      <c r="Q301" s="8"/>
      <c r="R301" s="8"/>
      <c r="S301" s="8"/>
      <c r="T301" s="8"/>
      <c r="U301" s="8"/>
      <c r="V301" s="8"/>
      <c r="W301" s="8"/>
      <c r="X301" s="8"/>
      <c r="Y301" s="8"/>
      <c r="Z301" s="142"/>
      <c r="AA301" s="142"/>
      <c r="AB301" s="8"/>
      <c r="AC301" s="8"/>
      <c r="AD301" s="8"/>
      <c r="AE301" s="8"/>
    </row>
    <row r="302" ht="15.75" customHeight="1">
      <c r="A302" s="8"/>
      <c r="B302" s="8"/>
      <c r="C302" s="8"/>
      <c r="D302" s="8"/>
      <c r="E302" s="8"/>
      <c r="F302" s="8"/>
      <c r="G302" s="142"/>
      <c r="H302" s="142"/>
      <c r="I302" s="138"/>
      <c r="J302" s="138"/>
      <c r="K302" s="138"/>
      <c r="L302" s="138"/>
      <c r="M302" s="138"/>
      <c r="N302" s="138"/>
      <c r="O302" s="8"/>
      <c r="P302" s="8"/>
      <c r="Q302" s="8"/>
      <c r="R302" s="8"/>
      <c r="S302" s="8"/>
      <c r="T302" s="8"/>
      <c r="U302" s="8"/>
      <c r="V302" s="8"/>
      <c r="W302" s="8"/>
      <c r="X302" s="8"/>
      <c r="Y302" s="8"/>
      <c r="Z302" s="142"/>
      <c r="AA302" s="142"/>
      <c r="AB302" s="8"/>
      <c r="AC302" s="8"/>
      <c r="AD302" s="8"/>
      <c r="AE302" s="8"/>
    </row>
    <row r="303" ht="15.75" customHeight="1">
      <c r="A303" s="8"/>
      <c r="B303" s="8"/>
      <c r="C303" s="8"/>
      <c r="D303" s="8"/>
      <c r="E303" s="8"/>
      <c r="F303" s="8"/>
      <c r="G303" s="142"/>
      <c r="H303" s="142"/>
      <c r="I303" s="138"/>
      <c r="J303" s="138"/>
      <c r="K303" s="138"/>
      <c r="L303" s="138"/>
      <c r="M303" s="138"/>
      <c r="N303" s="138"/>
      <c r="O303" s="8"/>
      <c r="P303" s="8"/>
      <c r="Q303" s="8"/>
      <c r="R303" s="8"/>
      <c r="S303" s="8"/>
      <c r="T303" s="8"/>
      <c r="U303" s="8"/>
      <c r="V303" s="8"/>
      <c r="W303" s="8"/>
      <c r="X303" s="8"/>
      <c r="Y303" s="8"/>
      <c r="Z303" s="142"/>
      <c r="AA303" s="142"/>
      <c r="AB303" s="8"/>
      <c r="AC303" s="8"/>
      <c r="AD303" s="8"/>
      <c r="AE303" s="8"/>
    </row>
    <row r="304" ht="15.75" customHeight="1">
      <c r="A304" s="8"/>
      <c r="B304" s="8"/>
      <c r="C304" s="8"/>
      <c r="D304" s="8"/>
      <c r="E304" s="8"/>
      <c r="F304" s="8"/>
      <c r="G304" s="142"/>
      <c r="H304" s="142"/>
      <c r="I304" s="138"/>
      <c r="J304" s="138"/>
      <c r="K304" s="138"/>
      <c r="L304" s="138"/>
      <c r="M304" s="138"/>
      <c r="N304" s="138"/>
      <c r="O304" s="8"/>
      <c r="P304" s="8"/>
      <c r="Q304" s="8"/>
      <c r="R304" s="8"/>
      <c r="S304" s="8"/>
      <c r="T304" s="8"/>
      <c r="U304" s="8"/>
      <c r="V304" s="8"/>
      <c r="W304" s="8"/>
      <c r="X304" s="8"/>
      <c r="Y304" s="8"/>
      <c r="Z304" s="142"/>
      <c r="AA304" s="142"/>
      <c r="AB304" s="8"/>
      <c r="AC304" s="8"/>
      <c r="AD304" s="8"/>
      <c r="AE304" s="8"/>
    </row>
    <row r="305" ht="15.75" customHeight="1">
      <c r="A305" s="8"/>
      <c r="B305" s="8"/>
      <c r="C305" s="8"/>
      <c r="D305" s="8"/>
      <c r="E305" s="8"/>
      <c r="F305" s="8"/>
      <c r="G305" s="142"/>
      <c r="H305" s="142"/>
      <c r="I305" s="138"/>
      <c r="J305" s="138"/>
      <c r="K305" s="138"/>
      <c r="L305" s="138"/>
      <c r="M305" s="138"/>
      <c r="N305" s="138"/>
      <c r="O305" s="8"/>
      <c r="P305" s="8"/>
      <c r="Q305" s="8"/>
      <c r="R305" s="8"/>
      <c r="S305" s="8"/>
      <c r="T305" s="8"/>
      <c r="U305" s="8"/>
      <c r="V305" s="8"/>
      <c r="W305" s="8"/>
      <c r="X305" s="8"/>
      <c r="Y305" s="8"/>
      <c r="Z305" s="142"/>
      <c r="AA305" s="142"/>
      <c r="AB305" s="8"/>
      <c r="AC305" s="8"/>
      <c r="AD305" s="8"/>
      <c r="AE305" s="8"/>
    </row>
    <row r="306" ht="15.75" customHeight="1">
      <c r="A306" s="8"/>
      <c r="B306" s="8"/>
      <c r="C306" s="8"/>
      <c r="D306" s="8"/>
      <c r="E306" s="8"/>
      <c r="F306" s="8"/>
      <c r="G306" s="142"/>
      <c r="H306" s="142"/>
      <c r="I306" s="138"/>
      <c r="J306" s="138"/>
      <c r="K306" s="138"/>
      <c r="L306" s="138"/>
      <c r="M306" s="138"/>
      <c r="N306" s="138"/>
      <c r="O306" s="8"/>
      <c r="P306" s="8"/>
      <c r="Q306" s="8"/>
      <c r="R306" s="8"/>
      <c r="S306" s="8"/>
      <c r="T306" s="8"/>
      <c r="U306" s="8"/>
      <c r="V306" s="8"/>
      <c r="W306" s="8"/>
      <c r="X306" s="8"/>
      <c r="Y306" s="8"/>
      <c r="Z306" s="142"/>
      <c r="AA306" s="142"/>
      <c r="AB306" s="8"/>
      <c r="AC306" s="8"/>
      <c r="AD306" s="8"/>
      <c r="AE306" s="8"/>
    </row>
    <row r="307" ht="15.75" customHeight="1">
      <c r="A307" s="8"/>
      <c r="B307" s="8"/>
      <c r="C307" s="8"/>
      <c r="D307" s="8"/>
      <c r="E307" s="8"/>
      <c r="F307" s="8"/>
      <c r="G307" s="142"/>
      <c r="H307" s="142"/>
      <c r="I307" s="138"/>
      <c r="J307" s="138"/>
      <c r="K307" s="138"/>
      <c r="L307" s="138"/>
      <c r="M307" s="138"/>
      <c r="N307" s="138"/>
      <c r="O307" s="8"/>
      <c r="P307" s="8"/>
      <c r="Q307" s="8"/>
      <c r="R307" s="8"/>
      <c r="S307" s="8"/>
      <c r="T307" s="8"/>
      <c r="U307" s="8"/>
      <c r="V307" s="8"/>
      <c r="W307" s="8"/>
      <c r="X307" s="8"/>
      <c r="Y307" s="8"/>
      <c r="Z307" s="142"/>
      <c r="AA307" s="142"/>
      <c r="AB307" s="8"/>
      <c r="AC307" s="8"/>
      <c r="AD307" s="8"/>
      <c r="AE307" s="8"/>
    </row>
    <row r="308" ht="15.75" customHeight="1">
      <c r="A308" s="8"/>
      <c r="B308" s="8"/>
      <c r="C308" s="8"/>
      <c r="D308" s="8"/>
      <c r="E308" s="8"/>
      <c r="F308" s="8"/>
      <c r="G308" s="142"/>
      <c r="H308" s="142"/>
      <c r="I308" s="138"/>
      <c r="J308" s="138"/>
      <c r="K308" s="138"/>
      <c r="L308" s="138"/>
      <c r="M308" s="138"/>
      <c r="N308" s="138"/>
      <c r="O308" s="8"/>
      <c r="P308" s="8"/>
      <c r="Q308" s="8"/>
      <c r="R308" s="8"/>
      <c r="S308" s="8"/>
      <c r="T308" s="8"/>
      <c r="U308" s="8"/>
      <c r="V308" s="8"/>
      <c r="W308" s="8"/>
      <c r="X308" s="8"/>
      <c r="Y308" s="8"/>
      <c r="Z308" s="142"/>
      <c r="AA308" s="142"/>
      <c r="AB308" s="8"/>
      <c r="AC308" s="8"/>
      <c r="AD308" s="8"/>
      <c r="AE308" s="8"/>
    </row>
    <row r="309" ht="15.75" customHeight="1">
      <c r="A309" s="8"/>
      <c r="B309" s="8"/>
      <c r="C309" s="8"/>
      <c r="D309" s="8"/>
      <c r="E309" s="8"/>
      <c r="F309" s="8"/>
      <c r="G309" s="142"/>
      <c r="H309" s="142"/>
      <c r="I309" s="138"/>
      <c r="J309" s="138"/>
      <c r="K309" s="138"/>
      <c r="L309" s="138"/>
      <c r="M309" s="138"/>
      <c r="N309" s="138"/>
      <c r="O309" s="8"/>
      <c r="P309" s="8"/>
      <c r="Q309" s="8"/>
      <c r="R309" s="8"/>
      <c r="S309" s="8"/>
      <c r="T309" s="8"/>
      <c r="U309" s="8"/>
      <c r="V309" s="8"/>
      <c r="W309" s="8"/>
      <c r="X309" s="8"/>
      <c r="Y309" s="8"/>
      <c r="Z309" s="142"/>
      <c r="AA309" s="142"/>
      <c r="AB309" s="8"/>
      <c r="AC309" s="8"/>
      <c r="AD309" s="8"/>
      <c r="AE309" s="8"/>
    </row>
    <row r="310" ht="15.75" customHeight="1">
      <c r="A310" s="8"/>
      <c r="B310" s="8"/>
      <c r="C310" s="8"/>
      <c r="D310" s="8"/>
      <c r="E310" s="8"/>
      <c r="F310" s="8"/>
      <c r="G310" s="142"/>
      <c r="H310" s="142"/>
      <c r="I310" s="138"/>
      <c r="J310" s="138"/>
      <c r="K310" s="138"/>
      <c r="L310" s="138"/>
      <c r="M310" s="138"/>
      <c r="N310" s="138"/>
      <c r="O310" s="8"/>
      <c r="P310" s="8"/>
      <c r="Q310" s="8"/>
      <c r="R310" s="8"/>
      <c r="S310" s="8"/>
      <c r="T310" s="8"/>
      <c r="U310" s="8"/>
      <c r="V310" s="8"/>
      <c r="W310" s="8"/>
      <c r="X310" s="8"/>
      <c r="Y310" s="8"/>
      <c r="Z310" s="142"/>
      <c r="AA310" s="142"/>
      <c r="AB310" s="8"/>
      <c r="AC310" s="8"/>
      <c r="AD310" s="8"/>
      <c r="AE310" s="8"/>
    </row>
    <row r="311" ht="15.75" customHeight="1">
      <c r="A311" s="8"/>
      <c r="B311" s="8"/>
      <c r="C311" s="8"/>
      <c r="D311" s="8"/>
      <c r="E311" s="8"/>
      <c r="F311" s="8"/>
      <c r="G311" s="142"/>
      <c r="H311" s="142"/>
      <c r="I311" s="138"/>
      <c r="J311" s="138"/>
      <c r="K311" s="138"/>
      <c r="L311" s="138"/>
      <c r="M311" s="138"/>
      <c r="N311" s="138"/>
      <c r="O311" s="8"/>
      <c r="P311" s="8"/>
      <c r="Q311" s="8"/>
      <c r="R311" s="8"/>
      <c r="S311" s="8"/>
      <c r="T311" s="8"/>
      <c r="U311" s="8"/>
      <c r="V311" s="8"/>
      <c r="W311" s="8"/>
      <c r="X311" s="8"/>
      <c r="Y311" s="8"/>
      <c r="Z311" s="142"/>
      <c r="AA311" s="142"/>
      <c r="AB311" s="8"/>
      <c r="AC311" s="8"/>
      <c r="AD311" s="8"/>
      <c r="AE311" s="8"/>
    </row>
    <row r="312" ht="15.75" customHeight="1">
      <c r="A312" s="8"/>
      <c r="B312" s="8"/>
      <c r="C312" s="8"/>
      <c r="D312" s="8"/>
      <c r="E312" s="8"/>
      <c r="F312" s="8"/>
      <c r="G312" s="142"/>
      <c r="H312" s="142"/>
      <c r="I312" s="138"/>
      <c r="J312" s="138"/>
      <c r="K312" s="138"/>
      <c r="L312" s="138"/>
      <c r="M312" s="138"/>
      <c r="N312" s="138"/>
      <c r="O312" s="8"/>
      <c r="P312" s="8"/>
      <c r="Q312" s="8"/>
      <c r="R312" s="8"/>
      <c r="S312" s="8"/>
      <c r="T312" s="8"/>
      <c r="U312" s="8"/>
      <c r="V312" s="8"/>
      <c r="W312" s="8"/>
      <c r="X312" s="8"/>
      <c r="Y312" s="8"/>
      <c r="Z312" s="142"/>
      <c r="AA312" s="142"/>
      <c r="AB312" s="8"/>
      <c r="AC312" s="8"/>
      <c r="AD312" s="8"/>
      <c r="AE312" s="8"/>
    </row>
    <row r="313" ht="15.75" customHeight="1">
      <c r="A313" s="8"/>
      <c r="B313" s="8"/>
      <c r="C313" s="8"/>
      <c r="D313" s="8"/>
      <c r="E313" s="8"/>
      <c r="F313" s="8"/>
      <c r="G313" s="142"/>
      <c r="H313" s="142"/>
      <c r="I313" s="138"/>
      <c r="J313" s="138"/>
      <c r="K313" s="138"/>
      <c r="L313" s="138"/>
      <c r="M313" s="138"/>
      <c r="N313" s="138"/>
      <c r="O313" s="8"/>
      <c r="P313" s="8"/>
      <c r="Q313" s="8"/>
      <c r="R313" s="8"/>
      <c r="S313" s="8"/>
      <c r="T313" s="8"/>
      <c r="U313" s="8"/>
      <c r="V313" s="8"/>
      <c r="W313" s="8"/>
      <c r="X313" s="8"/>
      <c r="Y313" s="8"/>
      <c r="Z313" s="142"/>
      <c r="AA313" s="142"/>
      <c r="AB313" s="8"/>
      <c r="AC313" s="8"/>
      <c r="AD313" s="8"/>
      <c r="AE313" s="8"/>
    </row>
    <row r="314" ht="15.75" customHeight="1">
      <c r="A314" s="8"/>
      <c r="B314" s="8"/>
      <c r="C314" s="8"/>
      <c r="D314" s="8"/>
      <c r="E314" s="8"/>
      <c r="F314" s="8"/>
      <c r="G314" s="142"/>
      <c r="H314" s="142"/>
      <c r="I314" s="138"/>
      <c r="J314" s="138"/>
      <c r="K314" s="138"/>
      <c r="L314" s="138"/>
      <c r="M314" s="138"/>
      <c r="N314" s="138"/>
      <c r="O314" s="8"/>
      <c r="P314" s="8"/>
      <c r="Q314" s="8"/>
      <c r="R314" s="8"/>
      <c r="S314" s="8"/>
      <c r="T314" s="8"/>
      <c r="U314" s="8"/>
      <c r="V314" s="8"/>
      <c r="W314" s="8"/>
      <c r="X314" s="8"/>
      <c r="Y314" s="8"/>
      <c r="Z314" s="142"/>
      <c r="AA314" s="142"/>
      <c r="AB314" s="8"/>
      <c r="AC314" s="8"/>
      <c r="AD314" s="8"/>
      <c r="AE314" s="8"/>
    </row>
    <row r="315" ht="15.75" customHeight="1">
      <c r="A315" s="8"/>
      <c r="B315" s="8"/>
      <c r="C315" s="8"/>
      <c r="D315" s="8"/>
      <c r="E315" s="8"/>
      <c r="F315" s="8"/>
      <c r="G315" s="142"/>
      <c r="H315" s="142"/>
      <c r="I315" s="138"/>
      <c r="J315" s="138"/>
      <c r="K315" s="138"/>
      <c r="L315" s="138"/>
      <c r="M315" s="138"/>
      <c r="N315" s="138"/>
      <c r="O315" s="8"/>
      <c r="P315" s="8"/>
      <c r="Q315" s="8"/>
      <c r="R315" s="8"/>
      <c r="S315" s="8"/>
      <c r="T315" s="8"/>
      <c r="U315" s="8"/>
      <c r="V315" s="8"/>
      <c r="W315" s="8"/>
      <c r="X315" s="8"/>
      <c r="Y315" s="8"/>
      <c r="Z315" s="142"/>
      <c r="AA315" s="142"/>
      <c r="AB315" s="8"/>
      <c r="AC315" s="8"/>
      <c r="AD315" s="8"/>
      <c r="AE315" s="8"/>
    </row>
    <row r="316" ht="15.75" customHeight="1">
      <c r="A316" s="8"/>
      <c r="B316" s="8"/>
      <c r="C316" s="8"/>
      <c r="D316" s="8"/>
      <c r="E316" s="8"/>
      <c r="F316" s="8"/>
      <c r="G316" s="142"/>
      <c r="H316" s="142"/>
      <c r="I316" s="138"/>
      <c r="J316" s="138"/>
      <c r="K316" s="138"/>
      <c r="L316" s="138"/>
      <c r="M316" s="138"/>
      <c r="N316" s="138"/>
      <c r="O316" s="8"/>
      <c r="P316" s="8"/>
      <c r="Q316" s="8"/>
      <c r="R316" s="8"/>
      <c r="S316" s="8"/>
      <c r="T316" s="8"/>
      <c r="U316" s="8"/>
      <c r="V316" s="8"/>
      <c r="W316" s="8"/>
      <c r="X316" s="8"/>
      <c r="Y316" s="8"/>
      <c r="Z316" s="142"/>
      <c r="AA316" s="142"/>
      <c r="AB316" s="8"/>
      <c r="AC316" s="8"/>
      <c r="AD316" s="8"/>
      <c r="AE316" s="8"/>
    </row>
    <row r="317" ht="15.75" customHeight="1">
      <c r="A317" s="8"/>
      <c r="B317" s="8"/>
      <c r="C317" s="8"/>
      <c r="D317" s="8"/>
      <c r="E317" s="8"/>
      <c r="F317" s="8"/>
      <c r="G317" s="142"/>
      <c r="H317" s="142"/>
      <c r="I317" s="138"/>
      <c r="J317" s="138"/>
      <c r="K317" s="138"/>
      <c r="L317" s="138"/>
      <c r="M317" s="138"/>
      <c r="N317" s="138"/>
      <c r="O317" s="8"/>
      <c r="P317" s="8"/>
      <c r="Q317" s="8"/>
      <c r="R317" s="8"/>
      <c r="S317" s="8"/>
      <c r="T317" s="8"/>
      <c r="U317" s="8"/>
      <c r="V317" s="8"/>
      <c r="W317" s="8"/>
      <c r="X317" s="8"/>
      <c r="Y317" s="8"/>
      <c r="Z317" s="142"/>
      <c r="AA317" s="142"/>
      <c r="AB317" s="8"/>
      <c r="AC317" s="8"/>
      <c r="AD317" s="8"/>
      <c r="AE317" s="8"/>
    </row>
    <row r="318" ht="15.75" customHeight="1">
      <c r="A318" s="8"/>
      <c r="B318" s="8"/>
      <c r="C318" s="8"/>
      <c r="D318" s="8"/>
      <c r="E318" s="8"/>
      <c r="F318" s="8"/>
      <c r="G318" s="142"/>
      <c r="H318" s="142"/>
      <c r="I318" s="138"/>
      <c r="J318" s="138"/>
      <c r="K318" s="138"/>
      <c r="L318" s="138"/>
      <c r="M318" s="138"/>
      <c r="N318" s="138"/>
      <c r="O318" s="8"/>
      <c r="P318" s="8"/>
      <c r="Q318" s="8"/>
      <c r="R318" s="8"/>
      <c r="S318" s="8"/>
      <c r="T318" s="8"/>
      <c r="U318" s="8"/>
      <c r="V318" s="8"/>
      <c r="W318" s="8"/>
      <c r="X318" s="8"/>
      <c r="Y318" s="8"/>
      <c r="Z318" s="142"/>
      <c r="AA318" s="142"/>
      <c r="AB318" s="8"/>
      <c r="AC318" s="8"/>
      <c r="AD318" s="8"/>
      <c r="AE318" s="8"/>
    </row>
    <row r="319" ht="15.75" customHeight="1">
      <c r="A319" s="8"/>
      <c r="B319" s="8"/>
      <c r="C319" s="8"/>
      <c r="D319" s="8"/>
      <c r="E319" s="8"/>
      <c r="F319" s="8"/>
      <c r="G319" s="142"/>
      <c r="H319" s="142"/>
      <c r="I319" s="138"/>
      <c r="J319" s="138"/>
      <c r="K319" s="138"/>
      <c r="L319" s="138"/>
      <c r="M319" s="138"/>
      <c r="N319" s="138"/>
      <c r="O319" s="8"/>
      <c r="P319" s="8"/>
      <c r="Q319" s="8"/>
      <c r="R319" s="8"/>
      <c r="S319" s="8"/>
      <c r="T319" s="8"/>
      <c r="U319" s="8"/>
      <c r="V319" s="8"/>
      <c r="W319" s="8"/>
      <c r="X319" s="8"/>
      <c r="Y319" s="8"/>
      <c r="Z319" s="142"/>
      <c r="AA319" s="142"/>
      <c r="AB319" s="8"/>
      <c r="AC319" s="8"/>
      <c r="AD319" s="8"/>
      <c r="AE319" s="8"/>
    </row>
    <row r="320" ht="15.75" customHeight="1">
      <c r="A320" s="8"/>
      <c r="B320" s="8"/>
      <c r="C320" s="8"/>
      <c r="D320" s="8"/>
      <c r="E320" s="8"/>
      <c r="F320" s="8"/>
      <c r="G320" s="142"/>
      <c r="H320" s="142"/>
      <c r="I320" s="138"/>
      <c r="J320" s="138"/>
      <c r="K320" s="138"/>
      <c r="L320" s="138"/>
      <c r="M320" s="138"/>
      <c r="N320" s="138"/>
      <c r="O320" s="8"/>
      <c r="P320" s="8"/>
      <c r="Q320" s="8"/>
      <c r="R320" s="8"/>
      <c r="S320" s="8"/>
      <c r="T320" s="8"/>
      <c r="U320" s="8"/>
      <c r="V320" s="8"/>
      <c r="W320" s="8"/>
      <c r="X320" s="8"/>
      <c r="Y320" s="8"/>
      <c r="Z320" s="142"/>
      <c r="AA320" s="142"/>
      <c r="AB320" s="8"/>
      <c r="AC320" s="8"/>
      <c r="AD320" s="8"/>
      <c r="AE320" s="8"/>
    </row>
    <row r="321" ht="15.75" customHeight="1">
      <c r="A321" s="8"/>
      <c r="B321" s="8"/>
      <c r="C321" s="8"/>
      <c r="D321" s="8"/>
      <c r="E321" s="8"/>
      <c r="F321" s="8"/>
      <c r="G321" s="142"/>
      <c r="H321" s="142"/>
      <c r="I321" s="138"/>
      <c r="J321" s="138"/>
      <c r="K321" s="138"/>
      <c r="L321" s="138"/>
      <c r="M321" s="138"/>
      <c r="N321" s="138"/>
      <c r="O321" s="8"/>
      <c r="P321" s="8"/>
      <c r="Q321" s="8"/>
      <c r="R321" s="8"/>
      <c r="S321" s="8"/>
      <c r="T321" s="8"/>
      <c r="U321" s="8"/>
      <c r="V321" s="8"/>
      <c r="W321" s="8"/>
      <c r="X321" s="8"/>
      <c r="Y321" s="8"/>
      <c r="Z321" s="142"/>
      <c r="AA321" s="142"/>
      <c r="AB321" s="8"/>
      <c r="AC321" s="8"/>
      <c r="AD321" s="8"/>
      <c r="AE321" s="8"/>
    </row>
    <row r="322" ht="15.75" customHeight="1">
      <c r="A322" s="8"/>
      <c r="B322" s="8"/>
      <c r="C322" s="8"/>
      <c r="D322" s="8"/>
      <c r="E322" s="8"/>
      <c r="F322" s="8"/>
      <c r="G322" s="142"/>
      <c r="H322" s="142"/>
      <c r="I322" s="138"/>
      <c r="J322" s="138"/>
      <c r="K322" s="138"/>
      <c r="L322" s="138"/>
      <c r="M322" s="138"/>
      <c r="N322" s="138"/>
      <c r="O322" s="8"/>
      <c r="P322" s="8"/>
      <c r="Q322" s="8"/>
      <c r="R322" s="8"/>
      <c r="S322" s="8"/>
      <c r="T322" s="8"/>
      <c r="U322" s="8"/>
      <c r="V322" s="8"/>
      <c r="W322" s="8"/>
      <c r="X322" s="8"/>
      <c r="Y322" s="8"/>
      <c r="Z322" s="142"/>
      <c r="AA322" s="142"/>
      <c r="AB322" s="8"/>
      <c r="AC322" s="8"/>
      <c r="AD322" s="8"/>
      <c r="AE322" s="8"/>
    </row>
    <row r="323" ht="15.75" customHeight="1">
      <c r="A323" s="8"/>
      <c r="B323" s="8"/>
      <c r="C323" s="8"/>
      <c r="D323" s="8"/>
      <c r="E323" s="8"/>
      <c r="F323" s="8"/>
      <c r="G323" s="142"/>
      <c r="H323" s="142"/>
      <c r="I323" s="138"/>
      <c r="J323" s="138"/>
      <c r="K323" s="138"/>
      <c r="L323" s="138"/>
      <c r="M323" s="138"/>
      <c r="N323" s="138"/>
      <c r="O323" s="8"/>
      <c r="P323" s="8"/>
      <c r="Q323" s="8"/>
      <c r="R323" s="8"/>
      <c r="S323" s="8"/>
      <c r="T323" s="8"/>
      <c r="U323" s="8"/>
      <c r="V323" s="8"/>
      <c r="W323" s="8"/>
      <c r="X323" s="8"/>
      <c r="Y323" s="8"/>
      <c r="Z323" s="142"/>
      <c r="AA323" s="142"/>
      <c r="AB323" s="8"/>
      <c r="AC323" s="8"/>
      <c r="AD323" s="8"/>
      <c r="AE323" s="8"/>
    </row>
    <row r="324" ht="15.75" customHeight="1">
      <c r="A324" s="8"/>
      <c r="B324" s="8"/>
      <c r="C324" s="8"/>
      <c r="D324" s="8"/>
      <c r="E324" s="8"/>
      <c r="F324" s="8"/>
      <c r="G324" s="142"/>
      <c r="H324" s="142"/>
      <c r="I324" s="138"/>
      <c r="J324" s="138"/>
      <c r="K324" s="138"/>
      <c r="L324" s="138"/>
      <c r="M324" s="138"/>
      <c r="N324" s="138"/>
      <c r="O324" s="8"/>
      <c r="P324" s="8"/>
      <c r="Q324" s="8"/>
      <c r="R324" s="8"/>
      <c r="S324" s="8"/>
      <c r="T324" s="8"/>
      <c r="U324" s="8"/>
      <c r="V324" s="8"/>
      <c r="W324" s="8"/>
      <c r="X324" s="8"/>
      <c r="Y324" s="8"/>
      <c r="Z324" s="142"/>
      <c r="AA324" s="142"/>
      <c r="AB324" s="8"/>
      <c r="AC324" s="8"/>
      <c r="AD324" s="8"/>
      <c r="AE324" s="8"/>
    </row>
    <row r="325" ht="15.75" customHeight="1">
      <c r="A325" s="8"/>
      <c r="B325" s="8"/>
      <c r="C325" s="8"/>
      <c r="D325" s="8"/>
      <c r="E325" s="8"/>
      <c r="F325" s="8"/>
      <c r="G325" s="142"/>
      <c r="H325" s="142"/>
      <c r="I325" s="138"/>
      <c r="J325" s="138"/>
      <c r="K325" s="138"/>
      <c r="L325" s="138"/>
      <c r="M325" s="138"/>
      <c r="N325" s="138"/>
      <c r="O325" s="8"/>
      <c r="P325" s="8"/>
      <c r="Q325" s="8"/>
      <c r="R325" s="8"/>
      <c r="S325" s="8"/>
      <c r="T325" s="8"/>
      <c r="U325" s="8"/>
      <c r="V325" s="8"/>
      <c r="W325" s="8"/>
      <c r="X325" s="8"/>
      <c r="Y325" s="8"/>
      <c r="Z325" s="142"/>
      <c r="AA325" s="142"/>
      <c r="AB325" s="8"/>
      <c r="AC325" s="8"/>
      <c r="AD325" s="8"/>
      <c r="AE325" s="8"/>
    </row>
    <row r="326" ht="15.75" customHeight="1">
      <c r="A326" s="8"/>
      <c r="B326" s="8"/>
      <c r="C326" s="8"/>
      <c r="D326" s="8"/>
      <c r="E326" s="8"/>
      <c r="F326" s="8"/>
      <c r="G326" s="142"/>
      <c r="H326" s="142"/>
      <c r="I326" s="138"/>
      <c r="J326" s="138"/>
      <c r="K326" s="138"/>
      <c r="L326" s="138"/>
      <c r="M326" s="138"/>
      <c r="N326" s="138"/>
      <c r="O326" s="8"/>
      <c r="P326" s="8"/>
      <c r="Q326" s="8"/>
      <c r="R326" s="8"/>
      <c r="S326" s="8"/>
      <c r="T326" s="8"/>
      <c r="U326" s="8"/>
      <c r="V326" s="8"/>
      <c r="W326" s="8"/>
      <c r="X326" s="8"/>
      <c r="Y326" s="8"/>
      <c r="Z326" s="142"/>
      <c r="AA326" s="142"/>
      <c r="AB326" s="8"/>
      <c r="AC326" s="8"/>
      <c r="AD326" s="8"/>
      <c r="AE326" s="8"/>
    </row>
    <row r="327" ht="15.75" customHeight="1">
      <c r="A327" s="8"/>
      <c r="B327" s="8"/>
      <c r="C327" s="8"/>
      <c r="D327" s="8"/>
      <c r="E327" s="8"/>
      <c r="F327" s="8"/>
      <c r="G327" s="142"/>
      <c r="H327" s="142"/>
      <c r="I327" s="138"/>
      <c r="J327" s="138"/>
      <c r="K327" s="138"/>
      <c r="L327" s="138"/>
      <c r="M327" s="138"/>
      <c r="N327" s="138"/>
      <c r="O327" s="8"/>
      <c r="P327" s="8"/>
      <c r="Q327" s="8"/>
      <c r="R327" s="8"/>
      <c r="S327" s="8"/>
      <c r="T327" s="8"/>
      <c r="U327" s="8"/>
      <c r="V327" s="8"/>
      <c r="W327" s="8"/>
      <c r="X327" s="8"/>
      <c r="Y327" s="8"/>
      <c r="Z327" s="142"/>
      <c r="AA327" s="142"/>
      <c r="AB327" s="8"/>
      <c r="AC327" s="8"/>
      <c r="AD327" s="8"/>
      <c r="AE327" s="8"/>
    </row>
    <row r="328" ht="15.75" customHeight="1">
      <c r="A328" s="8"/>
      <c r="B328" s="8"/>
      <c r="C328" s="8"/>
      <c r="D328" s="8"/>
      <c r="E328" s="8"/>
      <c r="F328" s="8"/>
      <c r="G328" s="142"/>
      <c r="H328" s="142"/>
      <c r="I328" s="138"/>
      <c r="J328" s="138"/>
      <c r="K328" s="138"/>
      <c r="L328" s="138"/>
      <c r="M328" s="138"/>
      <c r="N328" s="138"/>
      <c r="O328" s="8"/>
      <c r="P328" s="8"/>
      <c r="Q328" s="8"/>
      <c r="R328" s="8"/>
      <c r="S328" s="8"/>
      <c r="T328" s="8"/>
      <c r="U328" s="8"/>
      <c r="V328" s="8"/>
      <c r="W328" s="8"/>
      <c r="X328" s="8"/>
      <c r="Y328" s="8"/>
      <c r="Z328" s="142"/>
      <c r="AA328" s="142"/>
      <c r="AB328" s="8"/>
      <c r="AC328" s="8"/>
      <c r="AD328" s="8"/>
      <c r="AE328" s="8"/>
    </row>
    <row r="329" ht="15.75" customHeight="1">
      <c r="A329" s="8"/>
      <c r="B329" s="8"/>
      <c r="C329" s="8"/>
      <c r="D329" s="8"/>
      <c r="E329" s="8"/>
      <c r="F329" s="8"/>
      <c r="G329" s="142"/>
      <c r="H329" s="142"/>
      <c r="I329" s="138"/>
      <c r="J329" s="138"/>
      <c r="K329" s="138"/>
      <c r="L329" s="138"/>
      <c r="M329" s="138"/>
      <c r="N329" s="138"/>
      <c r="O329" s="8"/>
      <c r="P329" s="8"/>
      <c r="Q329" s="8"/>
      <c r="R329" s="8"/>
      <c r="S329" s="8"/>
      <c r="T329" s="8"/>
      <c r="U329" s="8"/>
      <c r="V329" s="8"/>
      <c r="W329" s="8"/>
      <c r="X329" s="8"/>
      <c r="Y329" s="8"/>
      <c r="Z329" s="142"/>
      <c r="AA329" s="142"/>
      <c r="AB329" s="8"/>
      <c r="AC329" s="8"/>
      <c r="AD329" s="8"/>
      <c r="AE329" s="8"/>
    </row>
    <row r="330" ht="15.75" customHeight="1">
      <c r="A330" s="8"/>
      <c r="B330" s="8"/>
      <c r="C330" s="8"/>
      <c r="D330" s="8"/>
      <c r="E330" s="8"/>
      <c r="F330" s="8"/>
      <c r="G330" s="142"/>
      <c r="H330" s="142"/>
      <c r="I330" s="138"/>
      <c r="J330" s="138"/>
      <c r="K330" s="138"/>
      <c r="L330" s="138"/>
      <c r="M330" s="138"/>
      <c r="N330" s="138"/>
      <c r="O330" s="8"/>
      <c r="P330" s="8"/>
      <c r="Q330" s="8"/>
      <c r="R330" s="8"/>
      <c r="S330" s="8"/>
      <c r="T330" s="8"/>
      <c r="U330" s="8"/>
      <c r="V330" s="8"/>
      <c r="W330" s="8"/>
      <c r="X330" s="8"/>
      <c r="Y330" s="8"/>
      <c r="Z330" s="142"/>
      <c r="AA330" s="142"/>
      <c r="AB330" s="8"/>
      <c r="AC330" s="8"/>
      <c r="AD330" s="8"/>
      <c r="AE330" s="8"/>
    </row>
    <row r="331" ht="15.75" customHeight="1">
      <c r="A331" s="8"/>
      <c r="B331" s="8"/>
      <c r="C331" s="8"/>
      <c r="D331" s="8"/>
      <c r="E331" s="8"/>
      <c r="F331" s="8"/>
      <c r="G331" s="142"/>
      <c r="H331" s="142"/>
      <c r="I331" s="138"/>
      <c r="J331" s="138"/>
      <c r="K331" s="138"/>
      <c r="L331" s="138"/>
      <c r="M331" s="138"/>
      <c r="N331" s="138"/>
      <c r="O331" s="8"/>
      <c r="P331" s="8"/>
      <c r="Q331" s="8"/>
      <c r="R331" s="8"/>
      <c r="S331" s="8"/>
      <c r="T331" s="8"/>
      <c r="U331" s="8"/>
      <c r="V331" s="8"/>
      <c r="W331" s="8"/>
      <c r="X331" s="8"/>
      <c r="Y331" s="8"/>
      <c r="Z331" s="142"/>
      <c r="AA331" s="142"/>
      <c r="AB331" s="8"/>
      <c r="AC331" s="8"/>
      <c r="AD331" s="8"/>
      <c r="AE331" s="8"/>
    </row>
    <row r="332" ht="15.75" customHeight="1">
      <c r="A332" s="8"/>
      <c r="B332" s="8"/>
      <c r="C332" s="8"/>
      <c r="D332" s="8"/>
      <c r="E332" s="8"/>
      <c r="F332" s="8"/>
      <c r="G332" s="142"/>
      <c r="H332" s="142"/>
      <c r="I332" s="138"/>
      <c r="J332" s="138"/>
      <c r="K332" s="138"/>
      <c r="L332" s="138"/>
      <c r="M332" s="138"/>
      <c r="N332" s="138"/>
      <c r="O332" s="8"/>
      <c r="P332" s="8"/>
      <c r="Q332" s="8"/>
      <c r="R332" s="8"/>
      <c r="S332" s="8"/>
      <c r="T332" s="8"/>
      <c r="U332" s="8"/>
      <c r="V332" s="8"/>
      <c r="W332" s="8"/>
      <c r="X332" s="8"/>
      <c r="Y332" s="8"/>
      <c r="Z332" s="142"/>
      <c r="AA332" s="142"/>
      <c r="AB332" s="8"/>
      <c r="AC332" s="8"/>
      <c r="AD332" s="8"/>
      <c r="AE332" s="8"/>
    </row>
    <row r="333" ht="15.75" customHeight="1">
      <c r="A333" s="8"/>
      <c r="B333" s="8"/>
      <c r="C333" s="8"/>
      <c r="D333" s="8"/>
      <c r="E333" s="8"/>
      <c r="F333" s="8"/>
      <c r="G333" s="142"/>
      <c r="H333" s="142"/>
      <c r="I333" s="138"/>
      <c r="J333" s="138"/>
      <c r="K333" s="138"/>
      <c r="L333" s="138"/>
      <c r="M333" s="138"/>
      <c r="N333" s="138"/>
      <c r="O333" s="8"/>
      <c r="P333" s="8"/>
      <c r="Q333" s="8"/>
      <c r="R333" s="8"/>
      <c r="S333" s="8"/>
      <c r="T333" s="8"/>
      <c r="U333" s="8"/>
      <c r="V333" s="8"/>
      <c r="W333" s="8"/>
      <c r="X333" s="8"/>
      <c r="Y333" s="8"/>
      <c r="Z333" s="142"/>
      <c r="AA333" s="142"/>
      <c r="AB333" s="8"/>
      <c r="AC333" s="8"/>
      <c r="AD333" s="8"/>
      <c r="AE333" s="8"/>
    </row>
    <row r="334" ht="15.75" customHeight="1">
      <c r="A334" s="8"/>
      <c r="B334" s="8"/>
      <c r="C334" s="8"/>
      <c r="D334" s="8"/>
      <c r="E334" s="8"/>
      <c r="F334" s="8"/>
      <c r="G334" s="142"/>
      <c r="H334" s="142"/>
      <c r="I334" s="138"/>
      <c r="J334" s="138"/>
      <c r="K334" s="138"/>
      <c r="L334" s="138"/>
      <c r="M334" s="138"/>
      <c r="N334" s="138"/>
      <c r="O334" s="8"/>
      <c r="P334" s="8"/>
      <c r="Q334" s="8"/>
      <c r="R334" s="8"/>
      <c r="S334" s="8"/>
      <c r="T334" s="8"/>
      <c r="U334" s="8"/>
      <c r="V334" s="8"/>
      <c r="W334" s="8"/>
      <c r="X334" s="8"/>
      <c r="Y334" s="8"/>
      <c r="Z334" s="142"/>
      <c r="AA334" s="142"/>
      <c r="AB334" s="8"/>
      <c r="AC334" s="8"/>
      <c r="AD334" s="8"/>
      <c r="AE334" s="8"/>
    </row>
    <row r="335" ht="15.75" customHeight="1">
      <c r="A335" s="8"/>
      <c r="B335" s="8"/>
      <c r="C335" s="8"/>
      <c r="D335" s="8"/>
      <c r="E335" s="8"/>
      <c r="F335" s="8"/>
      <c r="G335" s="142"/>
      <c r="H335" s="142"/>
      <c r="I335" s="138"/>
      <c r="J335" s="138"/>
      <c r="K335" s="138"/>
      <c r="L335" s="138"/>
      <c r="M335" s="138"/>
      <c r="N335" s="138"/>
      <c r="O335" s="8"/>
      <c r="P335" s="8"/>
      <c r="Q335" s="8"/>
      <c r="R335" s="8"/>
      <c r="S335" s="8"/>
      <c r="T335" s="8"/>
      <c r="U335" s="8"/>
      <c r="V335" s="8"/>
      <c r="W335" s="8"/>
      <c r="X335" s="8"/>
      <c r="Y335" s="8"/>
      <c r="Z335" s="142"/>
      <c r="AA335" s="142"/>
      <c r="AB335" s="8"/>
      <c r="AC335" s="8"/>
      <c r="AD335" s="8"/>
      <c r="AE335" s="8"/>
    </row>
    <row r="336" ht="15.75" customHeight="1">
      <c r="A336" s="8"/>
      <c r="B336" s="8"/>
      <c r="C336" s="8"/>
      <c r="D336" s="8"/>
      <c r="E336" s="8"/>
      <c r="F336" s="8"/>
      <c r="G336" s="142"/>
      <c r="H336" s="142"/>
      <c r="I336" s="138"/>
      <c r="J336" s="138"/>
      <c r="K336" s="138"/>
      <c r="L336" s="138"/>
      <c r="M336" s="138"/>
      <c r="N336" s="138"/>
      <c r="O336" s="8"/>
      <c r="P336" s="8"/>
      <c r="Q336" s="8"/>
      <c r="R336" s="8"/>
      <c r="S336" s="8"/>
      <c r="T336" s="8"/>
      <c r="U336" s="8"/>
      <c r="V336" s="8"/>
      <c r="W336" s="8"/>
      <c r="X336" s="8"/>
      <c r="Y336" s="8"/>
      <c r="Z336" s="142"/>
      <c r="AA336" s="142"/>
      <c r="AB336" s="8"/>
      <c r="AC336" s="8"/>
      <c r="AD336" s="8"/>
      <c r="AE336" s="8"/>
    </row>
    <row r="337" ht="15.75" customHeight="1">
      <c r="A337" s="8"/>
      <c r="B337" s="8"/>
      <c r="C337" s="8"/>
      <c r="D337" s="8"/>
      <c r="E337" s="8"/>
      <c r="F337" s="8"/>
      <c r="G337" s="142"/>
      <c r="H337" s="142"/>
      <c r="I337" s="138"/>
      <c r="J337" s="138"/>
      <c r="K337" s="138"/>
      <c r="L337" s="138"/>
      <c r="M337" s="138"/>
      <c r="N337" s="138"/>
      <c r="O337" s="8"/>
      <c r="P337" s="8"/>
      <c r="Q337" s="8"/>
      <c r="R337" s="8"/>
      <c r="S337" s="8"/>
      <c r="T337" s="8"/>
      <c r="U337" s="8"/>
      <c r="V337" s="8"/>
      <c r="W337" s="8"/>
      <c r="X337" s="8"/>
      <c r="Y337" s="8"/>
      <c r="Z337" s="142"/>
      <c r="AA337" s="142"/>
      <c r="AB337" s="8"/>
      <c r="AC337" s="8"/>
      <c r="AD337" s="8"/>
      <c r="AE337" s="8"/>
    </row>
    <row r="338" ht="15.75" customHeight="1">
      <c r="A338" s="8"/>
      <c r="B338" s="8"/>
      <c r="C338" s="8"/>
      <c r="D338" s="8"/>
      <c r="E338" s="8"/>
      <c r="F338" s="8"/>
      <c r="G338" s="142"/>
      <c r="H338" s="142"/>
      <c r="I338" s="138"/>
      <c r="J338" s="138"/>
      <c r="K338" s="138"/>
      <c r="L338" s="138"/>
      <c r="M338" s="138"/>
      <c r="N338" s="138"/>
      <c r="O338" s="8"/>
      <c r="P338" s="8"/>
      <c r="Q338" s="8"/>
      <c r="R338" s="8"/>
      <c r="S338" s="8"/>
      <c r="T338" s="8"/>
      <c r="U338" s="8"/>
      <c r="V338" s="8"/>
      <c r="W338" s="8"/>
      <c r="X338" s="8"/>
      <c r="Y338" s="8"/>
      <c r="Z338" s="142"/>
      <c r="AA338" s="142"/>
      <c r="AB338" s="8"/>
      <c r="AC338" s="8"/>
      <c r="AD338" s="8"/>
      <c r="AE338" s="8"/>
    </row>
    <row r="339" ht="15.75" customHeight="1">
      <c r="A339" s="8"/>
      <c r="B339" s="8"/>
      <c r="C339" s="8"/>
      <c r="D339" s="8"/>
      <c r="E339" s="8"/>
      <c r="F339" s="8"/>
      <c r="G339" s="142"/>
      <c r="H339" s="142"/>
      <c r="I339" s="138"/>
      <c r="J339" s="138"/>
      <c r="K339" s="138"/>
      <c r="L339" s="138"/>
      <c r="M339" s="138"/>
      <c r="N339" s="138"/>
      <c r="O339" s="8"/>
      <c r="P339" s="8"/>
      <c r="Q339" s="8"/>
      <c r="R339" s="8"/>
      <c r="S339" s="8"/>
      <c r="T339" s="8"/>
      <c r="U339" s="8"/>
      <c r="V339" s="8"/>
      <c r="W339" s="8"/>
      <c r="X339" s="8"/>
      <c r="Y339" s="8"/>
      <c r="Z339" s="142"/>
      <c r="AA339" s="142"/>
      <c r="AB339" s="8"/>
      <c r="AC339" s="8"/>
      <c r="AD339" s="8"/>
      <c r="AE339" s="8"/>
    </row>
    <row r="340" ht="15.75" customHeight="1">
      <c r="A340" s="8"/>
      <c r="B340" s="8"/>
      <c r="C340" s="8"/>
      <c r="D340" s="8"/>
      <c r="E340" s="8"/>
      <c r="F340" s="8"/>
      <c r="G340" s="142"/>
      <c r="H340" s="142"/>
      <c r="I340" s="138"/>
      <c r="J340" s="138"/>
      <c r="K340" s="138"/>
      <c r="L340" s="138"/>
      <c r="M340" s="138"/>
      <c r="N340" s="138"/>
      <c r="O340" s="8"/>
      <c r="P340" s="8"/>
      <c r="Q340" s="8"/>
      <c r="R340" s="8"/>
      <c r="S340" s="8"/>
      <c r="T340" s="8"/>
      <c r="U340" s="8"/>
      <c r="V340" s="8"/>
      <c r="W340" s="8"/>
      <c r="X340" s="8"/>
      <c r="Y340" s="8"/>
      <c r="Z340" s="142"/>
      <c r="AA340" s="142"/>
      <c r="AB340" s="8"/>
      <c r="AC340" s="8"/>
      <c r="AD340" s="8"/>
      <c r="AE340" s="8"/>
    </row>
    <row r="341" ht="15.75" customHeight="1">
      <c r="A341" s="8"/>
      <c r="B341" s="8"/>
      <c r="C341" s="8"/>
      <c r="D341" s="8"/>
      <c r="E341" s="8"/>
      <c r="F341" s="8"/>
      <c r="G341" s="142"/>
      <c r="H341" s="142"/>
      <c r="I341" s="138"/>
      <c r="J341" s="138"/>
      <c r="K341" s="138"/>
      <c r="L341" s="138"/>
      <c r="M341" s="138"/>
      <c r="N341" s="138"/>
      <c r="O341" s="8"/>
      <c r="P341" s="8"/>
      <c r="Q341" s="8"/>
      <c r="R341" s="8"/>
      <c r="S341" s="8"/>
      <c r="T341" s="8"/>
      <c r="U341" s="8"/>
      <c r="V341" s="8"/>
      <c r="W341" s="8"/>
      <c r="X341" s="8"/>
      <c r="Y341" s="8"/>
      <c r="Z341" s="142"/>
      <c r="AA341" s="142"/>
      <c r="AB341" s="8"/>
      <c r="AC341" s="8"/>
      <c r="AD341" s="8"/>
      <c r="AE341" s="8"/>
    </row>
    <row r="342" ht="15.75" customHeight="1">
      <c r="A342" s="8"/>
      <c r="B342" s="8"/>
      <c r="C342" s="8"/>
      <c r="D342" s="8"/>
      <c r="E342" s="8"/>
      <c r="F342" s="8"/>
      <c r="G342" s="142"/>
      <c r="H342" s="142"/>
      <c r="I342" s="138"/>
      <c r="J342" s="138"/>
      <c r="K342" s="138"/>
      <c r="L342" s="138"/>
      <c r="M342" s="138"/>
      <c r="N342" s="138"/>
      <c r="O342" s="8"/>
      <c r="P342" s="8"/>
      <c r="Q342" s="8"/>
      <c r="R342" s="8"/>
      <c r="S342" s="8"/>
      <c r="T342" s="8"/>
      <c r="U342" s="8"/>
      <c r="V342" s="8"/>
      <c r="W342" s="8"/>
      <c r="X342" s="8"/>
      <c r="Y342" s="8"/>
      <c r="Z342" s="142"/>
      <c r="AA342" s="142"/>
      <c r="AB342" s="8"/>
      <c r="AC342" s="8"/>
      <c r="AD342" s="8"/>
      <c r="AE342" s="8"/>
    </row>
    <row r="343" ht="15.75" customHeight="1">
      <c r="A343" s="8"/>
      <c r="B343" s="8"/>
      <c r="C343" s="8"/>
      <c r="D343" s="8"/>
      <c r="E343" s="8"/>
      <c r="F343" s="8"/>
      <c r="G343" s="142"/>
      <c r="H343" s="142"/>
      <c r="I343" s="138"/>
      <c r="J343" s="138"/>
      <c r="K343" s="138"/>
      <c r="L343" s="138"/>
      <c r="M343" s="138"/>
      <c r="N343" s="138"/>
      <c r="O343" s="8"/>
      <c r="P343" s="8"/>
      <c r="Q343" s="8"/>
      <c r="R343" s="8"/>
      <c r="S343" s="8"/>
      <c r="T343" s="8"/>
      <c r="U343" s="8"/>
      <c r="V343" s="8"/>
      <c r="W343" s="8"/>
      <c r="X343" s="8"/>
      <c r="Y343" s="8"/>
      <c r="Z343" s="142"/>
      <c r="AA343" s="142"/>
      <c r="AB343" s="8"/>
      <c r="AC343" s="8"/>
      <c r="AD343" s="8"/>
      <c r="AE343" s="8"/>
    </row>
    <row r="344" ht="15.75" customHeight="1">
      <c r="A344" s="8"/>
      <c r="B344" s="8"/>
      <c r="C344" s="8"/>
      <c r="D344" s="8"/>
      <c r="E344" s="8"/>
      <c r="F344" s="8"/>
      <c r="G344" s="142"/>
      <c r="H344" s="142"/>
      <c r="I344" s="138"/>
      <c r="J344" s="138"/>
      <c r="K344" s="138"/>
      <c r="L344" s="138"/>
      <c r="M344" s="138"/>
      <c r="N344" s="138"/>
      <c r="O344" s="8"/>
      <c r="P344" s="8"/>
      <c r="Q344" s="8"/>
      <c r="R344" s="8"/>
      <c r="S344" s="8"/>
      <c r="T344" s="8"/>
      <c r="U344" s="8"/>
      <c r="V344" s="8"/>
      <c r="W344" s="8"/>
      <c r="X344" s="8"/>
      <c r="Y344" s="8"/>
      <c r="Z344" s="142"/>
      <c r="AA344" s="142"/>
      <c r="AB344" s="8"/>
      <c r="AC344" s="8"/>
      <c r="AD344" s="8"/>
      <c r="AE344" s="8"/>
    </row>
    <row r="345" ht="15.75" customHeight="1">
      <c r="A345" s="8"/>
      <c r="B345" s="8"/>
      <c r="C345" s="8"/>
      <c r="D345" s="8"/>
      <c r="E345" s="8"/>
      <c r="F345" s="8"/>
      <c r="G345" s="142"/>
      <c r="H345" s="142"/>
      <c r="I345" s="138"/>
      <c r="J345" s="138"/>
      <c r="K345" s="138"/>
      <c r="L345" s="138"/>
      <c r="M345" s="138"/>
      <c r="N345" s="138"/>
      <c r="O345" s="8"/>
      <c r="P345" s="8"/>
      <c r="Q345" s="8"/>
      <c r="R345" s="8"/>
      <c r="S345" s="8"/>
      <c r="T345" s="8"/>
      <c r="U345" s="8"/>
      <c r="V345" s="8"/>
      <c r="W345" s="8"/>
      <c r="X345" s="8"/>
      <c r="Y345" s="8"/>
      <c r="Z345" s="142"/>
      <c r="AA345" s="142"/>
      <c r="AB345" s="8"/>
      <c r="AC345" s="8"/>
      <c r="AD345" s="8"/>
      <c r="AE345" s="8"/>
    </row>
    <row r="346" ht="15.75" customHeight="1">
      <c r="A346" s="8"/>
      <c r="B346" s="8"/>
      <c r="C346" s="8"/>
      <c r="D346" s="8"/>
      <c r="E346" s="8"/>
      <c r="F346" s="8"/>
      <c r="G346" s="142"/>
      <c r="H346" s="142"/>
      <c r="I346" s="138"/>
      <c r="J346" s="138"/>
      <c r="K346" s="138"/>
      <c r="L346" s="138"/>
      <c r="M346" s="138"/>
      <c r="N346" s="138"/>
      <c r="O346" s="8"/>
      <c r="P346" s="8"/>
      <c r="Q346" s="8"/>
      <c r="R346" s="8"/>
      <c r="S346" s="8"/>
      <c r="T346" s="8"/>
      <c r="U346" s="8"/>
      <c r="V346" s="8"/>
      <c r="W346" s="8"/>
      <c r="X346" s="8"/>
      <c r="Y346" s="8"/>
      <c r="Z346" s="142"/>
      <c r="AA346" s="142"/>
      <c r="AB346" s="8"/>
      <c r="AC346" s="8"/>
      <c r="AD346" s="8"/>
      <c r="AE346" s="8"/>
    </row>
    <row r="347" ht="15.75" customHeight="1">
      <c r="A347" s="8"/>
      <c r="B347" s="8"/>
      <c r="C347" s="8"/>
      <c r="D347" s="8"/>
      <c r="E347" s="8"/>
      <c r="F347" s="8"/>
      <c r="G347" s="142"/>
      <c r="H347" s="142"/>
      <c r="I347" s="138"/>
      <c r="J347" s="138"/>
      <c r="K347" s="138"/>
      <c r="L347" s="138"/>
      <c r="M347" s="138"/>
      <c r="N347" s="138"/>
      <c r="O347" s="8"/>
      <c r="P347" s="8"/>
      <c r="Q347" s="8"/>
      <c r="R347" s="8"/>
      <c r="S347" s="8"/>
      <c r="T347" s="8"/>
      <c r="U347" s="8"/>
      <c r="V347" s="8"/>
      <c r="W347" s="8"/>
      <c r="X347" s="8"/>
      <c r="Y347" s="8"/>
      <c r="Z347" s="142"/>
      <c r="AA347" s="142"/>
      <c r="AB347" s="8"/>
      <c r="AC347" s="8"/>
      <c r="AD347" s="8"/>
      <c r="AE347" s="8"/>
    </row>
    <row r="348" ht="15.75" customHeight="1">
      <c r="A348" s="8"/>
      <c r="B348" s="8"/>
      <c r="C348" s="8"/>
      <c r="D348" s="8"/>
      <c r="E348" s="8"/>
      <c r="F348" s="8"/>
      <c r="G348" s="142"/>
      <c r="H348" s="142"/>
      <c r="I348" s="138"/>
      <c r="J348" s="138"/>
      <c r="K348" s="138"/>
      <c r="L348" s="138"/>
      <c r="M348" s="138"/>
      <c r="N348" s="138"/>
      <c r="O348" s="8"/>
      <c r="P348" s="8"/>
      <c r="Q348" s="8"/>
      <c r="R348" s="8"/>
      <c r="S348" s="8"/>
      <c r="T348" s="8"/>
      <c r="U348" s="8"/>
      <c r="V348" s="8"/>
      <c r="W348" s="8"/>
      <c r="X348" s="8"/>
      <c r="Y348" s="8"/>
      <c r="Z348" s="142"/>
      <c r="AA348" s="142"/>
      <c r="AB348" s="8"/>
      <c r="AC348" s="8"/>
      <c r="AD348" s="8"/>
      <c r="AE348" s="8"/>
    </row>
    <row r="349" ht="15.75" customHeight="1">
      <c r="A349" s="8"/>
      <c r="B349" s="8"/>
      <c r="C349" s="8"/>
      <c r="D349" s="8"/>
      <c r="E349" s="8"/>
      <c r="F349" s="8"/>
      <c r="G349" s="142"/>
      <c r="H349" s="142"/>
      <c r="I349" s="138"/>
      <c r="J349" s="138"/>
      <c r="K349" s="138"/>
      <c r="L349" s="138"/>
      <c r="M349" s="138"/>
      <c r="N349" s="138"/>
      <c r="O349" s="8"/>
      <c r="P349" s="8"/>
      <c r="Q349" s="8"/>
      <c r="R349" s="8"/>
      <c r="S349" s="8"/>
      <c r="T349" s="8"/>
      <c r="U349" s="8"/>
      <c r="V349" s="8"/>
      <c r="W349" s="8"/>
      <c r="X349" s="8"/>
      <c r="Y349" s="8"/>
      <c r="Z349" s="142"/>
      <c r="AA349" s="142"/>
      <c r="AB349" s="8"/>
      <c r="AC349" s="8"/>
      <c r="AD349" s="8"/>
      <c r="AE349" s="8"/>
    </row>
    <row r="350" ht="15.75" customHeight="1">
      <c r="A350" s="8"/>
      <c r="B350" s="8"/>
      <c r="C350" s="8"/>
      <c r="D350" s="8"/>
      <c r="E350" s="8"/>
      <c r="F350" s="8"/>
      <c r="G350" s="142"/>
      <c r="H350" s="142"/>
      <c r="I350" s="138"/>
      <c r="J350" s="138"/>
      <c r="K350" s="138"/>
      <c r="L350" s="138"/>
      <c r="M350" s="138"/>
      <c r="N350" s="138"/>
      <c r="O350" s="8"/>
      <c r="P350" s="8"/>
      <c r="Q350" s="8"/>
      <c r="R350" s="8"/>
      <c r="S350" s="8"/>
      <c r="T350" s="8"/>
      <c r="U350" s="8"/>
      <c r="V350" s="8"/>
      <c r="W350" s="8"/>
      <c r="X350" s="8"/>
      <c r="Y350" s="8"/>
      <c r="Z350" s="142"/>
      <c r="AA350" s="142"/>
      <c r="AB350" s="8"/>
      <c r="AC350" s="8"/>
      <c r="AD350" s="8"/>
      <c r="AE350" s="8"/>
    </row>
    <row r="351" ht="15.75" customHeight="1">
      <c r="A351" s="8"/>
      <c r="B351" s="8"/>
      <c r="C351" s="8"/>
      <c r="D351" s="8"/>
      <c r="E351" s="8"/>
      <c r="F351" s="8"/>
      <c r="G351" s="142"/>
      <c r="H351" s="142"/>
      <c r="I351" s="138"/>
      <c r="J351" s="138"/>
      <c r="K351" s="138"/>
      <c r="L351" s="138"/>
      <c r="M351" s="138"/>
      <c r="N351" s="138"/>
      <c r="O351" s="8"/>
      <c r="P351" s="8"/>
      <c r="Q351" s="8"/>
      <c r="R351" s="8"/>
      <c r="S351" s="8"/>
      <c r="T351" s="8"/>
      <c r="U351" s="8"/>
      <c r="V351" s="8"/>
      <c r="W351" s="8"/>
      <c r="X351" s="8"/>
      <c r="Y351" s="8"/>
      <c r="Z351" s="142"/>
      <c r="AA351" s="142"/>
      <c r="AB351" s="8"/>
      <c r="AC351" s="8"/>
      <c r="AD351" s="8"/>
      <c r="AE351" s="8"/>
    </row>
    <row r="352" ht="15.75" customHeight="1">
      <c r="A352" s="8"/>
      <c r="B352" s="8"/>
      <c r="C352" s="8"/>
      <c r="D352" s="8"/>
      <c r="E352" s="8"/>
      <c r="F352" s="8"/>
      <c r="G352" s="142"/>
      <c r="H352" s="142"/>
      <c r="I352" s="138"/>
      <c r="J352" s="138"/>
      <c r="K352" s="138"/>
      <c r="L352" s="138"/>
      <c r="M352" s="138"/>
      <c r="N352" s="138"/>
      <c r="O352" s="8"/>
      <c r="P352" s="8"/>
      <c r="Q352" s="8"/>
      <c r="R352" s="8"/>
      <c r="S352" s="8"/>
      <c r="T352" s="8"/>
      <c r="U352" s="8"/>
      <c r="V352" s="8"/>
      <c r="W352" s="8"/>
      <c r="X352" s="8"/>
      <c r="Y352" s="8"/>
      <c r="Z352" s="142"/>
      <c r="AA352" s="142"/>
      <c r="AB352" s="8"/>
      <c r="AC352" s="8"/>
      <c r="AD352" s="8"/>
      <c r="AE352" s="8"/>
    </row>
    <row r="353" ht="15.75" customHeight="1">
      <c r="A353" s="8"/>
      <c r="B353" s="8"/>
      <c r="C353" s="8"/>
      <c r="D353" s="8"/>
      <c r="E353" s="8"/>
      <c r="F353" s="8"/>
      <c r="G353" s="142"/>
      <c r="H353" s="142"/>
      <c r="I353" s="138"/>
      <c r="J353" s="138"/>
      <c r="K353" s="138"/>
      <c r="L353" s="138"/>
      <c r="M353" s="138"/>
      <c r="N353" s="138"/>
      <c r="O353" s="8"/>
      <c r="P353" s="8"/>
      <c r="Q353" s="8"/>
      <c r="R353" s="8"/>
      <c r="S353" s="8"/>
      <c r="T353" s="8"/>
      <c r="U353" s="8"/>
      <c r="V353" s="8"/>
      <c r="W353" s="8"/>
      <c r="X353" s="8"/>
      <c r="Y353" s="8"/>
      <c r="Z353" s="142"/>
      <c r="AA353" s="142"/>
      <c r="AB353" s="8"/>
      <c r="AC353" s="8"/>
      <c r="AD353" s="8"/>
      <c r="AE353" s="8"/>
    </row>
    <row r="354" ht="15.75" customHeight="1">
      <c r="A354" s="8"/>
      <c r="B354" s="8"/>
      <c r="C354" s="8"/>
      <c r="D354" s="8"/>
      <c r="E354" s="8"/>
      <c r="F354" s="8"/>
      <c r="G354" s="142"/>
      <c r="H354" s="142"/>
      <c r="I354" s="138"/>
      <c r="J354" s="138"/>
      <c r="K354" s="138"/>
      <c r="L354" s="138"/>
      <c r="M354" s="138"/>
      <c r="N354" s="138"/>
      <c r="O354" s="8"/>
      <c r="P354" s="8"/>
      <c r="Q354" s="8"/>
      <c r="R354" s="8"/>
      <c r="S354" s="8"/>
      <c r="T354" s="8"/>
      <c r="U354" s="8"/>
      <c r="V354" s="8"/>
      <c r="W354" s="8"/>
      <c r="X354" s="8"/>
      <c r="Y354" s="8"/>
      <c r="Z354" s="142"/>
      <c r="AA354" s="142"/>
      <c r="AB354" s="8"/>
      <c r="AC354" s="8"/>
      <c r="AD354" s="8"/>
      <c r="AE354" s="8"/>
    </row>
    <row r="355" ht="15.75" customHeight="1">
      <c r="A355" s="8"/>
      <c r="B355" s="8"/>
      <c r="C355" s="8"/>
      <c r="D355" s="8"/>
      <c r="E355" s="8"/>
      <c r="F355" s="8"/>
      <c r="G355" s="142"/>
      <c r="H355" s="142"/>
      <c r="I355" s="138"/>
      <c r="J355" s="138"/>
      <c r="K355" s="138"/>
      <c r="L355" s="138"/>
      <c r="M355" s="138"/>
      <c r="N355" s="138"/>
      <c r="O355" s="8"/>
      <c r="P355" s="8"/>
      <c r="Q355" s="8"/>
      <c r="R355" s="8"/>
      <c r="S355" s="8"/>
      <c r="T355" s="8"/>
      <c r="U355" s="8"/>
      <c r="V355" s="8"/>
      <c r="W355" s="8"/>
      <c r="X355" s="8"/>
      <c r="Y355" s="8"/>
      <c r="Z355" s="142"/>
      <c r="AA355" s="142"/>
      <c r="AB355" s="8"/>
      <c r="AC355" s="8"/>
      <c r="AD355" s="8"/>
      <c r="AE355" s="8"/>
    </row>
    <row r="356" ht="15.75" customHeight="1">
      <c r="A356" s="8"/>
      <c r="B356" s="8"/>
      <c r="C356" s="8"/>
      <c r="D356" s="8"/>
      <c r="E356" s="8"/>
      <c r="F356" s="8"/>
      <c r="G356" s="142"/>
      <c r="H356" s="142"/>
      <c r="I356" s="138"/>
      <c r="J356" s="138"/>
      <c r="K356" s="138"/>
      <c r="L356" s="138"/>
      <c r="M356" s="138"/>
      <c r="N356" s="138"/>
      <c r="O356" s="8"/>
      <c r="P356" s="8"/>
      <c r="Q356" s="8"/>
      <c r="R356" s="8"/>
      <c r="S356" s="8"/>
      <c r="T356" s="8"/>
      <c r="U356" s="8"/>
      <c r="V356" s="8"/>
      <c r="W356" s="8"/>
      <c r="X356" s="8"/>
      <c r="Y356" s="8"/>
      <c r="Z356" s="142"/>
      <c r="AA356" s="142"/>
      <c r="AB356" s="8"/>
      <c r="AC356" s="8"/>
      <c r="AD356" s="8"/>
      <c r="AE356" s="8"/>
    </row>
    <row r="357" ht="15.75" customHeight="1">
      <c r="A357" s="8"/>
      <c r="B357" s="8"/>
      <c r="C357" s="8"/>
      <c r="D357" s="8"/>
      <c r="E357" s="8"/>
      <c r="F357" s="8"/>
      <c r="G357" s="142"/>
      <c r="H357" s="142"/>
      <c r="I357" s="138"/>
      <c r="J357" s="138"/>
      <c r="K357" s="138"/>
      <c r="L357" s="138"/>
      <c r="M357" s="138"/>
      <c r="N357" s="138"/>
      <c r="O357" s="8"/>
      <c r="P357" s="8"/>
      <c r="Q357" s="8"/>
      <c r="R357" s="8"/>
      <c r="S357" s="8"/>
      <c r="T357" s="8"/>
      <c r="U357" s="8"/>
      <c r="V357" s="8"/>
      <c r="W357" s="8"/>
      <c r="X357" s="8"/>
      <c r="Y357" s="8"/>
      <c r="Z357" s="142"/>
      <c r="AA357" s="142"/>
      <c r="AB357" s="8"/>
      <c r="AC357" s="8"/>
      <c r="AD357" s="8"/>
      <c r="AE357" s="8"/>
    </row>
    <row r="358" ht="15.75" customHeight="1">
      <c r="A358" s="8"/>
      <c r="B358" s="8"/>
      <c r="C358" s="8"/>
      <c r="D358" s="8"/>
      <c r="E358" s="8"/>
      <c r="F358" s="8"/>
      <c r="G358" s="142"/>
      <c r="H358" s="142"/>
      <c r="I358" s="138"/>
      <c r="J358" s="138"/>
      <c r="K358" s="138"/>
      <c r="L358" s="138"/>
      <c r="M358" s="138"/>
      <c r="N358" s="138"/>
      <c r="O358" s="8"/>
      <c r="P358" s="8"/>
      <c r="Q358" s="8"/>
      <c r="R358" s="8"/>
      <c r="S358" s="8"/>
      <c r="T358" s="8"/>
      <c r="U358" s="8"/>
      <c r="V358" s="8"/>
      <c r="W358" s="8"/>
      <c r="X358" s="8"/>
      <c r="Y358" s="8"/>
      <c r="Z358" s="142"/>
      <c r="AA358" s="142"/>
      <c r="AB358" s="8"/>
      <c r="AC358" s="8"/>
      <c r="AD358" s="8"/>
      <c r="AE358" s="8"/>
    </row>
    <row r="359" ht="15.75" customHeight="1">
      <c r="A359" s="8"/>
      <c r="B359" s="8"/>
      <c r="C359" s="8"/>
      <c r="D359" s="8"/>
      <c r="E359" s="8"/>
      <c r="F359" s="8"/>
      <c r="G359" s="142"/>
      <c r="H359" s="142"/>
      <c r="I359" s="138"/>
      <c r="J359" s="138"/>
      <c r="K359" s="138"/>
      <c r="L359" s="138"/>
      <c r="M359" s="138"/>
      <c r="N359" s="138"/>
      <c r="O359" s="8"/>
      <c r="P359" s="8"/>
      <c r="Q359" s="8"/>
      <c r="R359" s="8"/>
      <c r="S359" s="8"/>
      <c r="T359" s="8"/>
      <c r="U359" s="8"/>
      <c r="V359" s="8"/>
      <c r="W359" s="8"/>
      <c r="X359" s="8"/>
      <c r="Y359" s="8"/>
      <c r="Z359" s="142"/>
      <c r="AA359" s="142"/>
      <c r="AB359" s="8"/>
      <c r="AC359" s="8"/>
      <c r="AD359" s="8"/>
      <c r="AE359" s="8"/>
    </row>
    <row r="360" ht="15.75" customHeight="1">
      <c r="A360" s="8"/>
      <c r="B360" s="8"/>
      <c r="C360" s="8"/>
      <c r="D360" s="8"/>
      <c r="E360" s="8"/>
      <c r="F360" s="8"/>
      <c r="G360" s="142"/>
      <c r="H360" s="142"/>
      <c r="I360" s="138"/>
      <c r="J360" s="138"/>
      <c r="K360" s="138"/>
      <c r="L360" s="138"/>
      <c r="M360" s="138"/>
      <c r="N360" s="138"/>
      <c r="O360" s="8"/>
      <c r="P360" s="8"/>
      <c r="Q360" s="8"/>
      <c r="R360" s="8"/>
      <c r="S360" s="8"/>
      <c r="T360" s="8"/>
      <c r="U360" s="8"/>
      <c r="V360" s="8"/>
      <c r="W360" s="8"/>
      <c r="X360" s="8"/>
      <c r="Y360" s="8"/>
      <c r="Z360" s="142"/>
      <c r="AA360" s="142"/>
      <c r="AB360" s="8"/>
      <c r="AC360" s="8"/>
      <c r="AD360" s="8"/>
      <c r="AE360" s="8"/>
    </row>
    <row r="361" ht="15.75" customHeight="1">
      <c r="A361" s="8"/>
      <c r="B361" s="8"/>
      <c r="C361" s="8"/>
      <c r="D361" s="8"/>
      <c r="E361" s="8"/>
      <c r="F361" s="8"/>
      <c r="G361" s="142"/>
      <c r="H361" s="142"/>
      <c r="I361" s="138"/>
      <c r="J361" s="138"/>
      <c r="K361" s="138"/>
      <c r="L361" s="138"/>
      <c r="M361" s="138"/>
      <c r="N361" s="138"/>
      <c r="O361" s="8"/>
      <c r="P361" s="8"/>
      <c r="Q361" s="8"/>
      <c r="R361" s="8"/>
      <c r="S361" s="8"/>
      <c r="T361" s="8"/>
      <c r="U361" s="8"/>
      <c r="V361" s="8"/>
      <c r="W361" s="8"/>
      <c r="X361" s="8"/>
      <c r="Y361" s="8"/>
      <c r="Z361" s="142"/>
      <c r="AA361" s="142"/>
      <c r="AB361" s="8"/>
      <c r="AC361" s="8"/>
      <c r="AD361" s="8"/>
      <c r="AE361" s="8"/>
    </row>
    <row r="362" ht="15.75" customHeight="1">
      <c r="A362" s="8"/>
      <c r="B362" s="8"/>
      <c r="C362" s="8"/>
      <c r="D362" s="8"/>
      <c r="E362" s="8"/>
      <c r="F362" s="8"/>
      <c r="G362" s="142"/>
      <c r="H362" s="142"/>
      <c r="I362" s="138"/>
      <c r="J362" s="138"/>
      <c r="K362" s="138"/>
      <c r="L362" s="138"/>
      <c r="M362" s="138"/>
      <c r="N362" s="138"/>
      <c r="O362" s="8"/>
      <c r="P362" s="8"/>
      <c r="Q362" s="8"/>
      <c r="R362" s="8"/>
      <c r="S362" s="8"/>
      <c r="T362" s="8"/>
      <c r="U362" s="8"/>
      <c r="V362" s="8"/>
      <c r="W362" s="8"/>
      <c r="X362" s="8"/>
      <c r="Y362" s="8"/>
      <c r="Z362" s="142"/>
      <c r="AA362" s="142"/>
      <c r="AB362" s="8"/>
      <c r="AC362" s="8"/>
      <c r="AD362" s="8"/>
      <c r="AE362" s="8"/>
    </row>
    <row r="363" ht="15.75" customHeight="1">
      <c r="A363" s="8"/>
      <c r="B363" s="8"/>
      <c r="C363" s="8"/>
      <c r="D363" s="8"/>
      <c r="E363" s="8"/>
      <c r="F363" s="8"/>
      <c r="G363" s="142"/>
      <c r="H363" s="142"/>
      <c r="I363" s="138"/>
      <c r="J363" s="138"/>
      <c r="K363" s="138"/>
      <c r="L363" s="138"/>
      <c r="M363" s="138"/>
      <c r="N363" s="138"/>
      <c r="O363" s="8"/>
      <c r="P363" s="8"/>
      <c r="Q363" s="8"/>
      <c r="R363" s="8"/>
      <c r="S363" s="8"/>
      <c r="T363" s="8"/>
      <c r="U363" s="8"/>
      <c r="V363" s="8"/>
      <c r="W363" s="8"/>
      <c r="X363" s="8"/>
      <c r="Y363" s="8"/>
      <c r="Z363" s="142"/>
      <c r="AA363" s="142"/>
      <c r="AB363" s="8"/>
      <c r="AC363" s="8"/>
      <c r="AD363" s="8"/>
      <c r="AE363" s="8"/>
    </row>
    <row r="364" ht="15.75" customHeight="1">
      <c r="A364" s="8"/>
      <c r="B364" s="8"/>
      <c r="C364" s="8"/>
      <c r="D364" s="8"/>
      <c r="E364" s="8"/>
      <c r="F364" s="8"/>
      <c r="G364" s="142"/>
      <c r="H364" s="142"/>
      <c r="I364" s="138"/>
      <c r="J364" s="138"/>
      <c r="K364" s="138"/>
      <c r="L364" s="138"/>
      <c r="M364" s="138"/>
      <c r="N364" s="138"/>
      <c r="O364" s="8"/>
      <c r="P364" s="8"/>
      <c r="Q364" s="8"/>
      <c r="R364" s="8"/>
      <c r="S364" s="8"/>
      <c r="T364" s="8"/>
      <c r="U364" s="8"/>
      <c r="V364" s="8"/>
      <c r="W364" s="8"/>
      <c r="X364" s="8"/>
      <c r="Y364" s="8"/>
      <c r="Z364" s="142"/>
      <c r="AA364" s="142"/>
      <c r="AB364" s="8"/>
      <c r="AC364" s="8"/>
      <c r="AD364" s="8"/>
      <c r="AE364" s="8"/>
    </row>
    <row r="365" ht="15.75" customHeight="1">
      <c r="A365" s="8"/>
      <c r="B365" s="8"/>
      <c r="C365" s="8"/>
      <c r="D365" s="8"/>
      <c r="E365" s="8"/>
      <c r="F365" s="8"/>
      <c r="G365" s="142"/>
      <c r="H365" s="142"/>
      <c r="I365" s="138"/>
      <c r="J365" s="138"/>
      <c r="K365" s="138"/>
      <c r="L365" s="138"/>
      <c r="M365" s="138"/>
      <c r="N365" s="138"/>
      <c r="O365" s="8"/>
      <c r="P365" s="8"/>
      <c r="Q365" s="8"/>
      <c r="R365" s="8"/>
      <c r="S365" s="8"/>
      <c r="T365" s="8"/>
      <c r="U365" s="8"/>
      <c r="V365" s="8"/>
      <c r="W365" s="8"/>
      <c r="X365" s="8"/>
      <c r="Y365" s="8"/>
      <c r="Z365" s="142"/>
      <c r="AA365" s="142"/>
      <c r="AB365" s="8"/>
      <c r="AC365" s="8"/>
      <c r="AD365" s="8"/>
      <c r="AE365" s="8"/>
    </row>
    <row r="366" ht="15.75" customHeight="1">
      <c r="A366" s="8"/>
      <c r="B366" s="8"/>
      <c r="C366" s="8"/>
      <c r="D366" s="8"/>
      <c r="E366" s="8"/>
      <c r="F366" s="8"/>
      <c r="G366" s="142"/>
      <c r="H366" s="142"/>
      <c r="I366" s="138"/>
      <c r="J366" s="138"/>
      <c r="K366" s="138"/>
      <c r="L366" s="138"/>
      <c r="M366" s="138"/>
      <c r="N366" s="138"/>
      <c r="O366" s="8"/>
      <c r="P366" s="8"/>
      <c r="Q366" s="8"/>
      <c r="R366" s="8"/>
      <c r="S366" s="8"/>
      <c r="T366" s="8"/>
      <c r="U366" s="8"/>
      <c r="V366" s="8"/>
      <c r="W366" s="8"/>
      <c r="X366" s="8"/>
      <c r="Y366" s="8"/>
      <c r="Z366" s="142"/>
      <c r="AA366" s="142"/>
      <c r="AB366" s="8"/>
      <c r="AC366" s="8"/>
      <c r="AD366" s="8"/>
      <c r="AE366" s="8"/>
    </row>
    <row r="367" ht="15.75" customHeight="1">
      <c r="A367" s="8"/>
      <c r="B367" s="8"/>
      <c r="C367" s="8"/>
      <c r="D367" s="8"/>
      <c r="E367" s="8"/>
      <c r="F367" s="8"/>
      <c r="G367" s="142"/>
      <c r="H367" s="142"/>
      <c r="I367" s="138"/>
      <c r="J367" s="138"/>
      <c r="K367" s="138"/>
      <c r="L367" s="138"/>
      <c r="M367" s="138"/>
      <c r="N367" s="138"/>
      <c r="O367" s="8"/>
      <c r="P367" s="8"/>
      <c r="Q367" s="8"/>
      <c r="R367" s="8"/>
      <c r="S367" s="8"/>
      <c r="T367" s="8"/>
      <c r="U367" s="8"/>
      <c r="V367" s="8"/>
      <c r="W367" s="8"/>
      <c r="X367" s="8"/>
      <c r="Y367" s="8"/>
      <c r="Z367" s="142"/>
      <c r="AA367" s="142"/>
      <c r="AB367" s="8"/>
      <c r="AC367" s="8"/>
      <c r="AD367" s="8"/>
      <c r="AE367" s="8"/>
    </row>
    <row r="368" ht="15.75" customHeight="1">
      <c r="A368" s="8"/>
      <c r="B368" s="8"/>
      <c r="C368" s="8"/>
      <c r="D368" s="8"/>
      <c r="E368" s="8"/>
      <c r="F368" s="8"/>
      <c r="G368" s="142"/>
      <c r="H368" s="142"/>
      <c r="I368" s="138"/>
      <c r="J368" s="138"/>
      <c r="K368" s="138"/>
      <c r="L368" s="138"/>
      <c r="M368" s="138"/>
      <c r="N368" s="138"/>
      <c r="O368" s="8"/>
      <c r="P368" s="8"/>
      <c r="Q368" s="8"/>
      <c r="R368" s="8"/>
      <c r="S368" s="8"/>
      <c r="T368" s="8"/>
      <c r="U368" s="8"/>
      <c r="V368" s="8"/>
      <c r="W368" s="8"/>
      <c r="X368" s="8"/>
      <c r="Y368" s="8"/>
      <c r="Z368" s="142"/>
      <c r="AA368" s="142"/>
      <c r="AB368" s="8"/>
      <c r="AC368" s="8"/>
      <c r="AD368" s="8"/>
      <c r="AE368" s="8"/>
    </row>
    <row r="369" ht="15.75" customHeight="1">
      <c r="A369" s="8"/>
      <c r="B369" s="8"/>
      <c r="C369" s="8"/>
      <c r="D369" s="8"/>
      <c r="E369" s="8"/>
      <c r="F369" s="8"/>
      <c r="G369" s="142"/>
      <c r="H369" s="142"/>
      <c r="I369" s="138"/>
      <c r="J369" s="138"/>
      <c r="K369" s="138"/>
      <c r="L369" s="138"/>
      <c r="M369" s="138"/>
      <c r="N369" s="138"/>
      <c r="O369" s="8"/>
      <c r="P369" s="8"/>
      <c r="Q369" s="8"/>
      <c r="R369" s="8"/>
      <c r="S369" s="8"/>
      <c r="T369" s="8"/>
      <c r="U369" s="8"/>
      <c r="V369" s="8"/>
      <c r="W369" s="8"/>
      <c r="X369" s="8"/>
      <c r="Y369" s="8"/>
      <c r="Z369" s="142"/>
      <c r="AA369" s="142"/>
      <c r="AB369" s="8"/>
      <c r="AC369" s="8"/>
      <c r="AD369" s="8"/>
      <c r="AE369" s="8"/>
    </row>
    <row r="370" ht="15.75" customHeight="1">
      <c r="A370" s="8"/>
      <c r="B370" s="8"/>
      <c r="C370" s="8"/>
      <c r="D370" s="8"/>
      <c r="E370" s="8"/>
      <c r="F370" s="8"/>
      <c r="G370" s="142"/>
      <c r="H370" s="142"/>
      <c r="I370" s="138"/>
      <c r="J370" s="138"/>
      <c r="K370" s="138"/>
      <c r="L370" s="138"/>
      <c r="M370" s="138"/>
      <c r="N370" s="138"/>
      <c r="O370" s="8"/>
      <c r="P370" s="8"/>
      <c r="Q370" s="8"/>
      <c r="R370" s="8"/>
      <c r="S370" s="8"/>
      <c r="T370" s="8"/>
      <c r="U370" s="8"/>
      <c r="V370" s="8"/>
      <c r="W370" s="8"/>
      <c r="X370" s="8"/>
      <c r="Y370" s="8"/>
      <c r="Z370" s="142"/>
      <c r="AA370" s="142"/>
      <c r="AB370" s="8"/>
      <c r="AC370" s="8"/>
      <c r="AD370" s="8"/>
      <c r="AE370" s="8"/>
    </row>
    <row r="371" ht="15.75" customHeight="1">
      <c r="A371" s="8"/>
      <c r="B371" s="8"/>
      <c r="C371" s="8"/>
      <c r="D371" s="8"/>
      <c r="E371" s="8"/>
      <c r="F371" s="8"/>
      <c r="G371" s="142"/>
      <c r="H371" s="142"/>
      <c r="I371" s="138"/>
      <c r="J371" s="138"/>
      <c r="K371" s="138"/>
      <c r="L371" s="138"/>
      <c r="M371" s="138"/>
      <c r="N371" s="138"/>
      <c r="O371" s="8"/>
      <c r="P371" s="8"/>
      <c r="Q371" s="8"/>
      <c r="R371" s="8"/>
      <c r="S371" s="8"/>
      <c r="T371" s="8"/>
      <c r="U371" s="8"/>
      <c r="V371" s="8"/>
      <c r="W371" s="8"/>
      <c r="X371" s="8"/>
      <c r="Y371" s="8"/>
      <c r="Z371" s="142"/>
      <c r="AA371" s="142"/>
      <c r="AB371" s="8"/>
      <c r="AC371" s="8"/>
      <c r="AD371" s="8"/>
      <c r="AE371" s="8"/>
    </row>
    <row r="372" ht="15.75" customHeight="1">
      <c r="A372" s="8"/>
      <c r="B372" s="8"/>
      <c r="C372" s="8"/>
      <c r="D372" s="8"/>
      <c r="E372" s="8"/>
      <c r="F372" s="8"/>
      <c r="G372" s="142"/>
      <c r="H372" s="142"/>
      <c r="I372" s="138"/>
      <c r="J372" s="138"/>
      <c r="K372" s="138"/>
      <c r="L372" s="138"/>
      <c r="M372" s="138"/>
      <c r="N372" s="138"/>
      <c r="O372" s="8"/>
      <c r="P372" s="8"/>
      <c r="Q372" s="8"/>
      <c r="R372" s="8"/>
      <c r="S372" s="8"/>
      <c r="T372" s="8"/>
      <c r="U372" s="8"/>
      <c r="V372" s="8"/>
      <c r="W372" s="8"/>
      <c r="X372" s="8"/>
      <c r="Y372" s="8"/>
      <c r="Z372" s="142"/>
      <c r="AA372" s="142"/>
      <c r="AB372" s="8"/>
      <c r="AC372" s="8"/>
      <c r="AD372" s="8"/>
      <c r="AE372" s="8"/>
    </row>
    <row r="373" ht="15.75" customHeight="1">
      <c r="A373" s="8"/>
      <c r="B373" s="8"/>
      <c r="C373" s="8"/>
      <c r="D373" s="8"/>
      <c r="E373" s="8"/>
      <c r="F373" s="8"/>
      <c r="G373" s="142"/>
      <c r="H373" s="142"/>
      <c r="I373" s="138"/>
      <c r="J373" s="138"/>
      <c r="K373" s="138"/>
      <c r="L373" s="138"/>
      <c r="M373" s="138"/>
      <c r="N373" s="138"/>
      <c r="O373" s="8"/>
      <c r="P373" s="8"/>
      <c r="Q373" s="8"/>
      <c r="R373" s="8"/>
      <c r="S373" s="8"/>
      <c r="T373" s="8"/>
      <c r="U373" s="8"/>
      <c r="V373" s="8"/>
      <c r="W373" s="8"/>
      <c r="X373" s="8"/>
      <c r="Y373" s="8"/>
      <c r="Z373" s="142"/>
      <c r="AA373" s="142"/>
      <c r="AB373" s="8"/>
      <c r="AC373" s="8"/>
      <c r="AD373" s="8"/>
      <c r="AE373" s="8"/>
    </row>
    <row r="374" ht="15.75" customHeight="1">
      <c r="A374" s="8"/>
      <c r="B374" s="8"/>
      <c r="C374" s="8"/>
      <c r="D374" s="8"/>
      <c r="E374" s="8"/>
      <c r="F374" s="8"/>
      <c r="G374" s="142"/>
      <c r="H374" s="142"/>
      <c r="I374" s="138"/>
      <c r="J374" s="138"/>
      <c r="K374" s="138"/>
      <c r="L374" s="138"/>
      <c r="M374" s="138"/>
      <c r="N374" s="138"/>
      <c r="O374" s="8"/>
      <c r="P374" s="8"/>
      <c r="Q374" s="8"/>
      <c r="R374" s="8"/>
      <c r="S374" s="8"/>
      <c r="T374" s="8"/>
      <c r="U374" s="8"/>
      <c r="V374" s="8"/>
      <c r="W374" s="8"/>
      <c r="X374" s="8"/>
      <c r="Y374" s="8"/>
      <c r="Z374" s="142"/>
      <c r="AA374" s="142"/>
      <c r="AB374" s="8"/>
      <c r="AC374" s="8"/>
      <c r="AD374" s="8"/>
      <c r="AE374" s="8"/>
    </row>
    <row r="375" ht="15.75" customHeight="1">
      <c r="A375" s="8"/>
      <c r="B375" s="8"/>
      <c r="C375" s="8"/>
      <c r="D375" s="8"/>
      <c r="E375" s="8"/>
      <c r="F375" s="8"/>
      <c r="G375" s="142"/>
      <c r="H375" s="142"/>
      <c r="I375" s="138"/>
      <c r="J375" s="138"/>
      <c r="K375" s="138"/>
      <c r="L375" s="138"/>
      <c r="M375" s="138"/>
      <c r="N375" s="138"/>
      <c r="O375" s="8"/>
      <c r="P375" s="8"/>
      <c r="Q375" s="8"/>
      <c r="R375" s="8"/>
      <c r="S375" s="8"/>
      <c r="T375" s="8"/>
      <c r="U375" s="8"/>
      <c r="V375" s="8"/>
      <c r="W375" s="8"/>
      <c r="X375" s="8"/>
      <c r="Y375" s="8"/>
      <c r="Z375" s="142"/>
      <c r="AA375" s="142"/>
      <c r="AB375" s="8"/>
      <c r="AC375" s="8"/>
      <c r="AD375" s="8"/>
      <c r="AE375" s="8"/>
    </row>
    <row r="376" ht="15.75" customHeight="1">
      <c r="A376" s="8"/>
      <c r="B376" s="8"/>
      <c r="C376" s="8"/>
      <c r="D376" s="8"/>
      <c r="E376" s="8"/>
      <c r="F376" s="8"/>
      <c r="G376" s="142"/>
      <c r="H376" s="142"/>
      <c r="I376" s="138"/>
      <c r="J376" s="138"/>
      <c r="K376" s="138"/>
      <c r="L376" s="138"/>
      <c r="M376" s="138"/>
      <c r="N376" s="138"/>
      <c r="O376" s="8"/>
      <c r="P376" s="8"/>
      <c r="Q376" s="8"/>
      <c r="R376" s="8"/>
      <c r="S376" s="8"/>
      <c r="T376" s="8"/>
      <c r="U376" s="8"/>
      <c r="V376" s="8"/>
      <c r="W376" s="8"/>
      <c r="X376" s="8"/>
      <c r="Y376" s="8"/>
      <c r="Z376" s="142"/>
      <c r="AA376" s="142"/>
      <c r="AB376" s="8"/>
      <c r="AC376" s="8"/>
      <c r="AD376" s="8"/>
      <c r="AE376" s="8"/>
    </row>
    <row r="377" ht="15.75" customHeight="1">
      <c r="A377" s="8"/>
      <c r="B377" s="8"/>
      <c r="C377" s="8"/>
      <c r="D377" s="8"/>
      <c r="E377" s="8"/>
      <c r="F377" s="8"/>
      <c r="G377" s="142"/>
      <c r="H377" s="142"/>
      <c r="I377" s="138"/>
      <c r="J377" s="138"/>
      <c r="K377" s="138"/>
      <c r="L377" s="138"/>
      <c r="M377" s="138"/>
      <c r="N377" s="138"/>
      <c r="O377" s="8"/>
      <c r="P377" s="8"/>
      <c r="Q377" s="8"/>
      <c r="R377" s="8"/>
      <c r="S377" s="8"/>
      <c r="T377" s="8"/>
      <c r="U377" s="8"/>
      <c r="V377" s="8"/>
      <c r="W377" s="8"/>
      <c r="X377" s="8"/>
      <c r="Y377" s="8"/>
      <c r="Z377" s="142"/>
      <c r="AA377" s="142"/>
      <c r="AB377" s="8"/>
      <c r="AC377" s="8"/>
      <c r="AD377" s="8"/>
      <c r="AE377" s="8"/>
    </row>
    <row r="378" ht="15.75" customHeight="1">
      <c r="A378" s="8"/>
      <c r="B378" s="8"/>
      <c r="C378" s="8"/>
      <c r="D378" s="8"/>
      <c r="E378" s="8"/>
      <c r="F378" s="8"/>
      <c r="G378" s="142"/>
      <c r="H378" s="142"/>
      <c r="I378" s="138"/>
      <c r="J378" s="138"/>
      <c r="K378" s="138"/>
      <c r="L378" s="138"/>
      <c r="M378" s="138"/>
      <c r="N378" s="138"/>
      <c r="O378" s="8"/>
      <c r="P378" s="8"/>
      <c r="Q378" s="8"/>
      <c r="R378" s="8"/>
      <c r="S378" s="8"/>
      <c r="T378" s="8"/>
      <c r="U378" s="8"/>
      <c r="V378" s="8"/>
      <c r="W378" s="8"/>
      <c r="X378" s="8"/>
      <c r="Y378" s="8"/>
      <c r="Z378" s="142"/>
      <c r="AA378" s="142"/>
      <c r="AB378" s="8"/>
      <c r="AC378" s="8"/>
      <c r="AD378" s="8"/>
      <c r="AE378" s="8"/>
    </row>
    <row r="379" ht="15.75" customHeight="1">
      <c r="A379" s="8"/>
      <c r="B379" s="8"/>
      <c r="C379" s="8"/>
      <c r="D379" s="8"/>
      <c r="E379" s="8"/>
      <c r="F379" s="8"/>
      <c r="G379" s="142"/>
      <c r="H379" s="142"/>
      <c r="I379" s="138"/>
      <c r="J379" s="138"/>
      <c r="K379" s="138"/>
      <c r="L379" s="138"/>
      <c r="M379" s="138"/>
      <c r="N379" s="138"/>
      <c r="O379" s="8"/>
      <c r="P379" s="8"/>
      <c r="Q379" s="8"/>
      <c r="R379" s="8"/>
      <c r="S379" s="8"/>
      <c r="T379" s="8"/>
      <c r="U379" s="8"/>
      <c r="V379" s="8"/>
      <c r="W379" s="8"/>
      <c r="X379" s="8"/>
      <c r="Y379" s="8"/>
      <c r="Z379" s="142"/>
      <c r="AA379" s="142"/>
      <c r="AB379" s="8"/>
      <c r="AC379" s="8"/>
      <c r="AD379" s="8"/>
      <c r="AE379" s="8"/>
    </row>
    <row r="380" ht="15.75" customHeight="1">
      <c r="A380" s="8"/>
      <c r="B380" s="8"/>
      <c r="C380" s="8"/>
      <c r="D380" s="8"/>
      <c r="E380" s="8"/>
      <c r="F380" s="8"/>
      <c r="G380" s="142"/>
      <c r="H380" s="142"/>
      <c r="I380" s="138"/>
      <c r="J380" s="138"/>
      <c r="K380" s="138"/>
      <c r="L380" s="138"/>
      <c r="M380" s="138"/>
      <c r="N380" s="138"/>
      <c r="O380" s="8"/>
      <c r="P380" s="8"/>
      <c r="Q380" s="8"/>
      <c r="R380" s="8"/>
      <c r="S380" s="8"/>
      <c r="T380" s="8"/>
      <c r="U380" s="8"/>
      <c r="V380" s="8"/>
      <c r="W380" s="8"/>
      <c r="X380" s="8"/>
      <c r="Y380" s="8"/>
      <c r="Z380" s="142"/>
      <c r="AA380" s="142"/>
      <c r="AB380" s="8"/>
      <c r="AC380" s="8"/>
      <c r="AD380" s="8"/>
      <c r="AE380" s="8"/>
    </row>
    <row r="381" ht="15.75" customHeight="1">
      <c r="A381" s="8"/>
      <c r="B381" s="8"/>
      <c r="C381" s="8"/>
      <c r="D381" s="8"/>
      <c r="E381" s="8"/>
      <c r="F381" s="8"/>
      <c r="G381" s="142"/>
      <c r="H381" s="142"/>
      <c r="I381" s="138"/>
      <c r="J381" s="138"/>
      <c r="K381" s="138"/>
      <c r="L381" s="138"/>
      <c r="M381" s="138"/>
      <c r="N381" s="138"/>
      <c r="O381" s="8"/>
      <c r="P381" s="8"/>
      <c r="Q381" s="8"/>
      <c r="R381" s="8"/>
      <c r="S381" s="8"/>
      <c r="T381" s="8"/>
      <c r="U381" s="8"/>
      <c r="V381" s="8"/>
      <c r="W381" s="8"/>
      <c r="X381" s="8"/>
      <c r="Y381" s="8"/>
      <c r="Z381" s="142"/>
      <c r="AA381" s="142"/>
      <c r="AB381" s="8"/>
      <c r="AC381" s="8"/>
      <c r="AD381" s="8"/>
      <c r="AE381" s="8"/>
    </row>
    <row r="382" ht="15.75" customHeight="1">
      <c r="A382" s="8"/>
      <c r="B382" s="8"/>
      <c r="C382" s="8"/>
      <c r="D382" s="8"/>
      <c r="E382" s="8"/>
      <c r="F382" s="8"/>
      <c r="G382" s="142"/>
      <c r="H382" s="142"/>
      <c r="I382" s="138"/>
      <c r="J382" s="138"/>
      <c r="K382" s="138"/>
      <c r="L382" s="138"/>
      <c r="M382" s="138"/>
      <c r="N382" s="138"/>
      <c r="O382" s="8"/>
      <c r="P382" s="8"/>
      <c r="Q382" s="8"/>
      <c r="R382" s="8"/>
      <c r="S382" s="8"/>
      <c r="T382" s="8"/>
      <c r="U382" s="8"/>
      <c r="V382" s="8"/>
      <c r="W382" s="8"/>
      <c r="X382" s="8"/>
      <c r="Y382" s="8"/>
      <c r="Z382" s="142"/>
      <c r="AA382" s="142"/>
      <c r="AB382" s="8"/>
      <c r="AC382" s="8"/>
      <c r="AD382" s="8"/>
      <c r="AE382" s="8"/>
    </row>
    <row r="383" ht="15.75" customHeight="1">
      <c r="A383" s="8"/>
      <c r="B383" s="8"/>
      <c r="C383" s="8"/>
      <c r="D383" s="8"/>
      <c r="E383" s="8"/>
      <c r="F383" s="8"/>
      <c r="G383" s="142"/>
      <c r="H383" s="142"/>
      <c r="I383" s="138"/>
      <c r="J383" s="138"/>
      <c r="K383" s="138"/>
      <c r="L383" s="138"/>
      <c r="M383" s="138"/>
      <c r="N383" s="138"/>
      <c r="O383" s="8"/>
      <c r="P383" s="8"/>
      <c r="Q383" s="8"/>
      <c r="R383" s="8"/>
      <c r="S383" s="8"/>
      <c r="T383" s="8"/>
      <c r="U383" s="8"/>
      <c r="V383" s="8"/>
      <c r="W383" s="8"/>
      <c r="X383" s="8"/>
      <c r="Y383" s="8"/>
      <c r="Z383" s="142"/>
      <c r="AA383" s="142"/>
      <c r="AB383" s="8"/>
      <c r="AC383" s="8"/>
      <c r="AD383" s="8"/>
      <c r="AE383" s="8"/>
    </row>
    <row r="384" ht="15.75" customHeight="1">
      <c r="A384" s="8"/>
      <c r="B384" s="8"/>
      <c r="C384" s="8"/>
      <c r="D384" s="8"/>
      <c r="E384" s="8"/>
      <c r="F384" s="8"/>
      <c r="G384" s="142"/>
      <c r="H384" s="142"/>
      <c r="I384" s="138"/>
      <c r="J384" s="138"/>
      <c r="K384" s="138"/>
      <c r="L384" s="138"/>
      <c r="M384" s="138"/>
      <c r="N384" s="138"/>
      <c r="O384" s="8"/>
      <c r="P384" s="8"/>
      <c r="Q384" s="8"/>
      <c r="R384" s="8"/>
      <c r="S384" s="8"/>
      <c r="T384" s="8"/>
      <c r="U384" s="8"/>
      <c r="V384" s="8"/>
      <c r="W384" s="8"/>
      <c r="X384" s="8"/>
      <c r="Y384" s="8"/>
      <c r="Z384" s="142"/>
      <c r="AA384" s="142"/>
      <c r="AB384" s="8"/>
      <c r="AC384" s="8"/>
      <c r="AD384" s="8"/>
      <c r="AE384" s="8"/>
    </row>
    <row r="385" ht="15.75" customHeight="1">
      <c r="A385" s="8"/>
      <c r="B385" s="8"/>
      <c r="C385" s="8"/>
      <c r="D385" s="8"/>
      <c r="E385" s="8"/>
      <c r="F385" s="8"/>
      <c r="G385" s="142"/>
      <c r="H385" s="142"/>
      <c r="I385" s="138"/>
      <c r="J385" s="138"/>
      <c r="K385" s="138"/>
      <c r="L385" s="138"/>
      <c r="M385" s="138"/>
      <c r="N385" s="138"/>
      <c r="O385" s="8"/>
      <c r="P385" s="8"/>
      <c r="Q385" s="8"/>
      <c r="R385" s="8"/>
      <c r="S385" s="8"/>
      <c r="T385" s="8"/>
      <c r="U385" s="8"/>
      <c r="V385" s="8"/>
      <c r="W385" s="8"/>
      <c r="X385" s="8"/>
      <c r="Y385" s="8"/>
      <c r="Z385" s="142"/>
      <c r="AA385" s="142"/>
      <c r="AB385" s="8"/>
      <c r="AC385" s="8"/>
      <c r="AD385" s="8"/>
      <c r="AE385" s="8"/>
    </row>
    <row r="386" ht="15.75" customHeight="1">
      <c r="A386" s="8"/>
      <c r="B386" s="8"/>
      <c r="C386" s="8"/>
      <c r="D386" s="8"/>
      <c r="E386" s="8"/>
      <c r="F386" s="8"/>
      <c r="G386" s="142"/>
      <c r="H386" s="142"/>
      <c r="I386" s="138"/>
      <c r="J386" s="138"/>
      <c r="K386" s="138"/>
      <c r="L386" s="138"/>
      <c r="M386" s="138"/>
      <c r="N386" s="138"/>
      <c r="O386" s="8"/>
      <c r="P386" s="8"/>
      <c r="Q386" s="8"/>
      <c r="R386" s="8"/>
      <c r="S386" s="8"/>
      <c r="T386" s="8"/>
      <c r="U386" s="8"/>
      <c r="V386" s="8"/>
      <c r="W386" s="8"/>
      <c r="X386" s="8"/>
      <c r="Y386" s="8"/>
      <c r="Z386" s="142"/>
      <c r="AA386" s="142"/>
      <c r="AB386" s="8"/>
      <c r="AC386" s="8"/>
      <c r="AD386" s="8"/>
      <c r="AE386" s="8"/>
    </row>
    <row r="387" ht="15.75" customHeight="1">
      <c r="A387" s="8"/>
      <c r="B387" s="8"/>
      <c r="C387" s="8"/>
      <c r="D387" s="8"/>
      <c r="E387" s="8"/>
      <c r="F387" s="8"/>
      <c r="G387" s="142"/>
      <c r="H387" s="142"/>
      <c r="I387" s="138"/>
      <c r="J387" s="138"/>
      <c r="K387" s="138"/>
      <c r="L387" s="138"/>
      <c r="M387" s="138"/>
      <c r="N387" s="138"/>
      <c r="O387" s="8"/>
      <c r="P387" s="8"/>
      <c r="Q387" s="8"/>
      <c r="R387" s="8"/>
      <c r="S387" s="8"/>
      <c r="T387" s="8"/>
      <c r="U387" s="8"/>
      <c r="V387" s="8"/>
      <c r="W387" s="8"/>
      <c r="X387" s="8"/>
      <c r="Y387" s="8"/>
      <c r="Z387" s="142"/>
      <c r="AA387" s="142"/>
      <c r="AB387" s="8"/>
      <c r="AC387" s="8"/>
      <c r="AD387" s="8"/>
      <c r="AE387" s="8"/>
    </row>
    <row r="388" ht="15.75" customHeight="1">
      <c r="A388" s="8"/>
      <c r="B388" s="8"/>
      <c r="C388" s="8"/>
      <c r="D388" s="8"/>
      <c r="E388" s="8"/>
      <c r="F388" s="8"/>
      <c r="G388" s="142"/>
      <c r="H388" s="142"/>
      <c r="I388" s="138"/>
      <c r="J388" s="138"/>
      <c r="K388" s="138"/>
      <c r="L388" s="138"/>
      <c r="M388" s="138"/>
      <c r="N388" s="138"/>
      <c r="O388" s="8"/>
      <c r="P388" s="8"/>
      <c r="Q388" s="8"/>
      <c r="R388" s="8"/>
      <c r="S388" s="8"/>
      <c r="T388" s="8"/>
      <c r="U388" s="8"/>
      <c r="V388" s="8"/>
      <c r="W388" s="8"/>
      <c r="X388" s="8"/>
      <c r="Y388" s="8"/>
      <c r="Z388" s="142"/>
      <c r="AA388" s="142"/>
      <c r="AB388" s="8"/>
      <c r="AC388" s="8"/>
      <c r="AD388" s="8"/>
      <c r="AE388" s="8"/>
    </row>
    <row r="389" ht="15.75" customHeight="1">
      <c r="A389" s="8"/>
      <c r="B389" s="8"/>
      <c r="C389" s="8"/>
      <c r="D389" s="8"/>
      <c r="E389" s="8"/>
      <c r="F389" s="8"/>
      <c r="G389" s="142"/>
      <c r="H389" s="142"/>
      <c r="I389" s="138"/>
      <c r="J389" s="138"/>
      <c r="K389" s="138"/>
      <c r="L389" s="138"/>
      <c r="M389" s="138"/>
      <c r="N389" s="138"/>
      <c r="O389" s="8"/>
      <c r="P389" s="8"/>
      <c r="Q389" s="8"/>
      <c r="R389" s="8"/>
      <c r="S389" s="8"/>
      <c r="T389" s="8"/>
      <c r="U389" s="8"/>
      <c r="V389" s="8"/>
      <c r="W389" s="8"/>
      <c r="X389" s="8"/>
      <c r="Y389" s="8"/>
      <c r="Z389" s="142"/>
      <c r="AA389" s="142"/>
      <c r="AB389" s="8"/>
      <c r="AC389" s="8"/>
      <c r="AD389" s="8"/>
      <c r="AE389" s="8"/>
    </row>
    <row r="390" ht="15.75" customHeight="1">
      <c r="A390" s="8"/>
      <c r="B390" s="8"/>
      <c r="C390" s="8"/>
      <c r="D390" s="8"/>
      <c r="E390" s="8"/>
      <c r="F390" s="8"/>
      <c r="G390" s="142"/>
      <c r="H390" s="142"/>
      <c r="I390" s="138"/>
      <c r="J390" s="138"/>
      <c r="K390" s="138"/>
      <c r="L390" s="138"/>
      <c r="M390" s="138"/>
      <c r="N390" s="138"/>
      <c r="O390" s="8"/>
      <c r="P390" s="8"/>
      <c r="Q390" s="8"/>
      <c r="R390" s="8"/>
      <c r="S390" s="8"/>
      <c r="T390" s="8"/>
      <c r="U390" s="8"/>
      <c r="V390" s="8"/>
      <c r="W390" s="8"/>
      <c r="X390" s="8"/>
      <c r="Y390" s="8"/>
      <c r="Z390" s="142"/>
      <c r="AA390" s="142"/>
      <c r="AB390" s="8"/>
      <c r="AC390" s="8"/>
      <c r="AD390" s="8"/>
      <c r="AE390" s="8"/>
    </row>
    <row r="391" ht="15.75" customHeight="1">
      <c r="A391" s="8"/>
      <c r="B391" s="8"/>
      <c r="C391" s="8"/>
      <c r="D391" s="8"/>
      <c r="E391" s="8"/>
      <c r="F391" s="8"/>
      <c r="G391" s="142"/>
      <c r="H391" s="142"/>
      <c r="I391" s="138"/>
      <c r="J391" s="138"/>
      <c r="K391" s="138"/>
      <c r="L391" s="138"/>
      <c r="M391" s="138"/>
      <c r="N391" s="138"/>
      <c r="O391" s="8"/>
      <c r="P391" s="8"/>
      <c r="Q391" s="8"/>
      <c r="R391" s="8"/>
      <c r="S391" s="8"/>
      <c r="T391" s="8"/>
      <c r="U391" s="8"/>
      <c r="V391" s="8"/>
      <c r="W391" s="8"/>
      <c r="X391" s="8"/>
      <c r="Y391" s="8"/>
      <c r="Z391" s="142"/>
      <c r="AA391" s="142"/>
      <c r="AB391" s="8"/>
      <c r="AC391" s="8"/>
      <c r="AD391" s="8"/>
      <c r="AE391" s="8"/>
    </row>
    <row r="392" ht="15.75" customHeight="1">
      <c r="A392" s="8"/>
      <c r="B392" s="8"/>
      <c r="C392" s="8"/>
      <c r="D392" s="8"/>
      <c r="E392" s="8"/>
      <c r="F392" s="8"/>
      <c r="G392" s="142"/>
      <c r="H392" s="142"/>
      <c r="I392" s="138"/>
      <c r="J392" s="138"/>
      <c r="K392" s="138"/>
      <c r="L392" s="138"/>
      <c r="M392" s="138"/>
      <c r="N392" s="138"/>
      <c r="O392" s="8"/>
      <c r="P392" s="8"/>
      <c r="Q392" s="8"/>
      <c r="R392" s="8"/>
      <c r="S392" s="8"/>
      <c r="T392" s="8"/>
      <c r="U392" s="8"/>
      <c r="V392" s="8"/>
      <c r="W392" s="8"/>
      <c r="X392" s="8"/>
      <c r="Y392" s="8"/>
      <c r="Z392" s="142"/>
      <c r="AA392" s="142"/>
      <c r="AB392" s="8"/>
      <c r="AC392" s="8"/>
      <c r="AD392" s="8"/>
      <c r="AE392" s="8"/>
    </row>
    <row r="393" ht="15.75" customHeight="1">
      <c r="A393" s="8"/>
      <c r="B393" s="8"/>
      <c r="C393" s="8"/>
      <c r="D393" s="8"/>
      <c r="E393" s="8"/>
      <c r="F393" s="8"/>
      <c r="G393" s="142"/>
      <c r="H393" s="142"/>
      <c r="I393" s="138"/>
      <c r="J393" s="138"/>
      <c r="K393" s="138"/>
      <c r="L393" s="138"/>
      <c r="M393" s="138"/>
      <c r="N393" s="138"/>
      <c r="O393" s="8"/>
      <c r="P393" s="8"/>
      <c r="Q393" s="8"/>
      <c r="R393" s="8"/>
      <c r="S393" s="8"/>
      <c r="T393" s="8"/>
      <c r="U393" s="8"/>
      <c r="V393" s="8"/>
      <c r="W393" s="8"/>
      <c r="X393" s="8"/>
      <c r="Y393" s="8"/>
      <c r="Z393" s="142"/>
      <c r="AA393" s="142"/>
      <c r="AB393" s="8"/>
      <c r="AC393" s="8"/>
      <c r="AD393" s="8"/>
      <c r="AE393" s="8"/>
    </row>
    <row r="394" ht="15.75" customHeight="1">
      <c r="A394" s="8"/>
      <c r="B394" s="8"/>
      <c r="C394" s="8"/>
      <c r="D394" s="8"/>
      <c r="E394" s="8"/>
      <c r="F394" s="8"/>
      <c r="G394" s="142"/>
      <c r="H394" s="142"/>
      <c r="I394" s="138"/>
      <c r="J394" s="138"/>
      <c r="K394" s="138"/>
      <c r="L394" s="138"/>
      <c r="M394" s="138"/>
      <c r="N394" s="138"/>
      <c r="O394" s="8"/>
      <c r="P394" s="8"/>
      <c r="Q394" s="8"/>
      <c r="R394" s="8"/>
      <c r="S394" s="8"/>
      <c r="T394" s="8"/>
      <c r="U394" s="8"/>
      <c r="V394" s="8"/>
      <c r="W394" s="8"/>
      <c r="X394" s="8"/>
      <c r="Y394" s="8"/>
      <c r="Z394" s="142"/>
      <c r="AA394" s="142"/>
      <c r="AB394" s="8"/>
      <c r="AC394" s="8"/>
      <c r="AD394" s="8"/>
      <c r="AE394" s="8"/>
    </row>
    <row r="395" ht="15.75" customHeight="1">
      <c r="A395" s="8"/>
      <c r="B395" s="8"/>
      <c r="C395" s="8"/>
      <c r="D395" s="8"/>
      <c r="E395" s="8"/>
      <c r="F395" s="8"/>
      <c r="G395" s="142"/>
      <c r="H395" s="142"/>
      <c r="I395" s="138"/>
      <c r="J395" s="138"/>
      <c r="K395" s="138"/>
      <c r="L395" s="138"/>
      <c r="M395" s="138"/>
      <c r="N395" s="138"/>
      <c r="O395" s="8"/>
      <c r="P395" s="8"/>
      <c r="Q395" s="8"/>
      <c r="R395" s="8"/>
      <c r="S395" s="8"/>
      <c r="T395" s="8"/>
      <c r="U395" s="8"/>
      <c r="V395" s="8"/>
      <c r="W395" s="8"/>
      <c r="X395" s="8"/>
      <c r="Y395" s="8"/>
      <c r="Z395" s="142"/>
      <c r="AA395" s="142"/>
      <c r="AB395" s="8"/>
      <c r="AC395" s="8"/>
      <c r="AD395" s="8"/>
      <c r="AE395" s="8"/>
    </row>
    <row r="396" ht="15.75" customHeight="1">
      <c r="A396" s="8"/>
      <c r="B396" s="8"/>
      <c r="C396" s="8"/>
      <c r="D396" s="8"/>
      <c r="E396" s="8"/>
      <c r="F396" s="8"/>
      <c r="G396" s="142"/>
      <c r="H396" s="142"/>
      <c r="I396" s="138"/>
      <c r="J396" s="138"/>
      <c r="K396" s="138"/>
      <c r="L396" s="138"/>
      <c r="M396" s="138"/>
      <c r="N396" s="138"/>
      <c r="O396" s="8"/>
      <c r="P396" s="8"/>
      <c r="Q396" s="8"/>
      <c r="R396" s="8"/>
      <c r="S396" s="8"/>
      <c r="T396" s="8"/>
      <c r="U396" s="8"/>
      <c r="V396" s="8"/>
      <c r="W396" s="8"/>
      <c r="X396" s="8"/>
      <c r="Y396" s="8"/>
      <c r="Z396" s="142"/>
      <c r="AA396" s="142"/>
      <c r="AB396" s="8"/>
      <c r="AC396" s="8"/>
      <c r="AD396" s="8"/>
      <c r="AE396" s="8"/>
    </row>
    <row r="397" ht="15.75" customHeight="1">
      <c r="A397" s="8"/>
      <c r="B397" s="8"/>
      <c r="C397" s="8"/>
      <c r="D397" s="8"/>
      <c r="E397" s="8"/>
      <c r="F397" s="8"/>
      <c r="G397" s="142"/>
      <c r="H397" s="142"/>
      <c r="I397" s="138"/>
      <c r="J397" s="138"/>
      <c r="K397" s="138"/>
      <c r="L397" s="138"/>
      <c r="M397" s="138"/>
      <c r="N397" s="138"/>
      <c r="O397" s="8"/>
      <c r="P397" s="8"/>
      <c r="Q397" s="8"/>
      <c r="R397" s="8"/>
      <c r="S397" s="8"/>
      <c r="T397" s="8"/>
      <c r="U397" s="8"/>
      <c r="V397" s="8"/>
      <c r="W397" s="8"/>
      <c r="X397" s="8"/>
      <c r="Y397" s="8"/>
      <c r="Z397" s="142"/>
      <c r="AA397" s="142"/>
      <c r="AB397" s="8"/>
      <c r="AC397" s="8"/>
      <c r="AD397" s="8"/>
      <c r="AE397" s="8"/>
    </row>
    <row r="398" ht="15.75" customHeight="1">
      <c r="A398" s="8"/>
      <c r="B398" s="8"/>
      <c r="C398" s="8"/>
      <c r="D398" s="8"/>
      <c r="E398" s="8"/>
      <c r="F398" s="8"/>
      <c r="G398" s="142"/>
      <c r="H398" s="142"/>
      <c r="I398" s="138"/>
      <c r="J398" s="138"/>
      <c r="K398" s="138"/>
      <c r="L398" s="138"/>
      <c r="M398" s="138"/>
      <c r="N398" s="138"/>
      <c r="O398" s="8"/>
      <c r="P398" s="8"/>
      <c r="Q398" s="8"/>
      <c r="R398" s="8"/>
      <c r="S398" s="8"/>
      <c r="T398" s="8"/>
      <c r="U398" s="8"/>
      <c r="V398" s="8"/>
      <c r="W398" s="8"/>
      <c r="X398" s="8"/>
      <c r="Y398" s="8"/>
      <c r="Z398" s="142"/>
      <c r="AA398" s="142"/>
      <c r="AB398" s="8"/>
      <c r="AC398" s="8"/>
      <c r="AD398" s="8"/>
      <c r="AE398" s="8"/>
    </row>
    <row r="399" ht="15.75" customHeight="1">
      <c r="A399" s="8"/>
      <c r="B399" s="8"/>
      <c r="C399" s="8"/>
      <c r="D399" s="8"/>
      <c r="E399" s="8"/>
      <c r="F399" s="8"/>
      <c r="G399" s="142"/>
      <c r="H399" s="142"/>
      <c r="I399" s="138"/>
      <c r="J399" s="138"/>
      <c r="K399" s="138"/>
      <c r="L399" s="138"/>
      <c r="M399" s="138"/>
      <c r="N399" s="138"/>
      <c r="O399" s="8"/>
      <c r="P399" s="8"/>
      <c r="Q399" s="8"/>
      <c r="R399" s="8"/>
      <c r="S399" s="8"/>
      <c r="T399" s="8"/>
      <c r="U399" s="8"/>
      <c r="V399" s="8"/>
      <c r="W399" s="8"/>
      <c r="X399" s="8"/>
      <c r="Y399" s="8"/>
      <c r="Z399" s="142"/>
      <c r="AA399" s="142"/>
      <c r="AB399" s="8"/>
      <c r="AC399" s="8"/>
      <c r="AD399" s="8"/>
      <c r="AE399" s="8"/>
    </row>
    <row r="400" ht="15.75" customHeight="1">
      <c r="A400" s="8"/>
      <c r="B400" s="8"/>
      <c r="C400" s="8"/>
      <c r="D400" s="8"/>
      <c r="E400" s="8"/>
      <c r="F400" s="8"/>
      <c r="G400" s="142"/>
      <c r="H400" s="142"/>
      <c r="I400" s="138"/>
      <c r="J400" s="138"/>
      <c r="K400" s="138"/>
      <c r="L400" s="138"/>
      <c r="M400" s="138"/>
      <c r="N400" s="138"/>
      <c r="O400" s="8"/>
      <c r="P400" s="8"/>
      <c r="Q400" s="8"/>
      <c r="R400" s="8"/>
      <c r="S400" s="8"/>
      <c r="T400" s="8"/>
      <c r="U400" s="8"/>
      <c r="V400" s="8"/>
      <c r="W400" s="8"/>
      <c r="X400" s="8"/>
      <c r="Y400" s="8"/>
      <c r="Z400" s="142"/>
      <c r="AA400" s="142"/>
      <c r="AB400" s="8"/>
      <c r="AC400" s="8"/>
      <c r="AD400" s="8"/>
      <c r="AE400" s="8"/>
    </row>
    <row r="401" ht="15.75" customHeight="1">
      <c r="A401" s="8"/>
      <c r="B401" s="8"/>
      <c r="C401" s="8"/>
      <c r="D401" s="8"/>
      <c r="E401" s="8"/>
      <c r="F401" s="8"/>
      <c r="G401" s="142"/>
      <c r="H401" s="142"/>
      <c r="I401" s="138"/>
      <c r="J401" s="138"/>
      <c r="K401" s="138"/>
      <c r="L401" s="138"/>
      <c r="M401" s="138"/>
      <c r="N401" s="138"/>
      <c r="O401" s="8"/>
      <c r="P401" s="8"/>
      <c r="Q401" s="8"/>
      <c r="R401" s="8"/>
      <c r="S401" s="8"/>
      <c r="T401" s="8"/>
      <c r="U401" s="8"/>
      <c r="V401" s="8"/>
      <c r="W401" s="8"/>
      <c r="X401" s="8"/>
      <c r="Y401" s="8"/>
      <c r="Z401" s="142"/>
      <c r="AA401" s="142"/>
      <c r="AB401" s="8"/>
      <c r="AC401" s="8"/>
      <c r="AD401" s="8"/>
      <c r="AE401" s="8"/>
    </row>
    <row r="402" ht="15.75" customHeight="1">
      <c r="A402" s="8"/>
      <c r="B402" s="8"/>
      <c r="C402" s="8"/>
      <c r="D402" s="8"/>
      <c r="E402" s="8"/>
      <c r="F402" s="8"/>
      <c r="G402" s="142"/>
      <c r="H402" s="142"/>
      <c r="I402" s="138"/>
      <c r="J402" s="138"/>
      <c r="K402" s="138"/>
      <c r="L402" s="138"/>
      <c r="M402" s="138"/>
      <c r="N402" s="138"/>
      <c r="O402" s="8"/>
      <c r="P402" s="8"/>
      <c r="Q402" s="8"/>
      <c r="R402" s="8"/>
      <c r="S402" s="8"/>
      <c r="T402" s="8"/>
      <c r="U402" s="8"/>
      <c r="V402" s="8"/>
      <c r="W402" s="8"/>
      <c r="X402" s="8"/>
      <c r="Y402" s="8"/>
      <c r="Z402" s="142"/>
      <c r="AA402" s="142"/>
      <c r="AB402" s="8"/>
      <c r="AC402" s="8"/>
      <c r="AD402" s="8"/>
      <c r="AE402" s="8"/>
    </row>
    <row r="403" ht="15.75" customHeight="1">
      <c r="A403" s="8"/>
      <c r="B403" s="8"/>
      <c r="C403" s="8"/>
      <c r="D403" s="8"/>
      <c r="E403" s="8"/>
      <c r="F403" s="8"/>
      <c r="G403" s="142"/>
      <c r="H403" s="142"/>
      <c r="I403" s="138"/>
      <c r="J403" s="138"/>
      <c r="K403" s="138"/>
      <c r="L403" s="138"/>
      <c r="M403" s="138"/>
      <c r="N403" s="138"/>
      <c r="O403" s="8"/>
      <c r="P403" s="8"/>
      <c r="Q403" s="8"/>
      <c r="R403" s="8"/>
      <c r="S403" s="8"/>
      <c r="T403" s="8"/>
      <c r="U403" s="8"/>
      <c r="V403" s="8"/>
      <c r="W403" s="8"/>
      <c r="X403" s="8"/>
      <c r="Y403" s="8"/>
      <c r="Z403" s="142"/>
      <c r="AA403" s="142"/>
      <c r="AB403" s="8"/>
      <c r="AC403" s="8"/>
      <c r="AD403" s="8"/>
      <c r="AE403" s="8"/>
    </row>
    <row r="404" ht="15.75" customHeight="1">
      <c r="A404" s="8"/>
      <c r="B404" s="8"/>
      <c r="C404" s="8"/>
      <c r="D404" s="8"/>
      <c r="E404" s="8"/>
      <c r="F404" s="8"/>
      <c r="G404" s="142"/>
      <c r="H404" s="142"/>
      <c r="I404" s="138"/>
      <c r="J404" s="138"/>
      <c r="K404" s="138"/>
      <c r="L404" s="138"/>
      <c r="M404" s="138"/>
      <c r="N404" s="138"/>
      <c r="O404" s="8"/>
      <c r="P404" s="8"/>
      <c r="Q404" s="8"/>
      <c r="R404" s="8"/>
      <c r="S404" s="8"/>
      <c r="T404" s="8"/>
      <c r="U404" s="8"/>
      <c r="V404" s="8"/>
      <c r="W404" s="8"/>
      <c r="X404" s="8"/>
      <c r="Y404" s="8"/>
      <c r="Z404" s="142"/>
      <c r="AA404" s="142"/>
      <c r="AB404" s="8"/>
      <c r="AC404" s="8"/>
      <c r="AD404" s="8"/>
      <c r="AE404" s="8"/>
    </row>
    <row r="405" ht="15.75" customHeight="1">
      <c r="A405" s="8"/>
      <c r="B405" s="8"/>
      <c r="C405" s="8"/>
      <c r="D405" s="8"/>
      <c r="E405" s="8"/>
      <c r="F405" s="8"/>
      <c r="G405" s="142"/>
      <c r="H405" s="142"/>
      <c r="I405" s="138"/>
      <c r="J405" s="138"/>
      <c r="K405" s="138"/>
      <c r="L405" s="138"/>
      <c r="M405" s="138"/>
      <c r="N405" s="138"/>
      <c r="O405" s="8"/>
      <c r="P405" s="8"/>
      <c r="Q405" s="8"/>
      <c r="R405" s="8"/>
      <c r="S405" s="8"/>
      <c r="T405" s="8"/>
      <c r="U405" s="8"/>
      <c r="V405" s="8"/>
      <c r="W405" s="8"/>
      <c r="X405" s="8"/>
      <c r="Y405" s="8"/>
      <c r="Z405" s="142"/>
      <c r="AA405" s="142"/>
      <c r="AB405" s="8"/>
      <c r="AC405" s="8"/>
      <c r="AD405" s="8"/>
      <c r="AE405" s="8"/>
    </row>
    <row r="406" ht="15.75" customHeight="1">
      <c r="A406" s="8"/>
      <c r="B406" s="8"/>
      <c r="C406" s="8"/>
      <c r="D406" s="8"/>
      <c r="E406" s="8"/>
      <c r="F406" s="8"/>
      <c r="G406" s="142"/>
      <c r="H406" s="142"/>
      <c r="I406" s="138"/>
      <c r="J406" s="138"/>
      <c r="K406" s="138"/>
      <c r="L406" s="138"/>
      <c r="M406" s="138"/>
      <c r="N406" s="138"/>
      <c r="O406" s="8"/>
      <c r="P406" s="8"/>
      <c r="Q406" s="8"/>
      <c r="R406" s="8"/>
      <c r="S406" s="8"/>
      <c r="T406" s="8"/>
      <c r="U406" s="8"/>
      <c r="V406" s="8"/>
      <c r="W406" s="8"/>
      <c r="X406" s="8"/>
      <c r="Y406" s="8"/>
      <c r="Z406" s="142"/>
      <c r="AA406" s="142"/>
      <c r="AB406" s="8"/>
      <c r="AC406" s="8"/>
      <c r="AD406" s="8"/>
      <c r="AE406" s="8"/>
    </row>
    <row r="407" ht="15.75" customHeight="1">
      <c r="A407" s="8"/>
      <c r="B407" s="8"/>
      <c r="C407" s="8"/>
      <c r="D407" s="8"/>
      <c r="E407" s="8"/>
      <c r="F407" s="8"/>
      <c r="G407" s="142"/>
      <c r="H407" s="142"/>
      <c r="I407" s="138"/>
      <c r="J407" s="138"/>
      <c r="K407" s="138"/>
      <c r="L407" s="138"/>
      <c r="M407" s="138"/>
      <c r="N407" s="138"/>
      <c r="O407" s="8"/>
      <c r="P407" s="8"/>
      <c r="Q407" s="8"/>
      <c r="R407" s="8"/>
      <c r="S407" s="8"/>
      <c r="T407" s="8"/>
      <c r="U407" s="8"/>
      <c r="V407" s="8"/>
      <c r="W407" s="8"/>
      <c r="X407" s="8"/>
      <c r="Y407" s="8"/>
      <c r="Z407" s="142"/>
      <c r="AA407" s="142"/>
      <c r="AB407" s="8"/>
      <c r="AC407" s="8"/>
      <c r="AD407" s="8"/>
      <c r="AE407" s="8"/>
    </row>
    <row r="408" ht="15.75" customHeight="1">
      <c r="A408" s="8"/>
      <c r="B408" s="8"/>
      <c r="C408" s="8"/>
      <c r="D408" s="8"/>
      <c r="E408" s="8"/>
      <c r="F408" s="8"/>
      <c r="G408" s="142"/>
      <c r="H408" s="142"/>
      <c r="I408" s="138"/>
      <c r="J408" s="138"/>
      <c r="K408" s="138"/>
      <c r="L408" s="138"/>
      <c r="M408" s="138"/>
      <c r="N408" s="138"/>
      <c r="O408" s="8"/>
      <c r="P408" s="8"/>
      <c r="Q408" s="8"/>
      <c r="R408" s="8"/>
      <c r="S408" s="8"/>
      <c r="T408" s="8"/>
      <c r="U408" s="8"/>
      <c r="V408" s="8"/>
      <c r="W408" s="8"/>
      <c r="X408" s="8"/>
      <c r="Y408" s="8"/>
      <c r="Z408" s="142"/>
      <c r="AA408" s="142"/>
      <c r="AB408" s="8"/>
      <c r="AC408" s="8"/>
      <c r="AD408" s="8"/>
      <c r="AE408" s="8"/>
    </row>
    <row r="409" ht="15.75" customHeight="1">
      <c r="A409" s="8"/>
      <c r="B409" s="8"/>
      <c r="C409" s="8"/>
      <c r="D409" s="8"/>
      <c r="E409" s="8"/>
      <c r="F409" s="8"/>
      <c r="G409" s="142"/>
      <c r="H409" s="142"/>
      <c r="I409" s="138"/>
      <c r="J409" s="138"/>
      <c r="K409" s="138"/>
      <c r="L409" s="138"/>
      <c r="M409" s="138"/>
      <c r="N409" s="138"/>
      <c r="O409" s="8"/>
      <c r="P409" s="8"/>
      <c r="Q409" s="8"/>
      <c r="R409" s="8"/>
      <c r="S409" s="8"/>
      <c r="T409" s="8"/>
      <c r="U409" s="8"/>
      <c r="V409" s="8"/>
      <c r="W409" s="8"/>
      <c r="X409" s="8"/>
      <c r="Y409" s="8"/>
      <c r="Z409" s="142"/>
      <c r="AA409" s="142"/>
      <c r="AB409" s="8"/>
      <c r="AC409" s="8"/>
      <c r="AD409" s="8"/>
      <c r="AE409" s="8"/>
    </row>
    <row r="410" ht="15.75" customHeight="1">
      <c r="A410" s="8"/>
      <c r="B410" s="8"/>
      <c r="C410" s="8"/>
      <c r="D410" s="8"/>
      <c r="E410" s="8"/>
      <c r="F410" s="8"/>
      <c r="G410" s="142"/>
      <c r="H410" s="142"/>
      <c r="I410" s="138"/>
      <c r="J410" s="138"/>
      <c r="K410" s="138"/>
      <c r="L410" s="138"/>
      <c r="M410" s="138"/>
      <c r="N410" s="138"/>
      <c r="O410" s="8"/>
      <c r="P410" s="8"/>
      <c r="Q410" s="8"/>
      <c r="R410" s="8"/>
      <c r="S410" s="8"/>
      <c r="T410" s="8"/>
      <c r="U410" s="8"/>
      <c r="V410" s="8"/>
      <c r="W410" s="8"/>
      <c r="X410" s="8"/>
      <c r="Y410" s="8"/>
      <c r="Z410" s="142"/>
      <c r="AA410" s="142"/>
      <c r="AB410" s="8"/>
      <c r="AC410" s="8"/>
      <c r="AD410" s="8"/>
      <c r="AE410" s="8"/>
    </row>
    <row r="411" ht="15.75" customHeight="1">
      <c r="A411" s="8"/>
      <c r="B411" s="8"/>
      <c r="C411" s="8"/>
      <c r="D411" s="8"/>
      <c r="E411" s="8"/>
      <c r="F411" s="8"/>
      <c r="G411" s="142"/>
      <c r="H411" s="142"/>
      <c r="I411" s="138"/>
      <c r="J411" s="138"/>
      <c r="K411" s="138"/>
      <c r="L411" s="138"/>
      <c r="M411" s="138"/>
      <c r="N411" s="138"/>
      <c r="O411" s="8"/>
      <c r="P411" s="8"/>
      <c r="Q411" s="8"/>
      <c r="R411" s="8"/>
      <c r="S411" s="8"/>
      <c r="T411" s="8"/>
      <c r="U411" s="8"/>
      <c r="V411" s="8"/>
      <c r="W411" s="8"/>
      <c r="X411" s="8"/>
      <c r="Y411" s="8"/>
      <c r="Z411" s="142"/>
      <c r="AA411" s="142"/>
      <c r="AB411" s="8"/>
      <c r="AC411" s="8"/>
      <c r="AD411" s="8"/>
      <c r="AE411" s="8"/>
    </row>
    <row r="412" ht="15.75" customHeight="1">
      <c r="A412" s="8"/>
      <c r="B412" s="8"/>
      <c r="C412" s="8"/>
      <c r="D412" s="8"/>
      <c r="E412" s="8"/>
      <c r="F412" s="8"/>
      <c r="G412" s="142"/>
      <c r="H412" s="142"/>
      <c r="I412" s="138"/>
      <c r="J412" s="138"/>
      <c r="K412" s="138"/>
      <c r="L412" s="138"/>
      <c r="M412" s="138"/>
      <c r="N412" s="138"/>
      <c r="O412" s="8"/>
      <c r="P412" s="8"/>
      <c r="Q412" s="8"/>
      <c r="R412" s="8"/>
      <c r="S412" s="8"/>
      <c r="T412" s="8"/>
      <c r="U412" s="8"/>
      <c r="V412" s="8"/>
      <c r="W412" s="8"/>
      <c r="X412" s="8"/>
      <c r="Y412" s="8"/>
      <c r="Z412" s="142"/>
      <c r="AA412" s="142"/>
      <c r="AB412" s="8"/>
      <c r="AC412" s="8"/>
      <c r="AD412" s="8"/>
      <c r="AE412" s="8"/>
    </row>
    <row r="413" ht="15.75" customHeight="1">
      <c r="A413" s="8"/>
      <c r="B413" s="8"/>
      <c r="C413" s="8"/>
      <c r="D413" s="8"/>
      <c r="E413" s="8"/>
      <c r="F413" s="8"/>
      <c r="G413" s="142"/>
      <c r="H413" s="142"/>
      <c r="I413" s="138"/>
      <c r="J413" s="138"/>
      <c r="K413" s="138"/>
      <c r="L413" s="138"/>
      <c r="M413" s="138"/>
      <c r="N413" s="138"/>
      <c r="O413" s="8"/>
      <c r="P413" s="8"/>
      <c r="Q413" s="8"/>
      <c r="R413" s="8"/>
      <c r="S413" s="8"/>
      <c r="T413" s="8"/>
      <c r="U413" s="8"/>
      <c r="V413" s="8"/>
      <c r="W413" s="8"/>
      <c r="X413" s="8"/>
      <c r="Y413" s="8"/>
      <c r="Z413" s="142"/>
      <c r="AA413" s="142"/>
      <c r="AB413" s="8"/>
      <c r="AC413" s="8"/>
      <c r="AD413" s="8"/>
      <c r="AE413" s="8"/>
    </row>
    <row r="414" ht="15.75" customHeight="1">
      <c r="A414" s="8"/>
      <c r="B414" s="8"/>
      <c r="C414" s="8"/>
      <c r="D414" s="8"/>
      <c r="E414" s="8"/>
      <c r="F414" s="8"/>
      <c r="G414" s="142"/>
      <c r="H414" s="142"/>
      <c r="I414" s="138"/>
      <c r="J414" s="138"/>
      <c r="K414" s="138"/>
      <c r="L414" s="138"/>
      <c r="M414" s="138"/>
      <c r="N414" s="138"/>
      <c r="O414" s="8"/>
      <c r="P414" s="8"/>
      <c r="Q414" s="8"/>
      <c r="R414" s="8"/>
      <c r="S414" s="8"/>
      <c r="T414" s="8"/>
      <c r="U414" s="8"/>
      <c r="V414" s="8"/>
      <c r="W414" s="8"/>
      <c r="X414" s="8"/>
      <c r="Y414" s="8"/>
      <c r="Z414" s="142"/>
      <c r="AA414" s="142"/>
      <c r="AB414" s="8"/>
      <c r="AC414" s="8"/>
      <c r="AD414" s="8"/>
      <c r="AE414" s="8"/>
    </row>
    <row r="415" ht="15.75" customHeight="1">
      <c r="A415" s="8"/>
      <c r="B415" s="8"/>
      <c r="C415" s="8"/>
      <c r="D415" s="8"/>
      <c r="E415" s="8"/>
      <c r="F415" s="8"/>
      <c r="G415" s="142"/>
      <c r="H415" s="142"/>
      <c r="I415" s="138"/>
      <c r="J415" s="138"/>
      <c r="K415" s="138"/>
      <c r="L415" s="138"/>
      <c r="M415" s="138"/>
      <c r="N415" s="138"/>
      <c r="O415" s="8"/>
      <c r="P415" s="8"/>
      <c r="Q415" s="8"/>
      <c r="R415" s="8"/>
      <c r="S415" s="8"/>
      <c r="T415" s="8"/>
      <c r="U415" s="8"/>
      <c r="V415" s="8"/>
      <c r="W415" s="8"/>
      <c r="X415" s="8"/>
      <c r="Y415" s="8"/>
      <c r="Z415" s="142"/>
      <c r="AA415" s="142"/>
      <c r="AB415" s="8"/>
      <c r="AC415" s="8"/>
      <c r="AD415" s="8"/>
      <c r="AE415" s="8"/>
    </row>
    <row r="416" ht="15.75" customHeight="1">
      <c r="A416" s="8"/>
      <c r="B416" s="8"/>
      <c r="C416" s="8"/>
      <c r="D416" s="8"/>
      <c r="E416" s="8"/>
      <c r="F416" s="8"/>
      <c r="G416" s="142"/>
      <c r="H416" s="142"/>
      <c r="I416" s="138"/>
      <c r="J416" s="138"/>
      <c r="K416" s="138"/>
      <c r="L416" s="138"/>
      <c r="M416" s="138"/>
      <c r="N416" s="138"/>
      <c r="O416" s="8"/>
      <c r="P416" s="8"/>
      <c r="Q416" s="8"/>
      <c r="R416" s="8"/>
      <c r="S416" s="8"/>
      <c r="T416" s="8"/>
      <c r="U416" s="8"/>
      <c r="V416" s="8"/>
      <c r="W416" s="8"/>
      <c r="X416" s="8"/>
      <c r="Y416" s="8"/>
      <c r="Z416" s="142"/>
      <c r="AA416" s="142"/>
      <c r="AB416" s="8"/>
      <c r="AC416" s="8"/>
      <c r="AD416" s="8"/>
      <c r="AE416" s="8"/>
    </row>
    <row r="417" ht="15.75" customHeight="1">
      <c r="A417" s="8"/>
      <c r="B417" s="8"/>
      <c r="C417" s="8"/>
      <c r="D417" s="8"/>
      <c r="E417" s="8"/>
      <c r="F417" s="8"/>
      <c r="G417" s="142"/>
      <c r="H417" s="142"/>
      <c r="I417" s="138"/>
      <c r="J417" s="138"/>
      <c r="K417" s="138"/>
      <c r="L417" s="138"/>
      <c r="M417" s="138"/>
      <c r="N417" s="138"/>
      <c r="O417" s="8"/>
      <c r="P417" s="8"/>
      <c r="Q417" s="8"/>
      <c r="R417" s="8"/>
      <c r="S417" s="8"/>
      <c r="T417" s="8"/>
      <c r="U417" s="8"/>
      <c r="V417" s="8"/>
      <c r="W417" s="8"/>
      <c r="X417" s="8"/>
      <c r="Y417" s="8"/>
      <c r="Z417" s="142"/>
      <c r="AA417" s="142"/>
      <c r="AB417" s="8"/>
      <c r="AC417" s="8"/>
      <c r="AD417" s="8"/>
      <c r="AE417" s="8"/>
    </row>
    <row r="418" ht="15.75" customHeight="1">
      <c r="A418" s="8"/>
      <c r="B418" s="8"/>
      <c r="C418" s="8"/>
      <c r="D418" s="8"/>
      <c r="E418" s="8"/>
      <c r="F418" s="8"/>
      <c r="G418" s="142"/>
      <c r="H418" s="142"/>
      <c r="I418" s="138"/>
      <c r="J418" s="138"/>
      <c r="K418" s="138"/>
      <c r="L418" s="138"/>
      <c r="M418" s="138"/>
      <c r="N418" s="138"/>
      <c r="O418" s="8"/>
      <c r="P418" s="8"/>
      <c r="Q418" s="8"/>
      <c r="R418" s="8"/>
      <c r="S418" s="8"/>
      <c r="T418" s="8"/>
      <c r="U418" s="8"/>
      <c r="V418" s="8"/>
      <c r="W418" s="8"/>
      <c r="X418" s="8"/>
      <c r="Y418" s="8"/>
      <c r="Z418" s="142"/>
      <c r="AA418" s="142"/>
      <c r="AB418" s="8"/>
      <c r="AC418" s="8"/>
      <c r="AD418" s="8"/>
      <c r="AE418" s="8"/>
    </row>
    <row r="419" ht="15.75" customHeight="1">
      <c r="A419" s="8"/>
      <c r="B419" s="8"/>
      <c r="C419" s="8"/>
      <c r="D419" s="8"/>
      <c r="E419" s="8"/>
      <c r="F419" s="8"/>
      <c r="G419" s="142"/>
      <c r="H419" s="142"/>
      <c r="I419" s="138"/>
      <c r="J419" s="138"/>
      <c r="K419" s="138"/>
      <c r="L419" s="138"/>
      <c r="M419" s="138"/>
      <c r="N419" s="138"/>
      <c r="O419" s="8"/>
      <c r="P419" s="8"/>
      <c r="Q419" s="8"/>
      <c r="R419" s="8"/>
      <c r="S419" s="8"/>
      <c r="T419" s="8"/>
      <c r="U419" s="8"/>
      <c r="V419" s="8"/>
      <c r="W419" s="8"/>
      <c r="X419" s="8"/>
      <c r="Y419" s="8"/>
      <c r="Z419" s="142"/>
      <c r="AA419" s="142"/>
      <c r="AB419" s="8"/>
      <c r="AC419" s="8"/>
      <c r="AD419" s="8"/>
      <c r="AE419" s="8"/>
    </row>
    <row r="420" ht="15.75" customHeight="1">
      <c r="A420" s="8"/>
      <c r="B420" s="8"/>
      <c r="C420" s="8"/>
      <c r="D420" s="8"/>
      <c r="E420" s="8"/>
      <c r="F420" s="8"/>
      <c r="G420" s="142"/>
      <c r="H420" s="142"/>
      <c r="I420" s="138"/>
      <c r="J420" s="138"/>
      <c r="K420" s="138"/>
      <c r="L420" s="138"/>
      <c r="M420" s="138"/>
      <c r="N420" s="138"/>
      <c r="O420" s="8"/>
      <c r="P420" s="8"/>
      <c r="Q420" s="8"/>
      <c r="R420" s="8"/>
      <c r="S420" s="8"/>
      <c r="T420" s="8"/>
      <c r="U420" s="8"/>
      <c r="V420" s="8"/>
      <c r="W420" s="8"/>
      <c r="X420" s="8"/>
      <c r="Y420" s="8"/>
      <c r="Z420" s="142"/>
      <c r="AA420" s="142"/>
      <c r="AB420" s="8"/>
      <c r="AC420" s="8"/>
      <c r="AD420" s="8"/>
      <c r="AE420" s="8"/>
    </row>
    <row r="421" ht="15.75" customHeight="1">
      <c r="A421" s="8"/>
      <c r="B421" s="8"/>
      <c r="C421" s="8"/>
      <c r="D421" s="8"/>
      <c r="E421" s="8"/>
      <c r="F421" s="8"/>
      <c r="G421" s="142"/>
      <c r="H421" s="142"/>
      <c r="I421" s="138"/>
      <c r="J421" s="138"/>
      <c r="K421" s="138"/>
      <c r="L421" s="138"/>
      <c r="M421" s="138"/>
      <c r="N421" s="138"/>
      <c r="O421" s="8"/>
      <c r="P421" s="8"/>
      <c r="Q421" s="8"/>
      <c r="R421" s="8"/>
      <c r="S421" s="8"/>
      <c r="T421" s="8"/>
      <c r="U421" s="8"/>
      <c r="V421" s="8"/>
      <c r="W421" s="8"/>
      <c r="X421" s="8"/>
      <c r="Y421" s="8"/>
      <c r="Z421" s="142"/>
      <c r="AA421" s="142"/>
      <c r="AB421" s="8"/>
      <c r="AC421" s="8"/>
      <c r="AD421" s="8"/>
      <c r="AE421" s="8"/>
    </row>
    <row r="422" ht="15.75" customHeight="1">
      <c r="A422" s="8"/>
      <c r="B422" s="8"/>
      <c r="C422" s="8"/>
      <c r="D422" s="8"/>
      <c r="E422" s="8"/>
      <c r="F422" s="8"/>
      <c r="G422" s="142"/>
      <c r="H422" s="142"/>
      <c r="I422" s="138"/>
      <c r="J422" s="138"/>
      <c r="K422" s="138"/>
      <c r="L422" s="138"/>
      <c r="M422" s="138"/>
      <c r="N422" s="138"/>
      <c r="O422" s="8"/>
      <c r="P422" s="8"/>
      <c r="Q422" s="8"/>
      <c r="R422" s="8"/>
      <c r="S422" s="8"/>
      <c r="T422" s="8"/>
      <c r="U422" s="8"/>
      <c r="V422" s="8"/>
      <c r="W422" s="8"/>
      <c r="X422" s="8"/>
      <c r="Y422" s="8"/>
      <c r="Z422" s="142"/>
      <c r="AA422" s="142"/>
      <c r="AB422" s="8"/>
      <c r="AC422" s="8"/>
      <c r="AD422" s="8"/>
      <c r="AE422" s="8"/>
    </row>
    <row r="423" ht="15.75" customHeight="1">
      <c r="A423" s="8"/>
      <c r="B423" s="8"/>
      <c r="C423" s="8"/>
      <c r="D423" s="8"/>
      <c r="E423" s="8"/>
      <c r="F423" s="8"/>
      <c r="G423" s="142"/>
      <c r="H423" s="142"/>
      <c r="I423" s="138"/>
      <c r="J423" s="138"/>
      <c r="K423" s="138"/>
      <c r="L423" s="138"/>
      <c r="M423" s="138"/>
      <c r="N423" s="138"/>
      <c r="O423" s="8"/>
      <c r="P423" s="8"/>
      <c r="Q423" s="8"/>
      <c r="R423" s="8"/>
      <c r="S423" s="8"/>
      <c r="T423" s="8"/>
      <c r="U423" s="8"/>
      <c r="V423" s="8"/>
      <c r="W423" s="8"/>
      <c r="X423" s="8"/>
      <c r="Y423" s="8"/>
      <c r="Z423" s="142"/>
      <c r="AA423" s="142"/>
      <c r="AB423" s="8"/>
      <c r="AC423" s="8"/>
      <c r="AD423" s="8"/>
      <c r="AE423" s="8"/>
    </row>
    <row r="424" ht="15.75" customHeight="1">
      <c r="A424" s="8"/>
      <c r="B424" s="8"/>
      <c r="C424" s="8"/>
      <c r="D424" s="8"/>
      <c r="E424" s="8"/>
      <c r="F424" s="8"/>
      <c r="G424" s="142"/>
      <c r="H424" s="142"/>
      <c r="I424" s="138"/>
      <c r="J424" s="138"/>
      <c r="K424" s="138"/>
      <c r="L424" s="138"/>
      <c r="M424" s="138"/>
      <c r="N424" s="138"/>
      <c r="O424" s="8"/>
      <c r="P424" s="8"/>
      <c r="Q424" s="8"/>
      <c r="R424" s="8"/>
      <c r="S424" s="8"/>
      <c r="T424" s="8"/>
      <c r="U424" s="8"/>
      <c r="V424" s="8"/>
      <c r="W424" s="8"/>
      <c r="X424" s="8"/>
      <c r="Y424" s="8"/>
      <c r="Z424" s="142"/>
      <c r="AA424" s="142"/>
      <c r="AB424" s="8"/>
      <c r="AC424" s="8"/>
      <c r="AD424" s="8"/>
      <c r="AE424" s="8"/>
    </row>
    <row r="425" ht="15.75" customHeight="1">
      <c r="A425" s="8"/>
      <c r="B425" s="8"/>
      <c r="C425" s="8"/>
      <c r="D425" s="8"/>
      <c r="E425" s="8"/>
      <c r="F425" s="8"/>
      <c r="G425" s="142"/>
      <c r="H425" s="142"/>
      <c r="I425" s="138"/>
      <c r="J425" s="138"/>
      <c r="K425" s="138"/>
      <c r="L425" s="138"/>
      <c r="M425" s="138"/>
      <c r="N425" s="138"/>
      <c r="O425" s="8"/>
      <c r="P425" s="8"/>
      <c r="Q425" s="8"/>
      <c r="R425" s="8"/>
      <c r="S425" s="8"/>
      <c r="T425" s="8"/>
      <c r="U425" s="8"/>
      <c r="V425" s="8"/>
      <c r="W425" s="8"/>
      <c r="X425" s="8"/>
      <c r="Y425" s="8"/>
      <c r="Z425" s="142"/>
      <c r="AA425" s="142"/>
      <c r="AB425" s="8"/>
      <c r="AC425" s="8"/>
      <c r="AD425" s="8"/>
      <c r="AE425" s="8"/>
    </row>
    <row r="426" ht="15.75" customHeight="1">
      <c r="A426" s="8"/>
      <c r="B426" s="8"/>
      <c r="C426" s="8"/>
      <c r="D426" s="8"/>
      <c r="E426" s="8"/>
      <c r="F426" s="8"/>
      <c r="G426" s="142"/>
      <c r="H426" s="142"/>
      <c r="I426" s="138"/>
      <c r="J426" s="138"/>
      <c r="K426" s="138"/>
      <c r="L426" s="138"/>
      <c r="M426" s="138"/>
      <c r="N426" s="138"/>
      <c r="O426" s="8"/>
      <c r="P426" s="8"/>
      <c r="Q426" s="8"/>
      <c r="R426" s="8"/>
      <c r="S426" s="8"/>
      <c r="T426" s="8"/>
      <c r="U426" s="8"/>
      <c r="V426" s="8"/>
      <c r="W426" s="8"/>
      <c r="X426" s="8"/>
      <c r="Y426" s="8"/>
      <c r="Z426" s="142"/>
      <c r="AA426" s="142"/>
      <c r="AB426" s="8"/>
      <c r="AC426" s="8"/>
      <c r="AD426" s="8"/>
      <c r="AE426" s="8"/>
    </row>
    <row r="427" ht="15.75" customHeight="1">
      <c r="A427" s="8"/>
      <c r="B427" s="8"/>
      <c r="C427" s="8"/>
      <c r="D427" s="8"/>
      <c r="E427" s="8"/>
      <c r="F427" s="8"/>
      <c r="G427" s="142"/>
      <c r="H427" s="142"/>
      <c r="I427" s="138"/>
      <c r="J427" s="138"/>
      <c r="K427" s="138"/>
      <c r="L427" s="138"/>
      <c r="M427" s="138"/>
      <c r="N427" s="138"/>
      <c r="O427" s="8"/>
      <c r="P427" s="8"/>
      <c r="Q427" s="8"/>
      <c r="R427" s="8"/>
      <c r="S427" s="8"/>
      <c r="T427" s="8"/>
      <c r="U427" s="8"/>
      <c r="V427" s="8"/>
      <c r="W427" s="8"/>
      <c r="X427" s="8"/>
      <c r="Y427" s="8"/>
      <c r="Z427" s="142"/>
      <c r="AA427" s="142"/>
      <c r="AB427" s="8"/>
      <c r="AC427" s="8"/>
      <c r="AD427" s="8"/>
      <c r="AE427" s="8"/>
    </row>
    <row r="428" ht="15.75" customHeight="1">
      <c r="A428" s="8"/>
      <c r="B428" s="8"/>
      <c r="C428" s="8"/>
      <c r="D428" s="8"/>
      <c r="E428" s="8"/>
      <c r="F428" s="8"/>
      <c r="G428" s="142"/>
      <c r="H428" s="142"/>
      <c r="I428" s="138"/>
      <c r="J428" s="138"/>
      <c r="K428" s="138"/>
      <c r="L428" s="138"/>
      <c r="M428" s="138"/>
      <c r="N428" s="138"/>
      <c r="O428" s="8"/>
      <c r="P428" s="8"/>
      <c r="Q428" s="8"/>
      <c r="R428" s="8"/>
      <c r="S428" s="8"/>
      <c r="T428" s="8"/>
      <c r="U428" s="8"/>
      <c r="V428" s="8"/>
      <c r="W428" s="8"/>
      <c r="X428" s="8"/>
      <c r="Y428" s="8"/>
      <c r="Z428" s="142"/>
      <c r="AA428" s="142"/>
      <c r="AB428" s="8"/>
      <c r="AC428" s="8"/>
      <c r="AD428" s="8"/>
      <c r="AE428" s="8"/>
    </row>
    <row r="429" ht="15.75" customHeight="1">
      <c r="A429" s="8"/>
      <c r="B429" s="8"/>
      <c r="C429" s="8"/>
      <c r="D429" s="8"/>
      <c r="E429" s="8"/>
      <c r="F429" s="8"/>
      <c r="G429" s="142"/>
      <c r="H429" s="142"/>
      <c r="I429" s="138"/>
      <c r="J429" s="138"/>
      <c r="K429" s="138"/>
      <c r="L429" s="138"/>
      <c r="M429" s="138"/>
      <c r="N429" s="138"/>
      <c r="O429" s="8"/>
      <c r="P429" s="8"/>
      <c r="Q429" s="8"/>
      <c r="R429" s="8"/>
      <c r="S429" s="8"/>
      <c r="T429" s="8"/>
      <c r="U429" s="8"/>
      <c r="V429" s="8"/>
      <c r="W429" s="8"/>
      <c r="X429" s="8"/>
      <c r="Y429" s="8"/>
      <c r="Z429" s="142"/>
      <c r="AA429" s="142"/>
      <c r="AB429" s="8"/>
      <c r="AC429" s="8"/>
      <c r="AD429" s="8"/>
      <c r="AE429" s="8"/>
    </row>
    <row r="430" ht="15.75" customHeight="1">
      <c r="A430" s="8"/>
      <c r="B430" s="8"/>
      <c r="C430" s="8"/>
      <c r="D430" s="8"/>
      <c r="E430" s="8"/>
      <c r="F430" s="8"/>
      <c r="G430" s="142"/>
      <c r="H430" s="142"/>
      <c r="I430" s="138"/>
      <c r="J430" s="138"/>
      <c r="K430" s="138"/>
      <c r="L430" s="138"/>
      <c r="M430" s="138"/>
      <c r="N430" s="138"/>
      <c r="O430" s="8"/>
      <c r="P430" s="8"/>
      <c r="Q430" s="8"/>
      <c r="R430" s="8"/>
      <c r="S430" s="8"/>
      <c r="T430" s="8"/>
      <c r="U430" s="8"/>
      <c r="V430" s="8"/>
      <c r="W430" s="8"/>
      <c r="X430" s="8"/>
      <c r="Y430" s="8"/>
      <c r="Z430" s="142"/>
      <c r="AA430" s="142"/>
      <c r="AB430" s="8"/>
      <c r="AC430" s="8"/>
      <c r="AD430" s="8"/>
      <c r="AE430" s="8"/>
    </row>
    <row r="431" ht="15.75" customHeight="1">
      <c r="A431" s="8"/>
      <c r="B431" s="8"/>
      <c r="C431" s="8"/>
      <c r="D431" s="8"/>
      <c r="E431" s="8"/>
      <c r="F431" s="8"/>
      <c r="G431" s="142"/>
      <c r="H431" s="142"/>
      <c r="I431" s="138"/>
      <c r="J431" s="138"/>
      <c r="K431" s="138"/>
      <c r="L431" s="138"/>
      <c r="M431" s="138"/>
      <c r="N431" s="138"/>
      <c r="O431" s="8"/>
      <c r="P431" s="8"/>
      <c r="Q431" s="8"/>
      <c r="R431" s="8"/>
      <c r="S431" s="8"/>
      <c r="T431" s="8"/>
      <c r="U431" s="8"/>
      <c r="V431" s="8"/>
      <c r="W431" s="8"/>
      <c r="X431" s="8"/>
      <c r="Y431" s="8"/>
      <c r="Z431" s="142"/>
      <c r="AA431" s="142"/>
      <c r="AB431" s="8"/>
      <c r="AC431" s="8"/>
      <c r="AD431" s="8"/>
      <c r="AE431" s="8"/>
    </row>
    <row r="432" ht="15.75" customHeight="1">
      <c r="A432" s="8"/>
      <c r="B432" s="8"/>
      <c r="C432" s="8"/>
      <c r="D432" s="8"/>
      <c r="E432" s="8"/>
      <c r="F432" s="8"/>
      <c r="G432" s="142"/>
      <c r="H432" s="142"/>
      <c r="I432" s="138"/>
      <c r="J432" s="138"/>
      <c r="K432" s="138"/>
      <c r="L432" s="138"/>
      <c r="M432" s="138"/>
      <c r="N432" s="138"/>
      <c r="O432" s="8"/>
      <c r="P432" s="8"/>
      <c r="Q432" s="8"/>
      <c r="R432" s="8"/>
      <c r="S432" s="8"/>
      <c r="T432" s="8"/>
      <c r="U432" s="8"/>
      <c r="V432" s="8"/>
      <c r="W432" s="8"/>
      <c r="X432" s="8"/>
      <c r="Y432" s="8"/>
      <c r="Z432" s="142"/>
      <c r="AA432" s="142"/>
      <c r="AB432" s="8"/>
      <c r="AC432" s="8"/>
      <c r="AD432" s="8"/>
      <c r="AE432" s="8"/>
    </row>
    <row r="433" ht="15.75" customHeight="1">
      <c r="A433" s="8"/>
      <c r="B433" s="8"/>
      <c r="C433" s="8"/>
      <c r="D433" s="8"/>
      <c r="E433" s="8"/>
      <c r="F433" s="8"/>
      <c r="G433" s="142"/>
      <c r="H433" s="142"/>
      <c r="I433" s="138"/>
      <c r="J433" s="138"/>
      <c r="K433" s="138"/>
      <c r="L433" s="138"/>
      <c r="M433" s="138"/>
      <c r="N433" s="138"/>
      <c r="O433" s="8"/>
      <c r="P433" s="8"/>
      <c r="Q433" s="8"/>
      <c r="R433" s="8"/>
      <c r="S433" s="8"/>
      <c r="T433" s="8"/>
      <c r="U433" s="8"/>
      <c r="V433" s="8"/>
      <c r="W433" s="8"/>
      <c r="X433" s="8"/>
      <c r="Y433" s="8"/>
      <c r="Z433" s="142"/>
      <c r="AA433" s="142"/>
      <c r="AB433" s="8"/>
      <c r="AC433" s="8"/>
      <c r="AD433" s="8"/>
      <c r="AE433" s="8"/>
    </row>
    <row r="434" ht="15.75" customHeight="1">
      <c r="A434" s="8"/>
      <c r="B434" s="8"/>
      <c r="C434" s="8"/>
      <c r="D434" s="8"/>
      <c r="E434" s="8"/>
      <c r="F434" s="8"/>
      <c r="G434" s="142"/>
      <c r="H434" s="142"/>
      <c r="I434" s="138"/>
      <c r="J434" s="138"/>
      <c r="K434" s="138"/>
      <c r="L434" s="138"/>
      <c r="M434" s="138"/>
      <c r="N434" s="138"/>
      <c r="O434" s="8"/>
      <c r="P434" s="8"/>
      <c r="Q434" s="8"/>
      <c r="R434" s="8"/>
      <c r="S434" s="8"/>
      <c r="T434" s="8"/>
      <c r="U434" s="8"/>
      <c r="V434" s="8"/>
      <c r="W434" s="8"/>
      <c r="X434" s="8"/>
      <c r="Y434" s="8"/>
      <c r="Z434" s="142"/>
      <c r="AA434" s="142"/>
      <c r="AB434" s="8"/>
      <c r="AC434" s="8"/>
      <c r="AD434" s="8"/>
      <c r="AE434" s="8"/>
    </row>
    <row r="435" ht="15.75" customHeight="1">
      <c r="A435" s="8"/>
      <c r="B435" s="8"/>
      <c r="C435" s="8"/>
      <c r="D435" s="8"/>
      <c r="E435" s="8"/>
      <c r="F435" s="8"/>
      <c r="G435" s="142"/>
      <c r="H435" s="142"/>
      <c r="I435" s="138"/>
      <c r="J435" s="138"/>
      <c r="K435" s="138"/>
      <c r="L435" s="138"/>
      <c r="M435" s="138"/>
      <c r="N435" s="138"/>
      <c r="O435" s="8"/>
      <c r="P435" s="8"/>
      <c r="Q435" s="8"/>
      <c r="R435" s="8"/>
      <c r="S435" s="8"/>
      <c r="T435" s="8"/>
      <c r="U435" s="8"/>
      <c r="V435" s="8"/>
      <c r="W435" s="8"/>
      <c r="X435" s="8"/>
      <c r="Y435" s="8"/>
      <c r="Z435" s="142"/>
      <c r="AA435" s="142"/>
      <c r="AB435" s="8"/>
      <c r="AC435" s="8"/>
      <c r="AD435" s="8"/>
      <c r="AE435" s="8"/>
    </row>
    <row r="436" ht="15.75" customHeight="1">
      <c r="A436" s="8"/>
      <c r="B436" s="8"/>
      <c r="C436" s="8"/>
      <c r="D436" s="8"/>
      <c r="E436" s="8"/>
      <c r="F436" s="8"/>
      <c r="G436" s="142"/>
      <c r="H436" s="142"/>
      <c r="I436" s="138"/>
      <c r="J436" s="138"/>
      <c r="K436" s="138"/>
      <c r="L436" s="138"/>
      <c r="M436" s="138"/>
      <c r="N436" s="138"/>
      <c r="O436" s="8"/>
      <c r="P436" s="8"/>
      <c r="Q436" s="8"/>
      <c r="R436" s="8"/>
      <c r="S436" s="8"/>
      <c r="T436" s="8"/>
      <c r="U436" s="8"/>
      <c r="V436" s="8"/>
      <c r="W436" s="8"/>
      <c r="X436" s="8"/>
      <c r="Y436" s="8"/>
      <c r="Z436" s="142"/>
      <c r="AA436" s="142"/>
      <c r="AB436" s="8"/>
      <c r="AC436" s="8"/>
      <c r="AD436" s="8"/>
      <c r="AE436" s="8"/>
    </row>
    <row r="437" ht="15.75" customHeight="1">
      <c r="A437" s="8"/>
      <c r="B437" s="8"/>
      <c r="C437" s="8"/>
      <c r="D437" s="8"/>
      <c r="E437" s="8"/>
      <c r="F437" s="8"/>
      <c r="G437" s="142"/>
      <c r="H437" s="142"/>
      <c r="I437" s="138"/>
      <c r="J437" s="138"/>
      <c r="K437" s="138"/>
      <c r="L437" s="138"/>
      <c r="M437" s="138"/>
      <c r="N437" s="138"/>
      <c r="O437" s="8"/>
      <c r="P437" s="8"/>
      <c r="Q437" s="8"/>
      <c r="R437" s="8"/>
      <c r="S437" s="8"/>
      <c r="T437" s="8"/>
      <c r="U437" s="8"/>
      <c r="V437" s="8"/>
      <c r="W437" s="8"/>
      <c r="X437" s="8"/>
      <c r="Y437" s="8"/>
      <c r="Z437" s="142"/>
      <c r="AA437" s="142"/>
      <c r="AB437" s="8"/>
      <c r="AC437" s="8"/>
      <c r="AD437" s="8"/>
      <c r="AE437" s="8"/>
    </row>
    <row r="438" ht="15.75" customHeight="1">
      <c r="A438" s="8"/>
      <c r="B438" s="8"/>
      <c r="C438" s="8"/>
      <c r="D438" s="8"/>
      <c r="E438" s="8"/>
      <c r="F438" s="8"/>
      <c r="G438" s="142"/>
      <c r="H438" s="142"/>
      <c r="I438" s="138"/>
      <c r="J438" s="138"/>
      <c r="K438" s="138"/>
      <c r="L438" s="138"/>
      <c r="M438" s="138"/>
      <c r="N438" s="138"/>
      <c r="O438" s="8"/>
      <c r="P438" s="8"/>
      <c r="Q438" s="8"/>
      <c r="R438" s="8"/>
      <c r="S438" s="8"/>
      <c r="T438" s="8"/>
      <c r="U438" s="8"/>
      <c r="V438" s="8"/>
      <c r="W438" s="8"/>
      <c r="X438" s="8"/>
      <c r="Y438" s="8"/>
      <c r="Z438" s="142"/>
      <c r="AA438" s="142"/>
      <c r="AB438" s="8"/>
      <c r="AC438" s="8"/>
      <c r="AD438" s="8"/>
      <c r="AE438" s="8"/>
    </row>
    <row r="439" ht="15.75" customHeight="1">
      <c r="A439" s="8"/>
      <c r="B439" s="8"/>
      <c r="C439" s="8"/>
      <c r="D439" s="8"/>
      <c r="E439" s="8"/>
      <c r="F439" s="8"/>
      <c r="G439" s="142"/>
      <c r="H439" s="142"/>
      <c r="I439" s="138"/>
      <c r="J439" s="138"/>
      <c r="K439" s="138"/>
      <c r="L439" s="138"/>
      <c r="M439" s="138"/>
      <c r="N439" s="138"/>
      <c r="O439" s="8"/>
      <c r="P439" s="8"/>
      <c r="Q439" s="8"/>
      <c r="R439" s="8"/>
      <c r="S439" s="8"/>
      <c r="T439" s="8"/>
      <c r="U439" s="8"/>
      <c r="V439" s="8"/>
      <c r="W439" s="8"/>
      <c r="X439" s="8"/>
      <c r="Y439" s="8"/>
      <c r="Z439" s="142"/>
      <c r="AA439" s="142"/>
      <c r="AB439" s="8"/>
      <c r="AC439" s="8"/>
      <c r="AD439" s="8"/>
      <c r="AE439" s="8"/>
    </row>
    <row r="440" ht="15.75" customHeight="1">
      <c r="A440" s="8"/>
      <c r="B440" s="8"/>
      <c r="C440" s="8"/>
      <c r="D440" s="8"/>
      <c r="E440" s="8"/>
      <c r="F440" s="8"/>
      <c r="G440" s="142"/>
      <c r="H440" s="142"/>
      <c r="I440" s="138"/>
      <c r="J440" s="138"/>
      <c r="K440" s="138"/>
      <c r="L440" s="138"/>
      <c r="M440" s="138"/>
      <c r="N440" s="138"/>
      <c r="O440" s="8"/>
      <c r="P440" s="8"/>
      <c r="Q440" s="8"/>
      <c r="R440" s="8"/>
      <c r="S440" s="8"/>
      <c r="T440" s="8"/>
      <c r="U440" s="8"/>
      <c r="V440" s="8"/>
      <c r="W440" s="8"/>
      <c r="X440" s="8"/>
      <c r="Y440" s="8"/>
      <c r="Z440" s="142"/>
      <c r="AA440" s="142"/>
      <c r="AB440" s="8"/>
      <c r="AC440" s="8"/>
      <c r="AD440" s="8"/>
      <c r="AE440" s="8"/>
    </row>
    <row r="441" ht="15.75" customHeight="1">
      <c r="A441" s="8"/>
      <c r="B441" s="8"/>
      <c r="C441" s="8"/>
      <c r="D441" s="8"/>
      <c r="E441" s="8"/>
      <c r="F441" s="8"/>
      <c r="G441" s="142"/>
      <c r="H441" s="142"/>
      <c r="I441" s="138"/>
      <c r="J441" s="138"/>
      <c r="K441" s="138"/>
      <c r="L441" s="138"/>
      <c r="M441" s="138"/>
      <c r="N441" s="138"/>
      <c r="O441" s="8"/>
      <c r="P441" s="8"/>
      <c r="Q441" s="8"/>
      <c r="R441" s="8"/>
      <c r="S441" s="8"/>
      <c r="T441" s="8"/>
      <c r="U441" s="8"/>
      <c r="V441" s="8"/>
      <c r="W441" s="8"/>
      <c r="X441" s="8"/>
      <c r="Y441" s="8"/>
      <c r="Z441" s="142"/>
      <c r="AA441" s="142"/>
      <c r="AB441" s="8"/>
      <c r="AC441" s="8"/>
      <c r="AD441" s="8"/>
      <c r="AE441" s="8"/>
    </row>
    <row r="442" ht="15.75" customHeight="1">
      <c r="A442" s="8"/>
      <c r="B442" s="8"/>
      <c r="C442" s="8"/>
      <c r="D442" s="8"/>
      <c r="E442" s="8"/>
      <c r="F442" s="8"/>
      <c r="G442" s="142"/>
      <c r="H442" s="142"/>
      <c r="I442" s="138"/>
      <c r="J442" s="138"/>
      <c r="K442" s="138"/>
      <c r="L442" s="138"/>
      <c r="M442" s="138"/>
      <c r="N442" s="138"/>
      <c r="O442" s="8"/>
      <c r="P442" s="8"/>
      <c r="Q442" s="8"/>
      <c r="R442" s="8"/>
      <c r="S442" s="8"/>
      <c r="T442" s="8"/>
      <c r="U442" s="8"/>
      <c r="V442" s="8"/>
      <c r="W442" s="8"/>
      <c r="X442" s="8"/>
      <c r="Y442" s="8"/>
      <c r="Z442" s="142"/>
      <c r="AA442" s="142"/>
      <c r="AB442" s="8"/>
      <c r="AC442" s="8"/>
      <c r="AD442" s="8"/>
      <c r="AE442" s="8"/>
    </row>
    <row r="443" ht="15.75" customHeight="1">
      <c r="A443" s="8"/>
      <c r="B443" s="8"/>
      <c r="C443" s="8"/>
      <c r="D443" s="8"/>
      <c r="E443" s="8"/>
      <c r="F443" s="8"/>
      <c r="G443" s="142"/>
      <c r="H443" s="142"/>
      <c r="I443" s="138"/>
      <c r="J443" s="138"/>
      <c r="K443" s="138"/>
      <c r="L443" s="138"/>
      <c r="M443" s="138"/>
      <c r="N443" s="138"/>
      <c r="O443" s="8"/>
      <c r="P443" s="8"/>
      <c r="Q443" s="8"/>
      <c r="R443" s="8"/>
      <c r="S443" s="8"/>
      <c r="T443" s="8"/>
      <c r="U443" s="8"/>
      <c r="V443" s="8"/>
      <c r="W443" s="8"/>
      <c r="X443" s="8"/>
      <c r="Y443" s="8"/>
      <c r="Z443" s="142"/>
      <c r="AA443" s="142"/>
      <c r="AB443" s="8"/>
      <c r="AC443" s="8"/>
      <c r="AD443" s="8"/>
      <c r="AE443" s="8"/>
    </row>
    <row r="444" ht="15.75" customHeight="1">
      <c r="A444" s="8"/>
      <c r="B444" s="8"/>
      <c r="C444" s="8"/>
      <c r="D444" s="8"/>
      <c r="E444" s="8"/>
      <c r="F444" s="8"/>
      <c r="G444" s="142"/>
      <c r="H444" s="142"/>
      <c r="I444" s="138"/>
      <c r="J444" s="138"/>
      <c r="K444" s="138"/>
      <c r="L444" s="138"/>
      <c r="M444" s="138"/>
      <c r="N444" s="138"/>
      <c r="O444" s="8"/>
      <c r="P444" s="8"/>
      <c r="Q444" s="8"/>
      <c r="R444" s="8"/>
      <c r="S444" s="8"/>
      <c r="T444" s="8"/>
      <c r="U444" s="8"/>
      <c r="V444" s="8"/>
      <c r="W444" s="8"/>
      <c r="X444" s="8"/>
      <c r="Y444" s="8"/>
      <c r="Z444" s="142"/>
      <c r="AA444" s="142"/>
      <c r="AB444" s="8"/>
      <c r="AC444" s="8"/>
      <c r="AD444" s="8"/>
      <c r="AE444" s="8"/>
    </row>
    <row r="445" ht="15.75" customHeight="1">
      <c r="A445" s="8"/>
      <c r="B445" s="8"/>
      <c r="C445" s="8"/>
      <c r="D445" s="8"/>
      <c r="E445" s="8"/>
      <c r="F445" s="8"/>
      <c r="G445" s="142"/>
      <c r="H445" s="142"/>
      <c r="I445" s="138"/>
      <c r="J445" s="138"/>
      <c r="K445" s="138"/>
      <c r="L445" s="138"/>
      <c r="M445" s="138"/>
      <c r="N445" s="138"/>
      <c r="O445" s="8"/>
      <c r="P445" s="8"/>
      <c r="Q445" s="8"/>
      <c r="R445" s="8"/>
      <c r="S445" s="8"/>
      <c r="T445" s="8"/>
      <c r="U445" s="8"/>
      <c r="V445" s="8"/>
      <c r="W445" s="8"/>
      <c r="X445" s="8"/>
      <c r="Y445" s="8"/>
      <c r="Z445" s="142"/>
      <c r="AA445" s="142"/>
      <c r="AB445" s="8"/>
      <c r="AC445" s="8"/>
      <c r="AD445" s="8"/>
      <c r="AE445" s="8"/>
    </row>
    <row r="446" ht="15.75" customHeight="1">
      <c r="A446" s="8"/>
      <c r="B446" s="8"/>
      <c r="C446" s="8"/>
      <c r="D446" s="8"/>
      <c r="E446" s="8"/>
      <c r="F446" s="8"/>
      <c r="G446" s="142"/>
      <c r="H446" s="142"/>
      <c r="I446" s="138"/>
      <c r="J446" s="138"/>
      <c r="K446" s="138"/>
      <c r="L446" s="138"/>
      <c r="M446" s="138"/>
      <c r="N446" s="138"/>
      <c r="O446" s="8"/>
      <c r="P446" s="8"/>
      <c r="Q446" s="8"/>
      <c r="R446" s="8"/>
      <c r="S446" s="8"/>
      <c r="T446" s="8"/>
      <c r="U446" s="8"/>
      <c r="V446" s="8"/>
      <c r="W446" s="8"/>
      <c r="X446" s="8"/>
      <c r="Y446" s="8"/>
      <c r="Z446" s="142"/>
      <c r="AA446" s="142"/>
      <c r="AB446" s="8"/>
      <c r="AC446" s="8"/>
      <c r="AD446" s="8"/>
      <c r="AE446" s="8"/>
    </row>
    <row r="447" ht="15.75" customHeight="1">
      <c r="A447" s="8"/>
      <c r="B447" s="8"/>
      <c r="C447" s="8"/>
      <c r="D447" s="8"/>
      <c r="E447" s="8"/>
      <c r="F447" s="8"/>
      <c r="G447" s="142"/>
      <c r="H447" s="142"/>
      <c r="I447" s="138"/>
      <c r="J447" s="138"/>
      <c r="K447" s="138"/>
      <c r="L447" s="138"/>
      <c r="M447" s="138"/>
      <c r="N447" s="138"/>
      <c r="O447" s="8"/>
      <c r="P447" s="8"/>
      <c r="Q447" s="8"/>
      <c r="R447" s="8"/>
      <c r="S447" s="8"/>
      <c r="T447" s="8"/>
      <c r="U447" s="8"/>
      <c r="V447" s="8"/>
      <c r="W447" s="8"/>
      <c r="X447" s="8"/>
      <c r="Y447" s="8"/>
      <c r="Z447" s="142"/>
      <c r="AA447" s="142"/>
      <c r="AB447" s="8"/>
      <c r="AC447" s="8"/>
      <c r="AD447" s="8"/>
      <c r="AE447" s="8"/>
    </row>
    <row r="448" ht="15.75" customHeight="1">
      <c r="A448" s="8"/>
      <c r="B448" s="8"/>
      <c r="C448" s="8"/>
      <c r="D448" s="8"/>
      <c r="E448" s="8"/>
      <c r="F448" s="8"/>
      <c r="G448" s="142"/>
      <c r="H448" s="142"/>
      <c r="I448" s="138"/>
      <c r="J448" s="138"/>
      <c r="K448" s="138"/>
      <c r="L448" s="138"/>
      <c r="M448" s="138"/>
      <c r="N448" s="138"/>
      <c r="O448" s="8"/>
      <c r="P448" s="8"/>
      <c r="Q448" s="8"/>
      <c r="R448" s="8"/>
      <c r="S448" s="8"/>
      <c r="T448" s="8"/>
      <c r="U448" s="8"/>
      <c r="V448" s="8"/>
      <c r="W448" s="8"/>
      <c r="X448" s="8"/>
      <c r="Y448" s="8"/>
      <c r="Z448" s="142"/>
      <c r="AA448" s="142"/>
      <c r="AB448" s="8"/>
      <c r="AC448" s="8"/>
      <c r="AD448" s="8"/>
      <c r="AE448" s="8"/>
    </row>
    <row r="449" ht="15.75" customHeight="1">
      <c r="A449" s="8"/>
      <c r="B449" s="8"/>
      <c r="C449" s="8"/>
      <c r="D449" s="8"/>
      <c r="E449" s="8"/>
      <c r="F449" s="8"/>
      <c r="G449" s="142"/>
      <c r="H449" s="142"/>
      <c r="I449" s="138"/>
      <c r="J449" s="138"/>
      <c r="K449" s="138"/>
      <c r="L449" s="138"/>
      <c r="M449" s="138"/>
      <c r="N449" s="138"/>
      <c r="O449" s="8"/>
      <c r="P449" s="8"/>
      <c r="Q449" s="8"/>
      <c r="R449" s="8"/>
      <c r="S449" s="8"/>
      <c r="T449" s="8"/>
      <c r="U449" s="8"/>
      <c r="V449" s="8"/>
      <c r="W449" s="8"/>
      <c r="X449" s="8"/>
      <c r="Y449" s="8"/>
      <c r="Z449" s="142"/>
      <c r="AA449" s="142"/>
      <c r="AB449" s="8"/>
      <c r="AC449" s="8"/>
      <c r="AD449" s="8"/>
      <c r="AE449" s="8"/>
    </row>
    <row r="450" ht="15.75" customHeight="1">
      <c r="A450" s="8"/>
      <c r="B450" s="8"/>
      <c r="C450" s="8"/>
      <c r="D450" s="8"/>
      <c r="E450" s="8"/>
      <c r="F450" s="8"/>
      <c r="G450" s="142"/>
      <c r="H450" s="142"/>
      <c r="I450" s="138"/>
      <c r="J450" s="138"/>
      <c r="K450" s="138"/>
      <c r="L450" s="138"/>
      <c r="M450" s="138"/>
      <c r="N450" s="138"/>
      <c r="O450" s="8"/>
      <c r="P450" s="8"/>
      <c r="Q450" s="8"/>
      <c r="R450" s="8"/>
      <c r="S450" s="8"/>
      <c r="T450" s="8"/>
      <c r="U450" s="8"/>
      <c r="V450" s="8"/>
      <c r="W450" s="8"/>
      <c r="X450" s="8"/>
      <c r="Y450" s="8"/>
      <c r="Z450" s="142"/>
      <c r="AA450" s="142"/>
      <c r="AB450" s="8"/>
      <c r="AC450" s="8"/>
      <c r="AD450" s="8"/>
      <c r="AE450" s="8"/>
    </row>
    <row r="451" ht="15.75" customHeight="1">
      <c r="A451" s="8"/>
      <c r="B451" s="8"/>
      <c r="C451" s="8"/>
      <c r="D451" s="8"/>
      <c r="E451" s="8"/>
      <c r="F451" s="8"/>
      <c r="G451" s="142"/>
      <c r="H451" s="142"/>
      <c r="I451" s="138"/>
      <c r="J451" s="138"/>
      <c r="K451" s="138"/>
      <c r="L451" s="138"/>
      <c r="M451" s="138"/>
      <c r="N451" s="138"/>
      <c r="O451" s="8"/>
      <c r="P451" s="8"/>
      <c r="Q451" s="8"/>
      <c r="R451" s="8"/>
      <c r="S451" s="8"/>
      <c r="T451" s="8"/>
      <c r="U451" s="8"/>
      <c r="V451" s="8"/>
      <c r="W451" s="8"/>
      <c r="X451" s="8"/>
      <c r="Y451" s="8"/>
      <c r="Z451" s="142"/>
      <c r="AA451" s="142"/>
      <c r="AB451" s="8"/>
      <c r="AC451" s="8"/>
      <c r="AD451" s="8"/>
      <c r="AE451" s="8"/>
    </row>
    <row r="452" ht="15.75" customHeight="1">
      <c r="A452" s="8"/>
      <c r="B452" s="8"/>
      <c r="C452" s="8"/>
      <c r="D452" s="8"/>
      <c r="E452" s="8"/>
      <c r="F452" s="8"/>
      <c r="G452" s="142"/>
      <c r="H452" s="142"/>
      <c r="I452" s="138"/>
      <c r="J452" s="138"/>
      <c r="K452" s="138"/>
      <c r="L452" s="138"/>
      <c r="M452" s="138"/>
      <c r="N452" s="138"/>
      <c r="O452" s="8"/>
      <c r="P452" s="8"/>
      <c r="Q452" s="8"/>
      <c r="R452" s="8"/>
      <c r="S452" s="8"/>
      <c r="T452" s="8"/>
      <c r="U452" s="8"/>
      <c r="V452" s="8"/>
      <c r="W452" s="8"/>
      <c r="X452" s="8"/>
      <c r="Y452" s="8"/>
      <c r="Z452" s="142"/>
      <c r="AA452" s="142"/>
      <c r="AB452" s="8"/>
      <c r="AC452" s="8"/>
      <c r="AD452" s="8"/>
      <c r="AE452" s="8"/>
    </row>
    <row r="453" ht="15.75" customHeight="1">
      <c r="A453" s="8"/>
      <c r="B453" s="8"/>
      <c r="C453" s="8"/>
      <c r="D453" s="8"/>
      <c r="E453" s="8"/>
      <c r="F453" s="8"/>
      <c r="G453" s="142"/>
      <c r="H453" s="142"/>
      <c r="I453" s="138"/>
      <c r="J453" s="138"/>
      <c r="K453" s="138"/>
      <c r="L453" s="138"/>
      <c r="M453" s="138"/>
      <c r="N453" s="138"/>
      <c r="O453" s="8"/>
      <c r="P453" s="8"/>
      <c r="Q453" s="8"/>
      <c r="R453" s="8"/>
      <c r="S453" s="8"/>
      <c r="T453" s="8"/>
      <c r="U453" s="8"/>
      <c r="V453" s="8"/>
      <c r="W453" s="8"/>
      <c r="X453" s="8"/>
      <c r="Y453" s="8"/>
      <c r="Z453" s="142"/>
      <c r="AA453" s="142"/>
      <c r="AB453" s="8"/>
      <c r="AC453" s="8"/>
      <c r="AD453" s="8"/>
      <c r="AE453" s="8"/>
    </row>
    <row r="454" ht="15.75" customHeight="1">
      <c r="A454" s="8"/>
      <c r="B454" s="8"/>
      <c r="C454" s="8"/>
      <c r="D454" s="8"/>
      <c r="E454" s="8"/>
      <c r="F454" s="8"/>
      <c r="G454" s="142"/>
      <c r="H454" s="142"/>
      <c r="I454" s="138"/>
      <c r="J454" s="138"/>
      <c r="K454" s="138"/>
      <c r="L454" s="138"/>
      <c r="M454" s="138"/>
      <c r="N454" s="138"/>
      <c r="O454" s="8"/>
      <c r="P454" s="8"/>
      <c r="Q454" s="8"/>
      <c r="R454" s="8"/>
      <c r="S454" s="8"/>
      <c r="T454" s="8"/>
      <c r="U454" s="8"/>
      <c r="V454" s="8"/>
      <c r="W454" s="8"/>
      <c r="X454" s="8"/>
      <c r="Y454" s="8"/>
      <c r="Z454" s="142"/>
      <c r="AA454" s="142"/>
      <c r="AB454" s="8"/>
      <c r="AC454" s="8"/>
      <c r="AD454" s="8"/>
      <c r="AE454" s="8"/>
    </row>
    <row r="455" ht="15.75" customHeight="1">
      <c r="A455" s="8"/>
      <c r="B455" s="8"/>
      <c r="C455" s="8"/>
      <c r="D455" s="8"/>
      <c r="E455" s="8"/>
      <c r="F455" s="8"/>
      <c r="G455" s="142"/>
      <c r="H455" s="142"/>
      <c r="I455" s="138"/>
      <c r="J455" s="138"/>
      <c r="K455" s="138"/>
      <c r="L455" s="138"/>
      <c r="M455" s="138"/>
      <c r="N455" s="138"/>
      <c r="O455" s="8"/>
      <c r="P455" s="8"/>
      <c r="Q455" s="8"/>
      <c r="R455" s="8"/>
      <c r="S455" s="8"/>
      <c r="T455" s="8"/>
      <c r="U455" s="8"/>
      <c r="V455" s="8"/>
      <c r="W455" s="8"/>
      <c r="X455" s="8"/>
      <c r="Y455" s="8"/>
      <c r="Z455" s="142"/>
      <c r="AA455" s="142"/>
      <c r="AB455" s="8"/>
      <c r="AC455" s="8"/>
      <c r="AD455" s="8"/>
      <c r="AE455" s="8"/>
    </row>
    <row r="456" ht="15.75" customHeight="1">
      <c r="A456" s="8"/>
      <c r="B456" s="8"/>
      <c r="C456" s="8"/>
      <c r="D456" s="8"/>
      <c r="E456" s="8"/>
      <c r="F456" s="8"/>
      <c r="G456" s="142"/>
      <c r="H456" s="142"/>
      <c r="I456" s="138"/>
      <c r="J456" s="138"/>
      <c r="K456" s="138"/>
      <c r="L456" s="138"/>
      <c r="M456" s="138"/>
      <c r="N456" s="138"/>
      <c r="O456" s="8"/>
      <c r="P456" s="8"/>
      <c r="Q456" s="8"/>
      <c r="R456" s="8"/>
      <c r="S456" s="8"/>
      <c r="T456" s="8"/>
      <c r="U456" s="8"/>
      <c r="V456" s="8"/>
      <c r="W456" s="8"/>
      <c r="X456" s="8"/>
      <c r="Y456" s="8"/>
      <c r="Z456" s="142"/>
      <c r="AA456" s="142"/>
      <c r="AB456" s="8"/>
      <c r="AC456" s="8"/>
      <c r="AD456" s="8"/>
      <c r="AE456" s="8"/>
    </row>
    <row r="457" ht="15.75" customHeight="1">
      <c r="A457" s="8"/>
      <c r="B457" s="8"/>
      <c r="C457" s="8"/>
      <c r="D457" s="8"/>
      <c r="E457" s="8"/>
      <c r="F457" s="8"/>
      <c r="G457" s="142"/>
      <c r="H457" s="142"/>
      <c r="I457" s="138"/>
      <c r="J457" s="138"/>
      <c r="K457" s="138"/>
      <c r="L457" s="138"/>
      <c r="M457" s="138"/>
      <c r="N457" s="138"/>
      <c r="O457" s="8"/>
      <c r="P457" s="8"/>
      <c r="Q457" s="8"/>
      <c r="R457" s="8"/>
      <c r="S457" s="8"/>
      <c r="T457" s="8"/>
      <c r="U457" s="8"/>
      <c r="V457" s="8"/>
      <c r="W457" s="8"/>
      <c r="X457" s="8"/>
      <c r="Y457" s="8"/>
      <c r="Z457" s="142"/>
      <c r="AA457" s="142"/>
      <c r="AB457" s="8"/>
      <c r="AC457" s="8"/>
      <c r="AD457" s="8"/>
      <c r="AE457" s="8"/>
    </row>
    <row r="458" ht="15.75" customHeight="1">
      <c r="A458" s="8"/>
      <c r="B458" s="8"/>
      <c r="C458" s="8"/>
      <c r="D458" s="8"/>
      <c r="E458" s="8"/>
      <c r="F458" s="8"/>
      <c r="G458" s="142"/>
      <c r="H458" s="142"/>
      <c r="I458" s="138"/>
      <c r="J458" s="138"/>
      <c r="K458" s="138"/>
      <c r="L458" s="138"/>
      <c r="M458" s="138"/>
      <c r="N458" s="138"/>
      <c r="O458" s="8"/>
      <c r="P458" s="8"/>
      <c r="Q458" s="8"/>
      <c r="R458" s="8"/>
      <c r="S458" s="8"/>
      <c r="T458" s="8"/>
      <c r="U458" s="8"/>
      <c r="V458" s="8"/>
      <c r="W458" s="8"/>
      <c r="X458" s="8"/>
      <c r="Y458" s="8"/>
      <c r="Z458" s="142"/>
      <c r="AA458" s="142"/>
      <c r="AB458" s="8"/>
      <c r="AC458" s="8"/>
      <c r="AD458" s="8"/>
      <c r="AE458" s="8"/>
    </row>
    <row r="459" ht="15.75" customHeight="1">
      <c r="A459" s="8"/>
      <c r="B459" s="8"/>
      <c r="C459" s="8"/>
      <c r="D459" s="8"/>
      <c r="E459" s="8"/>
      <c r="F459" s="8"/>
      <c r="G459" s="142"/>
      <c r="H459" s="142"/>
      <c r="I459" s="138"/>
      <c r="J459" s="138"/>
      <c r="K459" s="138"/>
      <c r="L459" s="138"/>
      <c r="M459" s="138"/>
      <c r="N459" s="138"/>
      <c r="O459" s="8"/>
      <c r="P459" s="8"/>
      <c r="Q459" s="8"/>
      <c r="R459" s="8"/>
      <c r="S459" s="8"/>
      <c r="T459" s="8"/>
      <c r="U459" s="8"/>
      <c r="V459" s="8"/>
      <c r="W459" s="8"/>
      <c r="X459" s="8"/>
      <c r="Y459" s="8"/>
      <c r="Z459" s="142"/>
      <c r="AA459" s="142"/>
      <c r="AB459" s="8"/>
      <c r="AC459" s="8"/>
      <c r="AD459" s="8"/>
      <c r="AE459" s="8"/>
    </row>
    <row r="460" ht="15.75" customHeight="1">
      <c r="A460" s="8"/>
      <c r="B460" s="8"/>
      <c r="C460" s="8"/>
      <c r="D460" s="8"/>
      <c r="E460" s="8"/>
      <c r="F460" s="8"/>
      <c r="G460" s="142"/>
      <c r="H460" s="142"/>
      <c r="I460" s="138"/>
      <c r="J460" s="138"/>
      <c r="K460" s="138"/>
      <c r="L460" s="138"/>
      <c r="M460" s="138"/>
      <c r="N460" s="138"/>
      <c r="O460" s="8"/>
      <c r="P460" s="8"/>
      <c r="Q460" s="8"/>
      <c r="R460" s="8"/>
      <c r="S460" s="8"/>
      <c r="T460" s="8"/>
      <c r="U460" s="8"/>
      <c r="V460" s="8"/>
      <c r="W460" s="8"/>
      <c r="X460" s="8"/>
      <c r="Y460" s="8"/>
      <c r="Z460" s="142"/>
      <c r="AA460" s="142"/>
      <c r="AB460" s="8"/>
      <c r="AC460" s="8"/>
      <c r="AD460" s="8"/>
      <c r="AE460" s="8"/>
    </row>
    <row r="461" ht="15.75" customHeight="1">
      <c r="A461" s="8"/>
      <c r="B461" s="8"/>
      <c r="C461" s="8"/>
      <c r="D461" s="8"/>
      <c r="E461" s="8"/>
      <c r="F461" s="8"/>
      <c r="G461" s="142"/>
      <c r="H461" s="142"/>
      <c r="I461" s="138"/>
      <c r="J461" s="138"/>
      <c r="K461" s="138"/>
      <c r="L461" s="138"/>
      <c r="M461" s="138"/>
      <c r="N461" s="138"/>
      <c r="O461" s="8"/>
      <c r="P461" s="8"/>
      <c r="Q461" s="8"/>
      <c r="R461" s="8"/>
      <c r="S461" s="8"/>
      <c r="T461" s="8"/>
      <c r="U461" s="8"/>
      <c r="V461" s="8"/>
      <c r="W461" s="8"/>
      <c r="X461" s="8"/>
      <c r="Y461" s="8"/>
      <c r="Z461" s="142"/>
      <c r="AA461" s="142"/>
      <c r="AB461" s="8"/>
      <c r="AC461" s="8"/>
      <c r="AD461" s="8"/>
      <c r="AE461" s="8"/>
    </row>
    <row r="462" ht="15.75" customHeight="1">
      <c r="A462" s="8"/>
      <c r="B462" s="8"/>
      <c r="C462" s="8"/>
      <c r="D462" s="8"/>
      <c r="E462" s="8"/>
      <c r="F462" s="8"/>
      <c r="G462" s="142"/>
      <c r="H462" s="142"/>
      <c r="I462" s="138"/>
      <c r="J462" s="138"/>
      <c r="K462" s="138"/>
      <c r="L462" s="138"/>
      <c r="M462" s="138"/>
      <c r="N462" s="138"/>
      <c r="O462" s="8"/>
      <c r="P462" s="8"/>
      <c r="Q462" s="8"/>
      <c r="R462" s="8"/>
      <c r="S462" s="8"/>
      <c r="T462" s="8"/>
      <c r="U462" s="8"/>
      <c r="V462" s="8"/>
      <c r="W462" s="8"/>
      <c r="X462" s="8"/>
      <c r="Y462" s="8"/>
      <c r="Z462" s="142"/>
      <c r="AA462" s="142"/>
      <c r="AB462" s="8"/>
      <c r="AC462" s="8"/>
      <c r="AD462" s="8"/>
      <c r="AE462" s="8"/>
    </row>
    <row r="463" ht="15.75" customHeight="1">
      <c r="A463" s="8"/>
      <c r="B463" s="8"/>
      <c r="C463" s="8"/>
      <c r="D463" s="8"/>
      <c r="E463" s="8"/>
      <c r="F463" s="8"/>
      <c r="G463" s="142"/>
      <c r="H463" s="142"/>
      <c r="I463" s="138"/>
      <c r="J463" s="138"/>
      <c r="K463" s="138"/>
      <c r="L463" s="138"/>
      <c r="M463" s="138"/>
      <c r="N463" s="138"/>
      <c r="O463" s="8"/>
      <c r="P463" s="8"/>
      <c r="Q463" s="8"/>
      <c r="R463" s="8"/>
      <c r="S463" s="8"/>
      <c r="T463" s="8"/>
      <c r="U463" s="8"/>
      <c r="V463" s="8"/>
      <c r="W463" s="8"/>
      <c r="X463" s="8"/>
      <c r="Y463" s="8"/>
      <c r="Z463" s="142"/>
      <c r="AA463" s="142"/>
      <c r="AB463" s="8"/>
      <c r="AC463" s="8"/>
      <c r="AD463" s="8"/>
      <c r="AE463" s="8"/>
    </row>
    <row r="464" ht="15.75" customHeight="1">
      <c r="A464" s="8"/>
      <c r="B464" s="8"/>
      <c r="C464" s="8"/>
      <c r="D464" s="8"/>
      <c r="E464" s="8"/>
      <c r="F464" s="8"/>
      <c r="G464" s="142"/>
      <c r="H464" s="142"/>
      <c r="I464" s="138"/>
      <c r="J464" s="138"/>
      <c r="K464" s="138"/>
      <c r="L464" s="138"/>
      <c r="M464" s="138"/>
      <c r="N464" s="138"/>
      <c r="O464" s="8"/>
      <c r="P464" s="8"/>
      <c r="Q464" s="8"/>
      <c r="R464" s="8"/>
      <c r="S464" s="8"/>
      <c r="T464" s="8"/>
      <c r="U464" s="8"/>
      <c r="V464" s="8"/>
      <c r="W464" s="8"/>
      <c r="X464" s="8"/>
      <c r="Y464" s="8"/>
      <c r="Z464" s="142"/>
      <c r="AA464" s="142"/>
      <c r="AB464" s="8"/>
      <c r="AC464" s="8"/>
      <c r="AD464" s="8"/>
      <c r="AE464" s="8"/>
    </row>
    <row r="465" ht="15.75" customHeight="1">
      <c r="A465" s="8"/>
      <c r="B465" s="8"/>
      <c r="C465" s="8"/>
      <c r="D465" s="8"/>
      <c r="E465" s="8"/>
      <c r="F465" s="8"/>
      <c r="G465" s="142"/>
      <c r="H465" s="142"/>
      <c r="I465" s="138"/>
      <c r="J465" s="138"/>
      <c r="K465" s="138"/>
      <c r="L465" s="138"/>
      <c r="M465" s="138"/>
      <c r="N465" s="138"/>
      <c r="O465" s="8"/>
      <c r="P465" s="8"/>
      <c r="Q465" s="8"/>
      <c r="R465" s="8"/>
      <c r="S465" s="8"/>
      <c r="T465" s="8"/>
      <c r="U465" s="8"/>
      <c r="V465" s="8"/>
      <c r="W465" s="8"/>
      <c r="X465" s="8"/>
      <c r="Y465" s="8"/>
      <c r="Z465" s="142"/>
      <c r="AA465" s="142"/>
      <c r="AB465" s="8"/>
      <c r="AC465" s="8"/>
      <c r="AD465" s="8"/>
      <c r="AE465" s="8"/>
    </row>
    <row r="466" ht="15.75" customHeight="1">
      <c r="A466" s="8"/>
      <c r="B466" s="8"/>
      <c r="C466" s="8"/>
      <c r="D466" s="8"/>
      <c r="E466" s="8"/>
      <c r="F466" s="8"/>
      <c r="G466" s="142"/>
      <c r="H466" s="142"/>
      <c r="I466" s="138"/>
      <c r="J466" s="138"/>
      <c r="K466" s="138"/>
      <c r="L466" s="138"/>
      <c r="M466" s="138"/>
      <c r="N466" s="138"/>
      <c r="O466" s="8"/>
      <c r="P466" s="8"/>
      <c r="Q466" s="8"/>
      <c r="R466" s="8"/>
      <c r="S466" s="8"/>
      <c r="T466" s="8"/>
      <c r="U466" s="8"/>
      <c r="V466" s="8"/>
      <c r="W466" s="8"/>
      <c r="X466" s="8"/>
      <c r="Y466" s="8"/>
      <c r="Z466" s="142"/>
      <c r="AA466" s="142"/>
      <c r="AB466" s="8"/>
      <c r="AC466" s="8"/>
      <c r="AD466" s="8"/>
      <c r="AE466" s="8"/>
    </row>
    <row r="467" ht="15.75" customHeight="1">
      <c r="A467" s="8"/>
      <c r="B467" s="8"/>
      <c r="C467" s="8"/>
      <c r="D467" s="8"/>
      <c r="E467" s="8"/>
      <c r="F467" s="8"/>
      <c r="G467" s="142"/>
      <c r="H467" s="142"/>
      <c r="I467" s="138"/>
      <c r="J467" s="138"/>
      <c r="K467" s="138"/>
      <c r="L467" s="138"/>
      <c r="M467" s="138"/>
      <c r="N467" s="138"/>
      <c r="O467" s="8"/>
      <c r="P467" s="8"/>
      <c r="Q467" s="8"/>
      <c r="R467" s="8"/>
      <c r="S467" s="8"/>
      <c r="T467" s="8"/>
      <c r="U467" s="8"/>
      <c r="V467" s="8"/>
      <c r="W467" s="8"/>
      <c r="X467" s="8"/>
      <c r="Y467" s="8"/>
      <c r="Z467" s="142"/>
      <c r="AA467" s="142"/>
      <c r="AB467" s="8"/>
      <c r="AC467" s="8"/>
      <c r="AD467" s="8"/>
      <c r="AE467" s="8"/>
    </row>
    <row r="468" ht="15.75" customHeight="1">
      <c r="A468" s="8"/>
      <c r="B468" s="8"/>
      <c r="C468" s="8"/>
      <c r="D468" s="8"/>
      <c r="E468" s="8"/>
      <c r="F468" s="8"/>
      <c r="G468" s="142"/>
      <c r="H468" s="142"/>
      <c r="I468" s="138"/>
      <c r="J468" s="138"/>
      <c r="K468" s="138"/>
      <c r="L468" s="138"/>
      <c r="M468" s="138"/>
      <c r="N468" s="138"/>
      <c r="O468" s="8"/>
      <c r="P468" s="8"/>
      <c r="Q468" s="8"/>
      <c r="R468" s="8"/>
      <c r="S468" s="8"/>
      <c r="T468" s="8"/>
      <c r="U468" s="8"/>
      <c r="V468" s="8"/>
      <c r="W468" s="8"/>
      <c r="X468" s="8"/>
      <c r="Y468" s="8"/>
      <c r="Z468" s="142"/>
      <c r="AA468" s="142"/>
      <c r="AB468" s="8"/>
      <c r="AC468" s="8"/>
      <c r="AD468" s="8"/>
      <c r="AE468" s="8"/>
    </row>
    <row r="469" ht="15.75" customHeight="1">
      <c r="A469" s="8"/>
      <c r="B469" s="8"/>
      <c r="C469" s="8"/>
      <c r="D469" s="8"/>
      <c r="E469" s="8"/>
      <c r="F469" s="8"/>
      <c r="G469" s="142"/>
      <c r="H469" s="142"/>
      <c r="I469" s="138"/>
      <c r="J469" s="138"/>
      <c r="K469" s="138"/>
      <c r="L469" s="138"/>
      <c r="M469" s="138"/>
      <c r="N469" s="138"/>
      <c r="O469" s="8"/>
      <c r="P469" s="8"/>
      <c r="Q469" s="8"/>
      <c r="R469" s="8"/>
      <c r="S469" s="8"/>
      <c r="T469" s="8"/>
      <c r="U469" s="8"/>
      <c r="V469" s="8"/>
      <c r="W469" s="8"/>
      <c r="X469" s="8"/>
      <c r="Y469" s="8"/>
      <c r="Z469" s="142"/>
      <c r="AA469" s="142"/>
      <c r="AB469" s="8"/>
      <c r="AC469" s="8"/>
      <c r="AD469" s="8"/>
      <c r="AE469" s="8"/>
    </row>
    <row r="470" ht="15.75" customHeight="1">
      <c r="A470" s="8"/>
      <c r="B470" s="8"/>
      <c r="C470" s="8"/>
      <c r="D470" s="8"/>
      <c r="E470" s="8"/>
      <c r="F470" s="8"/>
      <c r="G470" s="142"/>
      <c r="H470" s="142"/>
      <c r="I470" s="138"/>
      <c r="J470" s="138"/>
      <c r="K470" s="138"/>
      <c r="L470" s="138"/>
      <c r="M470" s="138"/>
      <c r="N470" s="138"/>
      <c r="O470" s="8"/>
      <c r="P470" s="8"/>
      <c r="Q470" s="8"/>
      <c r="R470" s="8"/>
      <c r="S470" s="8"/>
      <c r="T470" s="8"/>
      <c r="U470" s="8"/>
      <c r="V470" s="8"/>
      <c r="W470" s="8"/>
      <c r="X470" s="8"/>
      <c r="Y470" s="8"/>
      <c r="Z470" s="142"/>
      <c r="AA470" s="142"/>
      <c r="AB470" s="8"/>
      <c r="AC470" s="8"/>
      <c r="AD470" s="8"/>
      <c r="AE470" s="8"/>
    </row>
    <row r="471" ht="15.75" customHeight="1">
      <c r="A471" s="8"/>
      <c r="B471" s="8"/>
      <c r="C471" s="8"/>
      <c r="D471" s="8"/>
      <c r="E471" s="8"/>
      <c r="F471" s="8"/>
      <c r="G471" s="142"/>
      <c r="H471" s="142"/>
      <c r="I471" s="138"/>
      <c r="J471" s="138"/>
      <c r="K471" s="138"/>
      <c r="L471" s="138"/>
      <c r="M471" s="138"/>
      <c r="N471" s="138"/>
      <c r="O471" s="8"/>
      <c r="P471" s="8"/>
      <c r="Q471" s="8"/>
      <c r="R471" s="8"/>
      <c r="S471" s="8"/>
      <c r="T471" s="8"/>
      <c r="U471" s="8"/>
      <c r="V471" s="8"/>
      <c r="W471" s="8"/>
      <c r="X471" s="8"/>
      <c r="Y471" s="8"/>
      <c r="Z471" s="142"/>
      <c r="AA471" s="142"/>
      <c r="AB471" s="8"/>
      <c r="AC471" s="8"/>
      <c r="AD471" s="8"/>
      <c r="AE471" s="8"/>
    </row>
    <row r="472" ht="15.75" customHeight="1">
      <c r="A472" s="8"/>
      <c r="B472" s="8"/>
      <c r="C472" s="8"/>
      <c r="D472" s="8"/>
      <c r="E472" s="8"/>
      <c r="F472" s="8"/>
      <c r="G472" s="142"/>
      <c r="H472" s="142"/>
      <c r="I472" s="138"/>
      <c r="J472" s="138"/>
      <c r="K472" s="138"/>
      <c r="L472" s="138"/>
      <c r="M472" s="138"/>
      <c r="N472" s="138"/>
      <c r="O472" s="8"/>
      <c r="P472" s="8"/>
      <c r="Q472" s="8"/>
      <c r="R472" s="8"/>
      <c r="S472" s="8"/>
      <c r="T472" s="8"/>
      <c r="U472" s="8"/>
      <c r="V472" s="8"/>
      <c r="W472" s="8"/>
      <c r="X472" s="8"/>
      <c r="Y472" s="8"/>
      <c r="Z472" s="142"/>
      <c r="AA472" s="142"/>
      <c r="AB472" s="8"/>
      <c r="AC472" s="8"/>
      <c r="AD472" s="8"/>
      <c r="AE472" s="8"/>
    </row>
    <row r="473" ht="15.75" customHeight="1">
      <c r="A473" s="8"/>
      <c r="B473" s="8"/>
      <c r="C473" s="8"/>
      <c r="D473" s="8"/>
      <c r="E473" s="8"/>
      <c r="F473" s="8"/>
      <c r="G473" s="142"/>
      <c r="H473" s="142"/>
      <c r="I473" s="138"/>
      <c r="J473" s="138"/>
      <c r="K473" s="138"/>
      <c r="L473" s="138"/>
      <c r="M473" s="138"/>
      <c r="N473" s="138"/>
      <c r="O473" s="8"/>
      <c r="P473" s="8"/>
      <c r="Q473" s="8"/>
      <c r="R473" s="8"/>
      <c r="S473" s="8"/>
      <c r="T473" s="8"/>
      <c r="U473" s="8"/>
      <c r="V473" s="8"/>
      <c r="W473" s="8"/>
      <c r="X473" s="8"/>
      <c r="Y473" s="8"/>
      <c r="Z473" s="142"/>
      <c r="AA473" s="142"/>
      <c r="AB473" s="8"/>
      <c r="AC473" s="8"/>
      <c r="AD473" s="8"/>
      <c r="AE473" s="8"/>
    </row>
    <row r="474" ht="15.75" customHeight="1">
      <c r="A474" s="8"/>
      <c r="B474" s="8"/>
      <c r="C474" s="8"/>
      <c r="D474" s="8"/>
      <c r="E474" s="8"/>
      <c r="F474" s="8"/>
      <c r="G474" s="142"/>
      <c r="H474" s="142"/>
      <c r="I474" s="138"/>
      <c r="J474" s="138"/>
      <c r="K474" s="138"/>
      <c r="L474" s="138"/>
      <c r="M474" s="138"/>
      <c r="N474" s="138"/>
      <c r="O474" s="8"/>
      <c r="P474" s="8"/>
      <c r="Q474" s="8"/>
      <c r="R474" s="8"/>
      <c r="S474" s="8"/>
      <c r="T474" s="8"/>
      <c r="U474" s="8"/>
      <c r="V474" s="8"/>
      <c r="W474" s="8"/>
      <c r="X474" s="8"/>
      <c r="Y474" s="8"/>
      <c r="Z474" s="142"/>
      <c r="AA474" s="142"/>
      <c r="AB474" s="8"/>
      <c r="AC474" s="8"/>
      <c r="AD474" s="8"/>
      <c r="AE474" s="8"/>
    </row>
    <row r="475" ht="15.75" customHeight="1">
      <c r="A475" s="8"/>
      <c r="B475" s="8"/>
      <c r="C475" s="8"/>
      <c r="D475" s="8"/>
      <c r="E475" s="8"/>
      <c r="F475" s="8"/>
      <c r="G475" s="142"/>
      <c r="H475" s="142"/>
      <c r="I475" s="138"/>
      <c r="J475" s="138"/>
      <c r="K475" s="138"/>
      <c r="L475" s="138"/>
      <c r="M475" s="138"/>
      <c r="N475" s="138"/>
      <c r="O475" s="8"/>
      <c r="P475" s="8"/>
      <c r="Q475" s="8"/>
      <c r="R475" s="8"/>
      <c r="S475" s="8"/>
      <c r="T475" s="8"/>
      <c r="U475" s="8"/>
      <c r="V475" s="8"/>
      <c r="W475" s="8"/>
      <c r="X475" s="8"/>
      <c r="Y475" s="8"/>
      <c r="Z475" s="142"/>
      <c r="AA475" s="142"/>
      <c r="AB475" s="8"/>
      <c r="AC475" s="8"/>
      <c r="AD475" s="8"/>
      <c r="AE475" s="8"/>
    </row>
    <row r="476" ht="15.75" customHeight="1">
      <c r="A476" s="8"/>
      <c r="B476" s="8"/>
      <c r="C476" s="8"/>
      <c r="D476" s="8"/>
      <c r="E476" s="8"/>
      <c r="F476" s="8"/>
      <c r="G476" s="142"/>
      <c r="H476" s="142"/>
      <c r="I476" s="138"/>
      <c r="J476" s="138"/>
      <c r="K476" s="138"/>
      <c r="L476" s="138"/>
      <c r="M476" s="138"/>
      <c r="N476" s="138"/>
      <c r="O476" s="8"/>
      <c r="P476" s="8"/>
      <c r="Q476" s="8"/>
      <c r="R476" s="8"/>
      <c r="S476" s="8"/>
      <c r="T476" s="8"/>
      <c r="U476" s="8"/>
      <c r="V476" s="8"/>
      <c r="W476" s="8"/>
      <c r="X476" s="8"/>
      <c r="Y476" s="8"/>
      <c r="Z476" s="142"/>
      <c r="AA476" s="142"/>
      <c r="AB476" s="8"/>
      <c r="AC476" s="8"/>
      <c r="AD476" s="8"/>
      <c r="AE476" s="8"/>
    </row>
    <row r="477" ht="15.75" customHeight="1">
      <c r="A477" s="8"/>
      <c r="B477" s="8"/>
      <c r="C477" s="8"/>
      <c r="D477" s="8"/>
      <c r="E477" s="8"/>
      <c r="F477" s="8"/>
      <c r="G477" s="142"/>
      <c r="H477" s="142"/>
      <c r="I477" s="138"/>
      <c r="J477" s="138"/>
      <c r="K477" s="138"/>
      <c r="L477" s="138"/>
      <c r="M477" s="138"/>
      <c r="N477" s="138"/>
      <c r="O477" s="8"/>
      <c r="P477" s="8"/>
      <c r="Q477" s="8"/>
      <c r="R477" s="8"/>
      <c r="S477" s="8"/>
      <c r="T477" s="8"/>
      <c r="U477" s="8"/>
      <c r="V477" s="8"/>
      <c r="W477" s="8"/>
      <c r="X477" s="8"/>
      <c r="Y477" s="8"/>
      <c r="Z477" s="142"/>
      <c r="AA477" s="142"/>
      <c r="AB477" s="8"/>
      <c r="AC477" s="8"/>
      <c r="AD477" s="8"/>
      <c r="AE477" s="8"/>
    </row>
    <row r="478" ht="15.75" customHeight="1">
      <c r="A478" s="8"/>
      <c r="B478" s="8"/>
      <c r="C478" s="8"/>
      <c r="D478" s="8"/>
      <c r="E478" s="8"/>
      <c r="F478" s="8"/>
      <c r="G478" s="142"/>
      <c r="H478" s="142"/>
      <c r="I478" s="138"/>
      <c r="J478" s="138"/>
      <c r="K478" s="138"/>
      <c r="L478" s="138"/>
      <c r="M478" s="138"/>
      <c r="N478" s="138"/>
      <c r="O478" s="8"/>
      <c r="P478" s="8"/>
      <c r="Q478" s="8"/>
      <c r="R478" s="8"/>
      <c r="S478" s="8"/>
      <c r="T478" s="8"/>
      <c r="U478" s="8"/>
      <c r="V478" s="8"/>
      <c r="W478" s="8"/>
      <c r="X478" s="8"/>
      <c r="Y478" s="8"/>
      <c r="Z478" s="142"/>
      <c r="AA478" s="142"/>
      <c r="AB478" s="8"/>
      <c r="AC478" s="8"/>
      <c r="AD478" s="8"/>
      <c r="AE478" s="8"/>
    </row>
    <row r="479" ht="15.75" customHeight="1">
      <c r="A479" s="8"/>
      <c r="B479" s="8"/>
      <c r="C479" s="8"/>
      <c r="D479" s="8"/>
      <c r="E479" s="8"/>
      <c r="F479" s="8"/>
      <c r="G479" s="142"/>
      <c r="H479" s="142"/>
      <c r="I479" s="138"/>
      <c r="J479" s="138"/>
      <c r="K479" s="138"/>
      <c r="L479" s="138"/>
      <c r="M479" s="138"/>
      <c r="N479" s="138"/>
      <c r="O479" s="8"/>
      <c r="P479" s="8"/>
      <c r="Q479" s="8"/>
      <c r="R479" s="8"/>
      <c r="S479" s="8"/>
      <c r="T479" s="8"/>
      <c r="U479" s="8"/>
      <c r="V479" s="8"/>
      <c r="W479" s="8"/>
      <c r="X479" s="8"/>
      <c r="Y479" s="8"/>
      <c r="Z479" s="142"/>
      <c r="AA479" s="142"/>
      <c r="AB479" s="8"/>
      <c r="AC479" s="8"/>
      <c r="AD479" s="8"/>
      <c r="AE479" s="8"/>
    </row>
    <row r="480" ht="15.75" customHeight="1">
      <c r="A480" s="8"/>
      <c r="B480" s="8"/>
      <c r="C480" s="8"/>
      <c r="D480" s="8"/>
      <c r="E480" s="8"/>
      <c r="F480" s="8"/>
      <c r="G480" s="142"/>
      <c r="H480" s="142"/>
      <c r="I480" s="138"/>
      <c r="J480" s="138"/>
      <c r="K480" s="138"/>
      <c r="L480" s="138"/>
      <c r="M480" s="138"/>
      <c r="N480" s="138"/>
      <c r="O480" s="8"/>
      <c r="P480" s="8"/>
      <c r="Q480" s="8"/>
      <c r="R480" s="8"/>
      <c r="S480" s="8"/>
      <c r="T480" s="8"/>
      <c r="U480" s="8"/>
      <c r="V480" s="8"/>
      <c r="W480" s="8"/>
      <c r="X480" s="8"/>
      <c r="Y480" s="8"/>
      <c r="Z480" s="142"/>
      <c r="AA480" s="142"/>
      <c r="AB480" s="8"/>
      <c r="AC480" s="8"/>
      <c r="AD480" s="8"/>
      <c r="AE480" s="8"/>
    </row>
    <row r="481" ht="15.75" customHeight="1">
      <c r="A481" s="8"/>
      <c r="B481" s="8"/>
      <c r="C481" s="8"/>
      <c r="D481" s="8"/>
      <c r="E481" s="8"/>
      <c r="F481" s="8"/>
      <c r="G481" s="142"/>
      <c r="H481" s="142"/>
      <c r="I481" s="138"/>
      <c r="J481" s="138"/>
      <c r="K481" s="138"/>
      <c r="L481" s="138"/>
      <c r="M481" s="138"/>
      <c r="N481" s="138"/>
      <c r="O481" s="8"/>
      <c r="P481" s="8"/>
      <c r="Q481" s="8"/>
      <c r="R481" s="8"/>
      <c r="S481" s="8"/>
      <c r="T481" s="8"/>
      <c r="U481" s="8"/>
      <c r="V481" s="8"/>
      <c r="W481" s="8"/>
      <c r="X481" s="8"/>
      <c r="Y481" s="8"/>
      <c r="Z481" s="142"/>
      <c r="AA481" s="142"/>
      <c r="AB481" s="8"/>
      <c r="AC481" s="8"/>
      <c r="AD481" s="8"/>
      <c r="AE481" s="8"/>
    </row>
    <row r="482" ht="15.75" customHeight="1">
      <c r="A482" s="8"/>
      <c r="B482" s="8"/>
      <c r="C482" s="8"/>
      <c r="D482" s="8"/>
      <c r="E482" s="8"/>
      <c r="F482" s="8"/>
      <c r="G482" s="142"/>
      <c r="H482" s="142"/>
      <c r="I482" s="138"/>
      <c r="J482" s="138"/>
      <c r="K482" s="138"/>
      <c r="L482" s="138"/>
      <c r="M482" s="138"/>
      <c r="N482" s="138"/>
      <c r="O482" s="8"/>
      <c r="P482" s="8"/>
      <c r="Q482" s="8"/>
      <c r="R482" s="8"/>
      <c r="S482" s="8"/>
      <c r="T482" s="8"/>
      <c r="U482" s="8"/>
      <c r="V482" s="8"/>
      <c r="W482" s="8"/>
      <c r="X482" s="8"/>
      <c r="Y482" s="8"/>
      <c r="Z482" s="142"/>
      <c r="AA482" s="142"/>
      <c r="AB482" s="8"/>
      <c r="AC482" s="8"/>
      <c r="AD482" s="8"/>
      <c r="AE482" s="8"/>
    </row>
    <row r="483" ht="15.75" customHeight="1">
      <c r="A483" s="8"/>
      <c r="B483" s="8"/>
      <c r="C483" s="8"/>
      <c r="D483" s="8"/>
      <c r="E483" s="8"/>
      <c r="F483" s="8"/>
      <c r="G483" s="142"/>
      <c r="H483" s="142"/>
      <c r="I483" s="138"/>
      <c r="J483" s="138"/>
      <c r="K483" s="138"/>
      <c r="L483" s="138"/>
      <c r="M483" s="138"/>
      <c r="N483" s="138"/>
      <c r="O483" s="8"/>
      <c r="P483" s="8"/>
      <c r="Q483" s="8"/>
      <c r="R483" s="8"/>
      <c r="S483" s="8"/>
      <c r="T483" s="8"/>
      <c r="U483" s="8"/>
      <c r="V483" s="8"/>
      <c r="W483" s="8"/>
      <c r="X483" s="8"/>
      <c r="Y483" s="8"/>
      <c r="Z483" s="142"/>
      <c r="AA483" s="142"/>
      <c r="AB483" s="8"/>
      <c r="AC483" s="8"/>
      <c r="AD483" s="8"/>
      <c r="AE483" s="8"/>
    </row>
    <row r="484" ht="15.75" customHeight="1">
      <c r="A484" s="8"/>
      <c r="B484" s="8"/>
      <c r="C484" s="8"/>
      <c r="D484" s="8"/>
      <c r="E484" s="8"/>
      <c r="F484" s="8"/>
      <c r="G484" s="142"/>
      <c r="H484" s="142"/>
      <c r="I484" s="138"/>
      <c r="J484" s="138"/>
      <c r="K484" s="138"/>
      <c r="L484" s="138"/>
      <c r="M484" s="138"/>
      <c r="N484" s="138"/>
      <c r="O484" s="8"/>
      <c r="P484" s="8"/>
      <c r="Q484" s="8"/>
      <c r="R484" s="8"/>
      <c r="S484" s="8"/>
      <c r="T484" s="8"/>
      <c r="U484" s="8"/>
      <c r="V484" s="8"/>
      <c r="W484" s="8"/>
      <c r="X484" s="8"/>
      <c r="Y484" s="8"/>
      <c r="Z484" s="142"/>
      <c r="AA484" s="142"/>
      <c r="AB484" s="8"/>
      <c r="AC484" s="8"/>
      <c r="AD484" s="8"/>
      <c r="AE484" s="8"/>
    </row>
    <row r="485" ht="15.75" customHeight="1">
      <c r="A485" s="8"/>
      <c r="B485" s="8"/>
      <c r="C485" s="8"/>
      <c r="D485" s="8"/>
      <c r="E485" s="8"/>
      <c r="F485" s="8"/>
      <c r="G485" s="142"/>
      <c r="H485" s="142"/>
      <c r="I485" s="138"/>
      <c r="J485" s="138"/>
      <c r="K485" s="138"/>
      <c r="L485" s="138"/>
      <c r="M485" s="138"/>
      <c r="N485" s="138"/>
      <c r="O485" s="8"/>
      <c r="P485" s="8"/>
      <c r="Q485" s="8"/>
      <c r="R485" s="8"/>
      <c r="S485" s="8"/>
      <c r="T485" s="8"/>
      <c r="U485" s="8"/>
      <c r="V485" s="8"/>
      <c r="W485" s="8"/>
      <c r="X485" s="8"/>
      <c r="Y485" s="8"/>
      <c r="Z485" s="142"/>
      <c r="AA485" s="142"/>
      <c r="AB485" s="8"/>
      <c r="AC485" s="8"/>
      <c r="AD485" s="8"/>
      <c r="AE485" s="8"/>
    </row>
    <row r="486" ht="15.75" customHeight="1">
      <c r="A486" s="8"/>
      <c r="B486" s="8"/>
      <c r="C486" s="8"/>
      <c r="D486" s="8"/>
      <c r="E486" s="8"/>
      <c r="F486" s="8"/>
      <c r="G486" s="142"/>
      <c r="H486" s="142"/>
      <c r="I486" s="138"/>
      <c r="J486" s="138"/>
      <c r="K486" s="138"/>
      <c r="L486" s="138"/>
      <c r="M486" s="138"/>
      <c r="N486" s="138"/>
      <c r="O486" s="8"/>
      <c r="P486" s="8"/>
      <c r="Q486" s="8"/>
      <c r="R486" s="8"/>
      <c r="S486" s="8"/>
      <c r="T486" s="8"/>
      <c r="U486" s="8"/>
      <c r="V486" s="8"/>
      <c r="W486" s="8"/>
      <c r="X486" s="8"/>
      <c r="Y486" s="8"/>
      <c r="Z486" s="142"/>
      <c r="AA486" s="142"/>
      <c r="AB486" s="8"/>
      <c r="AC486" s="8"/>
      <c r="AD486" s="8"/>
      <c r="AE486" s="8"/>
    </row>
    <row r="487" ht="15.75" customHeight="1">
      <c r="A487" s="8"/>
      <c r="B487" s="8"/>
      <c r="C487" s="8"/>
      <c r="D487" s="8"/>
      <c r="E487" s="8"/>
      <c r="F487" s="8"/>
      <c r="G487" s="142"/>
      <c r="H487" s="142"/>
      <c r="I487" s="138"/>
      <c r="J487" s="138"/>
      <c r="K487" s="138"/>
      <c r="L487" s="138"/>
      <c r="M487" s="138"/>
      <c r="N487" s="138"/>
      <c r="O487" s="8"/>
      <c r="P487" s="8"/>
      <c r="Q487" s="8"/>
      <c r="R487" s="8"/>
      <c r="S487" s="8"/>
      <c r="T487" s="8"/>
      <c r="U487" s="8"/>
      <c r="V487" s="8"/>
      <c r="W487" s="8"/>
      <c r="X487" s="8"/>
      <c r="Y487" s="8"/>
      <c r="Z487" s="142"/>
      <c r="AA487" s="142"/>
      <c r="AB487" s="8"/>
      <c r="AC487" s="8"/>
      <c r="AD487" s="8"/>
      <c r="AE487" s="8"/>
    </row>
    <row r="488" ht="15.75" customHeight="1">
      <c r="A488" s="8"/>
      <c r="B488" s="8"/>
      <c r="C488" s="8"/>
      <c r="D488" s="8"/>
      <c r="E488" s="8"/>
      <c r="F488" s="8"/>
      <c r="G488" s="142"/>
      <c r="H488" s="142"/>
      <c r="I488" s="138"/>
      <c r="J488" s="138"/>
      <c r="K488" s="138"/>
      <c r="L488" s="138"/>
      <c r="M488" s="138"/>
      <c r="N488" s="138"/>
      <c r="O488" s="8"/>
      <c r="P488" s="8"/>
      <c r="Q488" s="8"/>
      <c r="R488" s="8"/>
      <c r="S488" s="8"/>
      <c r="T488" s="8"/>
      <c r="U488" s="8"/>
      <c r="V488" s="8"/>
      <c r="W488" s="8"/>
      <c r="X488" s="8"/>
      <c r="Y488" s="8"/>
      <c r="Z488" s="142"/>
      <c r="AA488" s="142"/>
      <c r="AB488" s="8"/>
      <c r="AC488" s="8"/>
      <c r="AD488" s="8"/>
      <c r="AE488" s="8"/>
    </row>
    <row r="489" ht="15.75" customHeight="1">
      <c r="A489" s="8"/>
      <c r="B489" s="8"/>
      <c r="C489" s="8"/>
      <c r="D489" s="8"/>
      <c r="E489" s="8"/>
      <c r="F489" s="8"/>
      <c r="G489" s="142"/>
      <c r="H489" s="142"/>
      <c r="I489" s="138"/>
      <c r="J489" s="138"/>
      <c r="K489" s="138"/>
      <c r="L489" s="138"/>
      <c r="M489" s="138"/>
      <c r="N489" s="138"/>
      <c r="O489" s="8"/>
      <c r="P489" s="8"/>
      <c r="Q489" s="8"/>
      <c r="R489" s="8"/>
      <c r="S489" s="8"/>
      <c r="T489" s="8"/>
      <c r="U489" s="8"/>
      <c r="V489" s="8"/>
      <c r="W489" s="8"/>
      <c r="X489" s="8"/>
      <c r="Y489" s="8"/>
      <c r="Z489" s="142"/>
      <c r="AA489" s="142"/>
      <c r="AB489" s="8"/>
      <c r="AC489" s="8"/>
      <c r="AD489" s="8"/>
      <c r="AE489" s="8"/>
    </row>
    <row r="490" ht="15.75" customHeight="1">
      <c r="A490" s="8"/>
      <c r="B490" s="8"/>
      <c r="C490" s="8"/>
      <c r="D490" s="8"/>
      <c r="E490" s="8"/>
      <c r="F490" s="8"/>
      <c r="G490" s="142"/>
      <c r="H490" s="142"/>
      <c r="I490" s="138"/>
      <c r="J490" s="138"/>
      <c r="K490" s="138"/>
      <c r="L490" s="138"/>
      <c r="M490" s="138"/>
      <c r="N490" s="138"/>
      <c r="O490" s="8"/>
      <c r="P490" s="8"/>
      <c r="Q490" s="8"/>
      <c r="R490" s="8"/>
      <c r="S490" s="8"/>
      <c r="T490" s="8"/>
      <c r="U490" s="8"/>
      <c r="V490" s="8"/>
      <c r="W490" s="8"/>
      <c r="X490" s="8"/>
      <c r="Y490" s="8"/>
      <c r="Z490" s="142"/>
      <c r="AA490" s="142"/>
      <c r="AB490" s="8"/>
      <c r="AC490" s="8"/>
      <c r="AD490" s="8"/>
      <c r="AE490" s="8"/>
    </row>
    <row r="491" ht="15.75" customHeight="1">
      <c r="A491" s="8"/>
      <c r="B491" s="8"/>
      <c r="C491" s="8"/>
      <c r="D491" s="8"/>
      <c r="E491" s="8"/>
      <c r="F491" s="8"/>
      <c r="G491" s="142"/>
      <c r="H491" s="142"/>
      <c r="I491" s="138"/>
      <c r="J491" s="138"/>
      <c r="K491" s="138"/>
      <c r="L491" s="138"/>
      <c r="M491" s="138"/>
      <c r="N491" s="138"/>
      <c r="O491" s="8"/>
      <c r="P491" s="8"/>
      <c r="Q491" s="8"/>
      <c r="R491" s="8"/>
      <c r="S491" s="8"/>
      <c r="T491" s="8"/>
      <c r="U491" s="8"/>
      <c r="V491" s="8"/>
      <c r="W491" s="8"/>
      <c r="X491" s="8"/>
      <c r="Y491" s="8"/>
      <c r="Z491" s="142"/>
      <c r="AA491" s="142"/>
      <c r="AB491" s="8"/>
      <c r="AC491" s="8"/>
      <c r="AD491" s="8"/>
      <c r="AE491" s="8"/>
    </row>
    <row r="492" ht="15.75" customHeight="1">
      <c r="A492" s="8"/>
      <c r="B492" s="8"/>
      <c r="C492" s="8"/>
      <c r="D492" s="8"/>
      <c r="E492" s="8"/>
      <c r="F492" s="8"/>
      <c r="G492" s="142"/>
      <c r="H492" s="142"/>
      <c r="I492" s="138"/>
      <c r="J492" s="138"/>
      <c r="K492" s="138"/>
      <c r="L492" s="138"/>
      <c r="M492" s="138"/>
      <c r="N492" s="138"/>
      <c r="O492" s="8"/>
      <c r="P492" s="8"/>
      <c r="Q492" s="8"/>
      <c r="R492" s="8"/>
      <c r="S492" s="8"/>
      <c r="T492" s="8"/>
      <c r="U492" s="8"/>
      <c r="V492" s="8"/>
      <c r="W492" s="8"/>
      <c r="X492" s="8"/>
      <c r="Y492" s="8"/>
      <c r="Z492" s="142"/>
      <c r="AA492" s="142"/>
      <c r="AB492" s="8"/>
      <c r="AC492" s="8"/>
      <c r="AD492" s="8"/>
      <c r="AE492" s="8"/>
    </row>
    <row r="493" ht="15.75" customHeight="1">
      <c r="A493" s="8"/>
      <c r="B493" s="8"/>
      <c r="C493" s="8"/>
      <c r="D493" s="8"/>
      <c r="E493" s="8"/>
      <c r="F493" s="8"/>
      <c r="G493" s="142"/>
      <c r="H493" s="142"/>
      <c r="I493" s="138"/>
      <c r="J493" s="138"/>
      <c r="K493" s="138"/>
      <c r="L493" s="138"/>
      <c r="M493" s="138"/>
      <c r="N493" s="138"/>
      <c r="O493" s="8"/>
      <c r="P493" s="8"/>
      <c r="Q493" s="8"/>
      <c r="R493" s="8"/>
      <c r="S493" s="8"/>
      <c r="T493" s="8"/>
      <c r="U493" s="8"/>
      <c r="V493" s="8"/>
      <c r="W493" s="8"/>
      <c r="X493" s="8"/>
      <c r="Y493" s="8"/>
      <c r="Z493" s="142"/>
      <c r="AA493" s="142"/>
      <c r="AB493" s="8"/>
      <c r="AC493" s="8"/>
      <c r="AD493" s="8"/>
      <c r="AE493" s="8"/>
    </row>
    <row r="494" ht="15.75" customHeight="1">
      <c r="A494" s="8"/>
      <c r="B494" s="8"/>
      <c r="C494" s="8"/>
      <c r="D494" s="8"/>
      <c r="E494" s="8"/>
      <c r="F494" s="8"/>
      <c r="G494" s="142"/>
      <c r="H494" s="142"/>
      <c r="I494" s="138"/>
      <c r="J494" s="138"/>
      <c r="K494" s="138"/>
      <c r="L494" s="138"/>
      <c r="M494" s="138"/>
      <c r="N494" s="138"/>
      <c r="O494" s="8"/>
      <c r="P494" s="8"/>
      <c r="Q494" s="8"/>
      <c r="R494" s="8"/>
      <c r="S494" s="8"/>
      <c r="T494" s="8"/>
      <c r="U494" s="8"/>
      <c r="V494" s="8"/>
      <c r="W494" s="8"/>
      <c r="X494" s="8"/>
      <c r="Y494" s="8"/>
      <c r="Z494" s="142"/>
      <c r="AA494" s="142"/>
      <c r="AB494" s="8"/>
      <c r="AC494" s="8"/>
      <c r="AD494" s="8"/>
      <c r="AE494" s="8"/>
    </row>
    <row r="495" ht="15.75" customHeight="1">
      <c r="A495" s="8"/>
      <c r="B495" s="8"/>
      <c r="C495" s="8"/>
      <c r="D495" s="8"/>
      <c r="E495" s="8"/>
      <c r="F495" s="8"/>
      <c r="G495" s="142"/>
      <c r="H495" s="142"/>
      <c r="I495" s="138"/>
      <c r="J495" s="138"/>
      <c r="K495" s="138"/>
      <c r="L495" s="138"/>
      <c r="M495" s="138"/>
      <c r="N495" s="138"/>
      <c r="O495" s="8"/>
      <c r="P495" s="8"/>
      <c r="Q495" s="8"/>
      <c r="R495" s="8"/>
      <c r="S495" s="8"/>
      <c r="T495" s="8"/>
      <c r="U495" s="8"/>
      <c r="V495" s="8"/>
      <c r="W495" s="8"/>
      <c r="X495" s="8"/>
      <c r="Y495" s="8"/>
      <c r="Z495" s="142"/>
      <c r="AA495" s="142"/>
      <c r="AB495" s="8"/>
      <c r="AC495" s="8"/>
      <c r="AD495" s="8"/>
      <c r="AE495" s="8"/>
    </row>
    <row r="496" ht="15.75" customHeight="1">
      <c r="A496" s="8"/>
      <c r="B496" s="8"/>
      <c r="C496" s="8"/>
      <c r="D496" s="8"/>
      <c r="E496" s="8"/>
      <c r="F496" s="8"/>
      <c r="G496" s="142"/>
      <c r="H496" s="142"/>
      <c r="I496" s="138"/>
      <c r="J496" s="138"/>
      <c r="K496" s="138"/>
      <c r="L496" s="138"/>
      <c r="M496" s="138"/>
      <c r="N496" s="138"/>
      <c r="O496" s="8"/>
      <c r="P496" s="8"/>
      <c r="Q496" s="8"/>
      <c r="R496" s="8"/>
      <c r="S496" s="8"/>
      <c r="T496" s="8"/>
      <c r="U496" s="8"/>
      <c r="V496" s="8"/>
      <c r="W496" s="8"/>
      <c r="X496" s="8"/>
      <c r="Y496" s="8"/>
      <c r="Z496" s="142"/>
      <c r="AA496" s="142"/>
      <c r="AB496" s="8"/>
      <c r="AC496" s="8"/>
      <c r="AD496" s="8"/>
      <c r="AE496" s="8"/>
    </row>
    <row r="497" ht="15.75" customHeight="1">
      <c r="A497" s="8"/>
      <c r="B497" s="8"/>
      <c r="C497" s="8"/>
      <c r="D497" s="8"/>
      <c r="E497" s="8"/>
      <c r="F497" s="8"/>
      <c r="G497" s="142"/>
      <c r="H497" s="142"/>
      <c r="I497" s="138"/>
      <c r="J497" s="138"/>
      <c r="K497" s="138"/>
      <c r="L497" s="138"/>
      <c r="M497" s="138"/>
      <c r="N497" s="138"/>
      <c r="O497" s="8"/>
      <c r="P497" s="8"/>
      <c r="Q497" s="8"/>
      <c r="R497" s="8"/>
      <c r="S497" s="8"/>
      <c r="T497" s="8"/>
      <c r="U497" s="8"/>
      <c r="V497" s="8"/>
      <c r="W497" s="8"/>
      <c r="X497" s="8"/>
      <c r="Y497" s="8"/>
      <c r="Z497" s="142"/>
      <c r="AA497" s="142"/>
      <c r="AB497" s="8"/>
      <c r="AC497" s="8"/>
      <c r="AD497" s="8"/>
      <c r="AE497" s="8"/>
    </row>
    <row r="498" ht="15.75" customHeight="1">
      <c r="A498" s="8"/>
      <c r="B498" s="8"/>
      <c r="C498" s="8"/>
      <c r="D498" s="8"/>
      <c r="E498" s="8"/>
      <c r="F498" s="8"/>
      <c r="G498" s="142"/>
      <c r="H498" s="142"/>
      <c r="I498" s="138"/>
      <c r="J498" s="138"/>
      <c r="K498" s="138"/>
      <c r="L498" s="138"/>
      <c r="M498" s="138"/>
      <c r="N498" s="138"/>
      <c r="O498" s="8"/>
      <c r="P498" s="8"/>
      <c r="Q498" s="8"/>
      <c r="R498" s="8"/>
      <c r="S498" s="8"/>
      <c r="T498" s="8"/>
      <c r="U498" s="8"/>
      <c r="V498" s="8"/>
      <c r="W498" s="8"/>
      <c r="X498" s="8"/>
      <c r="Y498" s="8"/>
      <c r="Z498" s="142"/>
      <c r="AA498" s="142"/>
      <c r="AB498" s="8"/>
      <c r="AC498" s="8"/>
      <c r="AD498" s="8"/>
      <c r="AE498" s="8"/>
    </row>
    <row r="499" ht="15.75" customHeight="1">
      <c r="A499" s="8"/>
      <c r="B499" s="8"/>
      <c r="C499" s="8"/>
      <c r="D499" s="8"/>
      <c r="E499" s="8"/>
      <c r="F499" s="8"/>
      <c r="G499" s="142"/>
      <c r="H499" s="142"/>
      <c r="I499" s="138"/>
      <c r="J499" s="138"/>
      <c r="K499" s="138"/>
      <c r="L499" s="138"/>
      <c r="M499" s="138"/>
      <c r="N499" s="138"/>
      <c r="O499" s="8"/>
      <c r="P499" s="8"/>
      <c r="Q499" s="8"/>
      <c r="R499" s="8"/>
      <c r="S499" s="8"/>
      <c r="T499" s="8"/>
      <c r="U499" s="8"/>
      <c r="V499" s="8"/>
      <c r="W499" s="8"/>
      <c r="X499" s="8"/>
      <c r="Y499" s="8"/>
      <c r="Z499" s="142"/>
      <c r="AA499" s="142"/>
      <c r="AB499" s="8"/>
      <c r="AC499" s="8"/>
      <c r="AD499" s="8"/>
      <c r="AE499" s="8"/>
    </row>
    <row r="500" ht="15.75" customHeight="1">
      <c r="A500" s="8"/>
      <c r="B500" s="8"/>
      <c r="C500" s="8"/>
      <c r="D500" s="8"/>
      <c r="E500" s="8"/>
      <c r="F500" s="8"/>
      <c r="G500" s="142"/>
      <c r="H500" s="142"/>
      <c r="I500" s="138"/>
      <c r="J500" s="138"/>
      <c r="K500" s="138"/>
      <c r="L500" s="138"/>
      <c r="M500" s="138"/>
      <c r="N500" s="138"/>
      <c r="O500" s="8"/>
      <c r="P500" s="8"/>
      <c r="Q500" s="8"/>
      <c r="R500" s="8"/>
      <c r="S500" s="8"/>
      <c r="T500" s="8"/>
      <c r="U500" s="8"/>
      <c r="V500" s="8"/>
      <c r="W500" s="8"/>
      <c r="X500" s="8"/>
      <c r="Y500" s="8"/>
      <c r="Z500" s="142"/>
      <c r="AA500" s="142"/>
      <c r="AB500" s="8"/>
      <c r="AC500" s="8"/>
      <c r="AD500" s="8"/>
      <c r="AE500" s="8"/>
    </row>
    <row r="501" ht="15.75" customHeight="1">
      <c r="A501" s="8"/>
      <c r="B501" s="8"/>
      <c r="C501" s="8"/>
      <c r="D501" s="8"/>
      <c r="E501" s="8"/>
      <c r="F501" s="8"/>
      <c r="G501" s="142"/>
      <c r="H501" s="142"/>
      <c r="I501" s="138"/>
      <c r="J501" s="138"/>
      <c r="K501" s="138"/>
      <c r="L501" s="138"/>
      <c r="M501" s="138"/>
      <c r="N501" s="138"/>
      <c r="O501" s="8"/>
      <c r="P501" s="8"/>
      <c r="Q501" s="8"/>
      <c r="R501" s="8"/>
      <c r="S501" s="8"/>
      <c r="T501" s="8"/>
      <c r="U501" s="8"/>
      <c r="V501" s="8"/>
      <c r="W501" s="8"/>
      <c r="X501" s="8"/>
      <c r="Y501" s="8"/>
      <c r="Z501" s="142"/>
      <c r="AA501" s="142"/>
      <c r="AB501" s="8"/>
      <c r="AC501" s="8"/>
      <c r="AD501" s="8"/>
      <c r="AE501" s="8"/>
    </row>
    <row r="502" ht="15.75" customHeight="1">
      <c r="A502" s="8"/>
      <c r="B502" s="8"/>
      <c r="C502" s="8"/>
      <c r="D502" s="8"/>
      <c r="E502" s="8"/>
      <c r="F502" s="8"/>
      <c r="G502" s="142"/>
      <c r="H502" s="142"/>
      <c r="I502" s="138"/>
      <c r="J502" s="138"/>
      <c r="K502" s="138"/>
      <c r="L502" s="138"/>
      <c r="M502" s="138"/>
      <c r="N502" s="138"/>
      <c r="O502" s="8"/>
      <c r="P502" s="8"/>
      <c r="Q502" s="8"/>
      <c r="R502" s="8"/>
      <c r="S502" s="8"/>
      <c r="T502" s="8"/>
      <c r="U502" s="8"/>
      <c r="V502" s="8"/>
      <c r="W502" s="8"/>
      <c r="X502" s="8"/>
      <c r="Y502" s="8"/>
      <c r="Z502" s="142"/>
      <c r="AA502" s="142"/>
      <c r="AB502" s="8"/>
      <c r="AC502" s="8"/>
      <c r="AD502" s="8"/>
      <c r="AE502" s="8"/>
    </row>
    <row r="503" ht="15.75" customHeight="1">
      <c r="A503" s="8"/>
      <c r="B503" s="8"/>
      <c r="C503" s="8"/>
      <c r="D503" s="8"/>
      <c r="E503" s="8"/>
      <c r="F503" s="8"/>
      <c r="G503" s="142"/>
      <c r="H503" s="142"/>
      <c r="I503" s="138"/>
      <c r="J503" s="138"/>
      <c r="K503" s="138"/>
      <c r="L503" s="138"/>
      <c r="M503" s="138"/>
      <c r="N503" s="138"/>
      <c r="O503" s="8"/>
      <c r="P503" s="8"/>
      <c r="Q503" s="8"/>
      <c r="R503" s="8"/>
      <c r="S503" s="8"/>
      <c r="T503" s="8"/>
      <c r="U503" s="8"/>
      <c r="V503" s="8"/>
      <c r="W503" s="8"/>
      <c r="X503" s="8"/>
      <c r="Y503" s="8"/>
      <c r="Z503" s="142"/>
      <c r="AA503" s="142"/>
      <c r="AB503" s="8"/>
      <c r="AC503" s="8"/>
      <c r="AD503" s="8"/>
      <c r="AE503" s="8"/>
    </row>
    <row r="504" ht="15.75" customHeight="1">
      <c r="A504" s="8"/>
      <c r="B504" s="8"/>
      <c r="C504" s="8"/>
      <c r="D504" s="8"/>
      <c r="E504" s="8"/>
      <c r="F504" s="8"/>
      <c r="G504" s="142"/>
      <c r="H504" s="142"/>
      <c r="I504" s="138"/>
      <c r="J504" s="138"/>
      <c r="K504" s="138"/>
      <c r="L504" s="138"/>
      <c r="M504" s="138"/>
      <c r="N504" s="138"/>
      <c r="O504" s="8"/>
      <c r="P504" s="8"/>
      <c r="Q504" s="8"/>
      <c r="R504" s="8"/>
      <c r="S504" s="8"/>
      <c r="T504" s="8"/>
      <c r="U504" s="8"/>
      <c r="V504" s="8"/>
      <c r="W504" s="8"/>
      <c r="X504" s="8"/>
      <c r="Y504" s="8"/>
      <c r="Z504" s="142"/>
      <c r="AA504" s="142"/>
      <c r="AB504" s="8"/>
      <c r="AC504" s="8"/>
      <c r="AD504" s="8"/>
      <c r="AE504" s="8"/>
    </row>
    <row r="505" ht="15.75" customHeight="1">
      <c r="A505" s="8"/>
      <c r="B505" s="8"/>
      <c r="C505" s="8"/>
      <c r="D505" s="8"/>
      <c r="E505" s="8"/>
      <c r="F505" s="8"/>
      <c r="G505" s="142"/>
      <c r="H505" s="142"/>
      <c r="I505" s="138"/>
      <c r="J505" s="138"/>
      <c r="K505" s="138"/>
      <c r="L505" s="138"/>
      <c r="M505" s="138"/>
      <c r="N505" s="138"/>
      <c r="O505" s="8"/>
      <c r="P505" s="8"/>
      <c r="Q505" s="8"/>
      <c r="R505" s="8"/>
      <c r="S505" s="8"/>
      <c r="T505" s="8"/>
      <c r="U505" s="8"/>
      <c r="V505" s="8"/>
      <c r="W505" s="8"/>
      <c r="X505" s="8"/>
      <c r="Y505" s="8"/>
      <c r="Z505" s="142"/>
      <c r="AA505" s="142"/>
      <c r="AB505" s="8"/>
      <c r="AC505" s="8"/>
      <c r="AD505" s="8"/>
      <c r="AE505" s="8"/>
    </row>
    <row r="506" ht="15.75" customHeight="1">
      <c r="A506" s="8"/>
      <c r="B506" s="8"/>
      <c r="C506" s="8"/>
      <c r="D506" s="8"/>
      <c r="E506" s="8"/>
      <c r="F506" s="8"/>
      <c r="G506" s="142"/>
      <c r="H506" s="142"/>
      <c r="I506" s="138"/>
      <c r="J506" s="138"/>
      <c r="K506" s="138"/>
      <c r="L506" s="138"/>
      <c r="M506" s="138"/>
      <c r="N506" s="138"/>
      <c r="O506" s="8"/>
      <c r="P506" s="8"/>
      <c r="Q506" s="8"/>
      <c r="R506" s="8"/>
      <c r="S506" s="8"/>
      <c r="T506" s="8"/>
      <c r="U506" s="8"/>
      <c r="V506" s="8"/>
      <c r="W506" s="8"/>
      <c r="X506" s="8"/>
      <c r="Y506" s="8"/>
      <c r="Z506" s="142"/>
      <c r="AA506" s="142"/>
      <c r="AB506" s="8"/>
      <c r="AC506" s="8"/>
      <c r="AD506" s="8"/>
      <c r="AE506" s="8"/>
    </row>
    <row r="507" ht="15.75" customHeight="1">
      <c r="A507" s="8"/>
      <c r="B507" s="8"/>
      <c r="C507" s="8"/>
      <c r="D507" s="8"/>
      <c r="E507" s="8"/>
      <c r="F507" s="8"/>
      <c r="G507" s="142"/>
      <c r="H507" s="142"/>
      <c r="I507" s="138"/>
      <c r="J507" s="138"/>
      <c r="K507" s="138"/>
      <c r="L507" s="138"/>
      <c r="M507" s="138"/>
      <c r="N507" s="138"/>
      <c r="O507" s="8"/>
      <c r="P507" s="8"/>
      <c r="Q507" s="8"/>
      <c r="R507" s="8"/>
      <c r="S507" s="8"/>
      <c r="T507" s="8"/>
      <c r="U507" s="8"/>
      <c r="V507" s="8"/>
      <c r="W507" s="8"/>
      <c r="X507" s="8"/>
      <c r="Y507" s="8"/>
      <c r="Z507" s="142"/>
      <c r="AA507" s="142"/>
      <c r="AB507" s="8"/>
      <c r="AC507" s="8"/>
      <c r="AD507" s="8"/>
      <c r="AE507" s="8"/>
    </row>
    <row r="508" ht="15.75" customHeight="1">
      <c r="A508" s="8"/>
      <c r="B508" s="8"/>
      <c r="C508" s="8"/>
      <c r="D508" s="8"/>
      <c r="E508" s="8"/>
      <c r="F508" s="8"/>
      <c r="G508" s="142"/>
      <c r="H508" s="142"/>
      <c r="I508" s="138"/>
      <c r="J508" s="138"/>
      <c r="K508" s="138"/>
      <c r="L508" s="138"/>
      <c r="M508" s="138"/>
      <c r="N508" s="138"/>
      <c r="O508" s="8"/>
      <c r="P508" s="8"/>
      <c r="Q508" s="8"/>
      <c r="R508" s="8"/>
      <c r="S508" s="8"/>
      <c r="T508" s="8"/>
      <c r="U508" s="8"/>
      <c r="V508" s="8"/>
      <c r="W508" s="8"/>
      <c r="X508" s="8"/>
      <c r="Y508" s="8"/>
      <c r="Z508" s="142"/>
      <c r="AA508" s="142"/>
      <c r="AB508" s="8"/>
      <c r="AC508" s="8"/>
      <c r="AD508" s="8"/>
      <c r="AE508" s="8"/>
    </row>
    <row r="509" ht="15.75" customHeight="1">
      <c r="A509" s="8"/>
      <c r="B509" s="8"/>
      <c r="C509" s="8"/>
      <c r="D509" s="8"/>
      <c r="E509" s="8"/>
      <c r="F509" s="8"/>
      <c r="G509" s="142"/>
      <c r="H509" s="142"/>
      <c r="I509" s="138"/>
      <c r="J509" s="138"/>
      <c r="K509" s="138"/>
      <c r="L509" s="138"/>
      <c r="M509" s="138"/>
      <c r="N509" s="138"/>
      <c r="O509" s="8"/>
      <c r="P509" s="8"/>
      <c r="Q509" s="8"/>
      <c r="R509" s="8"/>
      <c r="S509" s="8"/>
      <c r="T509" s="8"/>
      <c r="U509" s="8"/>
      <c r="V509" s="8"/>
      <c r="W509" s="8"/>
      <c r="X509" s="8"/>
      <c r="Y509" s="8"/>
      <c r="Z509" s="142"/>
      <c r="AA509" s="142"/>
      <c r="AB509" s="8"/>
      <c r="AC509" s="8"/>
      <c r="AD509" s="8"/>
      <c r="AE509" s="8"/>
    </row>
    <row r="510" ht="15.75" customHeight="1">
      <c r="A510" s="8"/>
      <c r="B510" s="8"/>
      <c r="C510" s="8"/>
      <c r="D510" s="8"/>
      <c r="E510" s="8"/>
      <c r="F510" s="8"/>
      <c r="G510" s="142"/>
      <c r="H510" s="142"/>
      <c r="I510" s="138"/>
      <c r="J510" s="138"/>
      <c r="K510" s="138"/>
      <c r="L510" s="138"/>
      <c r="M510" s="138"/>
      <c r="N510" s="138"/>
      <c r="O510" s="8"/>
      <c r="P510" s="8"/>
      <c r="Q510" s="8"/>
      <c r="R510" s="8"/>
      <c r="S510" s="8"/>
      <c r="T510" s="8"/>
      <c r="U510" s="8"/>
      <c r="V510" s="8"/>
      <c r="W510" s="8"/>
      <c r="X510" s="8"/>
      <c r="Y510" s="8"/>
      <c r="Z510" s="142"/>
      <c r="AA510" s="142"/>
      <c r="AB510" s="8"/>
      <c r="AC510" s="8"/>
      <c r="AD510" s="8"/>
      <c r="AE510" s="8"/>
    </row>
    <row r="511" ht="15.75" customHeight="1">
      <c r="A511" s="8"/>
      <c r="B511" s="8"/>
      <c r="C511" s="8"/>
      <c r="D511" s="8"/>
      <c r="E511" s="8"/>
      <c r="F511" s="8"/>
      <c r="G511" s="142"/>
      <c r="H511" s="142"/>
      <c r="I511" s="138"/>
      <c r="J511" s="138"/>
      <c r="K511" s="138"/>
      <c r="L511" s="138"/>
      <c r="M511" s="138"/>
      <c r="N511" s="138"/>
      <c r="O511" s="8"/>
      <c r="P511" s="8"/>
      <c r="Q511" s="8"/>
      <c r="R511" s="8"/>
      <c r="S511" s="8"/>
      <c r="T511" s="8"/>
      <c r="U511" s="8"/>
      <c r="V511" s="8"/>
      <c r="W511" s="8"/>
      <c r="X511" s="8"/>
      <c r="Y511" s="8"/>
      <c r="Z511" s="142"/>
      <c r="AA511" s="142"/>
      <c r="AB511" s="8"/>
      <c r="AC511" s="8"/>
      <c r="AD511" s="8"/>
      <c r="AE511" s="8"/>
    </row>
    <row r="512" ht="15.75" customHeight="1">
      <c r="A512" s="8"/>
      <c r="B512" s="8"/>
      <c r="C512" s="8"/>
      <c r="D512" s="8"/>
      <c r="E512" s="8"/>
      <c r="F512" s="8"/>
      <c r="G512" s="142"/>
      <c r="H512" s="142"/>
      <c r="I512" s="138"/>
      <c r="J512" s="138"/>
      <c r="K512" s="138"/>
      <c r="L512" s="138"/>
      <c r="M512" s="138"/>
      <c r="N512" s="138"/>
      <c r="O512" s="8"/>
      <c r="P512" s="8"/>
      <c r="Q512" s="8"/>
      <c r="R512" s="8"/>
      <c r="S512" s="8"/>
      <c r="T512" s="8"/>
      <c r="U512" s="8"/>
      <c r="V512" s="8"/>
      <c r="W512" s="8"/>
      <c r="X512" s="8"/>
      <c r="Y512" s="8"/>
      <c r="Z512" s="142"/>
      <c r="AA512" s="142"/>
      <c r="AB512" s="8"/>
      <c r="AC512" s="8"/>
      <c r="AD512" s="8"/>
      <c r="AE512" s="8"/>
    </row>
    <row r="513" ht="15.75" customHeight="1">
      <c r="A513" s="8"/>
      <c r="B513" s="8"/>
      <c r="C513" s="8"/>
      <c r="D513" s="8"/>
      <c r="E513" s="8"/>
      <c r="F513" s="8"/>
      <c r="G513" s="142"/>
      <c r="H513" s="142"/>
      <c r="I513" s="138"/>
      <c r="J513" s="138"/>
      <c r="K513" s="138"/>
      <c r="L513" s="138"/>
      <c r="M513" s="138"/>
      <c r="N513" s="138"/>
      <c r="O513" s="8"/>
      <c r="P513" s="8"/>
      <c r="Q513" s="8"/>
      <c r="R513" s="8"/>
      <c r="S513" s="8"/>
      <c r="T513" s="8"/>
      <c r="U513" s="8"/>
      <c r="V513" s="8"/>
      <c r="W513" s="8"/>
      <c r="X513" s="8"/>
      <c r="Y513" s="8"/>
      <c r="Z513" s="142"/>
      <c r="AA513" s="142"/>
      <c r="AB513" s="8"/>
      <c r="AC513" s="8"/>
      <c r="AD513" s="8"/>
      <c r="AE513" s="8"/>
    </row>
    <row r="514" ht="15.75" customHeight="1">
      <c r="A514" s="8"/>
      <c r="B514" s="8"/>
      <c r="C514" s="8"/>
      <c r="D514" s="8"/>
      <c r="E514" s="8"/>
      <c r="F514" s="8"/>
      <c r="G514" s="142"/>
      <c r="H514" s="142"/>
      <c r="I514" s="138"/>
      <c r="J514" s="138"/>
      <c r="K514" s="138"/>
      <c r="L514" s="138"/>
      <c r="M514" s="138"/>
      <c r="N514" s="138"/>
      <c r="O514" s="8"/>
      <c r="P514" s="8"/>
      <c r="Q514" s="8"/>
      <c r="R514" s="8"/>
      <c r="S514" s="8"/>
      <c r="T514" s="8"/>
      <c r="U514" s="8"/>
      <c r="V514" s="8"/>
      <c r="W514" s="8"/>
      <c r="X514" s="8"/>
      <c r="Y514" s="8"/>
      <c r="Z514" s="142"/>
      <c r="AA514" s="142"/>
      <c r="AB514" s="8"/>
      <c r="AC514" s="8"/>
      <c r="AD514" s="8"/>
      <c r="AE514" s="8"/>
    </row>
    <row r="515" ht="15.75" customHeight="1">
      <c r="A515" s="8"/>
      <c r="B515" s="8"/>
      <c r="C515" s="8"/>
      <c r="D515" s="8"/>
      <c r="E515" s="8"/>
      <c r="F515" s="8"/>
      <c r="G515" s="142"/>
      <c r="H515" s="142"/>
      <c r="I515" s="138"/>
      <c r="J515" s="138"/>
      <c r="K515" s="138"/>
      <c r="L515" s="138"/>
      <c r="M515" s="138"/>
      <c r="N515" s="138"/>
      <c r="O515" s="8"/>
      <c r="P515" s="8"/>
      <c r="Q515" s="8"/>
      <c r="R515" s="8"/>
      <c r="S515" s="8"/>
      <c r="T515" s="8"/>
      <c r="U515" s="8"/>
      <c r="V515" s="8"/>
      <c r="W515" s="8"/>
      <c r="X515" s="8"/>
      <c r="Y515" s="8"/>
      <c r="Z515" s="142"/>
      <c r="AA515" s="142"/>
      <c r="AB515" s="8"/>
      <c r="AC515" s="8"/>
      <c r="AD515" s="8"/>
      <c r="AE515" s="8"/>
    </row>
    <row r="516" ht="15.75" customHeight="1">
      <c r="A516" s="8"/>
      <c r="B516" s="8"/>
      <c r="C516" s="8"/>
      <c r="D516" s="8"/>
      <c r="E516" s="8"/>
      <c r="F516" s="8"/>
      <c r="G516" s="142"/>
      <c r="H516" s="142"/>
      <c r="I516" s="138"/>
      <c r="J516" s="138"/>
      <c r="K516" s="138"/>
      <c r="L516" s="138"/>
      <c r="M516" s="138"/>
      <c r="N516" s="138"/>
      <c r="O516" s="8"/>
      <c r="P516" s="8"/>
      <c r="Q516" s="8"/>
      <c r="R516" s="8"/>
      <c r="S516" s="8"/>
      <c r="T516" s="8"/>
      <c r="U516" s="8"/>
      <c r="V516" s="8"/>
      <c r="W516" s="8"/>
      <c r="X516" s="8"/>
      <c r="Y516" s="8"/>
      <c r="Z516" s="142"/>
      <c r="AA516" s="142"/>
      <c r="AB516" s="8"/>
      <c r="AC516" s="8"/>
      <c r="AD516" s="8"/>
      <c r="AE516" s="8"/>
    </row>
    <row r="517" ht="15.75" customHeight="1">
      <c r="A517" s="8"/>
      <c r="B517" s="8"/>
      <c r="C517" s="8"/>
      <c r="D517" s="8"/>
      <c r="E517" s="8"/>
      <c r="F517" s="8"/>
      <c r="G517" s="142"/>
      <c r="H517" s="142"/>
      <c r="I517" s="138"/>
      <c r="J517" s="138"/>
      <c r="K517" s="138"/>
      <c r="L517" s="138"/>
      <c r="M517" s="138"/>
      <c r="N517" s="138"/>
      <c r="O517" s="8"/>
      <c r="P517" s="8"/>
      <c r="Q517" s="8"/>
      <c r="R517" s="8"/>
      <c r="S517" s="8"/>
      <c r="T517" s="8"/>
      <c r="U517" s="8"/>
      <c r="V517" s="8"/>
      <c r="W517" s="8"/>
      <c r="X517" s="8"/>
      <c r="Y517" s="8"/>
      <c r="Z517" s="142"/>
      <c r="AA517" s="142"/>
      <c r="AB517" s="8"/>
      <c r="AC517" s="8"/>
      <c r="AD517" s="8"/>
      <c r="AE517" s="8"/>
    </row>
    <row r="518" ht="15.75" customHeight="1">
      <c r="A518" s="8"/>
      <c r="B518" s="8"/>
      <c r="C518" s="8"/>
      <c r="D518" s="8"/>
      <c r="E518" s="8"/>
      <c r="F518" s="8"/>
      <c r="G518" s="142"/>
      <c r="H518" s="142"/>
      <c r="I518" s="138"/>
      <c r="J518" s="138"/>
      <c r="K518" s="138"/>
      <c r="L518" s="138"/>
      <c r="M518" s="138"/>
      <c r="N518" s="138"/>
      <c r="O518" s="8"/>
      <c r="P518" s="8"/>
      <c r="Q518" s="8"/>
      <c r="R518" s="8"/>
      <c r="S518" s="8"/>
      <c r="T518" s="8"/>
      <c r="U518" s="8"/>
      <c r="V518" s="8"/>
      <c r="W518" s="8"/>
      <c r="X518" s="8"/>
      <c r="Y518" s="8"/>
      <c r="Z518" s="142"/>
      <c r="AA518" s="142"/>
      <c r="AB518" s="8"/>
      <c r="AC518" s="8"/>
      <c r="AD518" s="8"/>
      <c r="AE518" s="8"/>
    </row>
    <row r="519" ht="15.75" customHeight="1">
      <c r="A519" s="8"/>
      <c r="B519" s="8"/>
      <c r="C519" s="8"/>
      <c r="D519" s="8"/>
      <c r="E519" s="8"/>
      <c r="F519" s="8"/>
      <c r="G519" s="142"/>
      <c r="H519" s="142"/>
      <c r="I519" s="138"/>
      <c r="J519" s="138"/>
      <c r="K519" s="138"/>
      <c r="L519" s="138"/>
      <c r="M519" s="138"/>
      <c r="N519" s="138"/>
      <c r="O519" s="8"/>
      <c r="P519" s="8"/>
      <c r="Q519" s="8"/>
      <c r="R519" s="8"/>
      <c r="S519" s="8"/>
      <c r="T519" s="8"/>
      <c r="U519" s="8"/>
      <c r="V519" s="8"/>
      <c r="W519" s="8"/>
      <c r="X519" s="8"/>
      <c r="Y519" s="8"/>
      <c r="Z519" s="142"/>
      <c r="AA519" s="142"/>
      <c r="AB519" s="8"/>
      <c r="AC519" s="8"/>
      <c r="AD519" s="8"/>
      <c r="AE519" s="8"/>
    </row>
    <row r="520" ht="15.75" customHeight="1">
      <c r="A520" s="8"/>
      <c r="B520" s="8"/>
      <c r="C520" s="8"/>
      <c r="D520" s="8"/>
      <c r="E520" s="8"/>
      <c r="F520" s="8"/>
      <c r="G520" s="142"/>
      <c r="H520" s="142"/>
      <c r="I520" s="138"/>
      <c r="J520" s="138"/>
      <c r="K520" s="138"/>
      <c r="L520" s="138"/>
      <c r="M520" s="138"/>
      <c r="N520" s="138"/>
      <c r="O520" s="8"/>
      <c r="P520" s="8"/>
      <c r="Q520" s="8"/>
      <c r="R520" s="8"/>
      <c r="S520" s="8"/>
      <c r="T520" s="8"/>
      <c r="U520" s="8"/>
      <c r="V520" s="8"/>
      <c r="W520" s="8"/>
      <c r="X520" s="8"/>
      <c r="Y520" s="8"/>
      <c r="Z520" s="142"/>
      <c r="AA520" s="142"/>
      <c r="AB520" s="8"/>
      <c r="AC520" s="8"/>
      <c r="AD520" s="8"/>
      <c r="AE520" s="8"/>
    </row>
    <row r="521" ht="15.75" customHeight="1">
      <c r="A521" s="8"/>
      <c r="B521" s="8"/>
      <c r="C521" s="8"/>
      <c r="D521" s="8"/>
      <c r="E521" s="8"/>
      <c r="F521" s="8"/>
      <c r="G521" s="142"/>
      <c r="H521" s="142"/>
      <c r="I521" s="138"/>
      <c r="J521" s="138"/>
      <c r="K521" s="138"/>
      <c r="L521" s="138"/>
      <c r="M521" s="138"/>
      <c r="N521" s="138"/>
      <c r="O521" s="8"/>
      <c r="P521" s="8"/>
      <c r="Q521" s="8"/>
      <c r="R521" s="8"/>
      <c r="S521" s="8"/>
      <c r="T521" s="8"/>
      <c r="U521" s="8"/>
      <c r="V521" s="8"/>
      <c r="W521" s="8"/>
      <c r="X521" s="8"/>
      <c r="Y521" s="8"/>
      <c r="Z521" s="142"/>
      <c r="AA521" s="142"/>
      <c r="AB521" s="8"/>
      <c r="AC521" s="8"/>
      <c r="AD521" s="8"/>
      <c r="AE521" s="8"/>
    </row>
    <row r="522" ht="15.75" customHeight="1">
      <c r="A522" s="8"/>
      <c r="B522" s="8"/>
      <c r="C522" s="8"/>
      <c r="D522" s="8"/>
      <c r="E522" s="8"/>
      <c r="F522" s="8"/>
      <c r="G522" s="142"/>
      <c r="H522" s="142"/>
      <c r="I522" s="138"/>
      <c r="J522" s="138"/>
      <c r="K522" s="138"/>
      <c r="L522" s="138"/>
      <c r="M522" s="138"/>
      <c r="N522" s="138"/>
      <c r="O522" s="8"/>
      <c r="P522" s="8"/>
      <c r="Q522" s="8"/>
      <c r="R522" s="8"/>
      <c r="S522" s="8"/>
      <c r="T522" s="8"/>
      <c r="U522" s="8"/>
      <c r="V522" s="8"/>
      <c r="W522" s="8"/>
      <c r="X522" s="8"/>
      <c r="Y522" s="8"/>
      <c r="Z522" s="142"/>
      <c r="AA522" s="142"/>
      <c r="AB522" s="8"/>
      <c r="AC522" s="8"/>
      <c r="AD522" s="8"/>
      <c r="AE522" s="8"/>
    </row>
    <row r="523" ht="15.75" customHeight="1">
      <c r="A523" s="8"/>
      <c r="B523" s="8"/>
      <c r="C523" s="8"/>
      <c r="D523" s="8"/>
      <c r="E523" s="8"/>
      <c r="F523" s="8"/>
      <c r="G523" s="142"/>
      <c r="H523" s="142"/>
      <c r="I523" s="138"/>
      <c r="J523" s="138"/>
      <c r="K523" s="138"/>
      <c r="L523" s="138"/>
      <c r="M523" s="138"/>
      <c r="N523" s="138"/>
      <c r="O523" s="8"/>
      <c r="P523" s="8"/>
      <c r="Q523" s="8"/>
      <c r="R523" s="8"/>
      <c r="S523" s="8"/>
      <c r="T523" s="8"/>
      <c r="U523" s="8"/>
      <c r="V523" s="8"/>
      <c r="W523" s="8"/>
      <c r="X523" s="8"/>
      <c r="Y523" s="8"/>
      <c r="Z523" s="142"/>
      <c r="AA523" s="142"/>
      <c r="AB523" s="8"/>
      <c r="AC523" s="8"/>
      <c r="AD523" s="8"/>
      <c r="AE523" s="8"/>
    </row>
    <row r="524" ht="15.75" customHeight="1">
      <c r="A524" s="8"/>
      <c r="B524" s="8"/>
      <c r="C524" s="8"/>
      <c r="D524" s="8"/>
      <c r="E524" s="8"/>
      <c r="F524" s="8"/>
      <c r="G524" s="142"/>
      <c r="H524" s="142"/>
      <c r="I524" s="138"/>
      <c r="J524" s="138"/>
      <c r="K524" s="138"/>
      <c r="L524" s="138"/>
      <c r="M524" s="138"/>
      <c r="N524" s="138"/>
      <c r="O524" s="8"/>
      <c r="P524" s="8"/>
      <c r="Q524" s="8"/>
      <c r="R524" s="8"/>
      <c r="S524" s="8"/>
      <c r="T524" s="8"/>
      <c r="U524" s="8"/>
      <c r="V524" s="8"/>
      <c r="W524" s="8"/>
      <c r="X524" s="8"/>
      <c r="Y524" s="8"/>
      <c r="Z524" s="142"/>
      <c r="AA524" s="142"/>
      <c r="AB524" s="8"/>
      <c r="AC524" s="8"/>
      <c r="AD524" s="8"/>
      <c r="AE524" s="8"/>
    </row>
    <row r="525" ht="15.75" customHeight="1">
      <c r="A525" s="8"/>
      <c r="B525" s="8"/>
      <c r="C525" s="8"/>
      <c r="D525" s="8"/>
      <c r="E525" s="8"/>
      <c r="F525" s="8"/>
      <c r="G525" s="142"/>
      <c r="H525" s="142"/>
      <c r="I525" s="138"/>
      <c r="J525" s="138"/>
      <c r="K525" s="138"/>
      <c r="L525" s="138"/>
      <c r="M525" s="138"/>
      <c r="N525" s="138"/>
      <c r="O525" s="8"/>
      <c r="P525" s="8"/>
      <c r="Q525" s="8"/>
      <c r="R525" s="8"/>
      <c r="S525" s="8"/>
      <c r="T525" s="8"/>
      <c r="U525" s="8"/>
      <c r="V525" s="8"/>
      <c r="W525" s="8"/>
      <c r="X525" s="8"/>
      <c r="Y525" s="8"/>
      <c r="Z525" s="142"/>
      <c r="AA525" s="142"/>
      <c r="AB525" s="8"/>
      <c r="AC525" s="8"/>
      <c r="AD525" s="8"/>
      <c r="AE525" s="8"/>
    </row>
    <row r="526" ht="15.75" customHeight="1">
      <c r="A526" s="8"/>
      <c r="B526" s="8"/>
      <c r="C526" s="8"/>
      <c r="D526" s="8"/>
      <c r="E526" s="8"/>
      <c r="F526" s="8"/>
      <c r="G526" s="142"/>
      <c r="H526" s="142"/>
      <c r="I526" s="138"/>
      <c r="J526" s="138"/>
      <c r="K526" s="138"/>
      <c r="L526" s="138"/>
      <c r="M526" s="138"/>
      <c r="N526" s="138"/>
      <c r="O526" s="8"/>
      <c r="P526" s="8"/>
      <c r="Q526" s="8"/>
      <c r="R526" s="8"/>
      <c r="S526" s="8"/>
      <c r="T526" s="8"/>
      <c r="U526" s="8"/>
      <c r="V526" s="8"/>
      <c r="W526" s="8"/>
      <c r="X526" s="8"/>
      <c r="Y526" s="8"/>
      <c r="Z526" s="142"/>
      <c r="AA526" s="142"/>
      <c r="AB526" s="8"/>
      <c r="AC526" s="8"/>
      <c r="AD526" s="8"/>
      <c r="AE526" s="8"/>
    </row>
    <row r="527" ht="15.75" customHeight="1">
      <c r="A527" s="8"/>
      <c r="B527" s="8"/>
      <c r="C527" s="8"/>
      <c r="D527" s="8"/>
      <c r="E527" s="8"/>
      <c r="F527" s="8"/>
      <c r="G527" s="142"/>
      <c r="H527" s="142"/>
      <c r="I527" s="138"/>
      <c r="J527" s="138"/>
      <c r="K527" s="138"/>
      <c r="L527" s="138"/>
      <c r="M527" s="138"/>
      <c r="N527" s="138"/>
      <c r="O527" s="8"/>
      <c r="P527" s="8"/>
      <c r="Q527" s="8"/>
      <c r="R527" s="8"/>
      <c r="S527" s="8"/>
      <c r="T527" s="8"/>
      <c r="U527" s="8"/>
      <c r="V527" s="8"/>
      <c r="W527" s="8"/>
      <c r="X527" s="8"/>
      <c r="Y527" s="8"/>
      <c r="Z527" s="142"/>
      <c r="AA527" s="142"/>
      <c r="AB527" s="8"/>
      <c r="AC527" s="8"/>
      <c r="AD527" s="8"/>
      <c r="AE527" s="8"/>
    </row>
    <row r="528" ht="15.75" customHeight="1">
      <c r="A528" s="8"/>
      <c r="B528" s="8"/>
      <c r="C528" s="8"/>
      <c r="D528" s="8"/>
      <c r="E528" s="8"/>
      <c r="F528" s="8"/>
      <c r="G528" s="142"/>
      <c r="H528" s="142"/>
      <c r="I528" s="138"/>
      <c r="J528" s="138"/>
      <c r="K528" s="138"/>
      <c r="L528" s="138"/>
      <c r="M528" s="138"/>
      <c r="N528" s="138"/>
      <c r="O528" s="8"/>
      <c r="P528" s="8"/>
      <c r="Q528" s="8"/>
      <c r="R528" s="8"/>
      <c r="S528" s="8"/>
      <c r="T528" s="8"/>
      <c r="U528" s="8"/>
      <c r="V528" s="8"/>
      <c r="W528" s="8"/>
      <c r="X528" s="8"/>
      <c r="Y528" s="8"/>
      <c r="Z528" s="142"/>
      <c r="AA528" s="142"/>
      <c r="AB528" s="8"/>
      <c r="AC528" s="8"/>
      <c r="AD528" s="8"/>
      <c r="AE528" s="8"/>
    </row>
    <row r="529" ht="15.75" customHeight="1">
      <c r="A529" s="8"/>
      <c r="B529" s="8"/>
      <c r="C529" s="8"/>
      <c r="D529" s="8"/>
      <c r="E529" s="8"/>
      <c r="F529" s="8"/>
      <c r="G529" s="142"/>
      <c r="H529" s="142"/>
      <c r="I529" s="138"/>
      <c r="J529" s="138"/>
      <c r="K529" s="138"/>
      <c r="L529" s="138"/>
      <c r="M529" s="138"/>
      <c r="N529" s="138"/>
      <c r="O529" s="8"/>
      <c r="P529" s="8"/>
      <c r="Q529" s="8"/>
      <c r="R529" s="8"/>
      <c r="S529" s="8"/>
      <c r="T529" s="8"/>
      <c r="U529" s="8"/>
      <c r="V529" s="8"/>
      <c r="W529" s="8"/>
      <c r="X529" s="8"/>
      <c r="Y529" s="8"/>
      <c r="Z529" s="142"/>
      <c r="AA529" s="142"/>
      <c r="AB529" s="8"/>
      <c r="AC529" s="8"/>
      <c r="AD529" s="8"/>
      <c r="AE529" s="8"/>
    </row>
    <row r="530" ht="15.75" customHeight="1">
      <c r="A530" s="8"/>
      <c r="B530" s="8"/>
      <c r="C530" s="8"/>
      <c r="D530" s="8"/>
      <c r="E530" s="8"/>
      <c r="F530" s="8"/>
      <c r="G530" s="142"/>
      <c r="H530" s="142"/>
      <c r="I530" s="138"/>
      <c r="J530" s="138"/>
      <c r="K530" s="138"/>
      <c r="L530" s="138"/>
      <c r="M530" s="138"/>
      <c r="N530" s="138"/>
      <c r="O530" s="8"/>
      <c r="P530" s="8"/>
      <c r="Q530" s="8"/>
      <c r="R530" s="8"/>
      <c r="S530" s="8"/>
      <c r="T530" s="8"/>
      <c r="U530" s="8"/>
      <c r="V530" s="8"/>
      <c r="W530" s="8"/>
      <c r="X530" s="8"/>
      <c r="Y530" s="8"/>
      <c r="Z530" s="142"/>
      <c r="AA530" s="142"/>
      <c r="AB530" s="8"/>
      <c r="AC530" s="8"/>
      <c r="AD530" s="8"/>
      <c r="AE530" s="8"/>
    </row>
    <row r="531" ht="15.75" customHeight="1">
      <c r="A531" s="8"/>
      <c r="B531" s="8"/>
      <c r="C531" s="8"/>
      <c r="D531" s="8"/>
      <c r="E531" s="8"/>
      <c r="F531" s="8"/>
      <c r="G531" s="142"/>
      <c r="H531" s="142"/>
      <c r="I531" s="138"/>
      <c r="J531" s="138"/>
      <c r="K531" s="138"/>
      <c r="L531" s="138"/>
      <c r="M531" s="138"/>
      <c r="N531" s="138"/>
      <c r="O531" s="8"/>
      <c r="P531" s="8"/>
      <c r="Q531" s="8"/>
      <c r="R531" s="8"/>
      <c r="S531" s="8"/>
      <c r="T531" s="8"/>
      <c r="U531" s="8"/>
      <c r="V531" s="8"/>
      <c r="W531" s="8"/>
      <c r="X531" s="8"/>
      <c r="Y531" s="8"/>
      <c r="Z531" s="142"/>
      <c r="AA531" s="142"/>
      <c r="AB531" s="8"/>
      <c r="AC531" s="8"/>
      <c r="AD531" s="8"/>
      <c r="AE531" s="8"/>
    </row>
    <row r="532" ht="15.75" customHeight="1">
      <c r="A532" s="8"/>
      <c r="B532" s="8"/>
      <c r="C532" s="8"/>
      <c r="D532" s="8"/>
      <c r="E532" s="8"/>
      <c r="F532" s="8"/>
      <c r="G532" s="142"/>
      <c r="H532" s="142"/>
      <c r="I532" s="138"/>
      <c r="J532" s="138"/>
      <c r="K532" s="138"/>
      <c r="L532" s="138"/>
      <c r="M532" s="138"/>
      <c r="N532" s="138"/>
      <c r="O532" s="8"/>
      <c r="P532" s="8"/>
      <c r="Q532" s="8"/>
      <c r="R532" s="8"/>
      <c r="S532" s="8"/>
      <c r="T532" s="8"/>
      <c r="U532" s="8"/>
      <c r="V532" s="8"/>
      <c r="W532" s="8"/>
      <c r="X532" s="8"/>
      <c r="Y532" s="8"/>
      <c r="Z532" s="142"/>
      <c r="AA532" s="142"/>
      <c r="AB532" s="8"/>
      <c r="AC532" s="8"/>
      <c r="AD532" s="8"/>
      <c r="AE532" s="8"/>
    </row>
    <row r="533" ht="15.75" customHeight="1">
      <c r="A533" s="8"/>
      <c r="B533" s="8"/>
      <c r="C533" s="8"/>
      <c r="D533" s="8"/>
      <c r="E533" s="8"/>
      <c r="F533" s="8"/>
      <c r="G533" s="142"/>
      <c r="H533" s="142"/>
      <c r="I533" s="138"/>
      <c r="J533" s="138"/>
      <c r="K533" s="138"/>
      <c r="L533" s="138"/>
      <c r="M533" s="138"/>
      <c r="N533" s="138"/>
      <c r="O533" s="8"/>
      <c r="P533" s="8"/>
      <c r="Q533" s="8"/>
      <c r="R533" s="8"/>
      <c r="S533" s="8"/>
      <c r="T533" s="8"/>
      <c r="U533" s="8"/>
      <c r="V533" s="8"/>
      <c r="W533" s="8"/>
      <c r="X533" s="8"/>
      <c r="Y533" s="8"/>
      <c r="Z533" s="142"/>
      <c r="AA533" s="142"/>
      <c r="AB533" s="8"/>
      <c r="AC533" s="8"/>
      <c r="AD533" s="8"/>
      <c r="AE533" s="8"/>
    </row>
    <row r="534" ht="15.75" customHeight="1">
      <c r="A534" s="8"/>
      <c r="B534" s="8"/>
      <c r="C534" s="8"/>
      <c r="D534" s="8"/>
      <c r="E534" s="8"/>
      <c r="F534" s="8"/>
      <c r="G534" s="142"/>
      <c r="H534" s="142"/>
      <c r="I534" s="138"/>
      <c r="J534" s="138"/>
      <c r="K534" s="138"/>
      <c r="L534" s="138"/>
      <c r="M534" s="138"/>
      <c r="N534" s="138"/>
      <c r="O534" s="8"/>
      <c r="P534" s="8"/>
      <c r="Q534" s="8"/>
      <c r="R534" s="8"/>
      <c r="S534" s="8"/>
      <c r="T534" s="8"/>
      <c r="U534" s="8"/>
      <c r="V534" s="8"/>
      <c r="W534" s="8"/>
      <c r="X534" s="8"/>
      <c r="Y534" s="8"/>
      <c r="Z534" s="142"/>
      <c r="AA534" s="142"/>
      <c r="AB534" s="8"/>
      <c r="AC534" s="8"/>
      <c r="AD534" s="8"/>
      <c r="AE534" s="8"/>
    </row>
    <row r="535" ht="15.75" customHeight="1">
      <c r="A535" s="8"/>
      <c r="B535" s="8"/>
      <c r="C535" s="8"/>
      <c r="D535" s="8"/>
      <c r="E535" s="8"/>
      <c r="F535" s="8"/>
      <c r="G535" s="142"/>
      <c r="H535" s="142"/>
      <c r="I535" s="138"/>
      <c r="J535" s="138"/>
      <c r="K535" s="138"/>
      <c r="L535" s="138"/>
      <c r="M535" s="138"/>
      <c r="N535" s="138"/>
      <c r="O535" s="8"/>
      <c r="P535" s="8"/>
      <c r="Q535" s="8"/>
      <c r="R535" s="8"/>
      <c r="S535" s="8"/>
      <c r="T535" s="8"/>
      <c r="U535" s="8"/>
      <c r="V535" s="8"/>
      <c r="W535" s="8"/>
      <c r="X535" s="8"/>
      <c r="Y535" s="8"/>
      <c r="Z535" s="142"/>
      <c r="AA535" s="142"/>
      <c r="AB535" s="8"/>
      <c r="AC535" s="8"/>
      <c r="AD535" s="8"/>
      <c r="AE535" s="8"/>
    </row>
    <row r="536" ht="15.75" customHeight="1">
      <c r="A536" s="8"/>
      <c r="B536" s="8"/>
      <c r="C536" s="8"/>
      <c r="D536" s="8"/>
      <c r="E536" s="8"/>
      <c r="F536" s="8"/>
      <c r="G536" s="142"/>
      <c r="H536" s="142"/>
      <c r="I536" s="138"/>
      <c r="J536" s="138"/>
      <c r="K536" s="138"/>
      <c r="L536" s="138"/>
      <c r="M536" s="138"/>
      <c r="N536" s="138"/>
      <c r="O536" s="8"/>
      <c r="P536" s="8"/>
      <c r="Q536" s="8"/>
      <c r="R536" s="8"/>
      <c r="S536" s="8"/>
      <c r="T536" s="8"/>
      <c r="U536" s="8"/>
      <c r="V536" s="8"/>
      <c r="W536" s="8"/>
      <c r="X536" s="8"/>
      <c r="Y536" s="8"/>
      <c r="Z536" s="142"/>
      <c r="AA536" s="142"/>
      <c r="AB536" s="8"/>
      <c r="AC536" s="8"/>
      <c r="AD536" s="8"/>
      <c r="AE536" s="8"/>
    </row>
    <row r="537" ht="15.75" customHeight="1">
      <c r="A537" s="8"/>
      <c r="B537" s="8"/>
      <c r="C537" s="8"/>
      <c r="D537" s="8"/>
      <c r="E537" s="8"/>
      <c r="F537" s="8"/>
      <c r="G537" s="142"/>
      <c r="H537" s="142"/>
      <c r="I537" s="138"/>
      <c r="J537" s="138"/>
      <c r="K537" s="138"/>
      <c r="L537" s="138"/>
      <c r="M537" s="138"/>
      <c r="N537" s="138"/>
      <c r="O537" s="8"/>
      <c r="P537" s="8"/>
      <c r="Q537" s="8"/>
      <c r="R537" s="8"/>
      <c r="S537" s="8"/>
      <c r="T537" s="8"/>
      <c r="U537" s="8"/>
      <c r="V537" s="8"/>
      <c r="W537" s="8"/>
      <c r="X537" s="8"/>
      <c r="Y537" s="8"/>
      <c r="Z537" s="142"/>
      <c r="AA537" s="142"/>
      <c r="AB537" s="8"/>
      <c r="AC537" s="8"/>
      <c r="AD537" s="8"/>
      <c r="AE537" s="8"/>
    </row>
    <row r="538" ht="15.75" customHeight="1">
      <c r="A538" s="8"/>
      <c r="B538" s="8"/>
      <c r="C538" s="8"/>
      <c r="D538" s="8"/>
      <c r="E538" s="8"/>
      <c r="F538" s="8"/>
      <c r="G538" s="142"/>
      <c r="H538" s="142"/>
      <c r="I538" s="138"/>
      <c r="J538" s="138"/>
      <c r="K538" s="138"/>
      <c r="L538" s="138"/>
      <c r="M538" s="138"/>
      <c r="N538" s="138"/>
      <c r="O538" s="8"/>
      <c r="P538" s="8"/>
      <c r="Q538" s="8"/>
      <c r="R538" s="8"/>
      <c r="S538" s="8"/>
      <c r="T538" s="8"/>
      <c r="U538" s="8"/>
      <c r="V538" s="8"/>
      <c r="W538" s="8"/>
      <c r="X538" s="8"/>
      <c r="Y538" s="8"/>
      <c r="Z538" s="142"/>
      <c r="AA538" s="142"/>
      <c r="AB538" s="8"/>
      <c r="AC538" s="8"/>
      <c r="AD538" s="8"/>
      <c r="AE538" s="8"/>
    </row>
    <row r="539" ht="15.75" customHeight="1">
      <c r="A539" s="8"/>
      <c r="B539" s="8"/>
      <c r="C539" s="8"/>
      <c r="D539" s="8"/>
      <c r="E539" s="8"/>
      <c r="F539" s="8"/>
      <c r="G539" s="142"/>
      <c r="H539" s="142"/>
      <c r="I539" s="138"/>
      <c r="J539" s="138"/>
      <c r="K539" s="138"/>
      <c r="L539" s="138"/>
      <c r="M539" s="138"/>
      <c r="N539" s="138"/>
      <c r="O539" s="8"/>
      <c r="P539" s="8"/>
      <c r="Q539" s="8"/>
      <c r="R539" s="8"/>
      <c r="S539" s="8"/>
      <c r="T539" s="8"/>
      <c r="U539" s="8"/>
      <c r="V539" s="8"/>
      <c r="W539" s="8"/>
      <c r="X539" s="8"/>
      <c r="Y539" s="8"/>
      <c r="Z539" s="142"/>
      <c r="AA539" s="142"/>
      <c r="AB539" s="8"/>
      <c r="AC539" s="8"/>
      <c r="AD539" s="8"/>
      <c r="AE539" s="8"/>
    </row>
    <row r="540" ht="15.75" customHeight="1">
      <c r="A540" s="8"/>
      <c r="B540" s="8"/>
      <c r="C540" s="8"/>
      <c r="D540" s="8"/>
      <c r="E540" s="8"/>
      <c r="F540" s="8"/>
      <c r="G540" s="142"/>
      <c r="H540" s="142"/>
      <c r="I540" s="138"/>
      <c r="J540" s="138"/>
      <c r="K540" s="138"/>
      <c r="L540" s="138"/>
      <c r="M540" s="138"/>
      <c r="N540" s="138"/>
      <c r="O540" s="8"/>
      <c r="P540" s="8"/>
      <c r="Q540" s="8"/>
      <c r="R540" s="8"/>
      <c r="S540" s="8"/>
      <c r="T540" s="8"/>
      <c r="U540" s="8"/>
      <c r="V540" s="8"/>
      <c r="W540" s="8"/>
      <c r="X540" s="8"/>
      <c r="Y540" s="8"/>
      <c r="Z540" s="142"/>
      <c r="AA540" s="142"/>
      <c r="AB540" s="8"/>
      <c r="AC540" s="8"/>
      <c r="AD540" s="8"/>
      <c r="AE540" s="8"/>
    </row>
    <row r="541" ht="15.75" customHeight="1">
      <c r="A541" s="8"/>
      <c r="B541" s="8"/>
      <c r="C541" s="8"/>
      <c r="D541" s="8"/>
      <c r="E541" s="8"/>
      <c r="F541" s="8"/>
      <c r="G541" s="142"/>
      <c r="H541" s="142"/>
      <c r="I541" s="138"/>
      <c r="J541" s="138"/>
      <c r="K541" s="138"/>
      <c r="L541" s="138"/>
      <c r="M541" s="138"/>
      <c r="N541" s="138"/>
      <c r="O541" s="8"/>
      <c r="P541" s="8"/>
      <c r="Q541" s="8"/>
      <c r="R541" s="8"/>
      <c r="S541" s="8"/>
      <c r="T541" s="8"/>
      <c r="U541" s="8"/>
      <c r="V541" s="8"/>
      <c r="W541" s="8"/>
      <c r="X541" s="8"/>
      <c r="Y541" s="8"/>
      <c r="Z541" s="142"/>
      <c r="AA541" s="142"/>
      <c r="AB541" s="8"/>
      <c r="AC541" s="8"/>
      <c r="AD541" s="8"/>
      <c r="AE541" s="8"/>
    </row>
    <row r="542" ht="15.75" customHeight="1">
      <c r="A542" s="8"/>
      <c r="B542" s="8"/>
      <c r="C542" s="8"/>
      <c r="D542" s="8"/>
      <c r="E542" s="8"/>
      <c r="F542" s="8"/>
      <c r="G542" s="142"/>
      <c r="H542" s="142"/>
      <c r="I542" s="138"/>
      <c r="J542" s="138"/>
      <c r="K542" s="138"/>
      <c r="L542" s="138"/>
      <c r="M542" s="138"/>
      <c r="N542" s="138"/>
      <c r="O542" s="8"/>
      <c r="P542" s="8"/>
      <c r="Q542" s="8"/>
      <c r="R542" s="8"/>
      <c r="S542" s="8"/>
      <c r="T542" s="8"/>
      <c r="U542" s="8"/>
      <c r="V542" s="8"/>
      <c r="W542" s="8"/>
      <c r="X542" s="8"/>
      <c r="Y542" s="8"/>
      <c r="Z542" s="142"/>
      <c r="AA542" s="142"/>
      <c r="AB542" s="8"/>
      <c r="AC542" s="8"/>
      <c r="AD542" s="8"/>
      <c r="AE542" s="8"/>
    </row>
    <row r="543" ht="15.75" customHeight="1">
      <c r="A543" s="8"/>
      <c r="B543" s="8"/>
      <c r="C543" s="8"/>
      <c r="D543" s="8"/>
      <c r="E543" s="8"/>
      <c r="F543" s="8"/>
      <c r="G543" s="142"/>
      <c r="H543" s="142"/>
      <c r="I543" s="138"/>
      <c r="J543" s="138"/>
      <c r="K543" s="138"/>
      <c r="L543" s="138"/>
      <c r="M543" s="138"/>
      <c r="N543" s="138"/>
      <c r="O543" s="8"/>
      <c r="P543" s="8"/>
      <c r="Q543" s="8"/>
      <c r="R543" s="8"/>
      <c r="S543" s="8"/>
      <c r="T543" s="8"/>
      <c r="U543" s="8"/>
      <c r="V543" s="8"/>
      <c r="W543" s="8"/>
      <c r="X543" s="8"/>
      <c r="Y543" s="8"/>
      <c r="Z543" s="142"/>
      <c r="AA543" s="142"/>
      <c r="AB543" s="8"/>
      <c r="AC543" s="8"/>
      <c r="AD543" s="8"/>
      <c r="AE543" s="8"/>
    </row>
    <row r="544" ht="15.75" customHeight="1">
      <c r="A544" s="8"/>
      <c r="B544" s="8"/>
      <c r="C544" s="8"/>
      <c r="D544" s="8"/>
      <c r="E544" s="8"/>
      <c r="F544" s="8"/>
      <c r="G544" s="142"/>
      <c r="H544" s="142"/>
      <c r="I544" s="138"/>
      <c r="J544" s="138"/>
      <c r="K544" s="138"/>
      <c r="L544" s="138"/>
      <c r="M544" s="138"/>
      <c r="N544" s="138"/>
      <c r="O544" s="8"/>
      <c r="P544" s="8"/>
      <c r="Q544" s="8"/>
      <c r="R544" s="8"/>
      <c r="S544" s="8"/>
      <c r="T544" s="8"/>
      <c r="U544" s="8"/>
      <c r="V544" s="8"/>
      <c r="W544" s="8"/>
      <c r="X544" s="8"/>
      <c r="Y544" s="8"/>
      <c r="Z544" s="142"/>
      <c r="AA544" s="142"/>
      <c r="AB544" s="8"/>
      <c r="AC544" s="8"/>
      <c r="AD544" s="8"/>
      <c r="AE544" s="8"/>
    </row>
    <row r="545" ht="15.75" customHeight="1">
      <c r="A545" s="8"/>
      <c r="B545" s="8"/>
      <c r="C545" s="8"/>
      <c r="D545" s="8"/>
      <c r="E545" s="8"/>
      <c r="F545" s="8"/>
      <c r="G545" s="142"/>
      <c r="H545" s="142"/>
      <c r="I545" s="138"/>
      <c r="J545" s="138"/>
      <c r="K545" s="138"/>
      <c r="L545" s="138"/>
      <c r="M545" s="138"/>
      <c r="N545" s="138"/>
      <c r="O545" s="8"/>
      <c r="P545" s="8"/>
      <c r="Q545" s="8"/>
      <c r="R545" s="8"/>
      <c r="S545" s="8"/>
      <c r="T545" s="8"/>
      <c r="U545" s="8"/>
      <c r="V545" s="8"/>
      <c r="W545" s="8"/>
      <c r="X545" s="8"/>
      <c r="Y545" s="8"/>
      <c r="Z545" s="142"/>
      <c r="AA545" s="142"/>
      <c r="AB545" s="8"/>
      <c r="AC545" s="8"/>
      <c r="AD545" s="8"/>
      <c r="AE545" s="8"/>
    </row>
    <row r="546" ht="15.75" customHeight="1">
      <c r="A546" s="8"/>
      <c r="B546" s="8"/>
      <c r="C546" s="8"/>
      <c r="D546" s="8"/>
      <c r="E546" s="8"/>
      <c r="F546" s="8"/>
      <c r="G546" s="142"/>
      <c r="H546" s="142"/>
      <c r="I546" s="138"/>
      <c r="J546" s="138"/>
      <c r="K546" s="138"/>
      <c r="L546" s="138"/>
      <c r="M546" s="138"/>
      <c r="N546" s="138"/>
      <c r="O546" s="8"/>
      <c r="P546" s="8"/>
      <c r="Q546" s="8"/>
      <c r="R546" s="8"/>
      <c r="S546" s="8"/>
      <c r="T546" s="8"/>
      <c r="U546" s="8"/>
      <c r="V546" s="8"/>
      <c r="W546" s="8"/>
      <c r="X546" s="8"/>
      <c r="Y546" s="8"/>
      <c r="Z546" s="142"/>
      <c r="AA546" s="142"/>
      <c r="AB546" s="8"/>
      <c r="AC546" s="8"/>
      <c r="AD546" s="8"/>
      <c r="AE546" s="8"/>
    </row>
    <row r="547" ht="15.75" customHeight="1">
      <c r="A547" s="8"/>
      <c r="B547" s="8"/>
      <c r="C547" s="8"/>
      <c r="D547" s="8"/>
      <c r="E547" s="8"/>
      <c r="F547" s="8"/>
      <c r="G547" s="142"/>
      <c r="H547" s="142"/>
      <c r="I547" s="138"/>
      <c r="J547" s="138"/>
      <c r="K547" s="138"/>
      <c r="L547" s="138"/>
      <c r="M547" s="138"/>
      <c r="N547" s="138"/>
      <c r="O547" s="8"/>
      <c r="P547" s="8"/>
      <c r="Q547" s="8"/>
      <c r="R547" s="8"/>
      <c r="S547" s="8"/>
      <c r="T547" s="8"/>
      <c r="U547" s="8"/>
      <c r="V547" s="8"/>
      <c r="W547" s="8"/>
      <c r="X547" s="8"/>
      <c r="Y547" s="8"/>
      <c r="Z547" s="142"/>
      <c r="AA547" s="142"/>
      <c r="AB547" s="8"/>
      <c r="AC547" s="8"/>
      <c r="AD547" s="8"/>
      <c r="AE547" s="8"/>
    </row>
    <row r="548" ht="15.75" customHeight="1">
      <c r="A548" s="8"/>
      <c r="B548" s="8"/>
      <c r="C548" s="8"/>
      <c r="D548" s="8"/>
      <c r="E548" s="8"/>
      <c r="F548" s="8"/>
      <c r="G548" s="142"/>
      <c r="H548" s="142"/>
      <c r="I548" s="138"/>
      <c r="J548" s="138"/>
      <c r="K548" s="138"/>
      <c r="L548" s="138"/>
      <c r="M548" s="138"/>
      <c r="N548" s="138"/>
      <c r="O548" s="8"/>
      <c r="P548" s="8"/>
      <c r="Q548" s="8"/>
      <c r="R548" s="8"/>
      <c r="S548" s="8"/>
      <c r="T548" s="8"/>
      <c r="U548" s="8"/>
      <c r="V548" s="8"/>
      <c r="W548" s="8"/>
      <c r="X548" s="8"/>
      <c r="Y548" s="8"/>
      <c r="Z548" s="142"/>
      <c r="AA548" s="142"/>
      <c r="AB548" s="8"/>
      <c r="AC548" s="8"/>
      <c r="AD548" s="8"/>
      <c r="AE548" s="8"/>
    </row>
    <row r="549" ht="15.75" customHeight="1">
      <c r="A549" s="8"/>
      <c r="B549" s="8"/>
      <c r="C549" s="8"/>
      <c r="D549" s="8"/>
      <c r="E549" s="8"/>
      <c r="F549" s="8"/>
      <c r="G549" s="142"/>
      <c r="H549" s="142"/>
      <c r="I549" s="138"/>
      <c r="J549" s="138"/>
      <c r="K549" s="138"/>
      <c r="L549" s="138"/>
      <c r="M549" s="138"/>
      <c r="N549" s="138"/>
      <c r="O549" s="8"/>
      <c r="P549" s="8"/>
      <c r="Q549" s="8"/>
      <c r="R549" s="8"/>
      <c r="S549" s="8"/>
      <c r="T549" s="8"/>
      <c r="U549" s="8"/>
      <c r="V549" s="8"/>
      <c r="W549" s="8"/>
      <c r="X549" s="8"/>
      <c r="Y549" s="8"/>
      <c r="Z549" s="142"/>
      <c r="AA549" s="142"/>
      <c r="AB549" s="8"/>
      <c r="AC549" s="8"/>
      <c r="AD549" s="8"/>
      <c r="AE549" s="8"/>
    </row>
    <row r="550" ht="15.75" customHeight="1">
      <c r="A550" s="8"/>
      <c r="B550" s="8"/>
      <c r="C550" s="8"/>
      <c r="D550" s="8"/>
      <c r="E550" s="8"/>
      <c r="F550" s="8"/>
      <c r="G550" s="142"/>
      <c r="H550" s="142"/>
      <c r="I550" s="138"/>
      <c r="J550" s="138"/>
      <c r="K550" s="138"/>
      <c r="L550" s="138"/>
      <c r="M550" s="138"/>
      <c r="N550" s="138"/>
      <c r="O550" s="8"/>
      <c r="P550" s="8"/>
      <c r="Q550" s="8"/>
      <c r="R550" s="8"/>
      <c r="S550" s="8"/>
      <c r="T550" s="8"/>
      <c r="U550" s="8"/>
      <c r="V550" s="8"/>
      <c r="W550" s="8"/>
      <c r="X550" s="8"/>
      <c r="Y550" s="8"/>
      <c r="Z550" s="142"/>
      <c r="AA550" s="142"/>
      <c r="AB550" s="8"/>
      <c r="AC550" s="8"/>
      <c r="AD550" s="8"/>
      <c r="AE550" s="8"/>
    </row>
    <row r="551" ht="15.75" customHeight="1">
      <c r="A551" s="8"/>
      <c r="B551" s="8"/>
      <c r="C551" s="8"/>
      <c r="D551" s="8"/>
      <c r="E551" s="8"/>
      <c r="F551" s="8"/>
      <c r="G551" s="142"/>
      <c r="H551" s="142"/>
      <c r="I551" s="138"/>
      <c r="J551" s="138"/>
      <c r="K551" s="138"/>
      <c r="L551" s="138"/>
      <c r="M551" s="138"/>
      <c r="N551" s="138"/>
      <c r="O551" s="8"/>
      <c r="P551" s="8"/>
      <c r="Q551" s="8"/>
      <c r="R551" s="8"/>
      <c r="S551" s="8"/>
      <c r="T551" s="8"/>
      <c r="U551" s="8"/>
      <c r="V551" s="8"/>
      <c r="W551" s="8"/>
      <c r="X551" s="8"/>
      <c r="Y551" s="8"/>
      <c r="Z551" s="142"/>
      <c r="AA551" s="142"/>
      <c r="AB551" s="8"/>
      <c r="AC551" s="8"/>
      <c r="AD551" s="8"/>
      <c r="AE551" s="8"/>
    </row>
    <row r="552" ht="15.75" customHeight="1">
      <c r="A552" s="8"/>
      <c r="B552" s="8"/>
      <c r="C552" s="8"/>
      <c r="D552" s="8"/>
      <c r="E552" s="8"/>
      <c r="F552" s="8"/>
      <c r="G552" s="142"/>
      <c r="H552" s="142"/>
      <c r="I552" s="138"/>
      <c r="J552" s="138"/>
      <c r="K552" s="138"/>
      <c r="L552" s="138"/>
      <c r="M552" s="138"/>
      <c r="N552" s="138"/>
      <c r="O552" s="8"/>
      <c r="P552" s="8"/>
      <c r="Q552" s="8"/>
      <c r="R552" s="8"/>
      <c r="S552" s="8"/>
      <c r="T552" s="8"/>
      <c r="U552" s="8"/>
      <c r="V552" s="8"/>
      <c r="W552" s="8"/>
      <c r="X552" s="8"/>
      <c r="Y552" s="8"/>
      <c r="Z552" s="142"/>
      <c r="AA552" s="142"/>
      <c r="AB552" s="8"/>
      <c r="AC552" s="8"/>
      <c r="AD552" s="8"/>
      <c r="AE552" s="8"/>
    </row>
    <row r="553" ht="15.75" customHeight="1">
      <c r="A553" s="8"/>
      <c r="B553" s="8"/>
      <c r="C553" s="8"/>
      <c r="D553" s="8"/>
      <c r="E553" s="8"/>
      <c r="F553" s="8"/>
      <c r="G553" s="142"/>
      <c r="H553" s="142"/>
      <c r="I553" s="138"/>
      <c r="J553" s="138"/>
      <c r="K553" s="138"/>
      <c r="L553" s="138"/>
      <c r="M553" s="138"/>
      <c r="N553" s="138"/>
      <c r="O553" s="8"/>
      <c r="P553" s="8"/>
      <c r="Q553" s="8"/>
      <c r="R553" s="8"/>
      <c r="S553" s="8"/>
      <c r="T553" s="8"/>
      <c r="U553" s="8"/>
      <c r="V553" s="8"/>
      <c r="W553" s="8"/>
      <c r="X553" s="8"/>
      <c r="Y553" s="8"/>
      <c r="Z553" s="142"/>
      <c r="AA553" s="142"/>
      <c r="AB553" s="8"/>
      <c r="AC553" s="8"/>
      <c r="AD553" s="8"/>
      <c r="AE553" s="8"/>
    </row>
    <row r="554" ht="15.75" customHeight="1">
      <c r="A554" s="8"/>
      <c r="B554" s="8"/>
      <c r="C554" s="8"/>
      <c r="D554" s="8"/>
      <c r="E554" s="8"/>
      <c r="F554" s="8"/>
      <c r="G554" s="142"/>
      <c r="H554" s="142"/>
      <c r="I554" s="138"/>
      <c r="J554" s="138"/>
      <c r="K554" s="138"/>
      <c r="L554" s="138"/>
      <c r="M554" s="138"/>
      <c r="N554" s="138"/>
      <c r="O554" s="8"/>
      <c r="P554" s="8"/>
      <c r="Q554" s="8"/>
      <c r="R554" s="8"/>
      <c r="S554" s="8"/>
      <c r="T554" s="8"/>
      <c r="U554" s="8"/>
      <c r="V554" s="8"/>
      <c r="W554" s="8"/>
      <c r="X554" s="8"/>
      <c r="Y554" s="8"/>
      <c r="Z554" s="142"/>
      <c r="AA554" s="142"/>
      <c r="AB554" s="8"/>
      <c r="AC554" s="8"/>
      <c r="AD554" s="8"/>
      <c r="AE554" s="8"/>
    </row>
    <row r="555" ht="15.75" customHeight="1">
      <c r="A555" s="8"/>
      <c r="B555" s="8"/>
      <c r="C555" s="8"/>
      <c r="D555" s="8"/>
      <c r="E555" s="8"/>
      <c r="F555" s="8"/>
      <c r="G555" s="142"/>
      <c r="H555" s="142"/>
      <c r="I555" s="138"/>
      <c r="J555" s="138"/>
      <c r="K555" s="138"/>
      <c r="L555" s="138"/>
      <c r="M555" s="138"/>
      <c r="N555" s="138"/>
      <c r="O555" s="8"/>
      <c r="P555" s="8"/>
      <c r="Q555" s="8"/>
      <c r="R555" s="8"/>
      <c r="S555" s="8"/>
      <c r="T555" s="8"/>
      <c r="U555" s="8"/>
      <c r="V555" s="8"/>
      <c r="W555" s="8"/>
      <c r="X555" s="8"/>
      <c r="Y555" s="8"/>
      <c r="Z555" s="142"/>
      <c r="AA555" s="142"/>
      <c r="AB555" s="8"/>
      <c r="AC555" s="8"/>
      <c r="AD555" s="8"/>
      <c r="AE555" s="8"/>
    </row>
    <row r="556" ht="15.75" customHeight="1">
      <c r="A556" s="8"/>
      <c r="B556" s="8"/>
      <c r="C556" s="8"/>
      <c r="D556" s="8"/>
      <c r="E556" s="8"/>
      <c r="F556" s="8"/>
      <c r="G556" s="142"/>
      <c r="H556" s="142"/>
      <c r="I556" s="138"/>
      <c r="J556" s="138"/>
      <c r="K556" s="138"/>
      <c r="L556" s="138"/>
      <c r="M556" s="138"/>
      <c r="N556" s="138"/>
      <c r="O556" s="8"/>
      <c r="P556" s="8"/>
      <c r="Q556" s="8"/>
      <c r="R556" s="8"/>
      <c r="S556" s="8"/>
      <c r="T556" s="8"/>
      <c r="U556" s="8"/>
      <c r="V556" s="8"/>
      <c r="W556" s="8"/>
      <c r="X556" s="8"/>
      <c r="Y556" s="8"/>
      <c r="Z556" s="142"/>
      <c r="AA556" s="142"/>
      <c r="AB556" s="8"/>
      <c r="AC556" s="8"/>
      <c r="AD556" s="8"/>
      <c r="AE556" s="8"/>
    </row>
    <row r="557" ht="15.75" customHeight="1">
      <c r="A557" s="8"/>
      <c r="B557" s="8"/>
      <c r="C557" s="8"/>
      <c r="D557" s="8"/>
      <c r="E557" s="8"/>
      <c r="F557" s="8"/>
      <c r="G557" s="142"/>
      <c r="H557" s="142"/>
      <c r="I557" s="138"/>
      <c r="J557" s="138"/>
      <c r="K557" s="138"/>
      <c r="L557" s="138"/>
      <c r="M557" s="138"/>
      <c r="N557" s="138"/>
      <c r="O557" s="8"/>
      <c r="P557" s="8"/>
      <c r="Q557" s="8"/>
      <c r="R557" s="8"/>
      <c r="S557" s="8"/>
      <c r="T557" s="8"/>
      <c r="U557" s="8"/>
      <c r="V557" s="8"/>
      <c r="W557" s="8"/>
      <c r="X557" s="8"/>
      <c r="Y557" s="8"/>
      <c r="Z557" s="142"/>
      <c r="AA557" s="142"/>
      <c r="AB557" s="8"/>
      <c r="AC557" s="8"/>
      <c r="AD557" s="8"/>
      <c r="AE557" s="8"/>
    </row>
    <row r="558" ht="15.75" customHeight="1">
      <c r="A558" s="8"/>
      <c r="B558" s="8"/>
      <c r="C558" s="8"/>
      <c r="D558" s="8"/>
      <c r="E558" s="8"/>
      <c r="F558" s="8"/>
      <c r="G558" s="142"/>
      <c r="H558" s="142"/>
      <c r="I558" s="138"/>
      <c r="J558" s="138"/>
      <c r="K558" s="138"/>
      <c r="L558" s="138"/>
      <c r="M558" s="138"/>
      <c r="N558" s="138"/>
      <c r="O558" s="8"/>
      <c r="P558" s="8"/>
      <c r="Q558" s="8"/>
      <c r="R558" s="8"/>
      <c r="S558" s="8"/>
      <c r="T558" s="8"/>
      <c r="U558" s="8"/>
      <c r="V558" s="8"/>
      <c r="W558" s="8"/>
      <c r="X558" s="8"/>
      <c r="Y558" s="8"/>
      <c r="Z558" s="142"/>
      <c r="AA558" s="142"/>
      <c r="AB558" s="8"/>
      <c r="AC558" s="8"/>
      <c r="AD558" s="8"/>
      <c r="AE558" s="8"/>
    </row>
    <row r="559" ht="15.75" customHeight="1">
      <c r="A559" s="8"/>
      <c r="B559" s="8"/>
      <c r="C559" s="8"/>
      <c r="D559" s="8"/>
      <c r="E559" s="8"/>
      <c r="F559" s="8"/>
      <c r="G559" s="142"/>
      <c r="H559" s="142"/>
      <c r="I559" s="138"/>
      <c r="J559" s="138"/>
      <c r="K559" s="138"/>
      <c r="L559" s="138"/>
      <c r="M559" s="138"/>
      <c r="N559" s="138"/>
      <c r="O559" s="8"/>
      <c r="P559" s="8"/>
      <c r="Q559" s="8"/>
      <c r="R559" s="8"/>
      <c r="S559" s="8"/>
      <c r="T559" s="8"/>
      <c r="U559" s="8"/>
      <c r="V559" s="8"/>
      <c r="W559" s="8"/>
      <c r="X559" s="8"/>
      <c r="Y559" s="8"/>
      <c r="Z559" s="142"/>
      <c r="AA559" s="142"/>
      <c r="AB559" s="8"/>
      <c r="AC559" s="8"/>
      <c r="AD559" s="8"/>
      <c r="AE559" s="8"/>
    </row>
    <row r="560" ht="15.75" customHeight="1">
      <c r="A560" s="8"/>
      <c r="B560" s="8"/>
      <c r="C560" s="8"/>
      <c r="D560" s="8"/>
      <c r="E560" s="8"/>
      <c r="F560" s="8"/>
      <c r="G560" s="142"/>
      <c r="H560" s="142"/>
      <c r="I560" s="138"/>
      <c r="J560" s="138"/>
      <c r="K560" s="138"/>
      <c r="L560" s="138"/>
      <c r="M560" s="138"/>
      <c r="N560" s="138"/>
      <c r="O560" s="8"/>
      <c r="P560" s="8"/>
      <c r="Q560" s="8"/>
      <c r="R560" s="8"/>
      <c r="S560" s="8"/>
      <c r="T560" s="8"/>
      <c r="U560" s="8"/>
      <c r="V560" s="8"/>
      <c r="W560" s="8"/>
      <c r="X560" s="8"/>
      <c r="Y560" s="8"/>
      <c r="Z560" s="142"/>
      <c r="AA560" s="142"/>
      <c r="AB560" s="8"/>
      <c r="AC560" s="8"/>
      <c r="AD560" s="8"/>
      <c r="AE560" s="8"/>
    </row>
    <row r="561" ht="15.75" customHeight="1">
      <c r="A561" s="8"/>
      <c r="B561" s="8"/>
      <c r="C561" s="8"/>
      <c r="D561" s="8"/>
      <c r="E561" s="8"/>
      <c r="F561" s="8"/>
      <c r="G561" s="142"/>
      <c r="H561" s="142"/>
      <c r="I561" s="138"/>
      <c r="J561" s="138"/>
      <c r="K561" s="138"/>
      <c r="L561" s="138"/>
      <c r="M561" s="138"/>
      <c r="N561" s="138"/>
      <c r="O561" s="8"/>
      <c r="P561" s="8"/>
      <c r="Q561" s="8"/>
      <c r="R561" s="8"/>
      <c r="S561" s="8"/>
      <c r="T561" s="8"/>
      <c r="U561" s="8"/>
      <c r="V561" s="8"/>
      <c r="W561" s="8"/>
      <c r="X561" s="8"/>
      <c r="Y561" s="8"/>
      <c r="Z561" s="142"/>
      <c r="AA561" s="142"/>
      <c r="AB561" s="8"/>
      <c r="AC561" s="8"/>
      <c r="AD561" s="8"/>
      <c r="AE561" s="8"/>
    </row>
    <row r="562" ht="15.75" customHeight="1">
      <c r="A562" s="8"/>
      <c r="B562" s="8"/>
      <c r="C562" s="8"/>
      <c r="D562" s="8"/>
      <c r="E562" s="8"/>
      <c r="F562" s="8"/>
      <c r="G562" s="142"/>
      <c r="H562" s="142"/>
      <c r="I562" s="138"/>
      <c r="J562" s="138"/>
      <c r="K562" s="138"/>
      <c r="L562" s="138"/>
      <c r="M562" s="138"/>
      <c r="N562" s="138"/>
      <c r="O562" s="8"/>
      <c r="P562" s="8"/>
      <c r="Q562" s="8"/>
      <c r="R562" s="8"/>
      <c r="S562" s="8"/>
      <c r="T562" s="8"/>
      <c r="U562" s="8"/>
      <c r="V562" s="8"/>
      <c r="W562" s="8"/>
      <c r="X562" s="8"/>
      <c r="Y562" s="8"/>
      <c r="Z562" s="142"/>
      <c r="AA562" s="142"/>
      <c r="AB562" s="8"/>
      <c r="AC562" s="8"/>
      <c r="AD562" s="8"/>
      <c r="AE562" s="8"/>
    </row>
    <row r="563" ht="15.75" customHeight="1">
      <c r="A563" s="8"/>
      <c r="B563" s="8"/>
      <c r="C563" s="8"/>
      <c r="D563" s="8"/>
      <c r="E563" s="8"/>
      <c r="F563" s="8"/>
      <c r="G563" s="142"/>
      <c r="H563" s="142"/>
      <c r="I563" s="138"/>
      <c r="J563" s="138"/>
      <c r="K563" s="138"/>
      <c r="L563" s="138"/>
      <c r="M563" s="138"/>
      <c r="N563" s="138"/>
      <c r="O563" s="8"/>
      <c r="P563" s="8"/>
      <c r="Q563" s="8"/>
      <c r="R563" s="8"/>
      <c r="S563" s="8"/>
      <c r="T563" s="8"/>
      <c r="U563" s="8"/>
      <c r="V563" s="8"/>
      <c r="W563" s="8"/>
      <c r="X563" s="8"/>
      <c r="Y563" s="8"/>
      <c r="Z563" s="142"/>
      <c r="AA563" s="142"/>
      <c r="AB563" s="8"/>
      <c r="AC563" s="8"/>
      <c r="AD563" s="8"/>
      <c r="AE563" s="8"/>
    </row>
    <row r="564" ht="15.75" customHeight="1">
      <c r="A564" s="8"/>
      <c r="B564" s="8"/>
      <c r="C564" s="8"/>
      <c r="D564" s="8"/>
      <c r="E564" s="8"/>
      <c r="F564" s="8"/>
      <c r="G564" s="142"/>
      <c r="H564" s="142"/>
      <c r="I564" s="138"/>
      <c r="J564" s="138"/>
      <c r="K564" s="138"/>
      <c r="L564" s="138"/>
      <c r="M564" s="138"/>
      <c r="N564" s="138"/>
      <c r="O564" s="8"/>
      <c r="P564" s="8"/>
      <c r="Q564" s="8"/>
      <c r="R564" s="8"/>
      <c r="S564" s="8"/>
      <c r="T564" s="8"/>
      <c r="U564" s="8"/>
      <c r="V564" s="8"/>
      <c r="W564" s="8"/>
      <c r="X564" s="8"/>
      <c r="Y564" s="8"/>
      <c r="Z564" s="142"/>
      <c r="AA564" s="142"/>
      <c r="AB564" s="8"/>
      <c r="AC564" s="8"/>
      <c r="AD564" s="8"/>
      <c r="AE564" s="8"/>
    </row>
    <row r="565" ht="15.75" customHeight="1">
      <c r="A565" s="8"/>
      <c r="B565" s="8"/>
      <c r="C565" s="8"/>
      <c r="D565" s="8"/>
      <c r="E565" s="8"/>
      <c r="F565" s="8"/>
      <c r="G565" s="142"/>
      <c r="H565" s="142"/>
      <c r="I565" s="138"/>
      <c r="J565" s="138"/>
      <c r="K565" s="138"/>
      <c r="L565" s="138"/>
      <c r="M565" s="138"/>
      <c r="N565" s="138"/>
      <c r="O565" s="8"/>
      <c r="P565" s="8"/>
      <c r="Q565" s="8"/>
      <c r="R565" s="8"/>
      <c r="S565" s="8"/>
      <c r="T565" s="8"/>
      <c r="U565" s="8"/>
      <c r="V565" s="8"/>
      <c r="W565" s="8"/>
      <c r="X565" s="8"/>
      <c r="Y565" s="8"/>
      <c r="Z565" s="142"/>
      <c r="AA565" s="142"/>
      <c r="AB565" s="8"/>
      <c r="AC565" s="8"/>
      <c r="AD565" s="8"/>
      <c r="AE565" s="8"/>
    </row>
    <row r="566" ht="15.75" customHeight="1">
      <c r="A566" s="8"/>
      <c r="B566" s="8"/>
      <c r="C566" s="8"/>
      <c r="D566" s="8"/>
      <c r="E566" s="8"/>
      <c r="F566" s="8"/>
      <c r="G566" s="142"/>
      <c r="H566" s="142"/>
      <c r="I566" s="138"/>
      <c r="J566" s="138"/>
      <c r="K566" s="138"/>
      <c r="L566" s="138"/>
      <c r="M566" s="138"/>
      <c r="N566" s="138"/>
      <c r="O566" s="8"/>
      <c r="P566" s="8"/>
      <c r="Q566" s="8"/>
      <c r="R566" s="8"/>
      <c r="S566" s="8"/>
      <c r="T566" s="8"/>
      <c r="U566" s="8"/>
      <c r="V566" s="8"/>
      <c r="W566" s="8"/>
      <c r="X566" s="8"/>
      <c r="Y566" s="8"/>
      <c r="Z566" s="142"/>
      <c r="AA566" s="142"/>
      <c r="AB566" s="8"/>
      <c r="AC566" s="8"/>
      <c r="AD566" s="8"/>
      <c r="AE566" s="8"/>
    </row>
    <row r="567" ht="15.75" customHeight="1">
      <c r="A567" s="8"/>
      <c r="B567" s="8"/>
      <c r="C567" s="8"/>
      <c r="D567" s="8"/>
      <c r="E567" s="8"/>
      <c r="F567" s="8"/>
      <c r="G567" s="142"/>
      <c r="H567" s="142"/>
      <c r="I567" s="138"/>
      <c r="J567" s="138"/>
      <c r="K567" s="138"/>
      <c r="L567" s="138"/>
      <c r="M567" s="138"/>
      <c r="N567" s="138"/>
      <c r="O567" s="8"/>
      <c r="P567" s="8"/>
      <c r="Q567" s="8"/>
      <c r="R567" s="8"/>
      <c r="S567" s="8"/>
      <c r="T567" s="8"/>
      <c r="U567" s="8"/>
      <c r="V567" s="8"/>
      <c r="W567" s="8"/>
      <c r="X567" s="8"/>
      <c r="Y567" s="8"/>
      <c r="Z567" s="142"/>
      <c r="AA567" s="142"/>
      <c r="AB567" s="8"/>
      <c r="AC567" s="8"/>
      <c r="AD567" s="8"/>
      <c r="AE567" s="8"/>
    </row>
    <row r="568" ht="15.75" customHeight="1">
      <c r="A568" s="8"/>
      <c r="B568" s="8"/>
      <c r="C568" s="8"/>
      <c r="D568" s="8"/>
      <c r="E568" s="8"/>
      <c r="F568" s="8"/>
      <c r="G568" s="142"/>
      <c r="H568" s="142"/>
      <c r="I568" s="138"/>
      <c r="J568" s="138"/>
      <c r="K568" s="138"/>
      <c r="L568" s="138"/>
      <c r="M568" s="138"/>
      <c r="N568" s="138"/>
      <c r="O568" s="8"/>
      <c r="P568" s="8"/>
      <c r="Q568" s="8"/>
      <c r="R568" s="8"/>
      <c r="S568" s="8"/>
      <c r="T568" s="8"/>
      <c r="U568" s="8"/>
      <c r="V568" s="8"/>
      <c r="W568" s="8"/>
      <c r="X568" s="8"/>
      <c r="Y568" s="8"/>
      <c r="Z568" s="142"/>
      <c r="AA568" s="142"/>
      <c r="AB568" s="8"/>
      <c r="AC568" s="8"/>
      <c r="AD568" s="8"/>
      <c r="AE568" s="8"/>
    </row>
    <row r="569" ht="15.75" customHeight="1">
      <c r="A569" s="8"/>
      <c r="B569" s="8"/>
      <c r="C569" s="8"/>
      <c r="D569" s="8"/>
      <c r="E569" s="8"/>
      <c r="F569" s="8"/>
      <c r="G569" s="142"/>
      <c r="H569" s="142"/>
      <c r="I569" s="138"/>
      <c r="J569" s="138"/>
      <c r="K569" s="138"/>
      <c r="L569" s="138"/>
      <c r="M569" s="138"/>
      <c r="N569" s="138"/>
      <c r="O569" s="8"/>
      <c r="P569" s="8"/>
      <c r="Q569" s="8"/>
      <c r="R569" s="8"/>
      <c r="S569" s="8"/>
      <c r="T569" s="8"/>
      <c r="U569" s="8"/>
      <c r="V569" s="8"/>
      <c r="W569" s="8"/>
      <c r="X569" s="8"/>
      <c r="Y569" s="8"/>
      <c r="Z569" s="142"/>
      <c r="AA569" s="142"/>
      <c r="AB569" s="8"/>
      <c r="AC569" s="8"/>
      <c r="AD569" s="8"/>
      <c r="AE569" s="8"/>
    </row>
    <row r="570" ht="15.75" customHeight="1">
      <c r="A570" s="8"/>
      <c r="B570" s="8"/>
      <c r="C570" s="8"/>
      <c r="D570" s="8"/>
      <c r="E570" s="8"/>
      <c r="F570" s="8"/>
      <c r="G570" s="142"/>
      <c r="H570" s="142"/>
      <c r="I570" s="138"/>
      <c r="J570" s="138"/>
      <c r="K570" s="138"/>
      <c r="L570" s="138"/>
      <c r="M570" s="138"/>
      <c r="N570" s="138"/>
      <c r="O570" s="8"/>
      <c r="P570" s="8"/>
      <c r="Q570" s="8"/>
      <c r="R570" s="8"/>
      <c r="S570" s="8"/>
      <c r="T570" s="8"/>
      <c r="U570" s="8"/>
      <c r="V570" s="8"/>
      <c r="W570" s="8"/>
      <c r="X570" s="8"/>
      <c r="Y570" s="8"/>
      <c r="Z570" s="142"/>
      <c r="AA570" s="142"/>
      <c r="AB570" s="8"/>
      <c r="AC570" s="8"/>
      <c r="AD570" s="8"/>
      <c r="AE570" s="8"/>
    </row>
    <row r="571" ht="15.75" customHeight="1">
      <c r="A571" s="8"/>
      <c r="B571" s="8"/>
      <c r="C571" s="8"/>
      <c r="D571" s="8"/>
      <c r="E571" s="8"/>
      <c r="F571" s="8"/>
      <c r="G571" s="142"/>
      <c r="H571" s="142"/>
      <c r="I571" s="138"/>
      <c r="J571" s="138"/>
      <c r="K571" s="138"/>
      <c r="L571" s="138"/>
      <c r="M571" s="138"/>
      <c r="N571" s="138"/>
      <c r="O571" s="8"/>
      <c r="P571" s="8"/>
      <c r="Q571" s="8"/>
      <c r="R571" s="8"/>
      <c r="S571" s="8"/>
      <c r="T571" s="8"/>
      <c r="U571" s="8"/>
      <c r="V571" s="8"/>
      <c r="W571" s="8"/>
      <c r="X571" s="8"/>
      <c r="Y571" s="8"/>
      <c r="Z571" s="142"/>
      <c r="AA571" s="142"/>
      <c r="AB571" s="8"/>
      <c r="AC571" s="8"/>
      <c r="AD571" s="8"/>
      <c r="AE571" s="8"/>
    </row>
    <row r="572" ht="15.75" customHeight="1">
      <c r="A572" s="8"/>
      <c r="B572" s="8"/>
      <c r="C572" s="8"/>
      <c r="D572" s="8"/>
      <c r="E572" s="8"/>
      <c r="F572" s="8"/>
      <c r="G572" s="142"/>
      <c r="H572" s="142"/>
      <c r="I572" s="138"/>
      <c r="J572" s="138"/>
      <c r="K572" s="138"/>
      <c r="L572" s="138"/>
      <c r="M572" s="138"/>
      <c r="N572" s="138"/>
      <c r="O572" s="8"/>
      <c r="P572" s="8"/>
      <c r="Q572" s="8"/>
      <c r="R572" s="8"/>
      <c r="S572" s="8"/>
      <c r="T572" s="8"/>
      <c r="U572" s="8"/>
      <c r="V572" s="8"/>
      <c r="W572" s="8"/>
      <c r="X572" s="8"/>
      <c r="Y572" s="8"/>
      <c r="Z572" s="142"/>
      <c r="AA572" s="142"/>
      <c r="AB572" s="8"/>
      <c r="AC572" s="8"/>
      <c r="AD572" s="8"/>
      <c r="AE572" s="8"/>
    </row>
    <row r="573" ht="15.75" customHeight="1">
      <c r="A573" s="8"/>
      <c r="B573" s="8"/>
      <c r="C573" s="8"/>
      <c r="D573" s="8"/>
      <c r="E573" s="8"/>
      <c r="F573" s="8"/>
      <c r="G573" s="142"/>
      <c r="H573" s="142"/>
      <c r="I573" s="138"/>
      <c r="J573" s="138"/>
      <c r="K573" s="138"/>
      <c r="L573" s="138"/>
      <c r="M573" s="138"/>
      <c r="N573" s="138"/>
      <c r="O573" s="8"/>
      <c r="P573" s="8"/>
      <c r="Q573" s="8"/>
      <c r="R573" s="8"/>
      <c r="S573" s="8"/>
      <c r="T573" s="8"/>
      <c r="U573" s="8"/>
      <c r="V573" s="8"/>
      <c r="W573" s="8"/>
      <c r="X573" s="8"/>
      <c r="Y573" s="8"/>
      <c r="Z573" s="142"/>
      <c r="AA573" s="142"/>
      <c r="AB573" s="8"/>
      <c r="AC573" s="8"/>
      <c r="AD573" s="8"/>
      <c r="AE573" s="8"/>
    </row>
    <row r="574" ht="15.75" customHeight="1">
      <c r="A574" s="8"/>
      <c r="B574" s="8"/>
      <c r="C574" s="8"/>
      <c r="D574" s="8"/>
      <c r="E574" s="8"/>
      <c r="F574" s="8"/>
      <c r="G574" s="142"/>
      <c r="H574" s="142"/>
      <c r="I574" s="138"/>
      <c r="J574" s="138"/>
      <c r="K574" s="138"/>
      <c r="L574" s="138"/>
      <c r="M574" s="138"/>
      <c r="N574" s="138"/>
      <c r="O574" s="8"/>
      <c r="P574" s="8"/>
      <c r="Q574" s="8"/>
      <c r="R574" s="8"/>
      <c r="S574" s="8"/>
      <c r="T574" s="8"/>
      <c r="U574" s="8"/>
      <c r="V574" s="8"/>
      <c r="W574" s="8"/>
      <c r="X574" s="8"/>
      <c r="Y574" s="8"/>
      <c r="Z574" s="142"/>
      <c r="AA574" s="142"/>
      <c r="AB574" s="8"/>
      <c r="AC574" s="8"/>
      <c r="AD574" s="8"/>
      <c r="AE574" s="8"/>
    </row>
    <row r="575" ht="15.75" customHeight="1">
      <c r="A575" s="8"/>
      <c r="B575" s="8"/>
      <c r="C575" s="8"/>
      <c r="D575" s="8"/>
      <c r="E575" s="8"/>
      <c r="F575" s="8"/>
      <c r="G575" s="142"/>
      <c r="H575" s="142"/>
      <c r="I575" s="138"/>
      <c r="J575" s="138"/>
      <c r="K575" s="138"/>
      <c r="L575" s="138"/>
      <c r="M575" s="138"/>
      <c r="N575" s="138"/>
      <c r="O575" s="8"/>
      <c r="P575" s="8"/>
      <c r="Q575" s="8"/>
      <c r="R575" s="8"/>
      <c r="S575" s="8"/>
      <c r="T575" s="8"/>
      <c r="U575" s="8"/>
      <c r="V575" s="8"/>
      <c r="W575" s="8"/>
      <c r="X575" s="8"/>
      <c r="Y575" s="8"/>
      <c r="Z575" s="142"/>
      <c r="AA575" s="142"/>
      <c r="AB575" s="8"/>
      <c r="AC575" s="8"/>
      <c r="AD575" s="8"/>
      <c r="AE575" s="8"/>
    </row>
    <row r="576" ht="15.75" customHeight="1">
      <c r="A576" s="8"/>
      <c r="B576" s="8"/>
      <c r="C576" s="8"/>
      <c r="D576" s="8"/>
      <c r="E576" s="8"/>
      <c r="F576" s="8"/>
      <c r="G576" s="142"/>
      <c r="H576" s="142"/>
      <c r="I576" s="138"/>
      <c r="J576" s="138"/>
      <c r="K576" s="138"/>
      <c r="L576" s="138"/>
      <c r="M576" s="138"/>
      <c r="N576" s="138"/>
      <c r="O576" s="8"/>
      <c r="P576" s="8"/>
      <c r="Q576" s="8"/>
      <c r="R576" s="8"/>
      <c r="S576" s="8"/>
      <c r="T576" s="8"/>
      <c r="U576" s="8"/>
      <c r="V576" s="8"/>
      <c r="W576" s="8"/>
      <c r="X576" s="8"/>
      <c r="Y576" s="8"/>
      <c r="Z576" s="142"/>
      <c r="AA576" s="142"/>
      <c r="AB576" s="8"/>
      <c r="AC576" s="8"/>
      <c r="AD576" s="8"/>
      <c r="AE576" s="8"/>
    </row>
    <row r="577" ht="15.75" customHeight="1">
      <c r="A577" s="8"/>
      <c r="B577" s="8"/>
      <c r="C577" s="8"/>
      <c r="D577" s="8"/>
      <c r="E577" s="8"/>
      <c r="F577" s="8"/>
      <c r="G577" s="142"/>
      <c r="H577" s="142"/>
      <c r="I577" s="138"/>
      <c r="J577" s="138"/>
      <c r="K577" s="138"/>
      <c r="L577" s="138"/>
      <c r="M577" s="138"/>
      <c r="N577" s="138"/>
      <c r="O577" s="8"/>
      <c r="P577" s="8"/>
      <c r="Q577" s="8"/>
      <c r="R577" s="8"/>
      <c r="S577" s="8"/>
      <c r="T577" s="8"/>
      <c r="U577" s="8"/>
      <c r="V577" s="8"/>
      <c r="W577" s="8"/>
      <c r="X577" s="8"/>
      <c r="Y577" s="8"/>
      <c r="Z577" s="142"/>
      <c r="AA577" s="142"/>
      <c r="AB577" s="8"/>
      <c r="AC577" s="8"/>
      <c r="AD577" s="8"/>
      <c r="AE577" s="8"/>
    </row>
    <row r="578" ht="15.75" customHeight="1">
      <c r="A578" s="8"/>
      <c r="B578" s="8"/>
      <c r="C578" s="8"/>
      <c r="D578" s="8"/>
      <c r="E578" s="8"/>
      <c r="F578" s="8"/>
      <c r="G578" s="142"/>
      <c r="H578" s="142"/>
      <c r="I578" s="138"/>
      <c r="J578" s="138"/>
      <c r="K578" s="138"/>
      <c r="L578" s="138"/>
      <c r="M578" s="138"/>
      <c r="N578" s="138"/>
      <c r="O578" s="8"/>
      <c r="P578" s="8"/>
      <c r="Q578" s="8"/>
      <c r="R578" s="8"/>
      <c r="S578" s="8"/>
      <c r="T578" s="8"/>
      <c r="U578" s="8"/>
      <c r="V578" s="8"/>
      <c r="W578" s="8"/>
      <c r="X578" s="8"/>
      <c r="Y578" s="8"/>
      <c r="Z578" s="142"/>
      <c r="AA578" s="142"/>
      <c r="AB578" s="8"/>
      <c r="AC578" s="8"/>
      <c r="AD578" s="8"/>
      <c r="AE578" s="8"/>
    </row>
    <row r="579" ht="15.75" customHeight="1">
      <c r="A579" s="8"/>
      <c r="B579" s="8"/>
      <c r="C579" s="8"/>
      <c r="D579" s="8"/>
      <c r="E579" s="8"/>
      <c r="F579" s="8"/>
      <c r="G579" s="142"/>
      <c r="H579" s="142"/>
      <c r="I579" s="138"/>
      <c r="J579" s="138"/>
      <c r="K579" s="138"/>
      <c r="L579" s="138"/>
      <c r="M579" s="138"/>
      <c r="N579" s="138"/>
      <c r="O579" s="8"/>
      <c r="P579" s="8"/>
      <c r="Q579" s="8"/>
      <c r="R579" s="8"/>
      <c r="S579" s="8"/>
      <c r="T579" s="8"/>
      <c r="U579" s="8"/>
      <c r="V579" s="8"/>
      <c r="W579" s="8"/>
      <c r="X579" s="8"/>
      <c r="Y579" s="8"/>
      <c r="Z579" s="142"/>
      <c r="AA579" s="142"/>
      <c r="AB579" s="8"/>
      <c r="AC579" s="8"/>
      <c r="AD579" s="8"/>
      <c r="AE579" s="8"/>
    </row>
    <row r="580" ht="15.75" customHeight="1">
      <c r="A580" s="8"/>
      <c r="B580" s="8"/>
      <c r="C580" s="8"/>
      <c r="D580" s="8"/>
      <c r="E580" s="8"/>
      <c r="F580" s="8"/>
      <c r="G580" s="142"/>
      <c r="H580" s="142"/>
      <c r="I580" s="138"/>
      <c r="J580" s="138"/>
      <c r="K580" s="138"/>
      <c r="L580" s="138"/>
      <c r="M580" s="138"/>
      <c r="N580" s="138"/>
      <c r="O580" s="8"/>
      <c r="P580" s="8"/>
      <c r="Q580" s="8"/>
      <c r="R580" s="8"/>
      <c r="S580" s="8"/>
      <c r="T580" s="8"/>
      <c r="U580" s="8"/>
      <c r="V580" s="8"/>
      <c r="W580" s="8"/>
      <c r="X580" s="8"/>
      <c r="Y580" s="8"/>
      <c r="Z580" s="142"/>
      <c r="AA580" s="142"/>
      <c r="AB580" s="8"/>
      <c r="AC580" s="8"/>
      <c r="AD580" s="8"/>
      <c r="AE580" s="8"/>
    </row>
    <row r="581" ht="15.75" customHeight="1">
      <c r="A581" s="8"/>
      <c r="B581" s="8"/>
      <c r="C581" s="8"/>
      <c r="D581" s="8"/>
      <c r="E581" s="8"/>
      <c r="F581" s="8"/>
      <c r="G581" s="142"/>
      <c r="H581" s="142"/>
      <c r="I581" s="138"/>
      <c r="J581" s="138"/>
      <c r="K581" s="138"/>
      <c r="L581" s="138"/>
      <c r="M581" s="138"/>
      <c r="N581" s="138"/>
      <c r="O581" s="8"/>
      <c r="P581" s="8"/>
      <c r="Q581" s="8"/>
      <c r="R581" s="8"/>
      <c r="S581" s="8"/>
      <c r="T581" s="8"/>
      <c r="U581" s="8"/>
      <c r="V581" s="8"/>
      <c r="W581" s="8"/>
      <c r="X581" s="8"/>
      <c r="Y581" s="8"/>
      <c r="Z581" s="142"/>
      <c r="AA581" s="142"/>
      <c r="AB581" s="8"/>
      <c r="AC581" s="8"/>
      <c r="AD581" s="8"/>
      <c r="AE581" s="8"/>
    </row>
    <row r="582" ht="15.75" customHeight="1">
      <c r="A582" s="8"/>
      <c r="B582" s="8"/>
      <c r="C582" s="8"/>
      <c r="D582" s="8"/>
      <c r="E582" s="8"/>
      <c r="F582" s="8"/>
      <c r="G582" s="142"/>
      <c r="H582" s="142"/>
      <c r="I582" s="138"/>
      <c r="J582" s="138"/>
      <c r="K582" s="138"/>
      <c r="L582" s="138"/>
      <c r="M582" s="138"/>
      <c r="N582" s="138"/>
      <c r="O582" s="8"/>
      <c r="P582" s="8"/>
      <c r="Q582" s="8"/>
      <c r="R582" s="8"/>
      <c r="S582" s="8"/>
      <c r="T582" s="8"/>
      <c r="U582" s="8"/>
      <c r="V582" s="8"/>
      <c r="W582" s="8"/>
      <c r="X582" s="8"/>
      <c r="Y582" s="8"/>
      <c r="Z582" s="142"/>
      <c r="AA582" s="142"/>
      <c r="AB582" s="8"/>
      <c r="AC582" s="8"/>
      <c r="AD582" s="8"/>
      <c r="AE582" s="8"/>
    </row>
    <row r="583" ht="15.75" customHeight="1">
      <c r="A583" s="8"/>
      <c r="B583" s="8"/>
      <c r="C583" s="8"/>
      <c r="D583" s="8"/>
      <c r="E583" s="8"/>
      <c r="F583" s="8"/>
      <c r="G583" s="142"/>
      <c r="H583" s="142"/>
      <c r="I583" s="138"/>
      <c r="J583" s="138"/>
      <c r="K583" s="138"/>
      <c r="L583" s="138"/>
      <c r="M583" s="138"/>
      <c r="N583" s="138"/>
      <c r="O583" s="8"/>
      <c r="P583" s="8"/>
      <c r="Q583" s="8"/>
      <c r="R583" s="8"/>
      <c r="S583" s="8"/>
      <c r="T583" s="8"/>
      <c r="U583" s="8"/>
      <c r="V583" s="8"/>
      <c r="W583" s="8"/>
      <c r="X583" s="8"/>
      <c r="Y583" s="8"/>
      <c r="Z583" s="142"/>
      <c r="AA583" s="142"/>
      <c r="AB583" s="8"/>
      <c r="AC583" s="8"/>
      <c r="AD583" s="8"/>
      <c r="AE583" s="8"/>
    </row>
    <row r="584" ht="15.75" customHeight="1">
      <c r="A584" s="8"/>
      <c r="B584" s="8"/>
      <c r="C584" s="8"/>
      <c r="D584" s="8"/>
      <c r="E584" s="8"/>
      <c r="F584" s="8"/>
      <c r="G584" s="142"/>
      <c r="H584" s="142"/>
      <c r="I584" s="138"/>
      <c r="J584" s="138"/>
      <c r="K584" s="138"/>
      <c r="L584" s="138"/>
      <c r="M584" s="138"/>
      <c r="N584" s="138"/>
      <c r="O584" s="8"/>
      <c r="P584" s="8"/>
      <c r="Q584" s="8"/>
      <c r="R584" s="8"/>
      <c r="S584" s="8"/>
      <c r="T584" s="8"/>
      <c r="U584" s="8"/>
      <c r="V584" s="8"/>
      <c r="W584" s="8"/>
      <c r="X584" s="8"/>
      <c r="Y584" s="8"/>
      <c r="Z584" s="142"/>
      <c r="AA584" s="142"/>
      <c r="AB584" s="8"/>
      <c r="AC584" s="8"/>
      <c r="AD584" s="8"/>
      <c r="AE584" s="8"/>
    </row>
    <row r="585" ht="15.75" customHeight="1">
      <c r="A585" s="8"/>
      <c r="B585" s="8"/>
      <c r="C585" s="8"/>
      <c r="D585" s="8"/>
      <c r="E585" s="8"/>
      <c r="F585" s="8"/>
      <c r="G585" s="142"/>
      <c r="H585" s="142"/>
      <c r="I585" s="138"/>
      <c r="J585" s="138"/>
      <c r="K585" s="138"/>
      <c r="L585" s="138"/>
      <c r="M585" s="138"/>
      <c r="N585" s="138"/>
      <c r="O585" s="8"/>
      <c r="P585" s="8"/>
      <c r="Q585" s="8"/>
      <c r="R585" s="8"/>
      <c r="S585" s="8"/>
      <c r="T585" s="8"/>
      <c r="U585" s="8"/>
      <c r="V585" s="8"/>
      <c r="W585" s="8"/>
      <c r="X585" s="8"/>
      <c r="Y585" s="8"/>
      <c r="Z585" s="142"/>
      <c r="AA585" s="142"/>
      <c r="AB585" s="8"/>
      <c r="AC585" s="8"/>
      <c r="AD585" s="8"/>
      <c r="AE585" s="8"/>
    </row>
    <row r="586" ht="15.75" customHeight="1">
      <c r="A586" s="8"/>
      <c r="B586" s="8"/>
      <c r="C586" s="8"/>
      <c r="D586" s="8"/>
      <c r="E586" s="8"/>
      <c r="F586" s="8"/>
      <c r="G586" s="142"/>
      <c r="H586" s="142"/>
      <c r="I586" s="138"/>
      <c r="J586" s="138"/>
      <c r="K586" s="138"/>
      <c r="L586" s="138"/>
      <c r="M586" s="138"/>
      <c r="N586" s="138"/>
      <c r="O586" s="8"/>
      <c r="P586" s="8"/>
      <c r="Q586" s="8"/>
      <c r="R586" s="8"/>
      <c r="S586" s="8"/>
      <c r="T586" s="8"/>
      <c r="U586" s="8"/>
      <c r="V586" s="8"/>
      <c r="W586" s="8"/>
      <c r="X586" s="8"/>
      <c r="Y586" s="8"/>
      <c r="Z586" s="142"/>
      <c r="AA586" s="142"/>
      <c r="AB586" s="8"/>
      <c r="AC586" s="8"/>
      <c r="AD586" s="8"/>
      <c r="AE586" s="8"/>
    </row>
    <row r="587" ht="15.75" customHeight="1">
      <c r="A587" s="8"/>
      <c r="B587" s="8"/>
      <c r="C587" s="8"/>
      <c r="D587" s="8"/>
      <c r="E587" s="8"/>
      <c r="F587" s="8"/>
      <c r="G587" s="142"/>
      <c r="H587" s="142"/>
      <c r="I587" s="138"/>
      <c r="J587" s="138"/>
      <c r="K587" s="138"/>
      <c r="L587" s="138"/>
      <c r="M587" s="138"/>
      <c r="N587" s="138"/>
      <c r="O587" s="8"/>
      <c r="P587" s="8"/>
      <c r="Q587" s="8"/>
      <c r="R587" s="8"/>
      <c r="S587" s="8"/>
      <c r="T587" s="8"/>
      <c r="U587" s="8"/>
      <c r="V587" s="8"/>
      <c r="W587" s="8"/>
      <c r="X587" s="8"/>
      <c r="Y587" s="8"/>
      <c r="Z587" s="142"/>
      <c r="AA587" s="142"/>
      <c r="AB587" s="8"/>
      <c r="AC587" s="8"/>
      <c r="AD587" s="8"/>
      <c r="AE587" s="8"/>
    </row>
    <row r="588" ht="15.75" customHeight="1">
      <c r="A588" s="8"/>
      <c r="B588" s="8"/>
      <c r="C588" s="8"/>
      <c r="D588" s="8"/>
      <c r="E588" s="8"/>
      <c r="F588" s="8"/>
      <c r="G588" s="142"/>
      <c r="H588" s="142"/>
      <c r="I588" s="138"/>
      <c r="J588" s="138"/>
      <c r="K588" s="138"/>
      <c r="L588" s="138"/>
      <c r="M588" s="138"/>
      <c r="N588" s="138"/>
      <c r="O588" s="8"/>
      <c r="P588" s="8"/>
      <c r="Q588" s="8"/>
      <c r="R588" s="8"/>
      <c r="S588" s="8"/>
      <c r="T588" s="8"/>
      <c r="U588" s="8"/>
      <c r="V588" s="8"/>
      <c r="W588" s="8"/>
      <c r="X588" s="8"/>
      <c r="Y588" s="8"/>
      <c r="Z588" s="142"/>
      <c r="AA588" s="142"/>
      <c r="AB588" s="8"/>
      <c r="AC588" s="8"/>
      <c r="AD588" s="8"/>
      <c r="AE588" s="8"/>
    </row>
    <row r="589" ht="15.75" customHeight="1">
      <c r="A589" s="8"/>
      <c r="B589" s="8"/>
      <c r="C589" s="8"/>
      <c r="D589" s="8"/>
      <c r="E589" s="8"/>
      <c r="F589" s="8"/>
      <c r="G589" s="142"/>
      <c r="H589" s="142"/>
      <c r="I589" s="138"/>
      <c r="J589" s="138"/>
      <c r="K589" s="138"/>
      <c r="L589" s="138"/>
      <c r="M589" s="138"/>
      <c r="N589" s="138"/>
      <c r="O589" s="8"/>
      <c r="P589" s="8"/>
      <c r="Q589" s="8"/>
      <c r="R589" s="8"/>
      <c r="S589" s="8"/>
      <c r="T589" s="8"/>
      <c r="U589" s="8"/>
      <c r="V589" s="8"/>
      <c r="W589" s="8"/>
      <c r="X589" s="8"/>
      <c r="Y589" s="8"/>
      <c r="Z589" s="142"/>
      <c r="AA589" s="142"/>
      <c r="AB589" s="8"/>
      <c r="AC589" s="8"/>
      <c r="AD589" s="8"/>
      <c r="AE589" s="8"/>
    </row>
    <row r="590" ht="15.75" customHeight="1">
      <c r="A590" s="8"/>
      <c r="B590" s="8"/>
      <c r="C590" s="8"/>
      <c r="D590" s="8"/>
      <c r="E590" s="8"/>
      <c r="F590" s="8"/>
      <c r="G590" s="142"/>
      <c r="H590" s="142"/>
      <c r="I590" s="138"/>
      <c r="J590" s="138"/>
      <c r="K590" s="138"/>
      <c r="L590" s="138"/>
      <c r="M590" s="138"/>
      <c r="N590" s="138"/>
      <c r="O590" s="8"/>
      <c r="P590" s="8"/>
      <c r="Q590" s="8"/>
      <c r="R590" s="8"/>
      <c r="S590" s="8"/>
      <c r="T590" s="8"/>
      <c r="U590" s="8"/>
      <c r="V590" s="8"/>
      <c r="W590" s="8"/>
      <c r="X590" s="8"/>
      <c r="Y590" s="8"/>
      <c r="Z590" s="142"/>
      <c r="AA590" s="142"/>
      <c r="AB590" s="8"/>
      <c r="AC590" s="8"/>
      <c r="AD590" s="8"/>
      <c r="AE590" s="8"/>
    </row>
    <row r="591" ht="15.75" customHeight="1">
      <c r="A591" s="8"/>
      <c r="B591" s="8"/>
      <c r="C591" s="8"/>
      <c r="D591" s="8"/>
      <c r="E591" s="8"/>
      <c r="F591" s="8"/>
      <c r="G591" s="142"/>
      <c r="H591" s="142"/>
      <c r="I591" s="138"/>
      <c r="J591" s="138"/>
      <c r="K591" s="138"/>
      <c r="L591" s="138"/>
      <c r="M591" s="138"/>
      <c r="N591" s="138"/>
      <c r="O591" s="8"/>
      <c r="P591" s="8"/>
      <c r="Q591" s="8"/>
      <c r="R591" s="8"/>
      <c r="S591" s="8"/>
      <c r="T591" s="8"/>
      <c r="U591" s="8"/>
      <c r="V591" s="8"/>
      <c r="W591" s="8"/>
      <c r="X591" s="8"/>
      <c r="Y591" s="8"/>
      <c r="Z591" s="142"/>
      <c r="AA591" s="142"/>
      <c r="AB591" s="8"/>
      <c r="AC591" s="8"/>
      <c r="AD591" s="8"/>
      <c r="AE591" s="8"/>
    </row>
    <row r="592" ht="15.75" customHeight="1">
      <c r="A592" s="8"/>
      <c r="B592" s="8"/>
      <c r="C592" s="8"/>
      <c r="D592" s="8"/>
      <c r="E592" s="8"/>
      <c r="F592" s="8"/>
      <c r="G592" s="142"/>
      <c r="H592" s="142"/>
      <c r="I592" s="138"/>
      <c r="J592" s="138"/>
      <c r="K592" s="138"/>
      <c r="L592" s="138"/>
      <c r="M592" s="138"/>
      <c r="N592" s="138"/>
      <c r="O592" s="8"/>
      <c r="P592" s="8"/>
      <c r="Q592" s="8"/>
      <c r="R592" s="8"/>
      <c r="S592" s="8"/>
      <c r="T592" s="8"/>
      <c r="U592" s="8"/>
      <c r="V592" s="8"/>
      <c r="W592" s="8"/>
      <c r="X592" s="8"/>
      <c r="Y592" s="8"/>
      <c r="Z592" s="142"/>
      <c r="AA592" s="142"/>
      <c r="AB592" s="8"/>
      <c r="AC592" s="8"/>
      <c r="AD592" s="8"/>
      <c r="AE592" s="8"/>
    </row>
    <row r="593" ht="15.75" customHeight="1">
      <c r="A593" s="8"/>
      <c r="B593" s="8"/>
      <c r="C593" s="8"/>
      <c r="D593" s="8"/>
      <c r="E593" s="8"/>
      <c r="F593" s="8"/>
      <c r="G593" s="142"/>
      <c r="H593" s="142"/>
      <c r="I593" s="138"/>
      <c r="J593" s="138"/>
      <c r="K593" s="138"/>
      <c r="L593" s="138"/>
      <c r="M593" s="138"/>
      <c r="N593" s="138"/>
      <c r="O593" s="8"/>
      <c r="P593" s="8"/>
      <c r="Q593" s="8"/>
      <c r="R593" s="8"/>
      <c r="S593" s="8"/>
      <c r="T593" s="8"/>
      <c r="U593" s="8"/>
      <c r="V593" s="8"/>
      <c r="W593" s="8"/>
      <c r="X593" s="8"/>
      <c r="Y593" s="8"/>
      <c r="Z593" s="142"/>
      <c r="AA593" s="142"/>
      <c r="AB593" s="8"/>
      <c r="AC593" s="8"/>
      <c r="AD593" s="8"/>
      <c r="AE593" s="8"/>
    </row>
    <row r="594" ht="15.75" customHeight="1">
      <c r="A594" s="8"/>
      <c r="B594" s="8"/>
      <c r="C594" s="8"/>
      <c r="D594" s="8"/>
      <c r="E594" s="8"/>
      <c r="F594" s="8"/>
      <c r="G594" s="142"/>
      <c r="H594" s="142"/>
      <c r="I594" s="138"/>
      <c r="J594" s="138"/>
      <c r="K594" s="138"/>
      <c r="L594" s="138"/>
      <c r="M594" s="138"/>
      <c r="N594" s="138"/>
      <c r="O594" s="8"/>
      <c r="P594" s="8"/>
      <c r="Q594" s="8"/>
      <c r="R594" s="8"/>
      <c r="S594" s="8"/>
      <c r="T594" s="8"/>
      <c r="U594" s="8"/>
      <c r="V594" s="8"/>
      <c r="W594" s="8"/>
      <c r="X594" s="8"/>
      <c r="Y594" s="8"/>
      <c r="Z594" s="142"/>
      <c r="AA594" s="142"/>
      <c r="AB594" s="8"/>
      <c r="AC594" s="8"/>
      <c r="AD594" s="8"/>
      <c r="AE594" s="8"/>
    </row>
    <row r="595" ht="15.75" customHeight="1">
      <c r="A595" s="8"/>
      <c r="B595" s="8"/>
      <c r="C595" s="8"/>
      <c r="D595" s="8"/>
      <c r="E595" s="8"/>
      <c r="F595" s="8"/>
      <c r="G595" s="142"/>
      <c r="H595" s="142"/>
      <c r="I595" s="138"/>
      <c r="J595" s="138"/>
      <c r="K595" s="138"/>
      <c r="L595" s="138"/>
      <c r="M595" s="138"/>
      <c r="N595" s="138"/>
      <c r="O595" s="8"/>
      <c r="P595" s="8"/>
      <c r="Q595" s="8"/>
      <c r="R595" s="8"/>
      <c r="S595" s="8"/>
      <c r="T595" s="8"/>
      <c r="U595" s="8"/>
      <c r="V595" s="8"/>
      <c r="W595" s="8"/>
      <c r="X595" s="8"/>
      <c r="Y595" s="8"/>
      <c r="Z595" s="142"/>
      <c r="AA595" s="142"/>
      <c r="AB595" s="8"/>
      <c r="AC595" s="8"/>
      <c r="AD595" s="8"/>
      <c r="AE595" s="8"/>
    </row>
    <row r="596" ht="15.75" customHeight="1">
      <c r="A596" s="8"/>
      <c r="B596" s="8"/>
      <c r="C596" s="8"/>
      <c r="D596" s="8"/>
      <c r="E596" s="8"/>
      <c r="F596" s="8"/>
      <c r="G596" s="142"/>
      <c r="H596" s="142"/>
      <c r="I596" s="138"/>
      <c r="J596" s="138"/>
      <c r="K596" s="138"/>
      <c r="L596" s="138"/>
      <c r="M596" s="138"/>
      <c r="N596" s="138"/>
      <c r="O596" s="8"/>
      <c r="P596" s="8"/>
      <c r="Q596" s="8"/>
      <c r="R596" s="8"/>
      <c r="S596" s="8"/>
      <c r="T596" s="8"/>
      <c r="U596" s="8"/>
      <c r="V596" s="8"/>
      <c r="W596" s="8"/>
      <c r="X596" s="8"/>
      <c r="Y596" s="8"/>
      <c r="Z596" s="142"/>
      <c r="AA596" s="142"/>
      <c r="AB596" s="8"/>
      <c r="AC596" s="8"/>
      <c r="AD596" s="8"/>
      <c r="AE596" s="8"/>
    </row>
    <row r="597" ht="15.75" customHeight="1">
      <c r="A597" s="8"/>
      <c r="B597" s="8"/>
      <c r="C597" s="8"/>
      <c r="D597" s="8"/>
      <c r="E597" s="8"/>
      <c r="F597" s="8"/>
      <c r="G597" s="142"/>
      <c r="H597" s="142"/>
      <c r="I597" s="138"/>
      <c r="J597" s="138"/>
      <c r="K597" s="138"/>
      <c r="L597" s="138"/>
      <c r="M597" s="138"/>
      <c r="N597" s="138"/>
      <c r="O597" s="8"/>
      <c r="P597" s="8"/>
      <c r="Q597" s="8"/>
      <c r="R597" s="8"/>
      <c r="S597" s="8"/>
      <c r="T597" s="8"/>
      <c r="U597" s="8"/>
      <c r="V597" s="8"/>
      <c r="W597" s="8"/>
      <c r="X597" s="8"/>
      <c r="Y597" s="8"/>
      <c r="Z597" s="142"/>
      <c r="AA597" s="142"/>
      <c r="AB597" s="8"/>
      <c r="AC597" s="8"/>
      <c r="AD597" s="8"/>
      <c r="AE597" s="8"/>
    </row>
    <row r="598" ht="15.75" customHeight="1">
      <c r="A598" s="8"/>
      <c r="B598" s="8"/>
      <c r="C598" s="8"/>
      <c r="D598" s="8"/>
      <c r="E598" s="8"/>
      <c r="F598" s="8"/>
      <c r="G598" s="142"/>
      <c r="H598" s="142"/>
      <c r="I598" s="138"/>
      <c r="J598" s="138"/>
      <c r="K598" s="138"/>
      <c r="L598" s="138"/>
      <c r="M598" s="138"/>
      <c r="N598" s="138"/>
      <c r="O598" s="8"/>
      <c r="P598" s="8"/>
      <c r="Q598" s="8"/>
      <c r="R598" s="8"/>
      <c r="S598" s="8"/>
      <c r="T598" s="8"/>
      <c r="U598" s="8"/>
      <c r="V598" s="8"/>
      <c r="W598" s="8"/>
      <c r="X598" s="8"/>
      <c r="Y598" s="8"/>
      <c r="Z598" s="142"/>
      <c r="AA598" s="142"/>
      <c r="AB598" s="8"/>
      <c r="AC598" s="8"/>
      <c r="AD598" s="8"/>
      <c r="AE598" s="8"/>
    </row>
    <row r="599" ht="15.75" customHeight="1">
      <c r="A599" s="8"/>
      <c r="B599" s="8"/>
      <c r="C599" s="8"/>
      <c r="D599" s="8"/>
      <c r="E599" s="8"/>
      <c r="F599" s="8"/>
      <c r="G599" s="142"/>
      <c r="H599" s="142"/>
      <c r="I599" s="138"/>
      <c r="J599" s="138"/>
      <c r="K599" s="138"/>
      <c r="L599" s="138"/>
      <c r="M599" s="138"/>
      <c r="N599" s="138"/>
      <c r="O599" s="8"/>
      <c r="P599" s="8"/>
      <c r="Q599" s="8"/>
      <c r="R599" s="8"/>
      <c r="S599" s="8"/>
      <c r="T599" s="8"/>
      <c r="U599" s="8"/>
      <c r="V599" s="8"/>
      <c r="W599" s="8"/>
      <c r="X599" s="8"/>
      <c r="Y599" s="8"/>
      <c r="Z599" s="142"/>
      <c r="AA599" s="142"/>
      <c r="AB599" s="8"/>
      <c r="AC599" s="8"/>
      <c r="AD599" s="8"/>
      <c r="AE599" s="8"/>
    </row>
    <row r="600" ht="15.75" customHeight="1">
      <c r="A600" s="8"/>
      <c r="B600" s="8"/>
      <c r="C600" s="8"/>
      <c r="D600" s="8"/>
      <c r="E600" s="8"/>
      <c r="F600" s="8"/>
      <c r="G600" s="142"/>
      <c r="H600" s="142"/>
      <c r="I600" s="138"/>
      <c r="J600" s="138"/>
      <c r="K600" s="138"/>
      <c r="L600" s="138"/>
      <c r="M600" s="138"/>
      <c r="N600" s="138"/>
      <c r="O600" s="8"/>
      <c r="P600" s="8"/>
      <c r="Q600" s="8"/>
      <c r="R600" s="8"/>
      <c r="S600" s="8"/>
      <c r="T600" s="8"/>
      <c r="U600" s="8"/>
      <c r="V600" s="8"/>
      <c r="W600" s="8"/>
      <c r="X600" s="8"/>
      <c r="Y600" s="8"/>
      <c r="Z600" s="142"/>
      <c r="AA600" s="142"/>
      <c r="AB600" s="8"/>
      <c r="AC600" s="8"/>
      <c r="AD600" s="8"/>
      <c r="AE600" s="8"/>
    </row>
    <row r="601" ht="15.75" customHeight="1">
      <c r="A601" s="8"/>
      <c r="B601" s="8"/>
      <c r="C601" s="8"/>
      <c r="D601" s="8"/>
      <c r="E601" s="8"/>
      <c r="F601" s="8"/>
      <c r="G601" s="142"/>
      <c r="H601" s="142"/>
      <c r="I601" s="138"/>
      <c r="J601" s="138"/>
      <c r="K601" s="138"/>
      <c r="L601" s="138"/>
      <c r="M601" s="138"/>
      <c r="N601" s="138"/>
      <c r="O601" s="8"/>
      <c r="P601" s="8"/>
      <c r="Q601" s="8"/>
      <c r="R601" s="8"/>
      <c r="S601" s="8"/>
      <c r="T601" s="8"/>
      <c r="U601" s="8"/>
      <c r="V601" s="8"/>
      <c r="W601" s="8"/>
      <c r="X601" s="8"/>
      <c r="Y601" s="8"/>
      <c r="Z601" s="142"/>
      <c r="AA601" s="142"/>
      <c r="AB601" s="8"/>
      <c r="AC601" s="8"/>
      <c r="AD601" s="8"/>
      <c r="AE601" s="8"/>
    </row>
    <row r="602" ht="15.75" customHeight="1">
      <c r="A602" s="8"/>
      <c r="B602" s="8"/>
      <c r="C602" s="8"/>
      <c r="D602" s="8"/>
      <c r="E602" s="8"/>
      <c r="F602" s="8"/>
      <c r="G602" s="142"/>
      <c r="H602" s="142"/>
      <c r="I602" s="138"/>
      <c r="J602" s="138"/>
      <c r="K602" s="138"/>
      <c r="L602" s="138"/>
      <c r="M602" s="138"/>
      <c r="N602" s="138"/>
      <c r="O602" s="8"/>
      <c r="P602" s="8"/>
      <c r="Q602" s="8"/>
      <c r="R602" s="8"/>
      <c r="S602" s="8"/>
      <c r="T602" s="8"/>
      <c r="U602" s="8"/>
      <c r="V602" s="8"/>
      <c r="W602" s="8"/>
      <c r="X602" s="8"/>
      <c r="Y602" s="8"/>
      <c r="Z602" s="142"/>
      <c r="AA602" s="142"/>
      <c r="AB602" s="8"/>
      <c r="AC602" s="8"/>
      <c r="AD602" s="8"/>
      <c r="AE602" s="8"/>
    </row>
    <row r="603" ht="15.75" customHeight="1">
      <c r="A603" s="8"/>
      <c r="B603" s="8"/>
      <c r="C603" s="8"/>
      <c r="D603" s="8"/>
      <c r="E603" s="8"/>
      <c r="F603" s="8"/>
      <c r="G603" s="142"/>
      <c r="H603" s="142"/>
      <c r="I603" s="138"/>
      <c r="J603" s="138"/>
      <c r="K603" s="138"/>
      <c r="L603" s="138"/>
      <c r="M603" s="138"/>
      <c r="N603" s="138"/>
      <c r="O603" s="8"/>
      <c r="P603" s="8"/>
      <c r="Q603" s="8"/>
      <c r="R603" s="8"/>
      <c r="S603" s="8"/>
      <c r="T603" s="8"/>
      <c r="U603" s="8"/>
      <c r="V603" s="8"/>
      <c r="W603" s="8"/>
      <c r="X603" s="8"/>
      <c r="Y603" s="8"/>
      <c r="Z603" s="142"/>
      <c r="AA603" s="142"/>
      <c r="AB603" s="8"/>
      <c r="AC603" s="8"/>
      <c r="AD603" s="8"/>
      <c r="AE603" s="8"/>
    </row>
    <row r="604" ht="15.75" customHeight="1">
      <c r="A604" s="8"/>
      <c r="B604" s="8"/>
      <c r="C604" s="8"/>
      <c r="D604" s="8"/>
      <c r="E604" s="8"/>
      <c r="F604" s="8"/>
      <c r="G604" s="142"/>
      <c r="H604" s="142"/>
      <c r="I604" s="138"/>
      <c r="J604" s="138"/>
      <c r="K604" s="138"/>
      <c r="L604" s="138"/>
      <c r="M604" s="138"/>
      <c r="N604" s="138"/>
      <c r="O604" s="8"/>
      <c r="P604" s="8"/>
      <c r="Q604" s="8"/>
      <c r="R604" s="8"/>
      <c r="S604" s="8"/>
      <c r="T604" s="8"/>
      <c r="U604" s="8"/>
      <c r="V604" s="8"/>
      <c r="W604" s="8"/>
      <c r="X604" s="8"/>
      <c r="Y604" s="8"/>
      <c r="Z604" s="142"/>
      <c r="AA604" s="142"/>
      <c r="AB604" s="8"/>
      <c r="AC604" s="8"/>
      <c r="AD604" s="8"/>
      <c r="AE604" s="8"/>
    </row>
    <row r="605" ht="15.75" customHeight="1">
      <c r="A605" s="8"/>
      <c r="B605" s="8"/>
      <c r="C605" s="8"/>
      <c r="D605" s="8"/>
      <c r="E605" s="8"/>
      <c r="F605" s="8"/>
      <c r="G605" s="142"/>
      <c r="H605" s="142"/>
      <c r="I605" s="138"/>
      <c r="J605" s="138"/>
      <c r="K605" s="138"/>
      <c r="L605" s="138"/>
      <c r="M605" s="138"/>
      <c r="N605" s="138"/>
      <c r="O605" s="8"/>
      <c r="P605" s="8"/>
      <c r="Q605" s="8"/>
      <c r="R605" s="8"/>
      <c r="S605" s="8"/>
      <c r="T605" s="8"/>
      <c r="U605" s="8"/>
      <c r="V605" s="8"/>
      <c r="W605" s="8"/>
      <c r="X605" s="8"/>
      <c r="Y605" s="8"/>
      <c r="Z605" s="142"/>
      <c r="AA605" s="142"/>
      <c r="AB605" s="8"/>
      <c r="AC605" s="8"/>
      <c r="AD605" s="8"/>
      <c r="AE605" s="8"/>
    </row>
    <row r="606" ht="15.75" customHeight="1">
      <c r="A606" s="8"/>
      <c r="B606" s="8"/>
      <c r="C606" s="8"/>
      <c r="D606" s="8"/>
      <c r="E606" s="8"/>
      <c r="F606" s="8"/>
      <c r="G606" s="142"/>
      <c r="H606" s="142"/>
      <c r="I606" s="138"/>
      <c r="J606" s="138"/>
      <c r="K606" s="138"/>
      <c r="L606" s="138"/>
      <c r="M606" s="138"/>
      <c r="N606" s="138"/>
      <c r="O606" s="8"/>
      <c r="P606" s="8"/>
      <c r="Q606" s="8"/>
      <c r="R606" s="8"/>
      <c r="S606" s="8"/>
      <c r="T606" s="8"/>
      <c r="U606" s="8"/>
      <c r="V606" s="8"/>
      <c r="W606" s="8"/>
      <c r="X606" s="8"/>
      <c r="Y606" s="8"/>
      <c r="Z606" s="142"/>
      <c r="AA606" s="142"/>
      <c r="AB606" s="8"/>
      <c r="AC606" s="8"/>
      <c r="AD606" s="8"/>
      <c r="AE606" s="8"/>
    </row>
    <row r="607" ht="15.75" customHeight="1">
      <c r="A607" s="8"/>
      <c r="B607" s="8"/>
      <c r="C607" s="8"/>
      <c r="D607" s="8"/>
      <c r="E607" s="8"/>
      <c r="F607" s="8"/>
      <c r="G607" s="142"/>
      <c r="H607" s="142"/>
      <c r="I607" s="138"/>
      <c r="J607" s="138"/>
      <c r="K607" s="138"/>
      <c r="L607" s="138"/>
      <c r="M607" s="138"/>
      <c r="N607" s="138"/>
      <c r="O607" s="8"/>
      <c r="P607" s="8"/>
      <c r="Q607" s="8"/>
      <c r="R607" s="8"/>
      <c r="S607" s="8"/>
      <c r="T607" s="8"/>
      <c r="U607" s="8"/>
      <c r="V607" s="8"/>
      <c r="W607" s="8"/>
      <c r="X607" s="8"/>
      <c r="Y607" s="8"/>
      <c r="Z607" s="142"/>
      <c r="AA607" s="142"/>
      <c r="AB607" s="8"/>
      <c r="AC607" s="8"/>
      <c r="AD607" s="8"/>
      <c r="AE607" s="8"/>
    </row>
    <row r="608" ht="15.75" customHeight="1">
      <c r="A608" s="8"/>
      <c r="B608" s="8"/>
      <c r="C608" s="8"/>
      <c r="D608" s="8"/>
      <c r="E608" s="8"/>
      <c r="F608" s="8"/>
      <c r="G608" s="142"/>
      <c r="H608" s="142"/>
      <c r="I608" s="138"/>
      <c r="J608" s="138"/>
      <c r="K608" s="138"/>
      <c r="L608" s="138"/>
      <c r="M608" s="138"/>
      <c r="N608" s="138"/>
      <c r="O608" s="8"/>
      <c r="P608" s="8"/>
      <c r="Q608" s="8"/>
      <c r="R608" s="8"/>
      <c r="S608" s="8"/>
      <c r="T608" s="8"/>
      <c r="U608" s="8"/>
      <c r="V608" s="8"/>
      <c r="W608" s="8"/>
      <c r="X608" s="8"/>
      <c r="Y608" s="8"/>
      <c r="Z608" s="142"/>
      <c r="AA608" s="142"/>
      <c r="AB608" s="8"/>
      <c r="AC608" s="8"/>
      <c r="AD608" s="8"/>
      <c r="AE608" s="8"/>
    </row>
    <row r="609" ht="15.75" customHeight="1">
      <c r="A609" s="8"/>
      <c r="B609" s="8"/>
      <c r="C609" s="8"/>
      <c r="D609" s="8"/>
      <c r="E609" s="8"/>
      <c r="F609" s="8"/>
      <c r="G609" s="142"/>
      <c r="H609" s="142"/>
      <c r="I609" s="138"/>
      <c r="J609" s="138"/>
      <c r="K609" s="138"/>
      <c r="L609" s="138"/>
      <c r="M609" s="138"/>
      <c r="N609" s="138"/>
      <c r="O609" s="8"/>
      <c r="P609" s="8"/>
      <c r="Q609" s="8"/>
      <c r="R609" s="8"/>
      <c r="S609" s="8"/>
      <c r="T609" s="8"/>
      <c r="U609" s="8"/>
      <c r="V609" s="8"/>
      <c r="W609" s="8"/>
      <c r="X609" s="8"/>
      <c r="Y609" s="8"/>
      <c r="Z609" s="142"/>
      <c r="AA609" s="142"/>
      <c r="AB609" s="8"/>
      <c r="AC609" s="8"/>
      <c r="AD609" s="8"/>
      <c r="AE609" s="8"/>
    </row>
    <row r="610" ht="15.75" customHeight="1">
      <c r="A610" s="8"/>
      <c r="B610" s="8"/>
      <c r="C610" s="8"/>
      <c r="D610" s="8"/>
      <c r="E610" s="8"/>
      <c r="F610" s="8"/>
      <c r="G610" s="142"/>
      <c r="H610" s="142"/>
      <c r="I610" s="138"/>
      <c r="J610" s="138"/>
      <c r="K610" s="138"/>
      <c r="L610" s="138"/>
      <c r="M610" s="138"/>
      <c r="N610" s="138"/>
      <c r="O610" s="8"/>
      <c r="P610" s="8"/>
      <c r="Q610" s="8"/>
      <c r="R610" s="8"/>
      <c r="S610" s="8"/>
      <c r="T610" s="8"/>
      <c r="U610" s="8"/>
      <c r="V610" s="8"/>
      <c r="W610" s="8"/>
      <c r="X610" s="8"/>
      <c r="Y610" s="8"/>
      <c r="Z610" s="142"/>
      <c r="AA610" s="142"/>
      <c r="AB610" s="8"/>
      <c r="AC610" s="8"/>
      <c r="AD610" s="8"/>
      <c r="AE610" s="8"/>
    </row>
    <row r="611" ht="15.75" customHeight="1">
      <c r="A611" s="8"/>
      <c r="B611" s="8"/>
      <c r="C611" s="8"/>
      <c r="D611" s="8"/>
      <c r="E611" s="8"/>
      <c r="F611" s="8"/>
      <c r="G611" s="142"/>
      <c r="H611" s="142"/>
      <c r="I611" s="138"/>
      <c r="J611" s="138"/>
      <c r="K611" s="138"/>
      <c r="L611" s="138"/>
      <c r="M611" s="138"/>
      <c r="N611" s="138"/>
      <c r="O611" s="8"/>
      <c r="P611" s="8"/>
      <c r="Q611" s="8"/>
      <c r="R611" s="8"/>
      <c r="S611" s="8"/>
      <c r="T611" s="8"/>
      <c r="U611" s="8"/>
      <c r="V611" s="8"/>
      <c r="W611" s="8"/>
      <c r="X611" s="8"/>
      <c r="Y611" s="8"/>
      <c r="Z611" s="142"/>
      <c r="AA611" s="142"/>
      <c r="AB611" s="8"/>
      <c r="AC611" s="8"/>
      <c r="AD611" s="8"/>
      <c r="AE611" s="8"/>
    </row>
    <row r="612" ht="15.75" customHeight="1">
      <c r="A612" s="8"/>
      <c r="B612" s="8"/>
      <c r="C612" s="8"/>
      <c r="D612" s="8"/>
      <c r="E612" s="8"/>
      <c r="F612" s="8"/>
      <c r="G612" s="142"/>
      <c r="H612" s="142"/>
      <c r="I612" s="138"/>
      <c r="J612" s="138"/>
      <c r="K612" s="138"/>
      <c r="L612" s="138"/>
      <c r="M612" s="138"/>
      <c r="N612" s="138"/>
      <c r="O612" s="8"/>
      <c r="P612" s="8"/>
      <c r="Q612" s="8"/>
      <c r="R612" s="8"/>
      <c r="S612" s="8"/>
      <c r="T612" s="8"/>
      <c r="U612" s="8"/>
      <c r="V612" s="8"/>
      <c r="W612" s="8"/>
      <c r="X612" s="8"/>
      <c r="Y612" s="8"/>
      <c r="Z612" s="142"/>
      <c r="AA612" s="142"/>
      <c r="AB612" s="8"/>
      <c r="AC612" s="8"/>
      <c r="AD612" s="8"/>
      <c r="AE612" s="8"/>
    </row>
    <row r="613" ht="15.75" customHeight="1">
      <c r="A613" s="8"/>
      <c r="B613" s="8"/>
      <c r="C613" s="8"/>
      <c r="D613" s="8"/>
      <c r="E613" s="8"/>
      <c r="F613" s="8"/>
      <c r="G613" s="142"/>
      <c r="H613" s="142"/>
      <c r="I613" s="138"/>
      <c r="J613" s="138"/>
      <c r="K613" s="138"/>
      <c r="L613" s="138"/>
      <c r="M613" s="138"/>
      <c r="N613" s="138"/>
      <c r="O613" s="8"/>
      <c r="P613" s="8"/>
      <c r="Q613" s="8"/>
      <c r="R613" s="8"/>
      <c r="S613" s="8"/>
      <c r="T613" s="8"/>
      <c r="U613" s="8"/>
      <c r="V613" s="8"/>
      <c r="W613" s="8"/>
      <c r="X613" s="8"/>
      <c r="Y613" s="8"/>
      <c r="Z613" s="142"/>
      <c r="AA613" s="142"/>
      <c r="AB613" s="8"/>
      <c r="AC613" s="8"/>
      <c r="AD613" s="8"/>
      <c r="AE613" s="8"/>
    </row>
    <row r="614" ht="15.75" customHeight="1">
      <c r="A614" s="8"/>
      <c r="B614" s="8"/>
      <c r="C614" s="8"/>
      <c r="D614" s="8"/>
      <c r="E614" s="8"/>
      <c r="F614" s="8"/>
      <c r="G614" s="142"/>
      <c r="H614" s="142"/>
      <c r="I614" s="138"/>
      <c r="J614" s="138"/>
      <c r="K614" s="138"/>
      <c r="L614" s="138"/>
      <c r="M614" s="138"/>
      <c r="N614" s="138"/>
      <c r="O614" s="8"/>
      <c r="P614" s="8"/>
      <c r="Q614" s="8"/>
      <c r="R614" s="8"/>
      <c r="S614" s="8"/>
      <c r="T614" s="8"/>
      <c r="U614" s="8"/>
      <c r="V614" s="8"/>
      <c r="W614" s="8"/>
      <c r="X614" s="8"/>
      <c r="Y614" s="8"/>
      <c r="Z614" s="142"/>
      <c r="AA614" s="142"/>
      <c r="AB614" s="8"/>
      <c r="AC614" s="8"/>
      <c r="AD614" s="8"/>
      <c r="AE614" s="8"/>
    </row>
    <row r="615" ht="15.75" customHeight="1">
      <c r="A615" s="8"/>
      <c r="B615" s="8"/>
      <c r="C615" s="8"/>
      <c r="D615" s="8"/>
      <c r="E615" s="8"/>
      <c r="F615" s="8"/>
      <c r="G615" s="142"/>
      <c r="H615" s="142"/>
      <c r="I615" s="138"/>
      <c r="J615" s="138"/>
      <c r="K615" s="138"/>
      <c r="L615" s="138"/>
      <c r="M615" s="138"/>
      <c r="N615" s="138"/>
      <c r="O615" s="8"/>
      <c r="P615" s="8"/>
      <c r="Q615" s="8"/>
      <c r="R615" s="8"/>
      <c r="S615" s="8"/>
      <c r="T615" s="8"/>
      <c r="U615" s="8"/>
      <c r="V615" s="8"/>
      <c r="W615" s="8"/>
      <c r="X615" s="8"/>
      <c r="Y615" s="8"/>
      <c r="Z615" s="142"/>
      <c r="AA615" s="142"/>
      <c r="AB615" s="8"/>
      <c r="AC615" s="8"/>
      <c r="AD615" s="8"/>
      <c r="AE615" s="8"/>
    </row>
    <row r="616" ht="15.75" customHeight="1">
      <c r="A616" s="8"/>
      <c r="B616" s="8"/>
      <c r="C616" s="8"/>
      <c r="D616" s="8"/>
      <c r="E616" s="8"/>
      <c r="F616" s="8"/>
      <c r="G616" s="142"/>
      <c r="H616" s="142"/>
      <c r="I616" s="138"/>
      <c r="J616" s="138"/>
      <c r="K616" s="138"/>
      <c r="L616" s="138"/>
      <c r="M616" s="138"/>
      <c r="N616" s="138"/>
      <c r="O616" s="8"/>
      <c r="P616" s="8"/>
      <c r="Q616" s="8"/>
      <c r="R616" s="8"/>
      <c r="S616" s="8"/>
      <c r="T616" s="8"/>
      <c r="U616" s="8"/>
      <c r="V616" s="8"/>
      <c r="W616" s="8"/>
      <c r="X616" s="8"/>
      <c r="Y616" s="8"/>
      <c r="Z616" s="142"/>
      <c r="AA616" s="142"/>
      <c r="AB616" s="8"/>
      <c r="AC616" s="8"/>
      <c r="AD616" s="8"/>
      <c r="AE616" s="8"/>
    </row>
    <row r="617" ht="15.75" customHeight="1">
      <c r="A617" s="8"/>
      <c r="B617" s="8"/>
      <c r="C617" s="8"/>
      <c r="D617" s="8"/>
      <c r="E617" s="8"/>
      <c r="F617" s="8"/>
      <c r="G617" s="142"/>
      <c r="H617" s="142"/>
      <c r="I617" s="138"/>
      <c r="J617" s="138"/>
      <c r="K617" s="138"/>
      <c r="L617" s="138"/>
      <c r="M617" s="138"/>
      <c r="N617" s="138"/>
      <c r="O617" s="8"/>
      <c r="P617" s="8"/>
      <c r="Q617" s="8"/>
      <c r="R617" s="8"/>
      <c r="S617" s="8"/>
      <c r="T617" s="8"/>
      <c r="U617" s="8"/>
      <c r="V617" s="8"/>
      <c r="W617" s="8"/>
      <c r="X617" s="8"/>
      <c r="Y617" s="8"/>
      <c r="Z617" s="142"/>
      <c r="AA617" s="142"/>
      <c r="AB617" s="8"/>
      <c r="AC617" s="8"/>
      <c r="AD617" s="8"/>
      <c r="AE617" s="8"/>
    </row>
    <row r="618" ht="15.75" customHeight="1">
      <c r="A618" s="8"/>
      <c r="B618" s="8"/>
      <c r="C618" s="8"/>
      <c r="D618" s="8"/>
      <c r="E618" s="8"/>
      <c r="F618" s="8"/>
      <c r="G618" s="142"/>
      <c r="H618" s="142"/>
      <c r="I618" s="138"/>
      <c r="J618" s="138"/>
      <c r="K618" s="138"/>
      <c r="L618" s="138"/>
      <c r="M618" s="138"/>
      <c r="N618" s="138"/>
      <c r="O618" s="8"/>
      <c r="P618" s="8"/>
      <c r="Q618" s="8"/>
      <c r="R618" s="8"/>
      <c r="S618" s="8"/>
      <c r="T618" s="8"/>
      <c r="U618" s="8"/>
      <c r="V618" s="8"/>
      <c r="W618" s="8"/>
      <c r="X618" s="8"/>
      <c r="Y618" s="8"/>
      <c r="Z618" s="142"/>
      <c r="AA618" s="142"/>
      <c r="AB618" s="8"/>
      <c r="AC618" s="8"/>
      <c r="AD618" s="8"/>
      <c r="AE618" s="8"/>
    </row>
    <row r="619" ht="15.75" customHeight="1">
      <c r="A619" s="8"/>
      <c r="B619" s="8"/>
      <c r="C619" s="8"/>
      <c r="D619" s="8"/>
      <c r="E619" s="8"/>
      <c r="F619" s="8"/>
      <c r="G619" s="142"/>
      <c r="H619" s="142"/>
      <c r="I619" s="138"/>
      <c r="J619" s="138"/>
      <c r="K619" s="138"/>
      <c r="L619" s="138"/>
      <c r="M619" s="138"/>
      <c r="N619" s="138"/>
      <c r="O619" s="8"/>
      <c r="P619" s="8"/>
      <c r="Q619" s="8"/>
      <c r="R619" s="8"/>
      <c r="S619" s="8"/>
      <c r="T619" s="8"/>
      <c r="U619" s="8"/>
      <c r="V619" s="8"/>
      <c r="W619" s="8"/>
      <c r="X619" s="8"/>
      <c r="Y619" s="8"/>
      <c r="Z619" s="142"/>
      <c r="AA619" s="142"/>
      <c r="AB619" s="8"/>
      <c r="AC619" s="8"/>
      <c r="AD619" s="8"/>
      <c r="AE619" s="8"/>
    </row>
    <row r="620" ht="15.75" customHeight="1">
      <c r="A620" s="8"/>
      <c r="B620" s="8"/>
      <c r="C620" s="8"/>
      <c r="D620" s="8"/>
      <c r="E620" s="8"/>
      <c r="F620" s="8"/>
      <c r="G620" s="142"/>
      <c r="H620" s="142"/>
      <c r="I620" s="138"/>
      <c r="J620" s="138"/>
      <c r="K620" s="138"/>
      <c r="L620" s="138"/>
      <c r="M620" s="138"/>
      <c r="N620" s="138"/>
      <c r="O620" s="8"/>
      <c r="P620" s="8"/>
      <c r="Q620" s="8"/>
      <c r="R620" s="8"/>
      <c r="S620" s="8"/>
      <c r="T620" s="8"/>
      <c r="U620" s="8"/>
      <c r="V620" s="8"/>
      <c r="W620" s="8"/>
      <c r="X620" s="8"/>
      <c r="Y620" s="8"/>
      <c r="Z620" s="142"/>
      <c r="AA620" s="142"/>
      <c r="AB620" s="8"/>
      <c r="AC620" s="8"/>
      <c r="AD620" s="8"/>
      <c r="AE620" s="8"/>
    </row>
    <row r="621" ht="15.75" customHeight="1">
      <c r="A621" s="8"/>
      <c r="B621" s="8"/>
      <c r="C621" s="8"/>
      <c r="D621" s="8"/>
      <c r="E621" s="8"/>
      <c r="F621" s="8"/>
      <c r="G621" s="142"/>
      <c r="H621" s="142"/>
      <c r="I621" s="138"/>
      <c r="J621" s="138"/>
      <c r="K621" s="138"/>
      <c r="L621" s="138"/>
      <c r="M621" s="138"/>
      <c r="N621" s="138"/>
      <c r="O621" s="8"/>
      <c r="P621" s="8"/>
      <c r="Q621" s="8"/>
      <c r="R621" s="8"/>
      <c r="S621" s="8"/>
      <c r="T621" s="8"/>
      <c r="U621" s="8"/>
      <c r="V621" s="8"/>
      <c r="W621" s="8"/>
      <c r="X621" s="8"/>
      <c r="Y621" s="8"/>
      <c r="Z621" s="142"/>
      <c r="AA621" s="142"/>
      <c r="AB621" s="8"/>
      <c r="AC621" s="8"/>
      <c r="AD621" s="8"/>
      <c r="AE621" s="8"/>
    </row>
    <row r="622" ht="15.75" customHeight="1">
      <c r="A622" s="8"/>
      <c r="B622" s="8"/>
      <c r="C622" s="8"/>
      <c r="D622" s="8"/>
      <c r="E622" s="8"/>
      <c r="F622" s="8"/>
      <c r="G622" s="142"/>
      <c r="H622" s="142"/>
      <c r="I622" s="138"/>
      <c r="J622" s="138"/>
      <c r="K622" s="138"/>
      <c r="L622" s="138"/>
      <c r="M622" s="138"/>
      <c r="N622" s="138"/>
      <c r="O622" s="8"/>
      <c r="P622" s="8"/>
      <c r="Q622" s="8"/>
      <c r="R622" s="8"/>
      <c r="S622" s="8"/>
      <c r="T622" s="8"/>
      <c r="U622" s="8"/>
      <c r="V622" s="8"/>
      <c r="W622" s="8"/>
      <c r="X622" s="8"/>
      <c r="Y622" s="8"/>
      <c r="Z622" s="142"/>
      <c r="AA622" s="142"/>
      <c r="AB622" s="8"/>
      <c r="AC622" s="8"/>
      <c r="AD622" s="8"/>
      <c r="AE622" s="8"/>
    </row>
    <row r="623" ht="15.75" customHeight="1">
      <c r="A623" s="8"/>
      <c r="B623" s="8"/>
      <c r="C623" s="8"/>
      <c r="D623" s="8"/>
      <c r="E623" s="8"/>
      <c r="F623" s="8"/>
      <c r="G623" s="142"/>
      <c r="H623" s="142"/>
      <c r="I623" s="138"/>
      <c r="J623" s="138"/>
      <c r="K623" s="138"/>
      <c r="L623" s="138"/>
      <c r="M623" s="138"/>
      <c r="N623" s="138"/>
      <c r="O623" s="8"/>
      <c r="P623" s="8"/>
      <c r="Q623" s="8"/>
      <c r="R623" s="8"/>
      <c r="S623" s="8"/>
      <c r="T623" s="8"/>
      <c r="U623" s="8"/>
      <c r="V623" s="8"/>
      <c r="W623" s="8"/>
      <c r="X623" s="8"/>
      <c r="Y623" s="8"/>
      <c r="Z623" s="142"/>
      <c r="AA623" s="142"/>
      <c r="AB623" s="8"/>
      <c r="AC623" s="8"/>
      <c r="AD623" s="8"/>
      <c r="AE623" s="8"/>
    </row>
    <row r="624" ht="15.75" customHeight="1">
      <c r="A624" s="8"/>
      <c r="B624" s="8"/>
      <c r="C624" s="8"/>
      <c r="D624" s="8"/>
      <c r="E624" s="8"/>
      <c r="F624" s="8"/>
      <c r="G624" s="142"/>
      <c r="H624" s="142"/>
      <c r="I624" s="138"/>
      <c r="J624" s="138"/>
      <c r="K624" s="138"/>
      <c r="L624" s="138"/>
      <c r="M624" s="138"/>
      <c r="N624" s="138"/>
      <c r="O624" s="8"/>
      <c r="P624" s="8"/>
      <c r="Q624" s="8"/>
      <c r="R624" s="8"/>
      <c r="S624" s="8"/>
      <c r="T624" s="8"/>
      <c r="U624" s="8"/>
      <c r="V624" s="8"/>
      <c r="W624" s="8"/>
      <c r="X624" s="8"/>
      <c r="Y624" s="8"/>
      <c r="Z624" s="142"/>
      <c r="AA624" s="142"/>
      <c r="AB624" s="8"/>
      <c r="AC624" s="8"/>
      <c r="AD624" s="8"/>
      <c r="AE624" s="8"/>
    </row>
    <row r="625" ht="15.75" customHeight="1">
      <c r="A625" s="8"/>
      <c r="B625" s="8"/>
      <c r="C625" s="8"/>
      <c r="D625" s="8"/>
      <c r="E625" s="8"/>
      <c r="F625" s="8"/>
      <c r="G625" s="142"/>
      <c r="H625" s="142"/>
      <c r="I625" s="138"/>
      <c r="J625" s="138"/>
      <c r="K625" s="138"/>
      <c r="L625" s="138"/>
      <c r="M625" s="138"/>
      <c r="N625" s="138"/>
      <c r="O625" s="8"/>
      <c r="P625" s="8"/>
      <c r="Q625" s="8"/>
      <c r="R625" s="8"/>
      <c r="S625" s="8"/>
      <c r="T625" s="8"/>
      <c r="U625" s="8"/>
      <c r="V625" s="8"/>
      <c r="W625" s="8"/>
      <c r="X625" s="8"/>
      <c r="Y625" s="8"/>
      <c r="Z625" s="142"/>
      <c r="AA625" s="142"/>
      <c r="AB625" s="8"/>
      <c r="AC625" s="8"/>
      <c r="AD625" s="8"/>
      <c r="AE625" s="8"/>
    </row>
    <row r="626" ht="15.75" customHeight="1">
      <c r="A626" s="8"/>
      <c r="B626" s="8"/>
      <c r="C626" s="8"/>
      <c r="D626" s="8"/>
      <c r="E626" s="8"/>
      <c r="F626" s="8"/>
      <c r="G626" s="142"/>
      <c r="H626" s="142"/>
      <c r="I626" s="138"/>
      <c r="J626" s="138"/>
      <c r="K626" s="138"/>
      <c r="L626" s="138"/>
      <c r="M626" s="138"/>
      <c r="N626" s="138"/>
      <c r="O626" s="8"/>
      <c r="P626" s="8"/>
      <c r="Q626" s="8"/>
      <c r="R626" s="8"/>
      <c r="S626" s="8"/>
      <c r="T626" s="8"/>
      <c r="U626" s="8"/>
      <c r="V626" s="8"/>
      <c r="W626" s="8"/>
      <c r="X626" s="8"/>
      <c r="Y626" s="8"/>
      <c r="Z626" s="142"/>
      <c r="AA626" s="142"/>
      <c r="AB626" s="8"/>
      <c r="AC626" s="8"/>
      <c r="AD626" s="8"/>
      <c r="AE626" s="8"/>
    </row>
    <row r="627" ht="15.75" customHeight="1">
      <c r="A627" s="8"/>
      <c r="B627" s="8"/>
      <c r="C627" s="8"/>
      <c r="D627" s="8"/>
      <c r="E627" s="8"/>
      <c r="F627" s="8"/>
      <c r="G627" s="142"/>
      <c r="H627" s="142"/>
      <c r="I627" s="138"/>
      <c r="J627" s="138"/>
      <c r="K627" s="138"/>
      <c r="L627" s="138"/>
      <c r="M627" s="138"/>
      <c r="N627" s="138"/>
      <c r="O627" s="8"/>
      <c r="P627" s="8"/>
      <c r="Q627" s="8"/>
      <c r="R627" s="8"/>
      <c r="S627" s="8"/>
      <c r="T627" s="8"/>
      <c r="U627" s="8"/>
      <c r="V627" s="8"/>
      <c r="W627" s="8"/>
      <c r="X627" s="8"/>
      <c r="Y627" s="8"/>
      <c r="Z627" s="142"/>
      <c r="AA627" s="142"/>
      <c r="AB627" s="8"/>
      <c r="AC627" s="8"/>
      <c r="AD627" s="8"/>
      <c r="AE627" s="8"/>
    </row>
    <row r="628" ht="15.75" customHeight="1">
      <c r="A628" s="8"/>
      <c r="B628" s="8"/>
      <c r="C628" s="8"/>
      <c r="D628" s="8"/>
      <c r="E628" s="8"/>
      <c r="F628" s="8"/>
      <c r="G628" s="142"/>
      <c r="H628" s="142"/>
      <c r="I628" s="138"/>
      <c r="J628" s="138"/>
      <c r="K628" s="138"/>
      <c r="L628" s="138"/>
      <c r="M628" s="138"/>
      <c r="N628" s="138"/>
      <c r="O628" s="8"/>
      <c r="P628" s="8"/>
      <c r="Q628" s="8"/>
      <c r="R628" s="8"/>
      <c r="S628" s="8"/>
      <c r="T628" s="8"/>
      <c r="U628" s="8"/>
      <c r="V628" s="8"/>
      <c r="W628" s="8"/>
      <c r="X628" s="8"/>
      <c r="Y628" s="8"/>
      <c r="Z628" s="142"/>
      <c r="AA628" s="142"/>
      <c r="AB628" s="8"/>
      <c r="AC628" s="8"/>
      <c r="AD628" s="8"/>
      <c r="AE628" s="8"/>
    </row>
    <row r="629" ht="15.75" customHeight="1">
      <c r="A629" s="8"/>
      <c r="B629" s="8"/>
      <c r="C629" s="8"/>
      <c r="D629" s="8"/>
      <c r="E629" s="8"/>
      <c r="F629" s="8"/>
      <c r="G629" s="142"/>
      <c r="H629" s="142"/>
      <c r="I629" s="138"/>
      <c r="J629" s="138"/>
      <c r="K629" s="138"/>
      <c r="L629" s="138"/>
      <c r="M629" s="138"/>
      <c r="N629" s="138"/>
      <c r="O629" s="8"/>
      <c r="P629" s="8"/>
      <c r="Q629" s="8"/>
      <c r="R629" s="8"/>
      <c r="S629" s="8"/>
      <c r="T629" s="8"/>
      <c r="U629" s="8"/>
      <c r="V629" s="8"/>
      <c r="W629" s="8"/>
      <c r="X629" s="8"/>
      <c r="Y629" s="8"/>
      <c r="Z629" s="142"/>
      <c r="AA629" s="142"/>
      <c r="AB629" s="8"/>
      <c r="AC629" s="8"/>
      <c r="AD629" s="8"/>
      <c r="AE629" s="8"/>
    </row>
    <row r="630" ht="15.75" customHeight="1">
      <c r="A630" s="8"/>
      <c r="B630" s="8"/>
      <c r="C630" s="8"/>
      <c r="D630" s="8"/>
      <c r="E630" s="8"/>
      <c r="F630" s="8"/>
      <c r="G630" s="142"/>
      <c r="H630" s="142"/>
      <c r="I630" s="138"/>
      <c r="J630" s="138"/>
      <c r="K630" s="138"/>
      <c r="L630" s="138"/>
      <c r="M630" s="138"/>
      <c r="N630" s="138"/>
      <c r="O630" s="8"/>
      <c r="P630" s="8"/>
      <c r="Q630" s="8"/>
      <c r="R630" s="8"/>
      <c r="S630" s="8"/>
      <c r="T630" s="8"/>
      <c r="U630" s="8"/>
      <c r="V630" s="8"/>
      <c r="W630" s="8"/>
      <c r="X630" s="8"/>
      <c r="Y630" s="8"/>
      <c r="Z630" s="142"/>
      <c r="AA630" s="142"/>
      <c r="AB630" s="8"/>
      <c r="AC630" s="8"/>
      <c r="AD630" s="8"/>
      <c r="AE630" s="8"/>
    </row>
    <row r="631" ht="15.75" customHeight="1">
      <c r="A631" s="8"/>
      <c r="B631" s="8"/>
      <c r="C631" s="8"/>
      <c r="D631" s="8"/>
      <c r="E631" s="8"/>
      <c r="F631" s="8"/>
      <c r="G631" s="142"/>
      <c r="H631" s="142"/>
      <c r="I631" s="138"/>
      <c r="J631" s="138"/>
      <c r="K631" s="138"/>
      <c r="L631" s="138"/>
      <c r="M631" s="138"/>
      <c r="N631" s="138"/>
      <c r="O631" s="8"/>
      <c r="P631" s="8"/>
      <c r="Q631" s="8"/>
      <c r="R631" s="8"/>
      <c r="S631" s="8"/>
      <c r="T631" s="8"/>
      <c r="U631" s="8"/>
      <c r="V631" s="8"/>
      <c r="W631" s="8"/>
      <c r="X631" s="8"/>
      <c r="Y631" s="8"/>
      <c r="Z631" s="142"/>
      <c r="AA631" s="142"/>
      <c r="AB631" s="8"/>
      <c r="AC631" s="8"/>
      <c r="AD631" s="8"/>
      <c r="AE631" s="8"/>
    </row>
    <row r="632" ht="15.75" customHeight="1">
      <c r="A632" s="8"/>
      <c r="B632" s="8"/>
      <c r="C632" s="8"/>
      <c r="D632" s="8"/>
      <c r="E632" s="8"/>
      <c r="F632" s="8"/>
      <c r="G632" s="142"/>
      <c r="H632" s="142"/>
      <c r="I632" s="138"/>
      <c r="J632" s="138"/>
      <c r="K632" s="138"/>
      <c r="L632" s="138"/>
      <c r="M632" s="138"/>
      <c r="N632" s="138"/>
      <c r="O632" s="8"/>
      <c r="P632" s="8"/>
      <c r="Q632" s="8"/>
      <c r="R632" s="8"/>
      <c r="S632" s="8"/>
      <c r="T632" s="8"/>
      <c r="U632" s="8"/>
      <c r="V632" s="8"/>
      <c r="W632" s="8"/>
      <c r="X632" s="8"/>
      <c r="Y632" s="8"/>
      <c r="Z632" s="142"/>
      <c r="AA632" s="142"/>
      <c r="AB632" s="8"/>
      <c r="AC632" s="8"/>
      <c r="AD632" s="8"/>
      <c r="AE632" s="8"/>
    </row>
    <row r="633" ht="15.75" customHeight="1">
      <c r="A633" s="8"/>
      <c r="B633" s="8"/>
      <c r="C633" s="8"/>
      <c r="D633" s="8"/>
      <c r="E633" s="8"/>
      <c r="F633" s="8"/>
      <c r="G633" s="142"/>
      <c r="H633" s="142"/>
      <c r="I633" s="138"/>
      <c r="J633" s="138"/>
      <c r="K633" s="138"/>
      <c r="L633" s="138"/>
      <c r="M633" s="138"/>
      <c r="N633" s="138"/>
      <c r="O633" s="8"/>
      <c r="P633" s="8"/>
      <c r="Q633" s="8"/>
      <c r="R633" s="8"/>
      <c r="S633" s="8"/>
      <c r="T633" s="8"/>
      <c r="U633" s="8"/>
      <c r="V633" s="8"/>
      <c r="W633" s="8"/>
      <c r="X633" s="8"/>
      <c r="Y633" s="8"/>
      <c r="Z633" s="142"/>
      <c r="AA633" s="142"/>
      <c r="AB633" s="8"/>
      <c r="AC633" s="8"/>
      <c r="AD633" s="8"/>
      <c r="AE633" s="8"/>
    </row>
    <row r="634" ht="15.75" customHeight="1">
      <c r="A634" s="8"/>
      <c r="B634" s="8"/>
      <c r="C634" s="8"/>
      <c r="D634" s="8"/>
      <c r="E634" s="8"/>
      <c r="F634" s="8"/>
      <c r="G634" s="142"/>
      <c r="H634" s="142"/>
      <c r="I634" s="138"/>
      <c r="J634" s="138"/>
      <c r="K634" s="138"/>
      <c r="L634" s="138"/>
      <c r="M634" s="138"/>
      <c r="N634" s="138"/>
      <c r="O634" s="8"/>
      <c r="P634" s="8"/>
      <c r="Q634" s="8"/>
      <c r="R634" s="8"/>
      <c r="S634" s="8"/>
      <c r="T634" s="8"/>
      <c r="U634" s="8"/>
      <c r="V634" s="8"/>
      <c r="W634" s="8"/>
      <c r="X634" s="8"/>
      <c r="Y634" s="8"/>
      <c r="Z634" s="142"/>
      <c r="AA634" s="142"/>
      <c r="AB634" s="8"/>
      <c r="AC634" s="8"/>
      <c r="AD634" s="8"/>
      <c r="AE634" s="8"/>
    </row>
    <row r="635" ht="15.75" customHeight="1">
      <c r="A635" s="8"/>
      <c r="B635" s="8"/>
      <c r="C635" s="8"/>
      <c r="D635" s="8"/>
      <c r="E635" s="8"/>
      <c r="F635" s="8"/>
      <c r="G635" s="142"/>
      <c r="H635" s="142"/>
      <c r="I635" s="138"/>
      <c r="J635" s="138"/>
      <c r="K635" s="138"/>
      <c r="L635" s="138"/>
      <c r="M635" s="138"/>
      <c r="N635" s="138"/>
      <c r="O635" s="8"/>
      <c r="P635" s="8"/>
      <c r="Q635" s="8"/>
      <c r="R635" s="8"/>
      <c r="S635" s="8"/>
      <c r="T635" s="8"/>
      <c r="U635" s="8"/>
      <c r="V635" s="8"/>
      <c r="W635" s="8"/>
      <c r="X635" s="8"/>
      <c r="Y635" s="8"/>
      <c r="Z635" s="142"/>
      <c r="AA635" s="142"/>
      <c r="AB635" s="8"/>
      <c r="AC635" s="8"/>
      <c r="AD635" s="8"/>
      <c r="AE635" s="8"/>
    </row>
    <row r="636" ht="15.75" customHeight="1">
      <c r="A636" s="8"/>
      <c r="B636" s="8"/>
      <c r="C636" s="8"/>
      <c r="D636" s="8"/>
      <c r="E636" s="8"/>
      <c r="F636" s="8"/>
      <c r="G636" s="142"/>
      <c r="H636" s="142"/>
      <c r="I636" s="138"/>
      <c r="J636" s="138"/>
      <c r="K636" s="138"/>
      <c r="L636" s="138"/>
      <c r="M636" s="138"/>
      <c r="N636" s="138"/>
      <c r="O636" s="8"/>
      <c r="P636" s="8"/>
      <c r="Q636" s="8"/>
      <c r="R636" s="8"/>
      <c r="S636" s="8"/>
      <c r="T636" s="8"/>
      <c r="U636" s="8"/>
      <c r="V636" s="8"/>
      <c r="W636" s="8"/>
      <c r="X636" s="8"/>
      <c r="Y636" s="8"/>
      <c r="Z636" s="142"/>
      <c r="AA636" s="142"/>
      <c r="AB636" s="8"/>
      <c r="AC636" s="8"/>
      <c r="AD636" s="8"/>
      <c r="AE636" s="8"/>
    </row>
    <row r="637" ht="15.75" customHeight="1">
      <c r="A637" s="8"/>
      <c r="B637" s="8"/>
      <c r="C637" s="8"/>
      <c r="D637" s="8"/>
      <c r="E637" s="8"/>
      <c r="F637" s="8"/>
      <c r="G637" s="142"/>
      <c r="H637" s="142"/>
      <c r="I637" s="138"/>
      <c r="J637" s="138"/>
      <c r="K637" s="138"/>
      <c r="L637" s="138"/>
      <c r="M637" s="138"/>
      <c r="N637" s="138"/>
      <c r="O637" s="8"/>
      <c r="P637" s="8"/>
      <c r="Q637" s="8"/>
      <c r="R637" s="8"/>
      <c r="S637" s="8"/>
      <c r="T637" s="8"/>
      <c r="U637" s="8"/>
      <c r="V637" s="8"/>
      <c r="W637" s="8"/>
      <c r="X637" s="8"/>
      <c r="Y637" s="8"/>
      <c r="Z637" s="142"/>
      <c r="AA637" s="142"/>
      <c r="AB637" s="8"/>
      <c r="AC637" s="8"/>
      <c r="AD637" s="8"/>
      <c r="AE637" s="8"/>
    </row>
    <row r="638" ht="15.75" customHeight="1">
      <c r="A638" s="8"/>
      <c r="B638" s="8"/>
      <c r="C638" s="8"/>
      <c r="D638" s="8"/>
      <c r="E638" s="8"/>
      <c r="F638" s="8"/>
      <c r="G638" s="142"/>
      <c r="H638" s="142"/>
      <c r="I638" s="138"/>
      <c r="J638" s="138"/>
      <c r="K638" s="138"/>
      <c r="L638" s="138"/>
      <c r="M638" s="138"/>
      <c r="N638" s="138"/>
      <c r="O638" s="8"/>
      <c r="P638" s="8"/>
      <c r="Q638" s="8"/>
      <c r="R638" s="8"/>
      <c r="S638" s="8"/>
      <c r="T638" s="8"/>
      <c r="U638" s="8"/>
      <c r="V638" s="8"/>
      <c r="W638" s="8"/>
      <c r="X638" s="8"/>
      <c r="Y638" s="8"/>
      <c r="Z638" s="142"/>
      <c r="AA638" s="142"/>
      <c r="AB638" s="8"/>
      <c r="AC638" s="8"/>
      <c r="AD638" s="8"/>
      <c r="AE638" s="8"/>
    </row>
    <row r="639" ht="15.75" customHeight="1">
      <c r="A639" s="8"/>
      <c r="B639" s="8"/>
      <c r="C639" s="8"/>
      <c r="D639" s="8"/>
      <c r="E639" s="8"/>
      <c r="F639" s="8"/>
      <c r="G639" s="142"/>
      <c r="H639" s="142"/>
      <c r="I639" s="138"/>
      <c r="J639" s="138"/>
      <c r="K639" s="138"/>
      <c r="L639" s="138"/>
      <c r="M639" s="138"/>
      <c r="N639" s="138"/>
      <c r="O639" s="8"/>
      <c r="P639" s="8"/>
      <c r="Q639" s="8"/>
      <c r="R639" s="8"/>
      <c r="S639" s="8"/>
      <c r="T639" s="8"/>
      <c r="U639" s="8"/>
      <c r="V639" s="8"/>
      <c r="W639" s="8"/>
      <c r="X639" s="8"/>
      <c r="Y639" s="8"/>
      <c r="Z639" s="142"/>
      <c r="AA639" s="142"/>
      <c r="AB639" s="8"/>
      <c r="AC639" s="8"/>
      <c r="AD639" s="8"/>
      <c r="AE639" s="8"/>
    </row>
    <row r="640" ht="15.75" customHeight="1">
      <c r="A640" s="8"/>
      <c r="B640" s="8"/>
      <c r="C640" s="8"/>
      <c r="D640" s="8"/>
      <c r="E640" s="8"/>
      <c r="F640" s="8"/>
      <c r="G640" s="142"/>
      <c r="H640" s="142"/>
      <c r="I640" s="138"/>
      <c r="J640" s="138"/>
      <c r="K640" s="138"/>
      <c r="L640" s="138"/>
      <c r="M640" s="138"/>
      <c r="N640" s="138"/>
      <c r="O640" s="8"/>
      <c r="P640" s="8"/>
      <c r="Q640" s="8"/>
      <c r="R640" s="8"/>
      <c r="S640" s="8"/>
      <c r="T640" s="8"/>
      <c r="U640" s="8"/>
      <c r="V640" s="8"/>
      <c r="W640" s="8"/>
      <c r="X640" s="8"/>
      <c r="Y640" s="8"/>
      <c r="Z640" s="142"/>
      <c r="AA640" s="142"/>
      <c r="AB640" s="8"/>
      <c r="AC640" s="8"/>
      <c r="AD640" s="8"/>
      <c r="AE640" s="8"/>
    </row>
    <row r="641" ht="15.75" customHeight="1">
      <c r="A641" s="8"/>
      <c r="B641" s="8"/>
      <c r="C641" s="8"/>
      <c r="D641" s="8"/>
      <c r="E641" s="8"/>
      <c r="F641" s="8"/>
      <c r="G641" s="142"/>
      <c r="H641" s="142"/>
      <c r="I641" s="138"/>
      <c r="J641" s="138"/>
      <c r="K641" s="138"/>
      <c r="L641" s="138"/>
      <c r="M641" s="138"/>
      <c r="N641" s="138"/>
      <c r="O641" s="8"/>
      <c r="P641" s="8"/>
      <c r="Q641" s="8"/>
      <c r="R641" s="8"/>
      <c r="S641" s="8"/>
      <c r="T641" s="8"/>
      <c r="U641" s="8"/>
      <c r="V641" s="8"/>
      <c r="W641" s="8"/>
      <c r="X641" s="8"/>
      <c r="Y641" s="8"/>
      <c r="Z641" s="142"/>
      <c r="AA641" s="142"/>
      <c r="AB641" s="8"/>
      <c r="AC641" s="8"/>
      <c r="AD641" s="8"/>
      <c r="AE641" s="8"/>
    </row>
    <row r="642" ht="15.75" customHeight="1">
      <c r="A642" s="8"/>
      <c r="B642" s="8"/>
      <c r="C642" s="8"/>
      <c r="D642" s="8"/>
      <c r="E642" s="8"/>
      <c r="F642" s="8"/>
      <c r="G642" s="142"/>
      <c r="H642" s="142"/>
      <c r="I642" s="138"/>
      <c r="J642" s="138"/>
      <c r="K642" s="138"/>
      <c r="L642" s="138"/>
      <c r="M642" s="138"/>
      <c r="N642" s="138"/>
      <c r="O642" s="8"/>
      <c r="P642" s="8"/>
      <c r="Q642" s="8"/>
      <c r="R642" s="8"/>
      <c r="S642" s="8"/>
      <c r="T642" s="8"/>
      <c r="U642" s="8"/>
      <c r="V642" s="8"/>
      <c r="W642" s="8"/>
      <c r="X642" s="8"/>
      <c r="Y642" s="8"/>
      <c r="Z642" s="142"/>
      <c r="AA642" s="142"/>
      <c r="AB642" s="8"/>
      <c r="AC642" s="8"/>
      <c r="AD642" s="8"/>
      <c r="AE642" s="8"/>
    </row>
    <row r="643" ht="15.75" customHeight="1">
      <c r="A643" s="8"/>
      <c r="B643" s="8"/>
      <c r="C643" s="8"/>
      <c r="D643" s="8"/>
      <c r="E643" s="8"/>
      <c r="F643" s="8"/>
      <c r="G643" s="142"/>
      <c r="H643" s="142"/>
      <c r="I643" s="138"/>
      <c r="J643" s="138"/>
      <c r="K643" s="138"/>
      <c r="L643" s="138"/>
      <c r="M643" s="138"/>
      <c r="N643" s="138"/>
      <c r="O643" s="8"/>
      <c r="P643" s="8"/>
      <c r="Q643" s="8"/>
      <c r="R643" s="8"/>
      <c r="S643" s="8"/>
      <c r="T643" s="8"/>
      <c r="U643" s="8"/>
      <c r="V643" s="8"/>
      <c r="W643" s="8"/>
      <c r="X643" s="8"/>
      <c r="Y643" s="8"/>
      <c r="Z643" s="142"/>
      <c r="AA643" s="142"/>
      <c r="AB643" s="8"/>
      <c r="AC643" s="8"/>
      <c r="AD643" s="8"/>
      <c r="AE643" s="8"/>
    </row>
    <row r="644" ht="15.75" customHeight="1">
      <c r="A644" s="8"/>
      <c r="B644" s="8"/>
      <c r="C644" s="8"/>
      <c r="D644" s="8"/>
      <c r="E644" s="8"/>
      <c r="F644" s="8"/>
      <c r="G644" s="142"/>
      <c r="H644" s="142"/>
      <c r="I644" s="138"/>
      <c r="J644" s="138"/>
      <c r="K644" s="138"/>
      <c r="L644" s="138"/>
      <c r="M644" s="138"/>
      <c r="N644" s="138"/>
      <c r="O644" s="8"/>
      <c r="P644" s="8"/>
      <c r="Q644" s="8"/>
      <c r="R644" s="8"/>
      <c r="S644" s="8"/>
      <c r="T644" s="8"/>
      <c r="U644" s="8"/>
      <c r="V644" s="8"/>
      <c r="W644" s="8"/>
      <c r="X644" s="8"/>
      <c r="Y644" s="8"/>
      <c r="Z644" s="142"/>
      <c r="AA644" s="142"/>
      <c r="AB644" s="8"/>
      <c r="AC644" s="8"/>
      <c r="AD644" s="8"/>
      <c r="AE644" s="8"/>
    </row>
    <row r="645" ht="15.75" customHeight="1">
      <c r="A645" s="8"/>
      <c r="B645" s="8"/>
      <c r="C645" s="8"/>
      <c r="D645" s="8"/>
      <c r="E645" s="8"/>
      <c r="F645" s="8"/>
      <c r="G645" s="142"/>
      <c r="H645" s="142"/>
      <c r="I645" s="138"/>
      <c r="J645" s="138"/>
      <c r="K645" s="138"/>
      <c r="L645" s="138"/>
      <c r="M645" s="138"/>
      <c r="N645" s="138"/>
      <c r="O645" s="8"/>
      <c r="P645" s="8"/>
      <c r="Q645" s="8"/>
      <c r="R645" s="8"/>
      <c r="S645" s="8"/>
      <c r="T645" s="8"/>
      <c r="U645" s="8"/>
      <c r="V645" s="8"/>
      <c r="W645" s="8"/>
      <c r="X645" s="8"/>
      <c r="Y645" s="8"/>
      <c r="Z645" s="142"/>
      <c r="AA645" s="142"/>
      <c r="AB645" s="8"/>
      <c r="AC645" s="8"/>
      <c r="AD645" s="8"/>
      <c r="AE645" s="8"/>
    </row>
    <row r="646" ht="15.75" customHeight="1">
      <c r="A646" s="8"/>
      <c r="B646" s="8"/>
      <c r="C646" s="8"/>
      <c r="D646" s="8"/>
      <c r="E646" s="8"/>
      <c r="F646" s="8"/>
      <c r="G646" s="142"/>
      <c r="H646" s="142"/>
      <c r="I646" s="138"/>
      <c r="J646" s="138"/>
      <c r="K646" s="138"/>
      <c r="L646" s="138"/>
      <c r="M646" s="138"/>
      <c r="N646" s="138"/>
      <c r="O646" s="8"/>
      <c r="P646" s="8"/>
      <c r="Q646" s="8"/>
      <c r="R646" s="8"/>
      <c r="S646" s="8"/>
      <c r="T646" s="8"/>
      <c r="U646" s="8"/>
      <c r="V646" s="8"/>
      <c r="W646" s="8"/>
      <c r="X646" s="8"/>
      <c r="Y646" s="8"/>
      <c r="Z646" s="142"/>
      <c r="AA646" s="142"/>
      <c r="AB646" s="8"/>
      <c r="AC646" s="8"/>
      <c r="AD646" s="8"/>
      <c r="AE646" s="8"/>
    </row>
    <row r="647" ht="15.75" customHeight="1">
      <c r="A647" s="8"/>
      <c r="B647" s="8"/>
      <c r="C647" s="8"/>
      <c r="D647" s="8"/>
      <c r="E647" s="8"/>
      <c r="F647" s="8"/>
      <c r="G647" s="142"/>
      <c r="H647" s="142"/>
      <c r="I647" s="138"/>
      <c r="J647" s="138"/>
      <c r="K647" s="138"/>
      <c r="L647" s="138"/>
      <c r="M647" s="138"/>
      <c r="N647" s="138"/>
      <c r="O647" s="8"/>
      <c r="P647" s="8"/>
      <c r="Q647" s="8"/>
      <c r="R647" s="8"/>
      <c r="S647" s="8"/>
      <c r="T647" s="8"/>
      <c r="U647" s="8"/>
      <c r="V647" s="8"/>
      <c r="W647" s="8"/>
      <c r="X647" s="8"/>
      <c r="Y647" s="8"/>
      <c r="Z647" s="142"/>
      <c r="AA647" s="142"/>
      <c r="AB647" s="8"/>
      <c r="AC647" s="8"/>
      <c r="AD647" s="8"/>
      <c r="AE647" s="8"/>
    </row>
    <row r="648" ht="15.75" customHeight="1">
      <c r="A648" s="8"/>
      <c r="B648" s="8"/>
      <c r="C648" s="8"/>
      <c r="D648" s="8"/>
      <c r="E648" s="8"/>
      <c r="F648" s="8"/>
      <c r="G648" s="142"/>
      <c r="H648" s="142"/>
      <c r="I648" s="138"/>
      <c r="J648" s="138"/>
      <c r="K648" s="138"/>
      <c r="L648" s="138"/>
      <c r="M648" s="138"/>
      <c r="N648" s="138"/>
      <c r="O648" s="8"/>
      <c r="P648" s="8"/>
      <c r="Q648" s="8"/>
      <c r="R648" s="8"/>
      <c r="S648" s="8"/>
      <c r="T648" s="8"/>
      <c r="U648" s="8"/>
      <c r="V648" s="8"/>
      <c r="W648" s="8"/>
      <c r="X648" s="8"/>
      <c r="Y648" s="8"/>
      <c r="Z648" s="142"/>
      <c r="AA648" s="142"/>
      <c r="AB648" s="8"/>
      <c r="AC648" s="8"/>
      <c r="AD648" s="8"/>
      <c r="AE648" s="8"/>
    </row>
    <row r="649" ht="15.75" customHeight="1">
      <c r="A649" s="8"/>
      <c r="B649" s="8"/>
      <c r="C649" s="8"/>
      <c r="D649" s="8"/>
      <c r="E649" s="8"/>
      <c r="F649" s="8"/>
      <c r="G649" s="142"/>
      <c r="H649" s="142"/>
      <c r="I649" s="138"/>
      <c r="J649" s="138"/>
      <c r="K649" s="138"/>
      <c r="L649" s="138"/>
      <c r="M649" s="138"/>
      <c r="N649" s="138"/>
      <c r="O649" s="8"/>
      <c r="P649" s="8"/>
      <c r="Q649" s="8"/>
      <c r="R649" s="8"/>
      <c r="S649" s="8"/>
      <c r="T649" s="8"/>
      <c r="U649" s="8"/>
      <c r="V649" s="8"/>
      <c r="W649" s="8"/>
      <c r="X649" s="8"/>
      <c r="Y649" s="8"/>
      <c r="Z649" s="142"/>
      <c r="AA649" s="142"/>
      <c r="AB649" s="8"/>
      <c r="AC649" s="8"/>
      <c r="AD649" s="8"/>
      <c r="AE649" s="8"/>
    </row>
    <row r="650" ht="15.75" customHeight="1">
      <c r="A650" s="8"/>
      <c r="B650" s="8"/>
      <c r="C650" s="8"/>
      <c r="D650" s="8"/>
      <c r="E650" s="8"/>
      <c r="F650" s="8"/>
      <c r="G650" s="142"/>
      <c r="H650" s="142"/>
      <c r="I650" s="138"/>
      <c r="J650" s="138"/>
      <c r="K650" s="138"/>
      <c r="L650" s="138"/>
      <c r="M650" s="138"/>
      <c r="N650" s="138"/>
      <c r="O650" s="8"/>
      <c r="P650" s="8"/>
      <c r="Q650" s="8"/>
      <c r="R650" s="8"/>
      <c r="S650" s="8"/>
      <c r="T650" s="8"/>
      <c r="U650" s="8"/>
      <c r="V650" s="8"/>
      <c r="W650" s="8"/>
      <c r="X650" s="8"/>
      <c r="Y650" s="8"/>
      <c r="Z650" s="142"/>
      <c r="AA650" s="142"/>
      <c r="AB650" s="8"/>
      <c r="AC650" s="8"/>
      <c r="AD650" s="8"/>
      <c r="AE650" s="8"/>
    </row>
    <row r="651" ht="15.75" customHeight="1">
      <c r="A651" s="8"/>
      <c r="B651" s="8"/>
      <c r="C651" s="8"/>
      <c r="D651" s="8"/>
      <c r="E651" s="8"/>
      <c r="F651" s="8"/>
      <c r="G651" s="142"/>
      <c r="H651" s="142"/>
      <c r="I651" s="138"/>
      <c r="J651" s="138"/>
      <c r="K651" s="138"/>
      <c r="L651" s="138"/>
      <c r="M651" s="138"/>
      <c r="N651" s="138"/>
      <c r="O651" s="8"/>
      <c r="P651" s="8"/>
      <c r="Q651" s="8"/>
      <c r="R651" s="8"/>
      <c r="S651" s="8"/>
      <c r="T651" s="8"/>
      <c r="U651" s="8"/>
      <c r="V651" s="8"/>
      <c r="W651" s="8"/>
      <c r="X651" s="8"/>
      <c r="Y651" s="8"/>
      <c r="Z651" s="142"/>
      <c r="AA651" s="142"/>
      <c r="AB651" s="8"/>
      <c r="AC651" s="8"/>
      <c r="AD651" s="8"/>
      <c r="AE651" s="8"/>
    </row>
    <row r="652" ht="15.75" customHeight="1">
      <c r="A652" s="8"/>
      <c r="B652" s="8"/>
      <c r="C652" s="8"/>
      <c r="D652" s="8"/>
      <c r="E652" s="8"/>
      <c r="F652" s="8"/>
      <c r="G652" s="142"/>
      <c r="H652" s="142"/>
      <c r="I652" s="138"/>
      <c r="J652" s="138"/>
      <c r="K652" s="138"/>
      <c r="L652" s="138"/>
      <c r="M652" s="138"/>
      <c r="N652" s="138"/>
      <c r="O652" s="8"/>
      <c r="P652" s="8"/>
      <c r="Q652" s="8"/>
      <c r="R652" s="8"/>
      <c r="S652" s="8"/>
      <c r="T652" s="8"/>
      <c r="U652" s="8"/>
      <c r="V652" s="8"/>
      <c r="W652" s="8"/>
      <c r="X652" s="8"/>
      <c r="Y652" s="8"/>
      <c r="Z652" s="142"/>
      <c r="AA652" s="142"/>
      <c r="AB652" s="8"/>
      <c r="AC652" s="8"/>
      <c r="AD652" s="8"/>
      <c r="AE652" s="8"/>
    </row>
    <row r="653" ht="15.75" customHeight="1">
      <c r="A653" s="8"/>
      <c r="B653" s="8"/>
      <c r="C653" s="8"/>
      <c r="D653" s="8"/>
      <c r="E653" s="8"/>
      <c r="F653" s="8"/>
      <c r="G653" s="142"/>
      <c r="H653" s="142"/>
      <c r="I653" s="138"/>
      <c r="J653" s="138"/>
      <c r="K653" s="138"/>
      <c r="L653" s="138"/>
      <c r="M653" s="138"/>
      <c r="N653" s="138"/>
      <c r="O653" s="8"/>
      <c r="P653" s="8"/>
      <c r="Q653" s="8"/>
      <c r="R653" s="8"/>
      <c r="S653" s="8"/>
      <c r="T653" s="8"/>
      <c r="U653" s="8"/>
      <c r="V653" s="8"/>
      <c r="W653" s="8"/>
      <c r="X653" s="8"/>
      <c r="Y653" s="8"/>
      <c r="Z653" s="142"/>
      <c r="AA653" s="142"/>
      <c r="AB653" s="8"/>
      <c r="AC653" s="8"/>
      <c r="AD653" s="8"/>
      <c r="AE653" s="8"/>
    </row>
    <row r="654" ht="15.75" customHeight="1">
      <c r="A654" s="8"/>
      <c r="B654" s="8"/>
      <c r="C654" s="8"/>
      <c r="D654" s="8"/>
      <c r="E654" s="8"/>
      <c r="F654" s="8"/>
      <c r="G654" s="142"/>
      <c r="H654" s="142"/>
      <c r="I654" s="138"/>
      <c r="J654" s="138"/>
      <c r="K654" s="138"/>
      <c r="L654" s="138"/>
      <c r="M654" s="138"/>
      <c r="N654" s="138"/>
      <c r="O654" s="8"/>
      <c r="P654" s="8"/>
      <c r="Q654" s="8"/>
      <c r="R654" s="8"/>
      <c r="S654" s="8"/>
      <c r="T654" s="8"/>
      <c r="U654" s="8"/>
      <c r="V654" s="8"/>
      <c r="W654" s="8"/>
      <c r="X654" s="8"/>
      <c r="Y654" s="8"/>
      <c r="Z654" s="142"/>
      <c r="AA654" s="142"/>
      <c r="AB654" s="8"/>
      <c r="AC654" s="8"/>
      <c r="AD654" s="8"/>
      <c r="AE654" s="8"/>
    </row>
    <row r="655" ht="15.75" customHeight="1">
      <c r="A655" s="8"/>
      <c r="B655" s="8"/>
      <c r="C655" s="8"/>
      <c r="D655" s="8"/>
      <c r="E655" s="8"/>
      <c r="F655" s="8"/>
      <c r="G655" s="142"/>
      <c r="H655" s="142"/>
      <c r="I655" s="138"/>
      <c r="J655" s="138"/>
      <c r="K655" s="138"/>
      <c r="L655" s="138"/>
      <c r="M655" s="138"/>
      <c r="N655" s="138"/>
      <c r="O655" s="8"/>
      <c r="P655" s="8"/>
      <c r="Q655" s="8"/>
      <c r="R655" s="8"/>
      <c r="S655" s="8"/>
      <c r="T655" s="8"/>
      <c r="U655" s="8"/>
      <c r="V655" s="8"/>
      <c r="W655" s="8"/>
      <c r="X655" s="8"/>
      <c r="Y655" s="8"/>
      <c r="Z655" s="142"/>
      <c r="AA655" s="142"/>
      <c r="AB655" s="8"/>
      <c r="AC655" s="8"/>
      <c r="AD655" s="8"/>
      <c r="AE655" s="8"/>
    </row>
    <row r="656" ht="15.75" customHeight="1">
      <c r="A656" s="8"/>
      <c r="B656" s="8"/>
      <c r="C656" s="8"/>
      <c r="D656" s="8"/>
      <c r="E656" s="8"/>
      <c r="F656" s="8"/>
      <c r="G656" s="142"/>
      <c r="H656" s="142"/>
      <c r="I656" s="138"/>
      <c r="J656" s="138"/>
      <c r="K656" s="138"/>
      <c r="L656" s="138"/>
      <c r="M656" s="138"/>
      <c r="N656" s="138"/>
      <c r="O656" s="8"/>
      <c r="P656" s="8"/>
      <c r="Q656" s="8"/>
      <c r="R656" s="8"/>
      <c r="S656" s="8"/>
      <c r="T656" s="8"/>
      <c r="U656" s="8"/>
      <c r="V656" s="8"/>
      <c r="W656" s="8"/>
      <c r="X656" s="8"/>
      <c r="Y656" s="8"/>
      <c r="Z656" s="142"/>
      <c r="AA656" s="142"/>
      <c r="AB656" s="8"/>
      <c r="AC656" s="8"/>
      <c r="AD656" s="8"/>
      <c r="AE656" s="8"/>
    </row>
    <row r="657" ht="15.75" customHeight="1">
      <c r="A657" s="8"/>
      <c r="B657" s="8"/>
      <c r="C657" s="8"/>
      <c r="D657" s="8"/>
      <c r="E657" s="8"/>
      <c r="F657" s="8"/>
      <c r="G657" s="142"/>
      <c r="H657" s="142"/>
      <c r="I657" s="138"/>
      <c r="J657" s="138"/>
      <c r="K657" s="138"/>
      <c r="L657" s="138"/>
      <c r="M657" s="138"/>
      <c r="N657" s="138"/>
      <c r="O657" s="8"/>
      <c r="P657" s="8"/>
      <c r="Q657" s="8"/>
      <c r="R657" s="8"/>
      <c r="S657" s="8"/>
      <c r="T657" s="8"/>
      <c r="U657" s="8"/>
      <c r="V657" s="8"/>
      <c r="W657" s="8"/>
      <c r="X657" s="8"/>
      <c r="Y657" s="8"/>
      <c r="Z657" s="142"/>
      <c r="AA657" s="142"/>
      <c r="AB657" s="8"/>
      <c r="AC657" s="8"/>
      <c r="AD657" s="8"/>
      <c r="AE657" s="8"/>
    </row>
    <row r="658" ht="15.75" customHeight="1">
      <c r="A658" s="8"/>
      <c r="B658" s="8"/>
      <c r="C658" s="8"/>
      <c r="D658" s="8"/>
      <c r="E658" s="8"/>
      <c r="F658" s="8"/>
      <c r="G658" s="142"/>
      <c r="H658" s="142"/>
      <c r="I658" s="138"/>
      <c r="J658" s="138"/>
      <c r="K658" s="138"/>
      <c r="L658" s="138"/>
      <c r="M658" s="138"/>
      <c r="N658" s="138"/>
      <c r="O658" s="8"/>
      <c r="P658" s="8"/>
      <c r="Q658" s="8"/>
      <c r="R658" s="8"/>
      <c r="S658" s="8"/>
      <c r="T658" s="8"/>
      <c r="U658" s="8"/>
      <c r="V658" s="8"/>
      <c r="W658" s="8"/>
      <c r="X658" s="8"/>
      <c r="Y658" s="8"/>
      <c r="Z658" s="142"/>
      <c r="AA658" s="142"/>
      <c r="AB658" s="8"/>
      <c r="AC658" s="8"/>
      <c r="AD658" s="8"/>
      <c r="AE658" s="8"/>
    </row>
    <row r="659" ht="15.75" customHeight="1">
      <c r="A659" s="8"/>
      <c r="B659" s="8"/>
      <c r="C659" s="8"/>
      <c r="D659" s="8"/>
      <c r="E659" s="8"/>
      <c r="F659" s="8"/>
      <c r="G659" s="142"/>
      <c r="H659" s="142"/>
      <c r="I659" s="138"/>
      <c r="J659" s="138"/>
      <c r="K659" s="138"/>
      <c r="L659" s="138"/>
      <c r="M659" s="138"/>
      <c r="N659" s="138"/>
      <c r="O659" s="8"/>
      <c r="P659" s="8"/>
      <c r="Q659" s="8"/>
      <c r="R659" s="8"/>
      <c r="S659" s="8"/>
      <c r="T659" s="8"/>
      <c r="U659" s="8"/>
      <c r="V659" s="8"/>
      <c r="W659" s="8"/>
      <c r="X659" s="8"/>
      <c r="Y659" s="8"/>
      <c r="Z659" s="142"/>
      <c r="AA659" s="142"/>
      <c r="AB659" s="8"/>
      <c r="AC659" s="8"/>
      <c r="AD659" s="8"/>
      <c r="AE659" s="8"/>
    </row>
    <row r="660" ht="15.75" customHeight="1">
      <c r="A660" s="8"/>
      <c r="B660" s="8"/>
      <c r="C660" s="8"/>
      <c r="D660" s="8"/>
      <c r="E660" s="8"/>
      <c r="F660" s="8"/>
      <c r="G660" s="142"/>
      <c r="H660" s="142"/>
      <c r="I660" s="138"/>
      <c r="J660" s="138"/>
      <c r="K660" s="138"/>
      <c r="L660" s="138"/>
      <c r="M660" s="138"/>
      <c r="N660" s="138"/>
      <c r="O660" s="8"/>
      <c r="P660" s="8"/>
      <c r="Q660" s="8"/>
      <c r="R660" s="8"/>
      <c r="S660" s="8"/>
      <c r="T660" s="8"/>
      <c r="U660" s="8"/>
      <c r="V660" s="8"/>
      <c r="W660" s="8"/>
      <c r="X660" s="8"/>
      <c r="Y660" s="8"/>
      <c r="Z660" s="142"/>
      <c r="AA660" s="142"/>
      <c r="AB660" s="8"/>
      <c r="AC660" s="8"/>
      <c r="AD660" s="8"/>
      <c r="AE660" s="8"/>
    </row>
    <row r="661" ht="15.75" customHeight="1">
      <c r="A661" s="8"/>
      <c r="B661" s="8"/>
      <c r="C661" s="8"/>
      <c r="D661" s="8"/>
      <c r="E661" s="8"/>
      <c r="F661" s="8"/>
      <c r="G661" s="142"/>
      <c r="H661" s="142"/>
      <c r="I661" s="138"/>
      <c r="J661" s="138"/>
      <c r="K661" s="138"/>
      <c r="L661" s="138"/>
      <c r="M661" s="138"/>
      <c r="N661" s="138"/>
      <c r="O661" s="8"/>
      <c r="P661" s="8"/>
      <c r="Q661" s="8"/>
      <c r="R661" s="8"/>
      <c r="S661" s="8"/>
      <c r="T661" s="8"/>
      <c r="U661" s="8"/>
      <c r="V661" s="8"/>
      <c r="W661" s="8"/>
      <c r="X661" s="8"/>
      <c r="Y661" s="8"/>
      <c r="Z661" s="142"/>
      <c r="AA661" s="142"/>
      <c r="AB661" s="8"/>
      <c r="AC661" s="8"/>
      <c r="AD661" s="8"/>
      <c r="AE661" s="8"/>
    </row>
    <row r="662" ht="15.75" customHeight="1">
      <c r="A662" s="8"/>
      <c r="B662" s="8"/>
      <c r="C662" s="8"/>
      <c r="D662" s="8"/>
      <c r="E662" s="8"/>
      <c r="F662" s="8"/>
      <c r="G662" s="142"/>
      <c r="H662" s="142"/>
      <c r="I662" s="138"/>
      <c r="J662" s="138"/>
      <c r="K662" s="138"/>
      <c r="L662" s="138"/>
      <c r="M662" s="138"/>
      <c r="N662" s="138"/>
      <c r="O662" s="8"/>
      <c r="P662" s="8"/>
      <c r="Q662" s="8"/>
      <c r="R662" s="8"/>
      <c r="S662" s="8"/>
      <c r="T662" s="8"/>
      <c r="U662" s="8"/>
      <c r="V662" s="8"/>
      <c r="W662" s="8"/>
      <c r="X662" s="8"/>
      <c r="Y662" s="8"/>
      <c r="Z662" s="142"/>
      <c r="AA662" s="142"/>
      <c r="AB662" s="8"/>
      <c r="AC662" s="8"/>
      <c r="AD662" s="8"/>
      <c r="AE662" s="8"/>
    </row>
    <row r="663" ht="15.75" customHeight="1">
      <c r="A663" s="8"/>
      <c r="B663" s="8"/>
      <c r="C663" s="8"/>
      <c r="D663" s="8"/>
      <c r="E663" s="8"/>
      <c r="F663" s="8"/>
      <c r="G663" s="142"/>
      <c r="H663" s="142"/>
      <c r="I663" s="138"/>
      <c r="J663" s="138"/>
      <c r="K663" s="138"/>
      <c r="L663" s="138"/>
      <c r="M663" s="138"/>
      <c r="N663" s="138"/>
      <c r="O663" s="8"/>
      <c r="P663" s="8"/>
      <c r="Q663" s="8"/>
      <c r="R663" s="8"/>
      <c r="S663" s="8"/>
      <c r="T663" s="8"/>
      <c r="U663" s="8"/>
      <c r="V663" s="8"/>
      <c r="W663" s="8"/>
      <c r="X663" s="8"/>
      <c r="Y663" s="8"/>
      <c r="Z663" s="142"/>
      <c r="AA663" s="142"/>
      <c r="AB663" s="8"/>
      <c r="AC663" s="8"/>
      <c r="AD663" s="8"/>
      <c r="AE663" s="8"/>
    </row>
    <row r="664" ht="15.75" customHeight="1">
      <c r="A664" s="8"/>
      <c r="B664" s="8"/>
      <c r="C664" s="8"/>
      <c r="D664" s="8"/>
      <c r="E664" s="8"/>
      <c r="F664" s="8"/>
      <c r="G664" s="142"/>
      <c r="H664" s="142"/>
      <c r="I664" s="138"/>
      <c r="J664" s="138"/>
      <c r="K664" s="138"/>
      <c r="L664" s="138"/>
      <c r="M664" s="138"/>
      <c r="N664" s="138"/>
      <c r="O664" s="8"/>
      <c r="P664" s="8"/>
      <c r="Q664" s="8"/>
      <c r="R664" s="8"/>
      <c r="S664" s="8"/>
      <c r="T664" s="8"/>
      <c r="U664" s="8"/>
      <c r="V664" s="8"/>
      <c r="W664" s="8"/>
      <c r="X664" s="8"/>
      <c r="Y664" s="8"/>
      <c r="Z664" s="142"/>
      <c r="AA664" s="142"/>
      <c r="AB664" s="8"/>
      <c r="AC664" s="8"/>
      <c r="AD664" s="8"/>
      <c r="AE664" s="8"/>
    </row>
    <row r="665" ht="15.75" customHeight="1">
      <c r="A665" s="8"/>
      <c r="B665" s="8"/>
      <c r="C665" s="8"/>
      <c r="D665" s="8"/>
      <c r="E665" s="8"/>
      <c r="F665" s="8"/>
      <c r="G665" s="142"/>
      <c r="H665" s="142"/>
      <c r="I665" s="138"/>
      <c r="J665" s="138"/>
      <c r="K665" s="138"/>
      <c r="L665" s="138"/>
      <c r="M665" s="138"/>
      <c r="N665" s="138"/>
      <c r="O665" s="8"/>
      <c r="P665" s="8"/>
      <c r="Q665" s="8"/>
      <c r="R665" s="8"/>
      <c r="S665" s="8"/>
      <c r="T665" s="8"/>
      <c r="U665" s="8"/>
      <c r="V665" s="8"/>
      <c r="W665" s="8"/>
      <c r="X665" s="8"/>
      <c r="Y665" s="8"/>
      <c r="Z665" s="142"/>
      <c r="AA665" s="142"/>
      <c r="AB665" s="8"/>
      <c r="AC665" s="8"/>
      <c r="AD665" s="8"/>
      <c r="AE665" s="8"/>
    </row>
    <row r="666" ht="15.75" customHeight="1">
      <c r="A666" s="8"/>
      <c r="B666" s="8"/>
      <c r="C666" s="8"/>
      <c r="D666" s="8"/>
      <c r="E666" s="8"/>
      <c r="F666" s="8"/>
      <c r="G666" s="142"/>
      <c r="H666" s="142"/>
      <c r="I666" s="138"/>
      <c r="J666" s="138"/>
      <c r="K666" s="138"/>
      <c r="L666" s="138"/>
      <c r="M666" s="138"/>
      <c r="N666" s="138"/>
      <c r="O666" s="8"/>
      <c r="P666" s="8"/>
      <c r="Q666" s="8"/>
      <c r="R666" s="8"/>
      <c r="S666" s="8"/>
      <c r="T666" s="8"/>
      <c r="U666" s="8"/>
      <c r="V666" s="8"/>
      <c r="W666" s="8"/>
      <c r="X666" s="8"/>
      <c r="Y666" s="8"/>
      <c r="Z666" s="142"/>
      <c r="AA666" s="142"/>
      <c r="AB666" s="8"/>
      <c r="AC666" s="8"/>
      <c r="AD666" s="8"/>
      <c r="AE666" s="8"/>
    </row>
    <row r="667" ht="15.75" customHeight="1">
      <c r="A667" s="8"/>
      <c r="B667" s="8"/>
      <c r="C667" s="8"/>
      <c r="D667" s="8"/>
      <c r="E667" s="8"/>
      <c r="F667" s="8"/>
      <c r="G667" s="142"/>
      <c r="H667" s="142"/>
      <c r="I667" s="138"/>
      <c r="J667" s="138"/>
      <c r="K667" s="138"/>
      <c r="L667" s="138"/>
      <c r="M667" s="138"/>
      <c r="N667" s="138"/>
      <c r="O667" s="8"/>
      <c r="P667" s="8"/>
      <c r="Q667" s="8"/>
      <c r="R667" s="8"/>
      <c r="S667" s="8"/>
      <c r="T667" s="8"/>
      <c r="U667" s="8"/>
      <c r="V667" s="8"/>
      <c r="W667" s="8"/>
      <c r="X667" s="8"/>
      <c r="Y667" s="8"/>
      <c r="Z667" s="142"/>
      <c r="AA667" s="142"/>
      <c r="AB667" s="8"/>
      <c r="AC667" s="8"/>
      <c r="AD667" s="8"/>
      <c r="AE667" s="8"/>
    </row>
    <row r="668" ht="15.75" customHeight="1">
      <c r="A668" s="8"/>
      <c r="B668" s="8"/>
      <c r="C668" s="8"/>
      <c r="D668" s="8"/>
      <c r="E668" s="8"/>
      <c r="F668" s="8"/>
      <c r="G668" s="142"/>
      <c r="H668" s="142"/>
      <c r="I668" s="138"/>
      <c r="J668" s="138"/>
      <c r="K668" s="138"/>
      <c r="L668" s="138"/>
      <c r="M668" s="138"/>
      <c r="N668" s="138"/>
      <c r="O668" s="8"/>
      <c r="P668" s="8"/>
      <c r="Q668" s="8"/>
      <c r="R668" s="8"/>
      <c r="S668" s="8"/>
      <c r="T668" s="8"/>
      <c r="U668" s="8"/>
      <c r="V668" s="8"/>
      <c r="W668" s="8"/>
      <c r="X668" s="8"/>
      <c r="Y668" s="8"/>
      <c r="Z668" s="142"/>
      <c r="AA668" s="142"/>
      <c r="AB668" s="8"/>
      <c r="AC668" s="8"/>
      <c r="AD668" s="8"/>
      <c r="AE668" s="8"/>
    </row>
    <row r="669" ht="15.75" customHeight="1">
      <c r="A669" s="8"/>
      <c r="B669" s="8"/>
      <c r="C669" s="8"/>
      <c r="D669" s="8"/>
      <c r="E669" s="8"/>
      <c r="F669" s="8"/>
      <c r="G669" s="142"/>
      <c r="H669" s="142"/>
      <c r="I669" s="138"/>
      <c r="J669" s="138"/>
      <c r="K669" s="138"/>
      <c r="L669" s="138"/>
      <c r="M669" s="138"/>
      <c r="N669" s="138"/>
      <c r="O669" s="8"/>
      <c r="P669" s="8"/>
      <c r="Q669" s="8"/>
      <c r="R669" s="8"/>
      <c r="S669" s="8"/>
      <c r="T669" s="8"/>
      <c r="U669" s="8"/>
      <c r="V669" s="8"/>
      <c r="W669" s="8"/>
      <c r="X669" s="8"/>
      <c r="Y669" s="8"/>
      <c r="Z669" s="142"/>
      <c r="AA669" s="142"/>
      <c r="AB669" s="8"/>
      <c r="AC669" s="8"/>
      <c r="AD669" s="8"/>
      <c r="AE669" s="8"/>
    </row>
    <row r="670" ht="15.75" customHeight="1">
      <c r="A670" s="8"/>
      <c r="B670" s="8"/>
      <c r="C670" s="8"/>
      <c r="D670" s="8"/>
      <c r="E670" s="8"/>
      <c r="F670" s="8"/>
      <c r="G670" s="142"/>
      <c r="H670" s="142"/>
      <c r="I670" s="138"/>
      <c r="J670" s="138"/>
      <c r="K670" s="138"/>
      <c r="L670" s="138"/>
      <c r="M670" s="138"/>
      <c r="N670" s="138"/>
      <c r="O670" s="8"/>
      <c r="P670" s="8"/>
      <c r="Q670" s="8"/>
      <c r="R670" s="8"/>
      <c r="S670" s="8"/>
      <c r="T670" s="8"/>
      <c r="U670" s="8"/>
      <c r="V670" s="8"/>
      <c r="W670" s="8"/>
      <c r="X670" s="8"/>
      <c r="Y670" s="8"/>
      <c r="Z670" s="142"/>
      <c r="AA670" s="142"/>
      <c r="AB670" s="8"/>
      <c r="AC670" s="8"/>
      <c r="AD670" s="8"/>
      <c r="AE670" s="8"/>
    </row>
    <row r="671" ht="15.75" customHeight="1">
      <c r="A671" s="8"/>
      <c r="B671" s="8"/>
      <c r="C671" s="8"/>
      <c r="D671" s="8"/>
      <c r="E671" s="8"/>
      <c r="F671" s="8"/>
      <c r="G671" s="142"/>
      <c r="H671" s="142"/>
      <c r="I671" s="138"/>
      <c r="J671" s="138"/>
      <c r="K671" s="138"/>
      <c r="L671" s="138"/>
      <c r="M671" s="138"/>
      <c r="N671" s="138"/>
      <c r="O671" s="8"/>
      <c r="P671" s="8"/>
      <c r="Q671" s="8"/>
      <c r="R671" s="8"/>
      <c r="S671" s="8"/>
      <c r="T671" s="8"/>
      <c r="U671" s="8"/>
      <c r="V671" s="8"/>
      <c r="W671" s="8"/>
      <c r="X671" s="8"/>
      <c r="Y671" s="8"/>
      <c r="Z671" s="142"/>
      <c r="AA671" s="142"/>
      <c r="AB671" s="8"/>
      <c r="AC671" s="8"/>
      <c r="AD671" s="8"/>
      <c r="AE671" s="8"/>
    </row>
    <row r="672" ht="15.75" customHeight="1">
      <c r="A672" s="8"/>
      <c r="B672" s="8"/>
      <c r="C672" s="8"/>
      <c r="D672" s="8"/>
      <c r="E672" s="8"/>
      <c r="F672" s="8"/>
      <c r="G672" s="142"/>
      <c r="H672" s="142"/>
      <c r="I672" s="138"/>
      <c r="J672" s="138"/>
      <c r="K672" s="138"/>
      <c r="L672" s="138"/>
      <c r="M672" s="138"/>
      <c r="N672" s="138"/>
      <c r="O672" s="8"/>
      <c r="P672" s="8"/>
      <c r="Q672" s="8"/>
      <c r="R672" s="8"/>
      <c r="S672" s="8"/>
      <c r="T672" s="8"/>
      <c r="U672" s="8"/>
      <c r="V672" s="8"/>
      <c r="W672" s="8"/>
      <c r="X672" s="8"/>
      <c r="Y672" s="8"/>
      <c r="Z672" s="142"/>
      <c r="AA672" s="142"/>
      <c r="AB672" s="8"/>
      <c r="AC672" s="8"/>
      <c r="AD672" s="8"/>
      <c r="AE672" s="8"/>
    </row>
    <row r="673" ht="15.75" customHeight="1">
      <c r="A673" s="8"/>
      <c r="B673" s="8"/>
      <c r="C673" s="8"/>
      <c r="D673" s="8"/>
      <c r="E673" s="8"/>
      <c r="F673" s="8"/>
      <c r="G673" s="142"/>
      <c r="H673" s="142"/>
      <c r="I673" s="138"/>
      <c r="J673" s="138"/>
      <c r="K673" s="138"/>
      <c r="L673" s="138"/>
      <c r="M673" s="138"/>
      <c r="N673" s="138"/>
      <c r="O673" s="8"/>
      <c r="P673" s="8"/>
      <c r="Q673" s="8"/>
      <c r="R673" s="8"/>
      <c r="S673" s="8"/>
      <c r="T673" s="8"/>
      <c r="U673" s="8"/>
      <c r="V673" s="8"/>
      <c r="W673" s="8"/>
      <c r="X673" s="8"/>
      <c r="Y673" s="8"/>
      <c r="Z673" s="142"/>
      <c r="AA673" s="142"/>
      <c r="AB673" s="8"/>
      <c r="AC673" s="8"/>
      <c r="AD673" s="8"/>
      <c r="AE673" s="8"/>
    </row>
    <row r="674" ht="15.75" customHeight="1">
      <c r="A674" s="8"/>
      <c r="B674" s="8"/>
      <c r="C674" s="8"/>
      <c r="D674" s="8"/>
      <c r="E674" s="8"/>
      <c r="F674" s="8"/>
      <c r="G674" s="142"/>
      <c r="H674" s="142"/>
      <c r="I674" s="138"/>
      <c r="J674" s="138"/>
      <c r="K674" s="138"/>
      <c r="L674" s="138"/>
      <c r="M674" s="138"/>
      <c r="N674" s="138"/>
      <c r="O674" s="8"/>
      <c r="P674" s="8"/>
      <c r="Q674" s="8"/>
      <c r="R674" s="8"/>
      <c r="S674" s="8"/>
      <c r="T674" s="8"/>
      <c r="U674" s="8"/>
      <c r="V674" s="8"/>
      <c r="W674" s="8"/>
      <c r="X674" s="8"/>
      <c r="Y674" s="8"/>
      <c r="Z674" s="142"/>
      <c r="AA674" s="142"/>
      <c r="AB674" s="8"/>
      <c r="AC674" s="8"/>
      <c r="AD674" s="8"/>
      <c r="AE674" s="8"/>
    </row>
    <row r="675" ht="15.75" customHeight="1">
      <c r="A675" s="8"/>
      <c r="B675" s="8"/>
      <c r="C675" s="8"/>
      <c r="D675" s="8"/>
      <c r="E675" s="8"/>
      <c r="F675" s="8"/>
      <c r="G675" s="142"/>
      <c r="H675" s="142"/>
      <c r="I675" s="138"/>
      <c r="J675" s="138"/>
      <c r="K675" s="138"/>
      <c r="L675" s="138"/>
      <c r="M675" s="138"/>
      <c r="N675" s="138"/>
      <c r="O675" s="8"/>
      <c r="P675" s="8"/>
      <c r="Q675" s="8"/>
      <c r="R675" s="8"/>
      <c r="S675" s="8"/>
      <c r="T675" s="8"/>
      <c r="U675" s="8"/>
      <c r="V675" s="8"/>
      <c r="W675" s="8"/>
      <c r="X675" s="8"/>
      <c r="Y675" s="8"/>
      <c r="Z675" s="142"/>
      <c r="AA675" s="142"/>
      <c r="AB675" s="8"/>
      <c r="AC675" s="8"/>
      <c r="AD675" s="8"/>
      <c r="AE675" s="8"/>
    </row>
    <row r="676" ht="15.75" customHeight="1">
      <c r="A676" s="8"/>
      <c r="B676" s="8"/>
      <c r="C676" s="8"/>
      <c r="D676" s="8"/>
      <c r="E676" s="8"/>
      <c r="F676" s="8"/>
      <c r="G676" s="142"/>
      <c r="H676" s="142"/>
      <c r="I676" s="138"/>
      <c r="J676" s="138"/>
      <c r="K676" s="138"/>
      <c r="L676" s="138"/>
      <c r="M676" s="138"/>
      <c r="N676" s="138"/>
      <c r="O676" s="8"/>
      <c r="P676" s="8"/>
      <c r="Q676" s="8"/>
      <c r="R676" s="8"/>
      <c r="S676" s="8"/>
      <c r="T676" s="8"/>
      <c r="U676" s="8"/>
      <c r="V676" s="8"/>
      <c r="W676" s="8"/>
      <c r="X676" s="8"/>
      <c r="Y676" s="8"/>
      <c r="Z676" s="142"/>
      <c r="AA676" s="142"/>
      <c r="AB676" s="8"/>
      <c r="AC676" s="8"/>
      <c r="AD676" s="8"/>
      <c r="AE676" s="8"/>
    </row>
    <row r="677" ht="15.75" customHeight="1">
      <c r="A677" s="8"/>
      <c r="B677" s="8"/>
      <c r="C677" s="8"/>
      <c r="D677" s="8"/>
      <c r="E677" s="8"/>
      <c r="F677" s="8"/>
      <c r="G677" s="142"/>
      <c r="H677" s="142"/>
      <c r="I677" s="138"/>
      <c r="J677" s="138"/>
      <c r="K677" s="138"/>
      <c r="L677" s="138"/>
      <c r="M677" s="138"/>
      <c r="N677" s="138"/>
      <c r="O677" s="8"/>
      <c r="P677" s="8"/>
      <c r="Q677" s="8"/>
      <c r="R677" s="8"/>
      <c r="S677" s="8"/>
      <c r="T677" s="8"/>
      <c r="U677" s="8"/>
      <c r="V677" s="8"/>
      <c r="W677" s="8"/>
      <c r="X677" s="8"/>
      <c r="Y677" s="8"/>
      <c r="Z677" s="142"/>
      <c r="AA677" s="142"/>
      <c r="AB677" s="8"/>
      <c r="AC677" s="8"/>
      <c r="AD677" s="8"/>
      <c r="AE677" s="8"/>
    </row>
    <row r="678" ht="15.75" customHeight="1">
      <c r="A678" s="8"/>
      <c r="B678" s="8"/>
      <c r="C678" s="8"/>
      <c r="D678" s="8"/>
      <c r="E678" s="8"/>
      <c r="F678" s="8"/>
      <c r="G678" s="142"/>
      <c r="H678" s="142"/>
      <c r="I678" s="138"/>
      <c r="J678" s="138"/>
      <c r="K678" s="138"/>
      <c r="L678" s="138"/>
      <c r="M678" s="138"/>
      <c r="N678" s="138"/>
      <c r="O678" s="8"/>
      <c r="P678" s="8"/>
      <c r="Q678" s="8"/>
      <c r="R678" s="8"/>
      <c r="S678" s="8"/>
      <c r="T678" s="8"/>
      <c r="U678" s="8"/>
      <c r="V678" s="8"/>
      <c r="W678" s="8"/>
      <c r="X678" s="8"/>
      <c r="Y678" s="8"/>
      <c r="Z678" s="142"/>
      <c r="AA678" s="142"/>
      <c r="AB678" s="8"/>
      <c r="AC678" s="8"/>
      <c r="AD678" s="8"/>
      <c r="AE678" s="8"/>
    </row>
    <row r="679" ht="15.75" customHeight="1">
      <c r="A679" s="8"/>
      <c r="B679" s="8"/>
      <c r="C679" s="8"/>
      <c r="D679" s="8"/>
      <c r="E679" s="8"/>
      <c r="F679" s="8"/>
      <c r="G679" s="142"/>
      <c r="H679" s="142"/>
      <c r="I679" s="138"/>
      <c r="J679" s="138"/>
      <c r="K679" s="138"/>
      <c r="L679" s="138"/>
      <c r="M679" s="138"/>
      <c r="N679" s="138"/>
      <c r="O679" s="8"/>
      <c r="P679" s="8"/>
      <c r="Q679" s="8"/>
      <c r="R679" s="8"/>
      <c r="S679" s="8"/>
      <c r="T679" s="8"/>
      <c r="U679" s="8"/>
      <c r="V679" s="8"/>
      <c r="W679" s="8"/>
      <c r="X679" s="8"/>
      <c r="Y679" s="8"/>
      <c r="Z679" s="142"/>
      <c r="AA679" s="142"/>
      <c r="AB679" s="8"/>
      <c r="AC679" s="8"/>
      <c r="AD679" s="8"/>
      <c r="AE679" s="8"/>
    </row>
    <row r="680" ht="15.75" customHeight="1">
      <c r="A680" s="8"/>
      <c r="B680" s="8"/>
      <c r="C680" s="8"/>
      <c r="D680" s="8"/>
      <c r="E680" s="8"/>
      <c r="F680" s="8"/>
      <c r="G680" s="142"/>
      <c r="H680" s="142"/>
      <c r="I680" s="138"/>
      <c r="J680" s="138"/>
      <c r="K680" s="138"/>
      <c r="L680" s="138"/>
      <c r="M680" s="138"/>
      <c r="N680" s="138"/>
      <c r="O680" s="8"/>
      <c r="P680" s="8"/>
      <c r="Q680" s="8"/>
      <c r="R680" s="8"/>
      <c r="S680" s="8"/>
      <c r="T680" s="8"/>
      <c r="U680" s="8"/>
      <c r="V680" s="8"/>
      <c r="W680" s="8"/>
      <c r="X680" s="8"/>
      <c r="Y680" s="8"/>
      <c r="Z680" s="142"/>
      <c r="AA680" s="142"/>
      <c r="AB680" s="8"/>
      <c r="AC680" s="8"/>
      <c r="AD680" s="8"/>
      <c r="AE680" s="8"/>
    </row>
    <row r="681" ht="15.75" customHeight="1">
      <c r="A681" s="8"/>
      <c r="B681" s="8"/>
      <c r="C681" s="8"/>
      <c r="D681" s="8"/>
      <c r="E681" s="8"/>
      <c r="F681" s="8"/>
      <c r="G681" s="142"/>
      <c r="H681" s="142"/>
      <c r="I681" s="138"/>
      <c r="J681" s="138"/>
      <c r="K681" s="138"/>
      <c r="L681" s="138"/>
      <c r="M681" s="138"/>
      <c r="N681" s="138"/>
      <c r="O681" s="8"/>
      <c r="P681" s="8"/>
      <c r="Q681" s="8"/>
      <c r="R681" s="8"/>
      <c r="S681" s="8"/>
      <c r="T681" s="8"/>
      <c r="U681" s="8"/>
      <c r="V681" s="8"/>
      <c r="W681" s="8"/>
      <c r="X681" s="8"/>
      <c r="Y681" s="8"/>
      <c r="Z681" s="142"/>
      <c r="AA681" s="142"/>
      <c r="AB681" s="8"/>
      <c r="AC681" s="8"/>
      <c r="AD681" s="8"/>
      <c r="AE681" s="8"/>
    </row>
    <row r="682" ht="15.75" customHeight="1">
      <c r="A682" s="8"/>
      <c r="B682" s="8"/>
      <c r="C682" s="8"/>
      <c r="D682" s="8"/>
      <c r="E682" s="8"/>
      <c r="F682" s="8"/>
      <c r="G682" s="142"/>
      <c r="H682" s="142"/>
      <c r="I682" s="138"/>
      <c r="J682" s="138"/>
      <c r="K682" s="138"/>
      <c r="L682" s="138"/>
      <c r="M682" s="138"/>
      <c r="N682" s="138"/>
      <c r="O682" s="8"/>
      <c r="P682" s="8"/>
      <c r="Q682" s="8"/>
      <c r="R682" s="8"/>
      <c r="S682" s="8"/>
      <c r="T682" s="8"/>
      <c r="U682" s="8"/>
      <c r="V682" s="8"/>
      <c r="W682" s="8"/>
      <c r="X682" s="8"/>
      <c r="Y682" s="8"/>
      <c r="Z682" s="142"/>
      <c r="AA682" s="142"/>
      <c r="AB682" s="8"/>
      <c r="AC682" s="8"/>
      <c r="AD682" s="8"/>
      <c r="AE682" s="8"/>
    </row>
    <row r="683" ht="15.75" customHeight="1">
      <c r="A683" s="8"/>
      <c r="B683" s="8"/>
      <c r="C683" s="8"/>
      <c r="D683" s="8"/>
      <c r="E683" s="8"/>
      <c r="F683" s="8"/>
      <c r="G683" s="142"/>
      <c r="H683" s="142"/>
      <c r="I683" s="138"/>
      <c r="J683" s="138"/>
      <c r="K683" s="138"/>
      <c r="L683" s="138"/>
      <c r="M683" s="138"/>
      <c r="N683" s="138"/>
      <c r="O683" s="8"/>
      <c r="P683" s="8"/>
      <c r="Q683" s="8"/>
      <c r="R683" s="8"/>
      <c r="S683" s="8"/>
      <c r="T683" s="8"/>
      <c r="U683" s="8"/>
      <c r="V683" s="8"/>
      <c r="W683" s="8"/>
      <c r="X683" s="8"/>
      <c r="Y683" s="8"/>
      <c r="Z683" s="142"/>
      <c r="AA683" s="142"/>
      <c r="AB683" s="8"/>
      <c r="AC683" s="8"/>
      <c r="AD683" s="8"/>
      <c r="AE683" s="8"/>
    </row>
    <row r="684" ht="15.75" customHeight="1">
      <c r="A684" s="8"/>
      <c r="B684" s="8"/>
      <c r="C684" s="8"/>
      <c r="D684" s="8"/>
      <c r="E684" s="8"/>
      <c r="F684" s="8"/>
      <c r="G684" s="142"/>
      <c r="H684" s="142"/>
      <c r="I684" s="138"/>
      <c r="J684" s="138"/>
      <c r="K684" s="138"/>
      <c r="L684" s="138"/>
      <c r="M684" s="138"/>
      <c r="N684" s="138"/>
      <c r="O684" s="8"/>
      <c r="P684" s="8"/>
      <c r="Q684" s="8"/>
      <c r="R684" s="8"/>
      <c r="S684" s="8"/>
      <c r="T684" s="8"/>
      <c r="U684" s="8"/>
      <c r="V684" s="8"/>
      <c r="W684" s="8"/>
      <c r="X684" s="8"/>
      <c r="Y684" s="8"/>
      <c r="Z684" s="142"/>
      <c r="AA684" s="142"/>
      <c r="AB684" s="8"/>
      <c r="AC684" s="8"/>
      <c r="AD684" s="8"/>
      <c r="AE684" s="8"/>
    </row>
    <row r="685" ht="15.75" customHeight="1">
      <c r="A685" s="8"/>
      <c r="B685" s="8"/>
      <c r="C685" s="8"/>
      <c r="D685" s="8"/>
      <c r="E685" s="8"/>
      <c r="F685" s="8"/>
      <c r="G685" s="142"/>
      <c r="H685" s="142"/>
      <c r="I685" s="138"/>
      <c r="J685" s="138"/>
      <c r="K685" s="138"/>
      <c r="L685" s="138"/>
      <c r="M685" s="138"/>
      <c r="N685" s="138"/>
      <c r="O685" s="8"/>
      <c r="P685" s="8"/>
      <c r="Q685" s="8"/>
      <c r="R685" s="8"/>
      <c r="S685" s="8"/>
      <c r="T685" s="8"/>
      <c r="U685" s="8"/>
      <c r="V685" s="8"/>
      <c r="W685" s="8"/>
      <c r="X685" s="8"/>
      <c r="Y685" s="8"/>
      <c r="Z685" s="142"/>
      <c r="AA685" s="142"/>
      <c r="AB685" s="8"/>
      <c r="AC685" s="8"/>
      <c r="AD685" s="8"/>
      <c r="AE685" s="8"/>
    </row>
    <row r="686" ht="15.75" customHeight="1">
      <c r="A686" s="8"/>
      <c r="B686" s="8"/>
      <c r="C686" s="8"/>
      <c r="D686" s="8"/>
      <c r="E686" s="8"/>
      <c r="F686" s="8"/>
      <c r="G686" s="142"/>
      <c r="H686" s="142"/>
      <c r="I686" s="138"/>
      <c r="J686" s="138"/>
      <c r="K686" s="138"/>
      <c r="L686" s="138"/>
      <c r="M686" s="138"/>
      <c r="N686" s="138"/>
      <c r="O686" s="8"/>
      <c r="P686" s="8"/>
      <c r="Q686" s="8"/>
      <c r="R686" s="8"/>
      <c r="S686" s="8"/>
      <c r="T686" s="8"/>
      <c r="U686" s="8"/>
      <c r="V686" s="8"/>
      <c r="W686" s="8"/>
      <c r="X686" s="8"/>
      <c r="Y686" s="8"/>
      <c r="Z686" s="142"/>
      <c r="AA686" s="142"/>
      <c r="AB686" s="8"/>
      <c r="AC686" s="8"/>
      <c r="AD686" s="8"/>
      <c r="AE686" s="8"/>
    </row>
    <row r="687" ht="15.75" customHeight="1">
      <c r="A687" s="8"/>
      <c r="B687" s="8"/>
      <c r="C687" s="8"/>
      <c r="D687" s="8"/>
      <c r="E687" s="8"/>
      <c r="F687" s="8"/>
      <c r="G687" s="142"/>
      <c r="H687" s="142"/>
      <c r="I687" s="138"/>
      <c r="J687" s="138"/>
      <c r="K687" s="138"/>
      <c r="L687" s="138"/>
      <c r="M687" s="138"/>
      <c r="N687" s="138"/>
      <c r="O687" s="8"/>
      <c r="P687" s="8"/>
      <c r="Q687" s="8"/>
      <c r="R687" s="8"/>
      <c r="S687" s="8"/>
      <c r="T687" s="8"/>
      <c r="U687" s="8"/>
      <c r="V687" s="8"/>
      <c r="W687" s="8"/>
      <c r="X687" s="8"/>
      <c r="Y687" s="8"/>
      <c r="Z687" s="142"/>
      <c r="AA687" s="142"/>
      <c r="AB687" s="8"/>
      <c r="AC687" s="8"/>
      <c r="AD687" s="8"/>
      <c r="AE687" s="8"/>
    </row>
    <row r="688" ht="15.75" customHeight="1">
      <c r="A688" s="8"/>
      <c r="B688" s="8"/>
      <c r="C688" s="8"/>
      <c r="D688" s="8"/>
      <c r="E688" s="8"/>
      <c r="F688" s="8"/>
      <c r="G688" s="142"/>
      <c r="H688" s="142"/>
      <c r="I688" s="138"/>
      <c r="J688" s="138"/>
      <c r="K688" s="138"/>
      <c r="L688" s="138"/>
      <c r="M688" s="138"/>
      <c r="N688" s="138"/>
      <c r="O688" s="8"/>
      <c r="P688" s="8"/>
      <c r="Q688" s="8"/>
      <c r="R688" s="8"/>
      <c r="S688" s="8"/>
      <c r="T688" s="8"/>
      <c r="U688" s="8"/>
      <c r="V688" s="8"/>
      <c r="W688" s="8"/>
      <c r="X688" s="8"/>
      <c r="Y688" s="8"/>
      <c r="Z688" s="142"/>
      <c r="AA688" s="142"/>
      <c r="AB688" s="8"/>
      <c r="AC688" s="8"/>
      <c r="AD688" s="8"/>
      <c r="AE688" s="8"/>
    </row>
    <row r="689" ht="15.75" customHeight="1">
      <c r="A689" s="8"/>
      <c r="B689" s="8"/>
      <c r="C689" s="8"/>
      <c r="D689" s="8"/>
      <c r="E689" s="8"/>
      <c r="F689" s="8"/>
      <c r="G689" s="142"/>
      <c r="H689" s="142"/>
      <c r="I689" s="138"/>
      <c r="J689" s="138"/>
      <c r="K689" s="138"/>
      <c r="L689" s="138"/>
      <c r="M689" s="138"/>
      <c r="N689" s="138"/>
      <c r="O689" s="8"/>
      <c r="P689" s="8"/>
      <c r="Q689" s="8"/>
      <c r="R689" s="8"/>
      <c r="S689" s="8"/>
      <c r="T689" s="8"/>
      <c r="U689" s="8"/>
      <c r="V689" s="8"/>
      <c r="W689" s="8"/>
      <c r="X689" s="8"/>
      <c r="Y689" s="8"/>
      <c r="Z689" s="142"/>
      <c r="AA689" s="142"/>
      <c r="AB689" s="8"/>
      <c r="AC689" s="8"/>
      <c r="AD689" s="8"/>
      <c r="AE689" s="8"/>
    </row>
    <row r="690" ht="15.75" customHeight="1">
      <c r="A690" s="8"/>
      <c r="B690" s="8"/>
      <c r="C690" s="8"/>
      <c r="D690" s="8"/>
      <c r="E690" s="8"/>
      <c r="F690" s="8"/>
      <c r="G690" s="142"/>
      <c r="H690" s="142"/>
      <c r="I690" s="138"/>
      <c r="J690" s="138"/>
      <c r="K690" s="138"/>
      <c r="L690" s="138"/>
      <c r="M690" s="138"/>
      <c r="N690" s="138"/>
      <c r="O690" s="8"/>
      <c r="P690" s="8"/>
      <c r="Q690" s="8"/>
      <c r="R690" s="8"/>
      <c r="S690" s="8"/>
      <c r="T690" s="8"/>
      <c r="U690" s="8"/>
      <c r="V690" s="8"/>
      <c r="W690" s="8"/>
      <c r="X690" s="8"/>
      <c r="Y690" s="8"/>
      <c r="Z690" s="142"/>
      <c r="AA690" s="142"/>
      <c r="AB690" s="8"/>
      <c r="AC690" s="8"/>
      <c r="AD690" s="8"/>
      <c r="AE690" s="8"/>
    </row>
    <row r="691" ht="15.75" customHeight="1">
      <c r="A691" s="8"/>
      <c r="B691" s="8"/>
      <c r="C691" s="8"/>
      <c r="D691" s="8"/>
      <c r="E691" s="8"/>
      <c r="F691" s="8"/>
      <c r="G691" s="142"/>
      <c r="H691" s="142"/>
      <c r="I691" s="138"/>
      <c r="J691" s="138"/>
      <c r="K691" s="138"/>
      <c r="L691" s="138"/>
      <c r="M691" s="138"/>
      <c r="N691" s="138"/>
      <c r="O691" s="8"/>
      <c r="P691" s="8"/>
      <c r="Q691" s="8"/>
      <c r="R691" s="8"/>
      <c r="S691" s="8"/>
      <c r="T691" s="8"/>
      <c r="U691" s="8"/>
      <c r="V691" s="8"/>
      <c r="W691" s="8"/>
      <c r="X691" s="8"/>
      <c r="Y691" s="8"/>
      <c r="Z691" s="142"/>
      <c r="AA691" s="142"/>
      <c r="AB691" s="8"/>
      <c r="AC691" s="8"/>
      <c r="AD691" s="8"/>
      <c r="AE691" s="8"/>
    </row>
    <row r="692" ht="15.75" customHeight="1">
      <c r="A692" s="8"/>
      <c r="B692" s="8"/>
      <c r="C692" s="8"/>
      <c r="D692" s="8"/>
      <c r="E692" s="8"/>
      <c r="F692" s="8"/>
      <c r="G692" s="142"/>
      <c r="H692" s="142"/>
      <c r="I692" s="138"/>
      <c r="J692" s="138"/>
      <c r="K692" s="138"/>
      <c r="L692" s="138"/>
      <c r="M692" s="138"/>
      <c r="N692" s="138"/>
      <c r="O692" s="8"/>
      <c r="P692" s="8"/>
      <c r="Q692" s="8"/>
      <c r="R692" s="8"/>
      <c r="S692" s="8"/>
      <c r="T692" s="8"/>
      <c r="U692" s="8"/>
      <c r="V692" s="8"/>
      <c r="W692" s="8"/>
      <c r="X692" s="8"/>
      <c r="Y692" s="8"/>
      <c r="Z692" s="142"/>
      <c r="AA692" s="142"/>
      <c r="AB692" s="8"/>
      <c r="AC692" s="8"/>
      <c r="AD692" s="8"/>
      <c r="AE692" s="8"/>
    </row>
    <row r="693" ht="15.75" customHeight="1">
      <c r="A693" s="8"/>
      <c r="B693" s="8"/>
      <c r="C693" s="8"/>
      <c r="D693" s="8"/>
      <c r="E693" s="8"/>
      <c r="F693" s="8"/>
      <c r="G693" s="142"/>
      <c r="H693" s="142"/>
      <c r="I693" s="138"/>
      <c r="J693" s="138"/>
      <c r="K693" s="138"/>
      <c r="L693" s="138"/>
      <c r="M693" s="138"/>
      <c r="N693" s="138"/>
      <c r="O693" s="8"/>
      <c r="P693" s="8"/>
      <c r="Q693" s="8"/>
      <c r="R693" s="8"/>
      <c r="S693" s="8"/>
      <c r="T693" s="8"/>
      <c r="U693" s="8"/>
      <c r="V693" s="8"/>
      <c r="W693" s="8"/>
      <c r="X693" s="8"/>
      <c r="Y693" s="8"/>
      <c r="Z693" s="142"/>
      <c r="AA693" s="142"/>
      <c r="AB693" s="8"/>
      <c r="AC693" s="8"/>
      <c r="AD693" s="8"/>
      <c r="AE693" s="8"/>
    </row>
    <row r="694" ht="15.75" customHeight="1">
      <c r="A694" s="8"/>
      <c r="B694" s="8"/>
      <c r="C694" s="8"/>
      <c r="D694" s="8"/>
      <c r="E694" s="8"/>
      <c r="F694" s="8"/>
      <c r="G694" s="142"/>
      <c r="H694" s="142"/>
      <c r="I694" s="138"/>
      <c r="J694" s="138"/>
      <c r="K694" s="138"/>
      <c r="L694" s="138"/>
      <c r="M694" s="138"/>
      <c r="N694" s="138"/>
      <c r="O694" s="8"/>
      <c r="P694" s="8"/>
      <c r="Q694" s="8"/>
      <c r="R694" s="8"/>
      <c r="S694" s="8"/>
      <c r="T694" s="8"/>
      <c r="U694" s="8"/>
      <c r="V694" s="8"/>
      <c r="W694" s="8"/>
      <c r="X694" s="8"/>
      <c r="Y694" s="8"/>
      <c r="Z694" s="142"/>
      <c r="AA694" s="142"/>
      <c r="AB694" s="8"/>
      <c r="AC694" s="8"/>
      <c r="AD694" s="8"/>
      <c r="AE694" s="8"/>
    </row>
    <row r="695" ht="15.75" customHeight="1">
      <c r="A695" s="8"/>
      <c r="B695" s="8"/>
      <c r="C695" s="8"/>
      <c r="D695" s="8"/>
      <c r="E695" s="8"/>
      <c r="F695" s="8"/>
      <c r="G695" s="142"/>
      <c r="H695" s="142"/>
      <c r="I695" s="138"/>
      <c r="J695" s="138"/>
      <c r="K695" s="138"/>
      <c r="L695" s="138"/>
      <c r="M695" s="138"/>
      <c r="N695" s="138"/>
      <c r="O695" s="8"/>
      <c r="P695" s="8"/>
      <c r="Q695" s="8"/>
      <c r="R695" s="8"/>
      <c r="S695" s="8"/>
      <c r="T695" s="8"/>
      <c r="U695" s="8"/>
      <c r="V695" s="8"/>
      <c r="W695" s="8"/>
      <c r="X695" s="8"/>
      <c r="Y695" s="8"/>
      <c r="Z695" s="142"/>
      <c r="AA695" s="142"/>
      <c r="AB695" s="8"/>
      <c r="AC695" s="8"/>
      <c r="AD695" s="8"/>
      <c r="AE695" s="8"/>
    </row>
    <row r="696" ht="15.75" customHeight="1">
      <c r="A696" s="8"/>
      <c r="B696" s="8"/>
      <c r="C696" s="8"/>
      <c r="D696" s="8"/>
      <c r="E696" s="8"/>
      <c r="F696" s="8"/>
      <c r="G696" s="142"/>
      <c r="H696" s="142"/>
      <c r="I696" s="138"/>
      <c r="J696" s="138"/>
      <c r="K696" s="138"/>
      <c r="L696" s="138"/>
      <c r="M696" s="138"/>
      <c r="N696" s="138"/>
      <c r="O696" s="8"/>
      <c r="P696" s="8"/>
      <c r="Q696" s="8"/>
      <c r="R696" s="8"/>
      <c r="S696" s="8"/>
      <c r="T696" s="8"/>
      <c r="U696" s="8"/>
      <c r="V696" s="8"/>
      <c r="W696" s="8"/>
      <c r="X696" s="8"/>
      <c r="Y696" s="8"/>
      <c r="Z696" s="142"/>
      <c r="AA696" s="142"/>
      <c r="AB696" s="8"/>
      <c r="AC696" s="8"/>
      <c r="AD696" s="8"/>
      <c r="AE696" s="8"/>
    </row>
    <row r="697" ht="15.75" customHeight="1">
      <c r="A697" s="8"/>
      <c r="B697" s="8"/>
      <c r="C697" s="8"/>
      <c r="D697" s="8"/>
      <c r="E697" s="8"/>
      <c r="F697" s="8"/>
      <c r="G697" s="142"/>
      <c r="H697" s="142"/>
      <c r="I697" s="138"/>
      <c r="J697" s="138"/>
      <c r="K697" s="138"/>
      <c r="L697" s="138"/>
      <c r="M697" s="138"/>
      <c r="N697" s="138"/>
      <c r="O697" s="8"/>
      <c r="P697" s="8"/>
      <c r="Q697" s="8"/>
      <c r="R697" s="8"/>
      <c r="S697" s="8"/>
      <c r="T697" s="8"/>
      <c r="U697" s="8"/>
      <c r="V697" s="8"/>
      <c r="W697" s="8"/>
      <c r="X697" s="8"/>
      <c r="Y697" s="8"/>
      <c r="Z697" s="142"/>
      <c r="AA697" s="142"/>
      <c r="AB697" s="8"/>
      <c r="AC697" s="8"/>
      <c r="AD697" s="8"/>
      <c r="AE697" s="8"/>
    </row>
    <row r="698" ht="15.75" customHeight="1">
      <c r="A698" s="8"/>
      <c r="B698" s="8"/>
      <c r="C698" s="8"/>
      <c r="D698" s="8"/>
      <c r="E698" s="8"/>
      <c r="F698" s="8"/>
      <c r="G698" s="142"/>
      <c r="H698" s="142"/>
      <c r="I698" s="138"/>
      <c r="J698" s="138"/>
      <c r="K698" s="138"/>
      <c r="L698" s="138"/>
      <c r="M698" s="138"/>
      <c r="N698" s="138"/>
      <c r="O698" s="8"/>
      <c r="P698" s="8"/>
      <c r="Q698" s="8"/>
      <c r="R698" s="8"/>
      <c r="S698" s="8"/>
      <c r="T698" s="8"/>
      <c r="U698" s="8"/>
      <c r="V698" s="8"/>
      <c r="W698" s="8"/>
      <c r="X698" s="8"/>
      <c r="Y698" s="8"/>
      <c r="Z698" s="142"/>
      <c r="AA698" s="142"/>
      <c r="AB698" s="8"/>
      <c r="AC698" s="8"/>
      <c r="AD698" s="8"/>
      <c r="AE698" s="8"/>
    </row>
    <row r="699" ht="15.75" customHeight="1">
      <c r="A699" s="8"/>
      <c r="B699" s="8"/>
      <c r="C699" s="8"/>
      <c r="D699" s="8"/>
      <c r="E699" s="8"/>
      <c r="F699" s="8"/>
      <c r="G699" s="142"/>
      <c r="H699" s="142"/>
      <c r="I699" s="138"/>
      <c r="J699" s="138"/>
      <c r="K699" s="138"/>
      <c r="L699" s="138"/>
      <c r="M699" s="138"/>
      <c r="N699" s="138"/>
      <c r="O699" s="8"/>
      <c r="P699" s="8"/>
      <c r="Q699" s="8"/>
      <c r="R699" s="8"/>
      <c r="S699" s="8"/>
      <c r="T699" s="8"/>
      <c r="U699" s="8"/>
      <c r="V699" s="8"/>
      <c r="W699" s="8"/>
      <c r="X699" s="8"/>
      <c r="Y699" s="8"/>
      <c r="Z699" s="142"/>
      <c r="AA699" s="142"/>
      <c r="AB699" s="8"/>
      <c r="AC699" s="8"/>
      <c r="AD699" s="8"/>
      <c r="AE699" s="8"/>
    </row>
    <row r="700" ht="15.75" customHeight="1">
      <c r="A700" s="8"/>
      <c r="B700" s="8"/>
      <c r="C700" s="8"/>
      <c r="D700" s="8"/>
      <c r="E700" s="8"/>
      <c r="F700" s="8"/>
      <c r="G700" s="142"/>
      <c r="H700" s="142"/>
      <c r="I700" s="138"/>
      <c r="J700" s="138"/>
      <c r="K700" s="138"/>
      <c r="L700" s="138"/>
      <c r="M700" s="138"/>
      <c r="N700" s="138"/>
      <c r="O700" s="8"/>
      <c r="P700" s="8"/>
      <c r="Q700" s="8"/>
      <c r="R700" s="8"/>
      <c r="S700" s="8"/>
      <c r="T700" s="8"/>
      <c r="U700" s="8"/>
      <c r="V700" s="8"/>
      <c r="W700" s="8"/>
      <c r="X700" s="8"/>
      <c r="Y700" s="8"/>
      <c r="Z700" s="142"/>
      <c r="AA700" s="142"/>
      <c r="AB700" s="8"/>
      <c r="AC700" s="8"/>
      <c r="AD700" s="8"/>
      <c r="AE700" s="8"/>
    </row>
    <row r="701" ht="15.75" customHeight="1">
      <c r="A701" s="8"/>
      <c r="B701" s="8"/>
      <c r="C701" s="8"/>
      <c r="D701" s="8"/>
      <c r="E701" s="8"/>
      <c r="F701" s="8"/>
      <c r="G701" s="142"/>
      <c r="H701" s="142"/>
      <c r="I701" s="138"/>
      <c r="J701" s="138"/>
      <c r="K701" s="138"/>
      <c r="L701" s="138"/>
      <c r="M701" s="138"/>
      <c r="N701" s="138"/>
      <c r="O701" s="8"/>
      <c r="P701" s="8"/>
      <c r="Q701" s="8"/>
      <c r="R701" s="8"/>
      <c r="S701" s="8"/>
      <c r="T701" s="8"/>
      <c r="U701" s="8"/>
      <c r="V701" s="8"/>
      <c r="W701" s="8"/>
      <c r="X701" s="8"/>
      <c r="Y701" s="8"/>
      <c r="Z701" s="142"/>
      <c r="AA701" s="142"/>
      <c r="AB701" s="8"/>
      <c r="AC701" s="8"/>
      <c r="AD701" s="8"/>
      <c r="AE701" s="8"/>
    </row>
    <row r="702" ht="15.75" customHeight="1">
      <c r="A702" s="8"/>
      <c r="B702" s="8"/>
      <c r="C702" s="8"/>
      <c r="D702" s="8"/>
      <c r="E702" s="8"/>
      <c r="F702" s="8"/>
      <c r="G702" s="142"/>
      <c r="H702" s="142"/>
      <c r="I702" s="138"/>
      <c r="J702" s="138"/>
      <c r="K702" s="138"/>
      <c r="L702" s="138"/>
      <c r="M702" s="138"/>
      <c r="N702" s="138"/>
      <c r="O702" s="8"/>
      <c r="P702" s="8"/>
      <c r="Q702" s="8"/>
      <c r="R702" s="8"/>
      <c r="S702" s="8"/>
      <c r="T702" s="8"/>
      <c r="U702" s="8"/>
      <c r="V702" s="8"/>
      <c r="W702" s="8"/>
      <c r="X702" s="8"/>
      <c r="Y702" s="8"/>
      <c r="Z702" s="142"/>
      <c r="AA702" s="142"/>
      <c r="AB702" s="8"/>
      <c r="AC702" s="8"/>
      <c r="AD702" s="8"/>
      <c r="AE702" s="8"/>
    </row>
    <row r="703" ht="15.75" customHeight="1">
      <c r="A703" s="8"/>
      <c r="B703" s="8"/>
      <c r="C703" s="8"/>
      <c r="D703" s="8"/>
      <c r="E703" s="8"/>
      <c r="F703" s="8"/>
      <c r="G703" s="142"/>
      <c r="H703" s="142"/>
      <c r="I703" s="138"/>
      <c r="J703" s="138"/>
      <c r="K703" s="138"/>
      <c r="L703" s="138"/>
      <c r="M703" s="138"/>
      <c r="N703" s="138"/>
      <c r="O703" s="8"/>
      <c r="P703" s="8"/>
      <c r="Q703" s="8"/>
      <c r="R703" s="8"/>
      <c r="S703" s="8"/>
      <c r="T703" s="8"/>
      <c r="U703" s="8"/>
      <c r="V703" s="8"/>
      <c r="W703" s="8"/>
      <c r="X703" s="8"/>
      <c r="Y703" s="8"/>
      <c r="Z703" s="142"/>
      <c r="AA703" s="142"/>
      <c r="AB703" s="8"/>
      <c r="AC703" s="8"/>
      <c r="AD703" s="8"/>
      <c r="AE703" s="8"/>
    </row>
    <row r="704" ht="15.75" customHeight="1">
      <c r="A704" s="8"/>
      <c r="B704" s="8"/>
      <c r="C704" s="8"/>
      <c r="D704" s="8"/>
      <c r="E704" s="8"/>
      <c r="F704" s="8"/>
      <c r="G704" s="142"/>
      <c r="H704" s="142"/>
      <c r="I704" s="138"/>
      <c r="J704" s="138"/>
      <c r="K704" s="138"/>
      <c r="L704" s="138"/>
      <c r="M704" s="138"/>
      <c r="N704" s="138"/>
      <c r="O704" s="8"/>
      <c r="P704" s="8"/>
      <c r="Q704" s="8"/>
      <c r="R704" s="8"/>
      <c r="S704" s="8"/>
      <c r="T704" s="8"/>
      <c r="U704" s="8"/>
      <c r="V704" s="8"/>
      <c r="W704" s="8"/>
      <c r="X704" s="8"/>
      <c r="Y704" s="8"/>
      <c r="Z704" s="142"/>
      <c r="AA704" s="142"/>
      <c r="AB704" s="8"/>
      <c r="AC704" s="8"/>
      <c r="AD704" s="8"/>
      <c r="AE704" s="8"/>
    </row>
    <row r="705" ht="15.75" customHeight="1">
      <c r="A705" s="8"/>
      <c r="B705" s="8"/>
      <c r="C705" s="8"/>
      <c r="D705" s="8"/>
      <c r="E705" s="8"/>
      <c r="F705" s="8"/>
      <c r="G705" s="142"/>
      <c r="H705" s="142"/>
      <c r="I705" s="138"/>
      <c r="J705" s="138"/>
      <c r="K705" s="138"/>
      <c r="L705" s="138"/>
      <c r="M705" s="138"/>
      <c r="N705" s="138"/>
      <c r="O705" s="8"/>
      <c r="P705" s="8"/>
      <c r="Q705" s="8"/>
      <c r="R705" s="8"/>
      <c r="S705" s="8"/>
      <c r="T705" s="8"/>
      <c r="U705" s="8"/>
      <c r="V705" s="8"/>
      <c r="W705" s="8"/>
      <c r="X705" s="8"/>
      <c r="Y705" s="8"/>
      <c r="Z705" s="142"/>
      <c r="AA705" s="142"/>
      <c r="AB705" s="8"/>
      <c r="AC705" s="8"/>
      <c r="AD705" s="8"/>
      <c r="AE705" s="8"/>
    </row>
    <row r="706" ht="15.75" customHeight="1">
      <c r="A706" s="8"/>
      <c r="B706" s="8"/>
      <c r="C706" s="8"/>
      <c r="D706" s="8"/>
      <c r="E706" s="8"/>
      <c r="F706" s="8"/>
      <c r="G706" s="142"/>
      <c r="H706" s="142"/>
      <c r="I706" s="138"/>
      <c r="J706" s="138"/>
      <c r="K706" s="138"/>
      <c r="L706" s="138"/>
      <c r="M706" s="138"/>
      <c r="N706" s="138"/>
      <c r="O706" s="8"/>
      <c r="P706" s="8"/>
      <c r="Q706" s="8"/>
      <c r="R706" s="8"/>
      <c r="S706" s="8"/>
      <c r="T706" s="8"/>
      <c r="U706" s="8"/>
      <c r="V706" s="8"/>
      <c r="W706" s="8"/>
      <c r="X706" s="8"/>
      <c r="Y706" s="8"/>
      <c r="Z706" s="142"/>
      <c r="AA706" s="142"/>
      <c r="AB706" s="8"/>
      <c r="AC706" s="8"/>
      <c r="AD706" s="8"/>
      <c r="AE706" s="8"/>
    </row>
    <row r="707" ht="15.75" customHeight="1">
      <c r="A707" s="8"/>
      <c r="B707" s="8"/>
      <c r="C707" s="8"/>
      <c r="D707" s="8"/>
      <c r="E707" s="8"/>
      <c r="F707" s="8"/>
      <c r="G707" s="142"/>
      <c r="H707" s="142"/>
      <c r="I707" s="138"/>
      <c r="J707" s="138"/>
      <c r="K707" s="138"/>
      <c r="L707" s="138"/>
      <c r="M707" s="138"/>
      <c r="N707" s="138"/>
      <c r="O707" s="8"/>
      <c r="P707" s="8"/>
      <c r="Q707" s="8"/>
      <c r="R707" s="8"/>
      <c r="S707" s="8"/>
      <c r="T707" s="8"/>
      <c r="U707" s="8"/>
      <c r="V707" s="8"/>
      <c r="W707" s="8"/>
      <c r="X707" s="8"/>
      <c r="Y707" s="8"/>
      <c r="Z707" s="142"/>
      <c r="AA707" s="142"/>
      <c r="AB707" s="8"/>
      <c r="AC707" s="8"/>
      <c r="AD707" s="8"/>
      <c r="AE707" s="8"/>
    </row>
    <row r="708" ht="15.75" customHeight="1">
      <c r="A708" s="8"/>
      <c r="B708" s="8"/>
      <c r="C708" s="8"/>
      <c r="D708" s="8"/>
      <c r="E708" s="8"/>
      <c r="F708" s="8"/>
      <c r="G708" s="142"/>
      <c r="H708" s="142"/>
      <c r="I708" s="138"/>
      <c r="J708" s="138"/>
      <c r="K708" s="138"/>
      <c r="L708" s="138"/>
      <c r="M708" s="138"/>
      <c r="N708" s="138"/>
      <c r="O708" s="8"/>
      <c r="P708" s="8"/>
      <c r="Q708" s="8"/>
      <c r="R708" s="8"/>
      <c r="S708" s="8"/>
      <c r="T708" s="8"/>
      <c r="U708" s="8"/>
      <c r="V708" s="8"/>
      <c r="W708" s="8"/>
      <c r="X708" s="8"/>
      <c r="Y708" s="8"/>
      <c r="Z708" s="142"/>
      <c r="AA708" s="142"/>
      <c r="AB708" s="8"/>
      <c r="AC708" s="8"/>
      <c r="AD708" s="8"/>
      <c r="AE708" s="8"/>
    </row>
    <row r="709" ht="15.75" customHeight="1">
      <c r="A709" s="8"/>
      <c r="B709" s="8"/>
      <c r="C709" s="8"/>
      <c r="D709" s="8"/>
      <c r="E709" s="8"/>
      <c r="F709" s="8"/>
      <c r="G709" s="142"/>
      <c r="H709" s="142"/>
      <c r="I709" s="138"/>
      <c r="J709" s="138"/>
      <c r="K709" s="138"/>
      <c r="L709" s="138"/>
      <c r="M709" s="138"/>
      <c r="N709" s="138"/>
      <c r="O709" s="8"/>
      <c r="P709" s="8"/>
      <c r="Q709" s="8"/>
      <c r="R709" s="8"/>
      <c r="S709" s="8"/>
      <c r="T709" s="8"/>
      <c r="U709" s="8"/>
      <c r="V709" s="8"/>
      <c r="W709" s="8"/>
      <c r="X709" s="8"/>
      <c r="Y709" s="8"/>
      <c r="Z709" s="142"/>
      <c r="AA709" s="142"/>
      <c r="AB709" s="8"/>
      <c r="AC709" s="8"/>
      <c r="AD709" s="8"/>
      <c r="AE709" s="8"/>
    </row>
    <row r="710" ht="15.75" customHeight="1">
      <c r="A710" s="8"/>
      <c r="B710" s="8"/>
      <c r="C710" s="8"/>
      <c r="D710" s="8"/>
      <c r="E710" s="8"/>
      <c r="F710" s="8"/>
      <c r="G710" s="142"/>
      <c r="H710" s="142"/>
      <c r="I710" s="138"/>
      <c r="J710" s="138"/>
      <c r="K710" s="138"/>
      <c r="L710" s="138"/>
      <c r="M710" s="138"/>
      <c r="N710" s="138"/>
      <c r="O710" s="8"/>
      <c r="P710" s="8"/>
      <c r="Q710" s="8"/>
      <c r="R710" s="8"/>
      <c r="S710" s="8"/>
      <c r="T710" s="8"/>
      <c r="U710" s="8"/>
      <c r="V710" s="8"/>
      <c r="W710" s="8"/>
      <c r="X710" s="8"/>
      <c r="Y710" s="8"/>
      <c r="Z710" s="142"/>
      <c r="AA710" s="142"/>
      <c r="AB710" s="8"/>
      <c r="AC710" s="8"/>
      <c r="AD710" s="8"/>
      <c r="AE710" s="8"/>
    </row>
    <row r="711" ht="15.75" customHeight="1">
      <c r="A711" s="8"/>
      <c r="B711" s="8"/>
      <c r="C711" s="8"/>
      <c r="D711" s="8"/>
      <c r="E711" s="8"/>
      <c r="F711" s="8"/>
      <c r="G711" s="142"/>
      <c r="H711" s="142"/>
      <c r="I711" s="138"/>
      <c r="J711" s="138"/>
      <c r="K711" s="138"/>
      <c r="L711" s="138"/>
      <c r="M711" s="138"/>
      <c r="N711" s="138"/>
      <c r="O711" s="8"/>
      <c r="P711" s="8"/>
      <c r="Q711" s="8"/>
      <c r="R711" s="8"/>
      <c r="S711" s="8"/>
      <c r="T711" s="8"/>
      <c r="U711" s="8"/>
      <c r="V711" s="8"/>
      <c r="W711" s="8"/>
      <c r="X711" s="8"/>
      <c r="Y711" s="8"/>
      <c r="Z711" s="142"/>
      <c r="AA711" s="142"/>
      <c r="AB711" s="8"/>
      <c r="AC711" s="8"/>
      <c r="AD711" s="8"/>
      <c r="AE711" s="8"/>
    </row>
    <row r="712" ht="15.75" customHeight="1">
      <c r="A712" s="8"/>
      <c r="B712" s="8"/>
      <c r="C712" s="8"/>
      <c r="D712" s="8"/>
      <c r="E712" s="8"/>
      <c r="F712" s="8"/>
      <c r="G712" s="142"/>
      <c r="H712" s="142"/>
      <c r="I712" s="138"/>
      <c r="J712" s="138"/>
      <c r="K712" s="138"/>
      <c r="L712" s="138"/>
      <c r="M712" s="138"/>
      <c r="N712" s="138"/>
      <c r="O712" s="8"/>
      <c r="P712" s="8"/>
      <c r="Q712" s="8"/>
      <c r="R712" s="8"/>
      <c r="S712" s="8"/>
      <c r="T712" s="8"/>
      <c r="U712" s="8"/>
      <c r="V712" s="8"/>
      <c r="W712" s="8"/>
      <c r="X712" s="8"/>
      <c r="Y712" s="8"/>
      <c r="Z712" s="142"/>
      <c r="AA712" s="142"/>
      <c r="AB712" s="8"/>
      <c r="AC712" s="8"/>
      <c r="AD712" s="8"/>
      <c r="AE712" s="8"/>
    </row>
    <row r="713" ht="15.75" customHeight="1">
      <c r="A713" s="8"/>
      <c r="B713" s="8"/>
      <c r="C713" s="8"/>
      <c r="D713" s="8"/>
      <c r="E713" s="8"/>
      <c r="F713" s="8"/>
      <c r="G713" s="142"/>
      <c r="H713" s="142"/>
      <c r="I713" s="138"/>
      <c r="J713" s="138"/>
      <c r="K713" s="138"/>
      <c r="L713" s="138"/>
      <c r="M713" s="138"/>
      <c r="N713" s="138"/>
      <c r="O713" s="8"/>
      <c r="P713" s="8"/>
      <c r="Q713" s="8"/>
      <c r="R713" s="8"/>
      <c r="S713" s="8"/>
      <c r="T713" s="8"/>
      <c r="U713" s="8"/>
      <c r="V713" s="8"/>
      <c r="W713" s="8"/>
      <c r="X713" s="8"/>
      <c r="Y713" s="8"/>
      <c r="Z713" s="142"/>
      <c r="AA713" s="142"/>
      <c r="AB713" s="8"/>
      <c r="AC713" s="8"/>
      <c r="AD713" s="8"/>
      <c r="AE713" s="8"/>
    </row>
    <row r="714" ht="15.75" customHeight="1">
      <c r="A714" s="8"/>
      <c r="B714" s="8"/>
      <c r="C714" s="8"/>
      <c r="D714" s="8"/>
      <c r="E714" s="8"/>
      <c r="F714" s="8"/>
      <c r="G714" s="142"/>
      <c r="H714" s="142"/>
      <c r="I714" s="138"/>
      <c r="J714" s="138"/>
      <c r="K714" s="138"/>
      <c r="L714" s="138"/>
      <c r="M714" s="138"/>
      <c r="N714" s="138"/>
      <c r="O714" s="8"/>
      <c r="P714" s="8"/>
      <c r="Q714" s="8"/>
      <c r="R714" s="8"/>
      <c r="S714" s="8"/>
      <c r="T714" s="8"/>
      <c r="U714" s="8"/>
      <c r="V714" s="8"/>
      <c r="W714" s="8"/>
      <c r="X714" s="8"/>
      <c r="Y714" s="8"/>
      <c r="Z714" s="142"/>
      <c r="AA714" s="142"/>
      <c r="AB714" s="8"/>
      <c r="AC714" s="8"/>
      <c r="AD714" s="8"/>
      <c r="AE714" s="8"/>
    </row>
    <row r="715" ht="15.75" customHeight="1">
      <c r="A715" s="8"/>
      <c r="B715" s="8"/>
      <c r="C715" s="8"/>
      <c r="D715" s="8"/>
      <c r="E715" s="8"/>
      <c r="F715" s="8"/>
      <c r="G715" s="142"/>
      <c r="H715" s="142"/>
      <c r="I715" s="138"/>
      <c r="J715" s="138"/>
      <c r="K715" s="138"/>
      <c r="L715" s="138"/>
      <c r="M715" s="138"/>
      <c r="N715" s="138"/>
      <c r="O715" s="8"/>
      <c r="P715" s="8"/>
      <c r="Q715" s="8"/>
      <c r="R715" s="8"/>
      <c r="S715" s="8"/>
      <c r="T715" s="8"/>
      <c r="U715" s="8"/>
      <c r="V715" s="8"/>
      <c r="W715" s="8"/>
      <c r="X715" s="8"/>
      <c r="Y715" s="8"/>
      <c r="Z715" s="142"/>
      <c r="AA715" s="142"/>
      <c r="AB715" s="8"/>
      <c r="AC715" s="8"/>
      <c r="AD715" s="8"/>
      <c r="AE715" s="8"/>
    </row>
    <row r="716" ht="15.75" customHeight="1">
      <c r="A716" s="8"/>
      <c r="B716" s="8"/>
      <c r="C716" s="8"/>
      <c r="D716" s="8"/>
      <c r="E716" s="8"/>
      <c r="F716" s="8"/>
      <c r="G716" s="142"/>
      <c r="H716" s="142"/>
      <c r="I716" s="138"/>
      <c r="J716" s="138"/>
      <c r="K716" s="138"/>
      <c r="L716" s="138"/>
      <c r="M716" s="138"/>
      <c r="N716" s="138"/>
      <c r="O716" s="8"/>
      <c r="P716" s="8"/>
      <c r="Q716" s="8"/>
      <c r="R716" s="8"/>
      <c r="S716" s="8"/>
      <c r="T716" s="8"/>
      <c r="U716" s="8"/>
      <c r="V716" s="8"/>
      <c r="W716" s="8"/>
      <c r="X716" s="8"/>
      <c r="Y716" s="8"/>
      <c r="Z716" s="142"/>
      <c r="AA716" s="142"/>
      <c r="AB716" s="8"/>
      <c r="AC716" s="8"/>
      <c r="AD716" s="8"/>
      <c r="AE716" s="8"/>
    </row>
    <row r="717" ht="15.75" customHeight="1">
      <c r="A717" s="8"/>
      <c r="B717" s="8"/>
      <c r="C717" s="8"/>
      <c r="D717" s="8"/>
      <c r="E717" s="8"/>
      <c r="F717" s="8"/>
      <c r="G717" s="142"/>
      <c r="H717" s="142"/>
      <c r="I717" s="138"/>
      <c r="J717" s="138"/>
      <c r="K717" s="138"/>
      <c r="L717" s="138"/>
      <c r="M717" s="138"/>
      <c r="N717" s="138"/>
      <c r="O717" s="8"/>
      <c r="P717" s="8"/>
      <c r="Q717" s="8"/>
      <c r="R717" s="8"/>
      <c r="S717" s="8"/>
      <c r="T717" s="8"/>
      <c r="U717" s="8"/>
      <c r="V717" s="8"/>
      <c r="W717" s="8"/>
      <c r="X717" s="8"/>
      <c r="Y717" s="8"/>
      <c r="Z717" s="142"/>
      <c r="AA717" s="142"/>
      <c r="AB717" s="8"/>
      <c r="AC717" s="8"/>
      <c r="AD717" s="8"/>
      <c r="AE717" s="8"/>
    </row>
    <row r="718" ht="15.75" customHeight="1">
      <c r="A718" s="8"/>
      <c r="B718" s="8"/>
      <c r="C718" s="8"/>
      <c r="D718" s="8"/>
      <c r="E718" s="8"/>
      <c r="F718" s="8"/>
      <c r="G718" s="142"/>
      <c r="H718" s="142"/>
      <c r="I718" s="138"/>
      <c r="J718" s="138"/>
      <c r="K718" s="138"/>
      <c r="L718" s="138"/>
      <c r="M718" s="138"/>
      <c r="N718" s="138"/>
      <c r="O718" s="8"/>
      <c r="P718" s="8"/>
      <c r="Q718" s="8"/>
      <c r="R718" s="8"/>
      <c r="S718" s="8"/>
      <c r="T718" s="8"/>
      <c r="U718" s="8"/>
      <c r="V718" s="8"/>
      <c r="W718" s="8"/>
      <c r="X718" s="8"/>
      <c r="Y718" s="8"/>
      <c r="Z718" s="142"/>
      <c r="AA718" s="142"/>
      <c r="AB718" s="8"/>
      <c r="AC718" s="8"/>
      <c r="AD718" s="8"/>
      <c r="AE718" s="8"/>
    </row>
    <row r="719" ht="15.75" customHeight="1">
      <c r="A719" s="8"/>
      <c r="B719" s="8"/>
      <c r="C719" s="8"/>
      <c r="D719" s="8"/>
      <c r="E719" s="8"/>
      <c r="F719" s="8"/>
      <c r="G719" s="142"/>
      <c r="H719" s="142"/>
      <c r="I719" s="138"/>
      <c r="J719" s="138"/>
      <c r="K719" s="138"/>
      <c r="L719" s="138"/>
      <c r="M719" s="138"/>
      <c r="N719" s="138"/>
      <c r="O719" s="8"/>
      <c r="P719" s="8"/>
      <c r="Q719" s="8"/>
      <c r="R719" s="8"/>
      <c r="S719" s="8"/>
      <c r="T719" s="8"/>
      <c r="U719" s="8"/>
      <c r="V719" s="8"/>
      <c r="W719" s="8"/>
      <c r="X719" s="8"/>
      <c r="Y719" s="8"/>
      <c r="Z719" s="142"/>
      <c r="AA719" s="142"/>
      <c r="AB719" s="8"/>
      <c r="AC719" s="8"/>
      <c r="AD719" s="8"/>
      <c r="AE719" s="8"/>
    </row>
    <row r="720" ht="15.75" customHeight="1">
      <c r="A720" s="8"/>
      <c r="B720" s="8"/>
      <c r="C720" s="8"/>
      <c r="D720" s="8"/>
      <c r="E720" s="8"/>
      <c r="F720" s="8"/>
      <c r="G720" s="142"/>
      <c r="H720" s="142"/>
      <c r="I720" s="138"/>
      <c r="J720" s="138"/>
      <c r="K720" s="138"/>
      <c r="L720" s="138"/>
      <c r="M720" s="138"/>
      <c r="N720" s="138"/>
      <c r="O720" s="8"/>
      <c r="P720" s="8"/>
      <c r="Q720" s="8"/>
      <c r="R720" s="8"/>
      <c r="S720" s="8"/>
      <c r="T720" s="8"/>
      <c r="U720" s="8"/>
      <c r="V720" s="8"/>
      <c r="W720" s="8"/>
      <c r="X720" s="8"/>
      <c r="Y720" s="8"/>
      <c r="Z720" s="142"/>
      <c r="AA720" s="142"/>
      <c r="AB720" s="8"/>
      <c r="AC720" s="8"/>
      <c r="AD720" s="8"/>
      <c r="AE720" s="8"/>
    </row>
    <row r="721" ht="15.75" customHeight="1">
      <c r="A721" s="8"/>
      <c r="B721" s="8"/>
      <c r="C721" s="8"/>
      <c r="D721" s="8"/>
      <c r="E721" s="8"/>
      <c r="F721" s="8"/>
      <c r="G721" s="142"/>
      <c r="H721" s="142"/>
      <c r="I721" s="138"/>
      <c r="J721" s="138"/>
      <c r="K721" s="138"/>
      <c r="L721" s="138"/>
      <c r="M721" s="138"/>
      <c r="N721" s="138"/>
      <c r="O721" s="8"/>
      <c r="P721" s="8"/>
      <c r="Q721" s="8"/>
      <c r="R721" s="8"/>
      <c r="S721" s="8"/>
      <c r="T721" s="8"/>
      <c r="U721" s="8"/>
      <c r="V721" s="8"/>
      <c r="W721" s="8"/>
      <c r="X721" s="8"/>
      <c r="Y721" s="8"/>
      <c r="Z721" s="142"/>
      <c r="AA721" s="142"/>
      <c r="AB721" s="8"/>
      <c r="AC721" s="8"/>
      <c r="AD721" s="8"/>
      <c r="AE721" s="8"/>
    </row>
    <row r="722" ht="15.75" customHeight="1">
      <c r="A722" s="8"/>
      <c r="B722" s="8"/>
      <c r="C722" s="8"/>
      <c r="D722" s="8"/>
      <c r="E722" s="8"/>
      <c r="F722" s="8"/>
      <c r="G722" s="142"/>
      <c r="H722" s="142"/>
      <c r="I722" s="138"/>
      <c r="J722" s="138"/>
      <c r="K722" s="138"/>
      <c r="L722" s="138"/>
      <c r="M722" s="138"/>
      <c r="N722" s="138"/>
      <c r="O722" s="8"/>
      <c r="P722" s="8"/>
      <c r="Q722" s="8"/>
      <c r="R722" s="8"/>
      <c r="S722" s="8"/>
      <c r="T722" s="8"/>
      <c r="U722" s="8"/>
      <c r="V722" s="8"/>
      <c r="W722" s="8"/>
      <c r="X722" s="8"/>
      <c r="Y722" s="8"/>
      <c r="Z722" s="142"/>
      <c r="AA722" s="142"/>
      <c r="AB722" s="8"/>
      <c r="AC722" s="8"/>
      <c r="AD722" s="8"/>
      <c r="AE722" s="8"/>
    </row>
    <row r="723" ht="15.75" customHeight="1">
      <c r="A723" s="8"/>
      <c r="B723" s="8"/>
      <c r="C723" s="8"/>
      <c r="D723" s="8"/>
      <c r="E723" s="8"/>
      <c r="F723" s="8"/>
      <c r="G723" s="142"/>
      <c r="H723" s="142"/>
      <c r="I723" s="138"/>
      <c r="J723" s="138"/>
      <c r="K723" s="138"/>
      <c r="L723" s="138"/>
      <c r="M723" s="138"/>
      <c r="N723" s="138"/>
      <c r="O723" s="8"/>
      <c r="P723" s="8"/>
      <c r="Q723" s="8"/>
      <c r="R723" s="8"/>
      <c r="S723" s="8"/>
      <c r="T723" s="8"/>
      <c r="U723" s="8"/>
      <c r="V723" s="8"/>
      <c r="W723" s="8"/>
      <c r="X723" s="8"/>
      <c r="Y723" s="8"/>
      <c r="Z723" s="142"/>
      <c r="AA723" s="142"/>
      <c r="AB723" s="8"/>
      <c r="AC723" s="8"/>
      <c r="AD723" s="8"/>
      <c r="AE723" s="8"/>
    </row>
    <row r="724" ht="15.75" customHeight="1">
      <c r="A724" s="8"/>
      <c r="B724" s="8"/>
      <c r="C724" s="8"/>
      <c r="D724" s="8"/>
      <c r="E724" s="8"/>
      <c r="F724" s="8"/>
      <c r="G724" s="142"/>
      <c r="H724" s="142"/>
      <c r="I724" s="138"/>
      <c r="J724" s="138"/>
      <c r="K724" s="138"/>
      <c r="L724" s="138"/>
      <c r="M724" s="138"/>
      <c r="N724" s="138"/>
      <c r="O724" s="8"/>
      <c r="P724" s="8"/>
      <c r="Q724" s="8"/>
      <c r="R724" s="8"/>
      <c r="S724" s="8"/>
      <c r="T724" s="8"/>
      <c r="U724" s="8"/>
      <c r="V724" s="8"/>
      <c r="W724" s="8"/>
      <c r="X724" s="8"/>
      <c r="Y724" s="8"/>
      <c r="Z724" s="142"/>
      <c r="AA724" s="142"/>
      <c r="AB724" s="8"/>
      <c r="AC724" s="8"/>
      <c r="AD724" s="8"/>
      <c r="AE724" s="8"/>
    </row>
    <row r="725" ht="15.75" customHeight="1">
      <c r="A725" s="8"/>
      <c r="B725" s="8"/>
      <c r="C725" s="8"/>
      <c r="D725" s="8"/>
      <c r="E725" s="8"/>
      <c r="F725" s="8"/>
      <c r="G725" s="142"/>
      <c r="H725" s="142"/>
      <c r="I725" s="138"/>
      <c r="J725" s="138"/>
      <c r="K725" s="138"/>
      <c r="L725" s="138"/>
      <c r="M725" s="138"/>
      <c r="N725" s="138"/>
      <c r="O725" s="8"/>
      <c r="P725" s="8"/>
      <c r="Q725" s="8"/>
      <c r="R725" s="8"/>
      <c r="S725" s="8"/>
      <c r="T725" s="8"/>
      <c r="U725" s="8"/>
      <c r="V725" s="8"/>
      <c r="W725" s="8"/>
      <c r="X725" s="8"/>
      <c r="Y725" s="8"/>
      <c r="Z725" s="142"/>
      <c r="AA725" s="142"/>
      <c r="AB725" s="8"/>
      <c r="AC725" s="8"/>
      <c r="AD725" s="8"/>
      <c r="AE725" s="8"/>
    </row>
    <row r="726" ht="15.75" customHeight="1">
      <c r="A726" s="8"/>
      <c r="B726" s="8"/>
      <c r="C726" s="8"/>
      <c r="D726" s="8"/>
      <c r="E726" s="8"/>
      <c r="F726" s="8"/>
      <c r="G726" s="142"/>
      <c r="H726" s="142"/>
      <c r="I726" s="138"/>
      <c r="J726" s="138"/>
      <c r="K726" s="138"/>
      <c r="L726" s="138"/>
      <c r="M726" s="138"/>
      <c r="N726" s="138"/>
      <c r="O726" s="8"/>
      <c r="P726" s="8"/>
      <c r="Q726" s="8"/>
      <c r="R726" s="8"/>
      <c r="S726" s="8"/>
      <c r="T726" s="8"/>
      <c r="U726" s="8"/>
      <c r="V726" s="8"/>
      <c r="W726" s="8"/>
      <c r="X726" s="8"/>
      <c r="Y726" s="8"/>
      <c r="Z726" s="142"/>
      <c r="AA726" s="142"/>
      <c r="AB726" s="8"/>
      <c r="AC726" s="8"/>
      <c r="AD726" s="8"/>
      <c r="AE726" s="8"/>
    </row>
    <row r="727" ht="15.75" customHeight="1">
      <c r="A727" s="8"/>
      <c r="B727" s="8"/>
      <c r="C727" s="8"/>
      <c r="D727" s="8"/>
      <c r="E727" s="8"/>
      <c r="F727" s="8"/>
      <c r="G727" s="142"/>
      <c r="H727" s="142"/>
      <c r="I727" s="138"/>
      <c r="J727" s="138"/>
      <c r="K727" s="138"/>
      <c r="L727" s="138"/>
      <c r="M727" s="138"/>
      <c r="N727" s="138"/>
      <c r="O727" s="8"/>
      <c r="P727" s="8"/>
      <c r="Q727" s="8"/>
      <c r="R727" s="8"/>
      <c r="S727" s="8"/>
      <c r="T727" s="8"/>
      <c r="U727" s="8"/>
      <c r="V727" s="8"/>
      <c r="W727" s="8"/>
      <c r="X727" s="8"/>
      <c r="Y727" s="8"/>
      <c r="Z727" s="142"/>
      <c r="AA727" s="142"/>
      <c r="AB727" s="8"/>
      <c r="AC727" s="8"/>
      <c r="AD727" s="8"/>
      <c r="AE727" s="8"/>
    </row>
    <row r="728" ht="15.75" customHeight="1">
      <c r="A728" s="8"/>
      <c r="B728" s="8"/>
      <c r="C728" s="8"/>
      <c r="D728" s="8"/>
      <c r="E728" s="8"/>
      <c r="F728" s="8"/>
      <c r="G728" s="142"/>
      <c r="H728" s="142"/>
      <c r="I728" s="138"/>
      <c r="J728" s="138"/>
      <c r="K728" s="138"/>
      <c r="L728" s="138"/>
      <c r="M728" s="138"/>
      <c r="N728" s="138"/>
      <c r="O728" s="8"/>
      <c r="P728" s="8"/>
      <c r="Q728" s="8"/>
      <c r="R728" s="8"/>
      <c r="S728" s="8"/>
      <c r="T728" s="8"/>
      <c r="U728" s="8"/>
      <c r="V728" s="8"/>
      <c r="W728" s="8"/>
      <c r="X728" s="8"/>
      <c r="Y728" s="8"/>
      <c r="Z728" s="142"/>
      <c r="AA728" s="142"/>
      <c r="AB728" s="8"/>
      <c r="AC728" s="8"/>
      <c r="AD728" s="8"/>
      <c r="AE728" s="8"/>
    </row>
    <row r="729" ht="15.75" customHeight="1">
      <c r="A729" s="8"/>
      <c r="B729" s="8"/>
      <c r="C729" s="8"/>
      <c r="D729" s="8"/>
      <c r="E729" s="8"/>
      <c r="F729" s="8"/>
      <c r="G729" s="142"/>
      <c r="H729" s="142"/>
      <c r="I729" s="138"/>
      <c r="J729" s="138"/>
      <c r="K729" s="138"/>
      <c r="L729" s="138"/>
      <c r="M729" s="138"/>
      <c r="N729" s="138"/>
      <c r="O729" s="8"/>
      <c r="P729" s="8"/>
      <c r="Q729" s="8"/>
      <c r="R729" s="8"/>
      <c r="S729" s="8"/>
      <c r="T729" s="8"/>
      <c r="U729" s="8"/>
      <c r="V729" s="8"/>
      <c r="W729" s="8"/>
      <c r="X729" s="8"/>
      <c r="Y729" s="8"/>
      <c r="Z729" s="142"/>
      <c r="AA729" s="142"/>
      <c r="AB729" s="8"/>
      <c r="AC729" s="8"/>
      <c r="AD729" s="8"/>
      <c r="AE729" s="8"/>
    </row>
    <row r="730" ht="15.75" customHeight="1">
      <c r="A730" s="8"/>
      <c r="B730" s="8"/>
      <c r="C730" s="8"/>
      <c r="D730" s="8"/>
      <c r="E730" s="8"/>
      <c r="F730" s="8"/>
      <c r="G730" s="142"/>
      <c r="H730" s="142"/>
      <c r="I730" s="138"/>
      <c r="J730" s="138"/>
      <c r="K730" s="138"/>
      <c r="L730" s="138"/>
      <c r="M730" s="138"/>
      <c r="N730" s="138"/>
      <c r="O730" s="8"/>
      <c r="P730" s="8"/>
      <c r="Q730" s="8"/>
      <c r="R730" s="8"/>
      <c r="S730" s="8"/>
      <c r="T730" s="8"/>
      <c r="U730" s="8"/>
      <c r="V730" s="8"/>
      <c r="W730" s="8"/>
      <c r="X730" s="8"/>
      <c r="Y730" s="8"/>
      <c r="Z730" s="142"/>
      <c r="AA730" s="142"/>
      <c r="AB730" s="8"/>
      <c r="AC730" s="8"/>
      <c r="AD730" s="8"/>
      <c r="AE730" s="8"/>
    </row>
    <row r="731" ht="15.75" customHeight="1">
      <c r="A731" s="8"/>
      <c r="B731" s="8"/>
      <c r="C731" s="8"/>
      <c r="D731" s="8"/>
      <c r="E731" s="8"/>
      <c r="F731" s="8"/>
      <c r="G731" s="142"/>
      <c r="H731" s="142"/>
      <c r="I731" s="138"/>
      <c r="J731" s="138"/>
      <c r="K731" s="138"/>
      <c r="L731" s="138"/>
      <c r="M731" s="138"/>
      <c r="N731" s="138"/>
      <c r="O731" s="8"/>
      <c r="P731" s="8"/>
      <c r="Q731" s="8"/>
      <c r="R731" s="8"/>
      <c r="S731" s="8"/>
      <c r="T731" s="8"/>
      <c r="U731" s="8"/>
      <c r="V731" s="8"/>
      <c r="W731" s="8"/>
      <c r="X731" s="8"/>
      <c r="Y731" s="8"/>
      <c r="Z731" s="142"/>
      <c r="AA731" s="142"/>
      <c r="AB731" s="8"/>
      <c r="AC731" s="8"/>
      <c r="AD731" s="8"/>
      <c r="AE731" s="8"/>
    </row>
    <row r="732" ht="15.75" customHeight="1">
      <c r="A732" s="8"/>
      <c r="B732" s="8"/>
      <c r="C732" s="8"/>
      <c r="D732" s="8"/>
      <c r="E732" s="8"/>
      <c r="F732" s="8"/>
      <c r="G732" s="142"/>
      <c r="H732" s="142"/>
      <c r="I732" s="138"/>
      <c r="J732" s="138"/>
      <c r="K732" s="138"/>
      <c r="L732" s="138"/>
      <c r="M732" s="138"/>
      <c r="N732" s="138"/>
      <c r="O732" s="8"/>
      <c r="P732" s="8"/>
      <c r="Q732" s="8"/>
      <c r="R732" s="8"/>
      <c r="S732" s="8"/>
      <c r="T732" s="8"/>
      <c r="U732" s="8"/>
      <c r="V732" s="8"/>
      <c r="W732" s="8"/>
      <c r="X732" s="8"/>
      <c r="Y732" s="8"/>
      <c r="Z732" s="142"/>
      <c r="AA732" s="142"/>
      <c r="AB732" s="8"/>
      <c r="AC732" s="8"/>
      <c r="AD732" s="8"/>
      <c r="AE732" s="8"/>
    </row>
    <row r="733" ht="15.75" customHeight="1">
      <c r="A733" s="8"/>
      <c r="B733" s="8"/>
      <c r="C733" s="8"/>
      <c r="D733" s="8"/>
      <c r="E733" s="8"/>
      <c r="F733" s="8"/>
      <c r="G733" s="142"/>
      <c r="H733" s="142"/>
      <c r="I733" s="138"/>
      <c r="J733" s="138"/>
      <c r="K733" s="138"/>
      <c r="L733" s="138"/>
      <c r="M733" s="138"/>
      <c r="N733" s="138"/>
      <c r="O733" s="8"/>
      <c r="P733" s="8"/>
      <c r="Q733" s="8"/>
      <c r="R733" s="8"/>
      <c r="S733" s="8"/>
      <c r="T733" s="8"/>
      <c r="U733" s="8"/>
      <c r="V733" s="8"/>
      <c r="W733" s="8"/>
      <c r="X733" s="8"/>
      <c r="Y733" s="8"/>
      <c r="Z733" s="142"/>
      <c r="AA733" s="142"/>
      <c r="AB733" s="8"/>
      <c r="AC733" s="8"/>
      <c r="AD733" s="8"/>
      <c r="AE733" s="8"/>
    </row>
    <row r="734" ht="15.75" customHeight="1">
      <c r="A734" s="8"/>
      <c r="B734" s="8"/>
      <c r="C734" s="8"/>
      <c r="D734" s="8"/>
      <c r="E734" s="8"/>
      <c r="F734" s="8"/>
      <c r="G734" s="142"/>
      <c r="H734" s="142"/>
      <c r="I734" s="138"/>
      <c r="J734" s="138"/>
      <c r="K734" s="138"/>
      <c r="L734" s="138"/>
      <c r="M734" s="138"/>
      <c r="N734" s="138"/>
      <c r="O734" s="8"/>
      <c r="P734" s="8"/>
      <c r="Q734" s="8"/>
      <c r="R734" s="8"/>
      <c r="S734" s="8"/>
      <c r="T734" s="8"/>
      <c r="U734" s="8"/>
      <c r="V734" s="8"/>
      <c r="W734" s="8"/>
      <c r="X734" s="8"/>
      <c r="Y734" s="8"/>
      <c r="Z734" s="142"/>
      <c r="AA734" s="142"/>
      <c r="AB734" s="8"/>
      <c r="AC734" s="8"/>
      <c r="AD734" s="8"/>
      <c r="AE734" s="8"/>
    </row>
    <row r="735" ht="15.75" customHeight="1">
      <c r="A735" s="8"/>
      <c r="B735" s="8"/>
      <c r="C735" s="8"/>
      <c r="D735" s="8"/>
      <c r="E735" s="8"/>
      <c r="F735" s="8"/>
      <c r="G735" s="142"/>
      <c r="H735" s="142"/>
      <c r="I735" s="138"/>
      <c r="J735" s="138"/>
      <c r="K735" s="138"/>
      <c r="L735" s="138"/>
      <c r="M735" s="138"/>
      <c r="N735" s="138"/>
      <c r="O735" s="8"/>
      <c r="P735" s="8"/>
      <c r="Q735" s="8"/>
      <c r="R735" s="8"/>
      <c r="S735" s="8"/>
      <c r="T735" s="8"/>
      <c r="U735" s="8"/>
      <c r="V735" s="8"/>
      <c r="W735" s="8"/>
      <c r="X735" s="8"/>
      <c r="Y735" s="8"/>
      <c r="Z735" s="142"/>
      <c r="AA735" s="142"/>
      <c r="AB735" s="8"/>
      <c r="AC735" s="8"/>
      <c r="AD735" s="8"/>
      <c r="AE735" s="8"/>
    </row>
    <row r="736" ht="15.75" customHeight="1">
      <c r="A736" s="8"/>
      <c r="B736" s="8"/>
      <c r="C736" s="8"/>
      <c r="D736" s="8"/>
      <c r="E736" s="8"/>
      <c r="F736" s="8"/>
      <c r="G736" s="142"/>
      <c r="H736" s="142"/>
      <c r="I736" s="138"/>
      <c r="J736" s="138"/>
      <c r="K736" s="138"/>
      <c r="L736" s="138"/>
      <c r="M736" s="138"/>
      <c r="N736" s="138"/>
      <c r="O736" s="8"/>
      <c r="P736" s="8"/>
      <c r="Q736" s="8"/>
      <c r="R736" s="8"/>
      <c r="S736" s="8"/>
      <c r="T736" s="8"/>
      <c r="U736" s="8"/>
      <c r="V736" s="8"/>
      <c r="W736" s="8"/>
      <c r="X736" s="8"/>
      <c r="Y736" s="8"/>
      <c r="Z736" s="142"/>
      <c r="AA736" s="142"/>
      <c r="AB736" s="8"/>
      <c r="AC736" s="8"/>
      <c r="AD736" s="8"/>
      <c r="AE736" s="8"/>
    </row>
    <row r="737" ht="15.75" customHeight="1">
      <c r="A737" s="8"/>
      <c r="B737" s="8"/>
      <c r="C737" s="8"/>
      <c r="D737" s="8"/>
      <c r="E737" s="8"/>
      <c r="F737" s="8"/>
      <c r="G737" s="142"/>
      <c r="H737" s="142"/>
      <c r="I737" s="138"/>
      <c r="J737" s="138"/>
      <c r="K737" s="138"/>
      <c r="L737" s="138"/>
      <c r="M737" s="138"/>
      <c r="N737" s="138"/>
      <c r="O737" s="8"/>
      <c r="P737" s="8"/>
      <c r="Q737" s="8"/>
      <c r="R737" s="8"/>
      <c r="S737" s="8"/>
      <c r="T737" s="8"/>
      <c r="U737" s="8"/>
      <c r="V737" s="8"/>
      <c r="W737" s="8"/>
      <c r="X737" s="8"/>
      <c r="Y737" s="8"/>
      <c r="Z737" s="142"/>
      <c r="AA737" s="142"/>
      <c r="AB737" s="8"/>
      <c r="AC737" s="8"/>
      <c r="AD737" s="8"/>
      <c r="AE737" s="8"/>
    </row>
    <row r="738" ht="15.75" customHeight="1">
      <c r="A738" s="8"/>
      <c r="B738" s="8"/>
      <c r="C738" s="8"/>
      <c r="D738" s="8"/>
      <c r="E738" s="8"/>
      <c r="F738" s="8"/>
      <c r="G738" s="142"/>
      <c r="H738" s="142"/>
      <c r="I738" s="138"/>
      <c r="J738" s="138"/>
      <c r="K738" s="138"/>
      <c r="L738" s="138"/>
      <c r="M738" s="138"/>
      <c r="N738" s="138"/>
      <c r="O738" s="8"/>
      <c r="P738" s="8"/>
      <c r="Q738" s="8"/>
      <c r="R738" s="8"/>
      <c r="S738" s="8"/>
      <c r="T738" s="8"/>
      <c r="U738" s="8"/>
      <c r="V738" s="8"/>
      <c r="W738" s="8"/>
      <c r="X738" s="8"/>
      <c r="Y738" s="8"/>
      <c r="Z738" s="142"/>
      <c r="AA738" s="142"/>
      <c r="AB738" s="8"/>
      <c r="AC738" s="8"/>
      <c r="AD738" s="8"/>
      <c r="AE738" s="8"/>
    </row>
    <row r="739" ht="15.75" customHeight="1">
      <c r="A739" s="8"/>
      <c r="B739" s="8"/>
      <c r="C739" s="8"/>
      <c r="D739" s="8"/>
      <c r="E739" s="8"/>
      <c r="F739" s="8"/>
      <c r="G739" s="142"/>
      <c r="H739" s="142"/>
      <c r="I739" s="138"/>
      <c r="J739" s="138"/>
      <c r="K739" s="138"/>
      <c r="L739" s="138"/>
      <c r="M739" s="138"/>
      <c r="N739" s="138"/>
      <c r="O739" s="8"/>
      <c r="P739" s="8"/>
      <c r="Q739" s="8"/>
      <c r="R739" s="8"/>
      <c r="S739" s="8"/>
      <c r="T739" s="8"/>
      <c r="U739" s="8"/>
      <c r="V739" s="8"/>
      <c r="W739" s="8"/>
      <c r="X739" s="8"/>
      <c r="Y739" s="8"/>
      <c r="Z739" s="142"/>
      <c r="AA739" s="142"/>
      <c r="AB739" s="8"/>
      <c r="AC739" s="8"/>
      <c r="AD739" s="8"/>
      <c r="AE739" s="8"/>
    </row>
    <row r="740" ht="15.75" customHeight="1">
      <c r="A740" s="8"/>
      <c r="B740" s="8"/>
      <c r="C740" s="8"/>
      <c r="D740" s="8"/>
      <c r="E740" s="8"/>
      <c r="F740" s="8"/>
      <c r="G740" s="142"/>
      <c r="H740" s="142"/>
      <c r="I740" s="138"/>
      <c r="J740" s="138"/>
      <c r="K740" s="138"/>
      <c r="L740" s="138"/>
      <c r="M740" s="138"/>
      <c r="N740" s="138"/>
      <c r="O740" s="8"/>
      <c r="P740" s="8"/>
      <c r="Q740" s="8"/>
      <c r="R740" s="8"/>
      <c r="S740" s="8"/>
      <c r="T740" s="8"/>
      <c r="U740" s="8"/>
      <c r="V740" s="8"/>
      <c r="W740" s="8"/>
      <c r="X740" s="8"/>
      <c r="Y740" s="8"/>
      <c r="Z740" s="142"/>
      <c r="AA740" s="142"/>
      <c r="AB740" s="8"/>
      <c r="AC740" s="8"/>
      <c r="AD740" s="8"/>
      <c r="AE740" s="8"/>
    </row>
    <row r="741" ht="15.75" customHeight="1">
      <c r="A741" s="8"/>
      <c r="B741" s="8"/>
      <c r="C741" s="8"/>
      <c r="D741" s="8"/>
      <c r="E741" s="8"/>
      <c r="F741" s="8"/>
      <c r="G741" s="142"/>
      <c r="H741" s="142"/>
      <c r="I741" s="138"/>
      <c r="J741" s="138"/>
      <c r="K741" s="138"/>
      <c r="L741" s="138"/>
      <c r="M741" s="138"/>
      <c r="N741" s="138"/>
      <c r="O741" s="8"/>
      <c r="P741" s="8"/>
      <c r="Q741" s="8"/>
      <c r="R741" s="8"/>
      <c r="S741" s="8"/>
      <c r="T741" s="8"/>
      <c r="U741" s="8"/>
      <c r="V741" s="8"/>
      <c r="W741" s="8"/>
      <c r="X741" s="8"/>
      <c r="Y741" s="8"/>
      <c r="Z741" s="142"/>
      <c r="AA741" s="142"/>
      <c r="AB741" s="8"/>
      <c r="AC741" s="8"/>
      <c r="AD741" s="8"/>
      <c r="AE741" s="8"/>
    </row>
    <row r="742" ht="15.75" customHeight="1">
      <c r="A742" s="8"/>
      <c r="B742" s="8"/>
      <c r="C742" s="8"/>
      <c r="D742" s="8"/>
      <c r="E742" s="8"/>
      <c r="F742" s="8"/>
      <c r="G742" s="142"/>
      <c r="H742" s="142"/>
      <c r="I742" s="138"/>
      <c r="J742" s="138"/>
      <c r="K742" s="138"/>
      <c r="L742" s="138"/>
      <c r="M742" s="138"/>
      <c r="N742" s="138"/>
      <c r="O742" s="8"/>
      <c r="P742" s="8"/>
      <c r="Q742" s="8"/>
      <c r="R742" s="8"/>
      <c r="S742" s="8"/>
      <c r="T742" s="8"/>
      <c r="U742" s="8"/>
      <c r="V742" s="8"/>
      <c r="W742" s="8"/>
      <c r="X742" s="8"/>
      <c r="Y742" s="8"/>
      <c r="Z742" s="142"/>
      <c r="AA742" s="142"/>
      <c r="AB742" s="8"/>
      <c r="AC742" s="8"/>
      <c r="AD742" s="8"/>
      <c r="AE742" s="8"/>
    </row>
    <row r="743" ht="15.75" customHeight="1">
      <c r="A743" s="8"/>
      <c r="B743" s="8"/>
      <c r="C743" s="8"/>
      <c r="D743" s="8"/>
      <c r="E743" s="8"/>
      <c r="F743" s="8"/>
      <c r="G743" s="142"/>
      <c r="H743" s="142"/>
      <c r="I743" s="138"/>
      <c r="J743" s="138"/>
      <c r="K743" s="138"/>
      <c r="L743" s="138"/>
      <c r="M743" s="138"/>
      <c r="N743" s="138"/>
      <c r="O743" s="8"/>
      <c r="P743" s="8"/>
      <c r="Q743" s="8"/>
      <c r="R743" s="8"/>
      <c r="S743" s="8"/>
      <c r="T743" s="8"/>
      <c r="U743" s="8"/>
      <c r="V743" s="8"/>
      <c r="W743" s="8"/>
      <c r="X743" s="8"/>
      <c r="Y743" s="8"/>
      <c r="Z743" s="142"/>
      <c r="AA743" s="142"/>
      <c r="AB743" s="8"/>
      <c r="AC743" s="8"/>
      <c r="AD743" s="8"/>
      <c r="AE743" s="8"/>
    </row>
    <row r="744" ht="15.75" customHeight="1">
      <c r="A744" s="8"/>
      <c r="B744" s="8"/>
      <c r="C744" s="8"/>
      <c r="D744" s="8"/>
      <c r="E744" s="8"/>
      <c r="F744" s="8"/>
      <c r="G744" s="142"/>
      <c r="H744" s="142"/>
      <c r="I744" s="138"/>
      <c r="J744" s="138"/>
      <c r="K744" s="138"/>
      <c r="L744" s="138"/>
      <c r="M744" s="138"/>
      <c r="N744" s="138"/>
      <c r="O744" s="8"/>
      <c r="P744" s="8"/>
      <c r="Q744" s="8"/>
      <c r="R744" s="8"/>
      <c r="S744" s="8"/>
      <c r="T744" s="8"/>
      <c r="U744" s="8"/>
      <c r="V744" s="8"/>
      <c r="W744" s="8"/>
      <c r="X744" s="8"/>
      <c r="Y744" s="8"/>
      <c r="Z744" s="142"/>
      <c r="AA744" s="142"/>
      <c r="AB744" s="8"/>
      <c r="AC744" s="8"/>
      <c r="AD744" s="8"/>
      <c r="AE744" s="8"/>
    </row>
    <row r="745" ht="15.75" customHeight="1">
      <c r="A745" s="8"/>
      <c r="B745" s="8"/>
      <c r="C745" s="8"/>
      <c r="D745" s="8"/>
      <c r="E745" s="8"/>
      <c r="F745" s="8"/>
      <c r="G745" s="142"/>
      <c r="H745" s="142"/>
      <c r="I745" s="138"/>
      <c r="J745" s="138"/>
      <c r="K745" s="138"/>
      <c r="L745" s="138"/>
      <c r="M745" s="138"/>
      <c r="N745" s="138"/>
      <c r="O745" s="8"/>
      <c r="P745" s="8"/>
      <c r="Q745" s="8"/>
      <c r="R745" s="8"/>
      <c r="S745" s="8"/>
      <c r="T745" s="8"/>
      <c r="U745" s="8"/>
      <c r="V745" s="8"/>
      <c r="W745" s="8"/>
      <c r="X745" s="8"/>
      <c r="Y745" s="8"/>
      <c r="Z745" s="142"/>
      <c r="AA745" s="142"/>
      <c r="AB745" s="8"/>
      <c r="AC745" s="8"/>
      <c r="AD745" s="8"/>
      <c r="AE745" s="8"/>
    </row>
    <row r="746" ht="15.75" customHeight="1">
      <c r="A746" s="8"/>
      <c r="B746" s="8"/>
      <c r="C746" s="8"/>
      <c r="D746" s="8"/>
      <c r="E746" s="8"/>
      <c r="F746" s="8"/>
      <c r="G746" s="142"/>
      <c r="H746" s="142"/>
      <c r="I746" s="138"/>
      <c r="J746" s="138"/>
      <c r="K746" s="138"/>
      <c r="L746" s="138"/>
      <c r="M746" s="138"/>
      <c r="N746" s="138"/>
      <c r="O746" s="8"/>
      <c r="P746" s="8"/>
      <c r="Q746" s="8"/>
      <c r="R746" s="8"/>
      <c r="S746" s="8"/>
      <c r="T746" s="8"/>
      <c r="U746" s="8"/>
      <c r="V746" s="8"/>
      <c r="W746" s="8"/>
      <c r="X746" s="8"/>
      <c r="Y746" s="8"/>
      <c r="Z746" s="142"/>
      <c r="AA746" s="142"/>
      <c r="AB746" s="8"/>
      <c r="AC746" s="8"/>
      <c r="AD746" s="8"/>
      <c r="AE746" s="8"/>
    </row>
    <row r="747" ht="15.75" customHeight="1">
      <c r="A747" s="8"/>
      <c r="B747" s="8"/>
      <c r="C747" s="8"/>
      <c r="D747" s="8"/>
      <c r="E747" s="8"/>
      <c r="F747" s="8"/>
      <c r="G747" s="142"/>
      <c r="H747" s="142"/>
      <c r="I747" s="138"/>
      <c r="J747" s="138"/>
      <c r="K747" s="138"/>
      <c r="L747" s="138"/>
      <c r="M747" s="138"/>
      <c r="N747" s="138"/>
      <c r="O747" s="8"/>
      <c r="P747" s="8"/>
      <c r="Q747" s="8"/>
      <c r="R747" s="8"/>
      <c r="S747" s="8"/>
      <c r="T747" s="8"/>
      <c r="U747" s="8"/>
      <c r="V747" s="8"/>
      <c r="W747" s="8"/>
      <c r="X747" s="8"/>
      <c r="Y747" s="8"/>
      <c r="Z747" s="142"/>
      <c r="AA747" s="142"/>
      <c r="AB747" s="8"/>
      <c r="AC747" s="8"/>
      <c r="AD747" s="8"/>
      <c r="AE747" s="8"/>
    </row>
    <row r="748" ht="15.75" customHeight="1">
      <c r="A748" s="8"/>
      <c r="B748" s="8"/>
      <c r="C748" s="8"/>
      <c r="D748" s="8"/>
      <c r="E748" s="8"/>
      <c r="F748" s="8"/>
      <c r="G748" s="142"/>
      <c r="H748" s="142"/>
      <c r="I748" s="138"/>
      <c r="J748" s="138"/>
      <c r="K748" s="138"/>
      <c r="L748" s="138"/>
      <c r="M748" s="138"/>
      <c r="N748" s="138"/>
      <c r="O748" s="8"/>
      <c r="P748" s="8"/>
      <c r="Q748" s="8"/>
      <c r="R748" s="8"/>
      <c r="S748" s="8"/>
      <c r="T748" s="8"/>
      <c r="U748" s="8"/>
      <c r="V748" s="8"/>
      <c r="W748" s="8"/>
      <c r="X748" s="8"/>
      <c r="Y748" s="8"/>
      <c r="Z748" s="142"/>
      <c r="AA748" s="142"/>
      <c r="AB748" s="8"/>
      <c r="AC748" s="8"/>
      <c r="AD748" s="8"/>
      <c r="AE748" s="8"/>
    </row>
    <row r="749" ht="15.75" customHeight="1">
      <c r="A749" s="8"/>
      <c r="B749" s="8"/>
      <c r="C749" s="8"/>
      <c r="D749" s="8"/>
      <c r="E749" s="8"/>
      <c r="F749" s="8"/>
      <c r="G749" s="142"/>
      <c r="H749" s="142"/>
      <c r="I749" s="138"/>
      <c r="J749" s="138"/>
      <c r="K749" s="138"/>
      <c r="L749" s="138"/>
      <c r="M749" s="138"/>
      <c r="N749" s="138"/>
      <c r="O749" s="8"/>
      <c r="P749" s="8"/>
      <c r="Q749" s="8"/>
      <c r="R749" s="8"/>
      <c r="S749" s="8"/>
      <c r="T749" s="8"/>
      <c r="U749" s="8"/>
      <c r="V749" s="8"/>
      <c r="W749" s="8"/>
      <c r="X749" s="8"/>
      <c r="Y749" s="8"/>
      <c r="Z749" s="142"/>
      <c r="AA749" s="142"/>
      <c r="AB749" s="8"/>
      <c r="AC749" s="8"/>
      <c r="AD749" s="8"/>
      <c r="AE749" s="8"/>
    </row>
    <row r="750" ht="15.75" customHeight="1">
      <c r="A750" s="8"/>
      <c r="B750" s="8"/>
      <c r="C750" s="8"/>
      <c r="D750" s="8"/>
      <c r="E750" s="8"/>
      <c r="F750" s="8"/>
      <c r="G750" s="142"/>
      <c r="H750" s="142"/>
      <c r="I750" s="138"/>
      <c r="J750" s="138"/>
      <c r="K750" s="138"/>
      <c r="L750" s="138"/>
      <c r="M750" s="138"/>
      <c r="N750" s="138"/>
      <c r="O750" s="8"/>
      <c r="P750" s="8"/>
      <c r="Q750" s="8"/>
      <c r="R750" s="8"/>
      <c r="S750" s="8"/>
      <c r="T750" s="8"/>
      <c r="U750" s="8"/>
      <c r="V750" s="8"/>
      <c r="W750" s="8"/>
      <c r="X750" s="8"/>
      <c r="Y750" s="8"/>
      <c r="Z750" s="142"/>
      <c r="AA750" s="142"/>
      <c r="AB750" s="8"/>
      <c r="AC750" s="8"/>
      <c r="AD750" s="8"/>
      <c r="AE750" s="8"/>
    </row>
    <row r="751" ht="15.75" customHeight="1">
      <c r="A751" s="8"/>
      <c r="B751" s="8"/>
      <c r="C751" s="8"/>
      <c r="D751" s="8"/>
      <c r="E751" s="8"/>
      <c r="F751" s="8"/>
      <c r="G751" s="142"/>
      <c r="H751" s="142"/>
      <c r="I751" s="138"/>
      <c r="J751" s="138"/>
      <c r="K751" s="138"/>
      <c r="L751" s="138"/>
      <c r="M751" s="138"/>
      <c r="N751" s="138"/>
      <c r="O751" s="8"/>
      <c r="P751" s="8"/>
      <c r="Q751" s="8"/>
      <c r="R751" s="8"/>
      <c r="S751" s="8"/>
      <c r="T751" s="8"/>
      <c r="U751" s="8"/>
      <c r="V751" s="8"/>
      <c r="W751" s="8"/>
      <c r="X751" s="8"/>
      <c r="Y751" s="8"/>
      <c r="Z751" s="142"/>
      <c r="AA751" s="142"/>
      <c r="AB751" s="8"/>
      <c r="AC751" s="8"/>
      <c r="AD751" s="8"/>
      <c r="AE751" s="8"/>
    </row>
    <row r="752" ht="15.75" customHeight="1">
      <c r="A752" s="8"/>
      <c r="B752" s="8"/>
      <c r="C752" s="8"/>
      <c r="D752" s="8"/>
      <c r="E752" s="8"/>
      <c r="F752" s="8"/>
      <c r="G752" s="142"/>
      <c r="H752" s="142"/>
      <c r="I752" s="138"/>
      <c r="J752" s="138"/>
      <c r="K752" s="138"/>
      <c r="L752" s="138"/>
      <c r="M752" s="138"/>
      <c r="N752" s="138"/>
      <c r="O752" s="8"/>
      <c r="P752" s="8"/>
      <c r="Q752" s="8"/>
      <c r="R752" s="8"/>
      <c r="S752" s="8"/>
      <c r="T752" s="8"/>
      <c r="U752" s="8"/>
      <c r="V752" s="8"/>
      <c r="W752" s="8"/>
      <c r="X752" s="8"/>
      <c r="Y752" s="8"/>
      <c r="Z752" s="142"/>
      <c r="AA752" s="142"/>
      <c r="AB752" s="8"/>
      <c r="AC752" s="8"/>
      <c r="AD752" s="8"/>
      <c r="AE752" s="8"/>
    </row>
    <row r="753" ht="15.75" customHeight="1">
      <c r="A753" s="8"/>
      <c r="B753" s="8"/>
      <c r="C753" s="8"/>
      <c r="D753" s="8"/>
      <c r="E753" s="8"/>
      <c r="F753" s="8"/>
      <c r="G753" s="142"/>
      <c r="H753" s="142"/>
      <c r="I753" s="138"/>
      <c r="J753" s="138"/>
      <c r="K753" s="138"/>
      <c r="L753" s="138"/>
      <c r="M753" s="138"/>
      <c r="N753" s="138"/>
      <c r="O753" s="8"/>
      <c r="P753" s="8"/>
      <c r="Q753" s="8"/>
      <c r="R753" s="8"/>
      <c r="S753" s="8"/>
      <c r="T753" s="8"/>
      <c r="U753" s="8"/>
      <c r="V753" s="8"/>
      <c r="W753" s="8"/>
      <c r="X753" s="8"/>
      <c r="Y753" s="8"/>
      <c r="Z753" s="142"/>
      <c r="AA753" s="142"/>
      <c r="AB753" s="8"/>
      <c r="AC753" s="8"/>
      <c r="AD753" s="8"/>
      <c r="AE753" s="8"/>
    </row>
    <row r="754" ht="15.75" customHeight="1">
      <c r="A754" s="8"/>
      <c r="B754" s="8"/>
      <c r="C754" s="8"/>
      <c r="D754" s="8"/>
      <c r="E754" s="8"/>
      <c r="F754" s="8"/>
      <c r="G754" s="142"/>
      <c r="H754" s="142"/>
      <c r="I754" s="138"/>
      <c r="J754" s="138"/>
      <c r="K754" s="138"/>
      <c r="L754" s="138"/>
      <c r="M754" s="138"/>
      <c r="N754" s="138"/>
      <c r="O754" s="8"/>
      <c r="P754" s="8"/>
      <c r="Q754" s="8"/>
      <c r="R754" s="8"/>
      <c r="S754" s="8"/>
      <c r="T754" s="8"/>
      <c r="U754" s="8"/>
      <c r="V754" s="8"/>
      <c r="W754" s="8"/>
      <c r="X754" s="8"/>
      <c r="Y754" s="8"/>
      <c r="Z754" s="142"/>
      <c r="AA754" s="142"/>
      <c r="AB754" s="8"/>
      <c r="AC754" s="8"/>
      <c r="AD754" s="8"/>
      <c r="AE754" s="8"/>
    </row>
    <row r="755" ht="15.75" customHeight="1">
      <c r="A755" s="8"/>
      <c r="B755" s="8"/>
      <c r="C755" s="8"/>
      <c r="D755" s="8"/>
      <c r="E755" s="8"/>
      <c r="F755" s="8"/>
      <c r="G755" s="142"/>
      <c r="H755" s="142"/>
      <c r="I755" s="138"/>
      <c r="J755" s="138"/>
      <c r="K755" s="138"/>
      <c r="L755" s="138"/>
      <c r="M755" s="138"/>
      <c r="N755" s="138"/>
      <c r="O755" s="8"/>
      <c r="P755" s="8"/>
      <c r="Q755" s="8"/>
      <c r="R755" s="8"/>
      <c r="S755" s="8"/>
      <c r="T755" s="8"/>
      <c r="U755" s="8"/>
      <c r="V755" s="8"/>
      <c r="W755" s="8"/>
      <c r="X755" s="8"/>
      <c r="Y755" s="8"/>
      <c r="Z755" s="142"/>
      <c r="AA755" s="142"/>
      <c r="AB755" s="8"/>
      <c r="AC755" s="8"/>
      <c r="AD755" s="8"/>
      <c r="AE755" s="8"/>
    </row>
    <row r="756" ht="15.75" customHeight="1">
      <c r="A756" s="8"/>
      <c r="B756" s="8"/>
      <c r="C756" s="8"/>
      <c r="D756" s="8"/>
      <c r="E756" s="8"/>
      <c r="F756" s="8"/>
      <c r="G756" s="142"/>
      <c r="H756" s="142"/>
      <c r="I756" s="138"/>
      <c r="J756" s="138"/>
      <c r="K756" s="138"/>
      <c r="L756" s="138"/>
      <c r="M756" s="138"/>
      <c r="N756" s="138"/>
      <c r="O756" s="8"/>
      <c r="P756" s="8"/>
      <c r="Q756" s="8"/>
      <c r="R756" s="8"/>
      <c r="S756" s="8"/>
      <c r="T756" s="8"/>
      <c r="U756" s="8"/>
      <c r="V756" s="8"/>
      <c r="W756" s="8"/>
      <c r="X756" s="8"/>
      <c r="Y756" s="8"/>
      <c r="Z756" s="142"/>
      <c r="AA756" s="142"/>
      <c r="AB756" s="8"/>
      <c r="AC756" s="8"/>
      <c r="AD756" s="8"/>
      <c r="AE756" s="8"/>
    </row>
    <row r="757" ht="15.75" customHeight="1">
      <c r="A757" s="8"/>
      <c r="B757" s="8"/>
      <c r="C757" s="8"/>
      <c r="D757" s="8"/>
      <c r="E757" s="8"/>
      <c r="F757" s="8"/>
      <c r="G757" s="142"/>
      <c r="H757" s="142"/>
      <c r="I757" s="138"/>
      <c r="J757" s="138"/>
      <c r="K757" s="138"/>
      <c r="L757" s="138"/>
      <c r="M757" s="138"/>
      <c r="N757" s="138"/>
      <c r="O757" s="8"/>
      <c r="P757" s="8"/>
      <c r="Q757" s="8"/>
      <c r="R757" s="8"/>
      <c r="S757" s="8"/>
      <c r="T757" s="8"/>
      <c r="U757" s="8"/>
      <c r="V757" s="8"/>
      <c r="W757" s="8"/>
      <c r="X757" s="8"/>
      <c r="Y757" s="8"/>
      <c r="Z757" s="142"/>
      <c r="AA757" s="142"/>
      <c r="AB757" s="8"/>
      <c r="AC757" s="8"/>
      <c r="AD757" s="8"/>
      <c r="AE757" s="8"/>
    </row>
    <row r="758" ht="15.75" customHeight="1">
      <c r="A758" s="8"/>
      <c r="B758" s="8"/>
      <c r="C758" s="8"/>
      <c r="D758" s="8"/>
      <c r="E758" s="8"/>
      <c r="F758" s="8"/>
      <c r="G758" s="142"/>
      <c r="H758" s="142"/>
      <c r="I758" s="138"/>
      <c r="J758" s="138"/>
      <c r="K758" s="138"/>
      <c r="L758" s="138"/>
      <c r="M758" s="138"/>
      <c r="N758" s="138"/>
      <c r="O758" s="8"/>
      <c r="P758" s="8"/>
      <c r="Q758" s="8"/>
      <c r="R758" s="8"/>
      <c r="S758" s="8"/>
      <c r="T758" s="8"/>
      <c r="U758" s="8"/>
      <c r="V758" s="8"/>
      <c r="W758" s="8"/>
      <c r="X758" s="8"/>
      <c r="Y758" s="8"/>
      <c r="Z758" s="142"/>
      <c r="AA758" s="142"/>
      <c r="AB758" s="8"/>
      <c r="AC758" s="8"/>
      <c r="AD758" s="8"/>
      <c r="AE758" s="8"/>
    </row>
    <row r="759" ht="15.75" customHeight="1">
      <c r="A759" s="8"/>
      <c r="B759" s="8"/>
      <c r="C759" s="8"/>
      <c r="D759" s="8"/>
      <c r="E759" s="8"/>
      <c r="F759" s="8"/>
      <c r="G759" s="142"/>
      <c r="H759" s="142"/>
      <c r="I759" s="138"/>
      <c r="J759" s="138"/>
      <c r="K759" s="138"/>
      <c r="L759" s="138"/>
      <c r="M759" s="138"/>
      <c r="N759" s="138"/>
      <c r="O759" s="8"/>
      <c r="P759" s="8"/>
      <c r="Q759" s="8"/>
      <c r="R759" s="8"/>
      <c r="S759" s="8"/>
      <c r="T759" s="8"/>
      <c r="U759" s="8"/>
      <c r="V759" s="8"/>
      <c r="W759" s="8"/>
      <c r="X759" s="8"/>
      <c r="Y759" s="8"/>
      <c r="Z759" s="142"/>
      <c r="AA759" s="142"/>
      <c r="AB759" s="8"/>
      <c r="AC759" s="8"/>
      <c r="AD759" s="8"/>
      <c r="AE759" s="8"/>
    </row>
    <row r="760" ht="15.75" customHeight="1">
      <c r="A760" s="8"/>
      <c r="B760" s="8"/>
      <c r="C760" s="8"/>
      <c r="D760" s="8"/>
      <c r="E760" s="8"/>
      <c r="F760" s="8"/>
      <c r="G760" s="142"/>
      <c r="H760" s="142"/>
      <c r="I760" s="138"/>
      <c r="J760" s="138"/>
      <c r="K760" s="138"/>
      <c r="L760" s="138"/>
      <c r="M760" s="138"/>
      <c r="N760" s="138"/>
      <c r="O760" s="8"/>
      <c r="P760" s="8"/>
      <c r="Q760" s="8"/>
      <c r="R760" s="8"/>
      <c r="S760" s="8"/>
      <c r="T760" s="8"/>
      <c r="U760" s="8"/>
      <c r="V760" s="8"/>
      <c r="W760" s="8"/>
      <c r="X760" s="8"/>
      <c r="Y760" s="8"/>
      <c r="Z760" s="142"/>
      <c r="AA760" s="142"/>
      <c r="AB760" s="8"/>
      <c r="AC760" s="8"/>
      <c r="AD760" s="8"/>
      <c r="AE760" s="8"/>
    </row>
    <row r="761" ht="15.75" customHeight="1">
      <c r="A761" s="8"/>
      <c r="B761" s="8"/>
      <c r="C761" s="8"/>
      <c r="D761" s="8"/>
      <c r="E761" s="8"/>
      <c r="F761" s="8"/>
      <c r="G761" s="142"/>
      <c r="H761" s="142"/>
      <c r="I761" s="138"/>
      <c r="J761" s="138"/>
      <c r="K761" s="138"/>
      <c r="L761" s="138"/>
      <c r="M761" s="138"/>
      <c r="N761" s="138"/>
      <c r="O761" s="8"/>
      <c r="P761" s="8"/>
      <c r="Q761" s="8"/>
      <c r="R761" s="8"/>
      <c r="S761" s="8"/>
      <c r="T761" s="8"/>
      <c r="U761" s="8"/>
      <c r="V761" s="8"/>
      <c r="W761" s="8"/>
      <c r="X761" s="8"/>
      <c r="Y761" s="8"/>
      <c r="Z761" s="142"/>
      <c r="AA761" s="142"/>
      <c r="AB761" s="8"/>
      <c r="AC761" s="8"/>
      <c r="AD761" s="8"/>
      <c r="AE761" s="8"/>
    </row>
    <row r="762" ht="15.75" customHeight="1">
      <c r="A762" s="8"/>
      <c r="B762" s="8"/>
      <c r="C762" s="8"/>
      <c r="D762" s="8"/>
      <c r="E762" s="8"/>
      <c r="F762" s="8"/>
      <c r="G762" s="142"/>
      <c r="H762" s="142"/>
      <c r="I762" s="138"/>
      <c r="J762" s="138"/>
      <c r="K762" s="138"/>
      <c r="L762" s="138"/>
      <c r="M762" s="138"/>
      <c r="N762" s="138"/>
      <c r="O762" s="8"/>
      <c r="P762" s="8"/>
      <c r="Q762" s="8"/>
      <c r="R762" s="8"/>
      <c r="S762" s="8"/>
      <c r="T762" s="8"/>
      <c r="U762" s="8"/>
      <c r="V762" s="8"/>
      <c r="W762" s="8"/>
      <c r="X762" s="8"/>
      <c r="Y762" s="8"/>
      <c r="Z762" s="142"/>
      <c r="AA762" s="142"/>
      <c r="AB762" s="8"/>
      <c r="AC762" s="8"/>
      <c r="AD762" s="8"/>
      <c r="AE762" s="8"/>
    </row>
    <row r="763" ht="15.75" customHeight="1">
      <c r="A763" s="8"/>
      <c r="B763" s="8"/>
      <c r="C763" s="8"/>
      <c r="D763" s="8"/>
      <c r="E763" s="8"/>
      <c r="F763" s="8"/>
      <c r="G763" s="142"/>
      <c r="H763" s="142"/>
      <c r="I763" s="138"/>
      <c r="J763" s="138"/>
      <c r="K763" s="138"/>
      <c r="L763" s="138"/>
      <c r="M763" s="138"/>
      <c r="N763" s="138"/>
      <c r="O763" s="8"/>
      <c r="P763" s="8"/>
      <c r="Q763" s="8"/>
      <c r="R763" s="8"/>
      <c r="S763" s="8"/>
      <c r="T763" s="8"/>
      <c r="U763" s="8"/>
      <c r="V763" s="8"/>
      <c r="W763" s="8"/>
      <c r="X763" s="8"/>
      <c r="Y763" s="8"/>
      <c r="Z763" s="142"/>
      <c r="AA763" s="142"/>
      <c r="AB763" s="8"/>
      <c r="AC763" s="8"/>
      <c r="AD763" s="8"/>
      <c r="AE763" s="8"/>
    </row>
    <row r="764" ht="15.75" customHeight="1">
      <c r="A764" s="8"/>
      <c r="B764" s="8"/>
      <c r="C764" s="8"/>
      <c r="D764" s="8"/>
      <c r="E764" s="8"/>
      <c r="F764" s="8"/>
      <c r="G764" s="142"/>
      <c r="H764" s="142"/>
      <c r="I764" s="138"/>
      <c r="J764" s="138"/>
      <c r="K764" s="138"/>
      <c r="L764" s="138"/>
      <c r="M764" s="138"/>
      <c r="N764" s="138"/>
      <c r="O764" s="8"/>
      <c r="P764" s="8"/>
      <c r="Q764" s="8"/>
      <c r="R764" s="8"/>
      <c r="S764" s="8"/>
      <c r="T764" s="8"/>
      <c r="U764" s="8"/>
      <c r="V764" s="8"/>
      <c r="W764" s="8"/>
      <c r="X764" s="8"/>
      <c r="Y764" s="8"/>
      <c r="Z764" s="142"/>
      <c r="AA764" s="142"/>
      <c r="AB764" s="8"/>
      <c r="AC764" s="8"/>
      <c r="AD764" s="8"/>
      <c r="AE764" s="8"/>
    </row>
    <row r="765" ht="15.75" customHeight="1">
      <c r="A765" s="8"/>
      <c r="B765" s="8"/>
      <c r="C765" s="8"/>
      <c r="D765" s="8"/>
      <c r="E765" s="8"/>
      <c r="F765" s="8"/>
      <c r="G765" s="142"/>
      <c r="H765" s="142"/>
      <c r="I765" s="138"/>
      <c r="J765" s="138"/>
      <c r="K765" s="138"/>
      <c r="L765" s="138"/>
      <c r="M765" s="138"/>
      <c r="N765" s="138"/>
      <c r="O765" s="8"/>
      <c r="P765" s="8"/>
      <c r="Q765" s="8"/>
      <c r="R765" s="8"/>
      <c r="S765" s="8"/>
      <c r="T765" s="8"/>
      <c r="U765" s="8"/>
      <c r="V765" s="8"/>
      <c r="W765" s="8"/>
      <c r="X765" s="8"/>
      <c r="Y765" s="8"/>
      <c r="Z765" s="142"/>
      <c r="AA765" s="142"/>
      <c r="AB765" s="8"/>
      <c r="AC765" s="8"/>
      <c r="AD765" s="8"/>
      <c r="AE765" s="8"/>
    </row>
    <row r="766" ht="15.75" customHeight="1">
      <c r="A766" s="8"/>
      <c r="B766" s="8"/>
      <c r="C766" s="8"/>
      <c r="D766" s="8"/>
      <c r="E766" s="8"/>
      <c r="F766" s="8"/>
      <c r="G766" s="142"/>
      <c r="H766" s="142"/>
      <c r="I766" s="138"/>
      <c r="J766" s="138"/>
      <c r="K766" s="138"/>
      <c r="L766" s="138"/>
      <c r="M766" s="138"/>
      <c r="N766" s="138"/>
      <c r="O766" s="8"/>
      <c r="P766" s="8"/>
      <c r="Q766" s="8"/>
      <c r="R766" s="8"/>
      <c r="S766" s="8"/>
      <c r="T766" s="8"/>
      <c r="U766" s="8"/>
      <c r="V766" s="8"/>
      <c r="W766" s="8"/>
      <c r="X766" s="8"/>
      <c r="Y766" s="8"/>
      <c r="Z766" s="142"/>
      <c r="AA766" s="142"/>
      <c r="AB766" s="8"/>
      <c r="AC766" s="8"/>
      <c r="AD766" s="8"/>
      <c r="AE766" s="8"/>
    </row>
    <row r="767" ht="15.75" customHeight="1">
      <c r="A767" s="8"/>
      <c r="B767" s="8"/>
      <c r="C767" s="8"/>
      <c r="D767" s="8"/>
      <c r="E767" s="8"/>
      <c r="F767" s="8"/>
      <c r="G767" s="142"/>
      <c r="H767" s="142"/>
      <c r="I767" s="138"/>
      <c r="J767" s="138"/>
      <c r="K767" s="138"/>
      <c r="L767" s="138"/>
      <c r="M767" s="138"/>
      <c r="N767" s="138"/>
      <c r="O767" s="8"/>
      <c r="P767" s="8"/>
      <c r="Q767" s="8"/>
      <c r="R767" s="8"/>
      <c r="S767" s="8"/>
      <c r="T767" s="8"/>
      <c r="U767" s="8"/>
      <c r="V767" s="8"/>
      <c r="W767" s="8"/>
      <c r="X767" s="8"/>
      <c r="Y767" s="8"/>
      <c r="Z767" s="142"/>
      <c r="AA767" s="142"/>
      <c r="AB767" s="8"/>
      <c r="AC767" s="8"/>
      <c r="AD767" s="8"/>
      <c r="AE767" s="8"/>
    </row>
    <row r="768" ht="15.75" customHeight="1">
      <c r="A768" s="8"/>
      <c r="B768" s="8"/>
      <c r="C768" s="8"/>
      <c r="D768" s="8"/>
      <c r="E768" s="8"/>
      <c r="F768" s="8"/>
      <c r="G768" s="142"/>
      <c r="H768" s="142"/>
      <c r="I768" s="138"/>
      <c r="J768" s="138"/>
      <c r="K768" s="138"/>
      <c r="L768" s="138"/>
      <c r="M768" s="138"/>
      <c r="N768" s="138"/>
      <c r="O768" s="8"/>
      <c r="P768" s="8"/>
      <c r="Q768" s="8"/>
      <c r="R768" s="8"/>
      <c r="S768" s="8"/>
      <c r="T768" s="8"/>
      <c r="U768" s="8"/>
      <c r="V768" s="8"/>
      <c r="W768" s="8"/>
      <c r="X768" s="8"/>
      <c r="Y768" s="8"/>
      <c r="Z768" s="142"/>
      <c r="AA768" s="142"/>
      <c r="AB768" s="8"/>
      <c r="AC768" s="8"/>
      <c r="AD768" s="8"/>
      <c r="AE768" s="8"/>
    </row>
    <row r="769" ht="15.75" customHeight="1">
      <c r="A769" s="8"/>
      <c r="B769" s="8"/>
      <c r="C769" s="8"/>
      <c r="D769" s="8"/>
      <c r="E769" s="8"/>
      <c r="F769" s="8"/>
      <c r="G769" s="142"/>
      <c r="H769" s="142"/>
      <c r="I769" s="138"/>
      <c r="J769" s="138"/>
      <c r="K769" s="138"/>
      <c r="L769" s="138"/>
      <c r="M769" s="138"/>
      <c r="N769" s="138"/>
      <c r="O769" s="8"/>
      <c r="P769" s="8"/>
      <c r="Q769" s="8"/>
      <c r="R769" s="8"/>
      <c r="S769" s="8"/>
      <c r="T769" s="8"/>
      <c r="U769" s="8"/>
      <c r="V769" s="8"/>
      <c r="W769" s="8"/>
      <c r="X769" s="8"/>
      <c r="Y769" s="8"/>
      <c r="Z769" s="142"/>
      <c r="AA769" s="142"/>
      <c r="AB769" s="8"/>
      <c r="AC769" s="8"/>
      <c r="AD769" s="8"/>
      <c r="AE769" s="8"/>
    </row>
    <row r="770" ht="15.75" customHeight="1">
      <c r="A770" s="8"/>
      <c r="B770" s="8"/>
      <c r="C770" s="8"/>
      <c r="D770" s="8"/>
      <c r="E770" s="8"/>
      <c r="F770" s="8"/>
      <c r="G770" s="142"/>
      <c r="H770" s="142"/>
      <c r="I770" s="138"/>
      <c r="J770" s="138"/>
      <c r="K770" s="138"/>
      <c r="L770" s="138"/>
      <c r="M770" s="138"/>
      <c r="N770" s="138"/>
      <c r="O770" s="8"/>
      <c r="P770" s="8"/>
      <c r="Q770" s="8"/>
      <c r="R770" s="8"/>
      <c r="S770" s="8"/>
      <c r="T770" s="8"/>
      <c r="U770" s="8"/>
      <c r="V770" s="8"/>
      <c r="W770" s="8"/>
      <c r="X770" s="8"/>
      <c r="Y770" s="8"/>
      <c r="Z770" s="142"/>
      <c r="AA770" s="142"/>
      <c r="AB770" s="8"/>
      <c r="AC770" s="8"/>
      <c r="AD770" s="8"/>
      <c r="AE770" s="8"/>
    </row>
    <row r="771" ht="15.75" customHeight="1">
      <c r="A771" s="8"/>
      <c r="B771" s="8"/>
      <c r="C771" s="8"/>
      <c r="D771" s="8"/>
      <c r="E771" s="8"/>
      <c r="F771" s="8"/>
      <c r="G771" s="142"/>
      <c r="H771" s="142"/>
      <c r="I771" s="138"/>
      <c r="J771" s="138"/>
      <c r="K771" s="138"/>
      <c r="L771" s="138"/>
      <c r="M771" s="138"/>
      <c r="N771" s="138"/>
      <c r="O771" s="8"/>
      <c r="P771" s="8"/>
      <c r="Q771" s="8"/>
      <c r="R771" s="8"/>
      <c r="S771" s="8"/>
      <c r="T771" s="8"/>
      <c r="U771" s="8"/>
      <c r="V771" s="8"/>
      <c r="W771" s="8"/>
      <c r="X771" s="8"/>
      <c r="Y771" s="8"/>
      <c r="Z771" s="142"/>
      <c r="AA771" s="142"/>
      <c r="AB771" s="8"/>
      <c r="AC771" s="8"/>
      <c r="AD771" s="8"/>
      <c r="AE771" s="8"/>
    </row>
    <row r="772" ht="15.75" customHeight="1">
      <c r="A772" s="8"/>
      <c r="B772" s="8"/>
      <c r="C772" s="8"/>
      <c r="D772" s="8"/>
      <c r="E772" s="8"/>
      <c r="F772" s="8"/>
      <c r="G772" s="142"/>
      <c r="H772" s="142"/>
      <c r="I772" s="138"/>
      <c r="J772" s="138"/>
      <c r="K772" s="138"/>
      <c r="L772" s="138"/>
      <c r="M772" s="138"/>
      <c r="N772" s="138"/>
      <c r="O772" s="8"/>
      <c r="P772" s="8"/>
      <c r="Q772" s="8"/>
      <c r="R772" s="8"/>
      <c r="S772" s="8"/>
      <c r="T772" s="8"/>
      <c r="U772" s="8"/>
      <c r="V772" s="8"/>
      <c r="W772" s="8"/>
      <c r="X772" s="8"/>
      <c r="Y772" s="8"/>
      <c r="Z772" s="142"/>
      <c r="AA772" s="142"/>
      <c r="AB772" s="8"/>
      <c r="AC772" s="8"/>
      <c r="AD772" s="8"/>
      <c r="AE772" s="8"/>
    </row>
    <row r="773" ht="15.75" customHeight="1">
      <c r="A773" s="8"/>
      <c r="B773" s="8"/>
      <c r="C773" s="8"/>
      <c r="D773" s="8"/>
      <c r="E773" s="8"/>
      <c r="F773" s="8"/>
      <c r="G773" s="142"/>
      <c r="H773" s="142"/>
      <c r="I773" s="138"/>
      <c r="J773" s="138"/>
      <c r="K773" s="138"/>
      <c r="L773" s="138"/>
      <c r="M773" s="138"/>
      <c r="N773" s="138"/>
      <c r="O773" s="8"/>
      <c r="P773" s="8"/>
      <c r="Q773" s="8"/>
      <c r="R773" s="8"/>
      <c r="S773" s="8"/>
      <c r="T773" s="8"/>
      <c r="U773" s="8"/>
      <c r="V773" s="8"/>
      <c r="W773" s="8"/>
      <c r="X773" s="8"/>
      <c r="Y773" s="8"/>
      <c r="Z773" s="142"/>
      <c r="AA773" s="142"/>
      <c r="AB773" s="8"/>
      <c r="AC773" s="8"/>
      <c r="AD773" s="8"/>
      <c r="AE773" s="8"/>
    </row>
    <row r="774" ht="15.75" customHeight="1">
      <c r="A774" s="8"/>
      <c r="B774" s="8"/>
      <c r="C774" s="8"/>
      <c r="D774" s="8"/>
      <c r="E774" s="8"/>
      <c r="F774" s="8"/>
      <c r="G774" s="142"/>
      <c r="H774" s="142"/>
      <c r="I774" s="138"/>
      <c r="J774" s="138"/>
      <c r="K774" s="138"/>
      <c r="L774" s="138"/>
      <c r="M774" s="138"/>
      <c r="N774" s="138"/>
      <c r="O774" s="8"/>
      <c r="P774" s="8"/>
      <c r="Q774" s="8"/>
      <c r="R774" s="8"/>
      <c r="S774" s="8"/>
      <c r="T774" s="8"/>
      <c r="U774" s="8"/>
      <c r="V774" s="8"/>
      <c r="W774" s="8"/>
      <c r="X774" s="8"/>
      <c r="Y774" s="8"/>
      <c r="Z774" s="142"/>
      <c r="AA774" s="142"/>
      <c r="AB774" s="8"/>
      <c r="AC774" s="8"/>
      <c r="AD774" s="8"/>
      <c r="AE774" s="8"/>
    </row>
    <row r="775" ht="15.75" customHeight="1">
      <c r="A775" s="8"/>
      <c r="B775" s="8"/>
      <c r="C775" s="8"/>
      <c r="D775" s="8"/>
      <c r="E775" s="8"/>
      <c r="F775" s="8"/>
      <c r="G775" s="142"/>
      <c r="H775" s="142"/>
      <c r="I775" s="138"/>
      <c r="J775" s="138"/>
      <c r="K775" s="138"/>
      <c r="L775" s="138"/>
      <c r="M775" s="138"/>
      <c r="N775" s="138"/>
      <c r="O775" s="8"/>
      <c r="P775" s="8"/>
      <c r="Q775" s="8"/>
      <c r="R775" s="8"/>
      <c r="S775" s="8"/>
      <c r="T775" s="8"/>
      <c r="U775" s="8"/>
      <c r="V775" s="8"/>
      <c r="W775" s="8"/>
      <c r="X775" s="8"/>
      <c r="Y775" s="8"/>
      <c r="Z775" s="142"/>
      <c r="AA775" s="142"/>
      <c r="AB775" s="8"/>
      <c r="AC775" s="8"/>
      <c r="AD775" s="8"/>
      <c r="AE775" s="8"/>
    </row>
    <row r="776" ht="15.75" customHeight="1">
      <c r="A776" s="8"/>
      <c r="B776" s="8"/>
      <c r="C776" s="8"/>
      <c r="D776" s="8"/>
      <c r="E776" s="8"/>
      <c r="F776" s="8"/>
      <c r="G776" s="142"/>
      <c r="H776" s="142"/>
      <c r="I776" s="138"/>
      <c r="J776" s="138"/>
      <c r="K776" s="138"/>
      <c r="L776" s="138"/>
      <c r="M776" s="138"/>
      <c r="N776" s="138"/>
      <c r="O776" s="8"/>
      <c r="P776" s="8"/>
      <c r="Q776" s="8"/>
      <c r="R776" s="8"/>
      <c r="S776" s="8"/>
      <c r="T776" s="8"/>
      <c r="U776" s="8"/>
      <c r="V776" s="8"/>
      <c r="W776" s="8"/>
      <c r="X776" s="8"/>
      <c r="Y776" s="8"/>
      <c r="Z776" s="142"/>
      <c r="AA776" s="142"/>
      <c r="AB776" s="8"/>
      <c r="AC776" s="8"/>
      <c r="AD776" s="8"/>
      <c r="AE776" s="8"/>
    </row>
    <row r="777" ht="15.75" customHeight="1">
      <c r="A777" s="8"/>
      <c r="B777" s="8"/>
      <c r="C777" s="8"/>
      <c r="D777" s="8"/>
      <c r="E777" s="8"/>
      <c r="F777" s="8"/>
      <c r="G777" s="142"/>
      <c r="H777" s="142"/>
      <c r="I777" s="138"/>
      <c r="J777" s="138"/>
      <c r="K777" s="138"/>
      <c r="L777" s="138"/>
      <c r="M777" s="138"/>
      <c r="N777" s="138"/>
      <c r="O777" s="8"/>
      <c r="P777" s="8"/>
      <c r="Q777" s="8"/>
      <c r="R777" s="8"/>
      <c r="S777" s="8"/>
      <c r="T777" s="8"/>
      <c r="U777" s="8"/>
      <c r="V777" s="8"/>
      <c r="W777" s="8"/>
      <c r="X777" s="8"/>
      <c r="Y777" s="8"/>
      <c r="Z777" s="142"/>
      <c r="AA777" s="142"/>
      <c r="AB777" s="8"/>
      <c r="AC777" s="8"/>
      <c r="AD777" s="8"/>
      <c r="AE777" s="8"/>
    </row>
    <row r="778" ht="15.75" customHeight="1">
      <c r="A778" s="8"/>
      <c r="B778" s="8"/>
      <c r="C778" s="8"/>
      <c r="D778" s="8"/>
      <c r="E778" s="8"/>
      <c r="F778" s="8"/>
      <c r="G778" s="142"/>
      <c r="H778" s="142"/>
      <c r="I778" s="138"/>
      <c r="J778" s="138"/>
      <c r="K778" s="138"/>
      <c r="L778" s="138"/>
      <c r="M778" s="138"/>
      <c r="N778" s="138"/>
      <c r="O778" s="8"/>
      <c r="P778" s="8"/>
      <c r="Q778" s="8"/>
      <c r="R778" s="8"/>
      <c r="S778" s="8"/>
      <c r="T778" s="8"/>
      <c r="U778" s="8"/>
      <c r="V778" s="8"/>
      <c r="W778" s="8"/>
      <c r="X778" s="8"/>
      <c r="Y778" s="8"/>
      <c r="Z778" s="142"/>
      <c r="AA778" s="142"/>
      <c r="AB778" s="8"/>
      <c r="AC778" s="8"/>
      <c r="AD778" s="8"/>
      <c r="AE778" s="8"/>
    </row>
    <row r="779" ht="15.75" customHeight="1">
      <c r="A779" s="8"/>
      <c r="B779" s="8"/>
      <c r="C779" s="8"/>
      <c r="D779" s="8"/>
      <c r="E779" s="8"/>
      <c r="F779" s="8"/>
      <c r="G779" s="142"/>
      <c r="H779" s="142"/>
      <c r="I779" s="138"/>
      <c r="J779" s="138"/>
      <c r="K779" s="138"/>
      <c r="L779" s="138"/>
      <c r="M779" s="138"/>
      <c r="N779" s="138"/>
      <c r="O779" s="8"/>
      <c r="P779" s="8"/>
      <c r="Q779" s="8"/>
      <c r="R779" s="8"/>
      <c r="S779" s="8"/>
      <c r="T779" s="8"/>
      <c r="U779" s="8"/>
      <c r="V779" s="8"/>
      <c r="W779" s="8"/>
      <c r="X779" s="8"/>
      <c r="Y779" s="8"/>
      <c r="Z779" s="142"/>
      <c r="AA779" s="142"/>
      <c r="AB779" s="8"/>
      <c r="AC779" s="8"/>
      <c r="AD779" s="8"/>
      <c r="AE779" s="8"/>
    </row>
    <row r="780" ht="15.75" customHeight="1">
      <c r="A780" s="8"/>
      <c r="B780" s="8"/>
      <c r="C780" s="8"/>
      <c r="D780" s="8"/>
      <c r="E780" s="8"/>
      <c r="F780" s="8"/>
      <c r="G780" s="142"/>
      <c r="H780" s="142"/>
      <c r="I780" s="138"/>
      <c r="J780" s="138"/>
      <c r="K780" s="138"/>
      <c r="L780" s="138"/>
      <c r="M780" s="138"/>
      <c r="N780" s="138"/>
      <c r="O780" s="8"/>
      <c r="P780" s="8"/>
      <c r="Q780" s="8"/>
      <c r="R780" s="8"/>
      <c r="S780" s="8"/>
      <c r="T780" s="8"/>
      <c r="U780" s="8"/>
      <c r="V780" s="8"/>
      <c r="W780" s="8"/>
      <c r="X780" s="8"/>
      <c r="Y780" s="8"/>
      <c r="Z780" s="142"/>
      <c r="AA780" s="142"/>
      <c r="AB780" s="8"/>
      <c r="AC780" s="8"/>
      <c r="AD780" s="8"/>
      <c r="AE780" s="8"/>
    </row>
    <row r="781" ht="15.75" customHeight="1">
      <c r="A781" s="8"/>
      <c r="B781" s="8"/>
      <c r="C781" s="8"/>
      <c r="D781" s="8"/>
      <c r="E781" s="8"/>
      <c r="F781" s="8"/>
      <c r="G781" s="142"/>
      <c r="H781" s="142"/>
      <c r="I781" s="138"/>
      <c r="J781" s="138"/>
      <c r="K781" s="138"/>
      <c r="L781" s="138"/>
      <c r="M781" s="138"/>
      <c r="N781" s="138"/>
      <c r="O781" s="8"/>
      <c r="P781" s="8"/>
      <c r="Q781" s="8"/>
      <c r="R781" s="8"/>
      <c r="S781" s="8"/>
      <c r="T781" s="8"/>
      <c r="U781" s="8"/>
      <c r="V781" s="8"/>
      <c r="W781" s="8"/>
      <c r="X781" s="8"/>
      <c r="Y781" s="8"/>
      <c r="Z781" s="142"/>
      <c r="AA781" s="142"/>
      <c r="AB781" s="8"/>
      <c r="AC781" s="8"/>
      <c r="AD781" s="8"/>
      <c r="AE781" s="8"/>
    </row>
    <row r="782" ht="15.75" customHeight="1">
      <c r="A782" s="8"/>
      <c r="B782" s="8"/>
      <c r="C782" s="8"/>
      <c r="D782" s="8"/>
      <c r="E782" s="8"/>
      <c r="F782" s="8"/>
      <c r="G782" s="142"/>
      <c r="H782" s="142"/>
      <c r="I782" s="138"/>
      <c r="J782" s="138"/>
      <c r="K782" s="138"/>
      <c r="L782" s="138"/>
      <c r="M782" s="138"/>
      <c r="N782" s="138"/>
      <c r="O782" s="8"/>
      <c r="P782" s="8"/>
      <c r="Q782" s="8"/>
      <c r="R782" s="8"/>
      <c r="S782" s="8"/>
      <c r="T782" s="8"/>
      <c r="U782" s="8"/>
      <c r="V782" s="8"/>
      <c r="W782" s="8"/>
      <c r="X782" s="8"/>
      <c r="Y782" s="8"/>
      <c r="Z782" s="142"/>
      <c r="AA782" s="142"/>
      <c r="AB782" s="8"/>
      <c r="AC782" s="8"/>
      <c r="AD782" s="8"/>
      <c r="AE782" s="8"/>
    </row>
    <row r="783" ht="15.75" customHeight="1">
      <c r="A783" s="8"/>
      <c r="B783" s="8"/>
      <c r="C783" s="8"/>
      <c r="D783" s="8"/>
      <c r="E783" s="8"/>
      <c r="F783" s="8"/>
      <c r="G783" s="142"/>
      <c r="H783" s="142"/>
      <c r="I783" s="138"/>
      <c r="J783" s="138"/>
      <c r="K783" s="138"/>
      <c r="L783" s="138"/>
      <c r="M783" s="138"/>
      <c r="N783" s="138"/>
      <c r="O783" s="8"/>
      <c r="P783" s="8"/>
      <c r="Q783" s="8"/>
      <c r="R783" s="8"/>
      <c r="S783" s="8"/>
      <c r="T783" s="8"/>
      <c r="U783" s="8"/>
      <c r="V783" s="8"/>
      <c r="W783" s="8"/>
      <c r="X783" s="8"/>
      <c r="Y783" s="8"/>
      <c r="Z783" s="142"/>
      <c r="AA783" s="142"/>
      <c r="AB783" s="8"/>
      <c r="AC783" s="8"/>
      <c r="AD783" s="8"/>
      <c r="AE783" s="8"/>
    </row>
    <row r="784" ht="15.75" customHeight="1">
      <c r="A784" s="8"/>
      <c r="B784" s="8"/>
      <c r="C784" s="8"/>
      <c r="D784" s="8"/>
      <c r="E784" s="8"/>
      <c r="F784" s="8"/>
      <c r="G784" s="142"/>
      <c r="H784" s="142"/>
      <c r="I784" s="138"/>
      <c r="J784" s="138"/>
      <c r="K784" s="138"/>
      <c r="L784" s="138"/>
      <c r="M784" s="138"/>
      <c r="N784" s="138"/>
      <c r="O784" s="8"/>
      <c r="P784" s="8"/>
      <c r="Q784" s="8"/>
      <c r="R784" s="8"/>
      <c r="S784" s="8"/>
      <c r="T784" s="8"/>
      <c r="U784" s="8"/>
      <c r="V784" s="8"/>
      <c r="W784" s="8"/>
      <c r="X784" s="8"/>
      <c r="Y784" s="8"/>
      <c r="Z784" s="142"/>
      <c r="AA784" s="142"/>
      <c r="AB784" s="8"/>
      <c r="AC784" s="8"/>
      <c r="AD784" s="8"/>
      <c r="AE784" s="8"/>
    </row>
    <row r="785" ht="15.75" customHeight="1">
      <c r="A785" s="8"/>
      <c r="B785" s="8"/>
      <c r="C785" s="8"/>
      <c r="D785" s="8"/>
      <c r="E785" s="8"/>
      <c r="F785" s="8"/>
      <c r="G785" s="142"/>
      <c r="H785" s="142"/>
      <c r="I785" s="138"/>
      <c r="J785" s="138"/>
      <c r="K785" s="138"/>
      <c r="L785" s="138"/>
      <c r="M785" s="138"/>
      <c r="N785" s="138"/>
      <c r="O785" s="8"/>
      <c r="P785" s="8"/>
      <c r="Q785" s="8"/>
      <c r="R785" s="8"/>
      <c r="S785" s="8"/>
      <c r="T785" s="8"/>
      <c r="U785" s="8"/>
      <c r="V785" s="8"/>
      <c r="W785" s="8"/>
      <c r="X785" s="8"/>
      <c r="Y785" s="8"/>
      <c r="Z785" s="142"/>
      <c r="AA785" s="142"/>
      <c r="AB785" s="8"/>
      <c r="AC785" s="8"/>
      <c r="AD785" s="8"/>
      <c r="AE785" s="8"/>
    </row>
    <row r="786" ht="15.75" customHeight="1">
      <c r="A786" s="8"/>
      <c r="B786" s="8"/>
      <c r="C786" s="8"/>
      <c r="D786" s="8"/>
      <c r="E786" s="8"/>
      <c r="F786" s="8"/>
      <c r="G786" s="142"/>
      <c r="H786" s="142"/>
      <c r="I786" s="138"/>
      <c r="J786" s="138"/>
      <c r="K786" s="138"/>
      <c r="L786" s="138"/>
      <c r="M786" s="138"/>
      <c r="N786" s="138"/>
      <c r="O786" s="8"/>
      <c r="P786" s="8"/>
      <c r="Q786" s="8"/>
      <c r="R786" s="8"/>
      <c r="S786" s="8"/>
      <c r="T786" s="8"/>
      <c r="U786" s="8"/>
      <c r="V786" s="8"/>
      <c r="W786" s="8"/>
      <c r="X786" s="8"/>
      <c r="Y786" s="8"/>
      <c r="Z786" s="142"/>
      <c r="AA786" s="142"/>
      <c r="AB786" s="8"/>
      <c r="AC786" s="8"/>
      <c r="AD786" s="8"/>
      <c r="AE786" s="8"/>
    </row>
    <row r="787" ht="15.75" customHeight="1">
      <c r="A787" s="8"/>
      <c r="B787" s="8"/>
      <c r="C787" s="8"/>
      <c r="D787" s="8"/>
      <c r="E787" s="8"/>
      <c r="F787" s="8"/>
      <c r="G787" s="142"/>
      <c r="H787" s="142"/>
      <c r="I787" s="138"/>
      <c r="J787" s="138"/>
      <c r="K787" s="138"/>
      <c r="L787" s="138"/>
      <c r="M787" s="138"/>
      <c r="N787" s="138"/>
      <c r="O787" s="8"/>
      <c r="P787" s="8"/>
      <c r="Q787" s="8"/>
      <c r="R787" s="8"/>
      <c r="S787" s="8"/>
      <c r="T787" s="8"/>
      <c r="U787" s="8"/>
      <c r="V787" s="8"/>
      <c r="W787" s="8"/>
      <c r="X787" s="8"/>
      <c r="Y787" s="8"/>
      <c r="Z787" s="142"/>
      <c r="AA787" s="142"/>
      <c r="AB787" s="8"/>
      <c r="AC787" s="8"/>
      <c r="AD787" s="8"/>
      <c r="AE787" s="8"/>
    </row>
    <row r="788" ht="15.75" customHeight="1">
      <c r="A788" s="8"/>
      <c r="B788" s="8"/>
      <c r="C788" s="8"/>
      <c r="D788" s="8"/>
      <c r="E788" s="8"/>
      <c r="F788" s="8"/>
      <c r="G788" s="142"/>
      <c r="H788" s="142"/>
      <c r="I788" s="138"/>
      <c r="J788" s="138"/>
      <c r="K788" s="138"/>
      <c r="L788" s="138"/>
      <c r="M788" s="138"/>
      <c r="N788" s="138"/>
      <c r="O788" s="8"/>
      <c r="P788" s="8"/>
      <c r="Q788" s="8"/>
      <c r="R788" s="8"/>
      <c r="S788" s="8"/>
      <c r="T788" s="8"/>
      <c r="U788" s="8"/>
      <c r="V788" s="8"/>
      <c r="W788" s="8"/>
      <c r="X788" s="8"/>
      <c r="Y788" s="8"/>
      <c r="Z788" s="142"/>
      <c r="AA788" s="142"/>
      <c r="AB788" s="8"/>
      <c r="AC788" s="8"/>
      <c r="AD788" s="8"/>
      <c r="AE788" s="8"/>
    </row>
    <row r="789" ht="15.75" customHeight="1">
      <c r="A789" s="8"/>
      <c r="B789" s="8"/>
      <c r="C789" s="8"/>
      <c r="D789" s="8"/>
      <c r="E789" s="8"/>
      <c r="F789" s="8"/>
      <c r="G789" s="142"/>
      <c r="H789" s="142"/>
      <c r="I789" s="138"/>
      <c r="J789" s="138"/>
      <c r="K789" s="138"/>
      <c r="L789" s="138"/>
      <c r="M789" s="138"/>
      <c r="N789" s="138"/>
      <c r="O789" s="8"/>
      <c r="P789" s="8"/>
      <c r="Q789" s="8"/>
      <c r="R789" s="8"/>
      <c r="S789" s="8"/>
      <c r="T789" s="8"/>
      <c r="U789" s="8"/>
      <c r="V789" s="8"/>
      <c r="W789" s="8"/>
      <c r="X789" s="8"/>
      <c r="Y789" s="8"/>
      <c r="Z789" s="142"/>
      <c r="AA789" s="142"/>
      <c r="AB789" s="8"/>
      <c r="AC789" s="8"/>
      <c r="AD789" s="8"/>
      <c r="AE789" s="8"/>
    </row>
    <row r="790" ht="15.75" customHeight="1">
      <c r="A790" s="8"/>
      <c r="B790" s="8"/>
      <c r="C790" s="8"/>
      <c r="D790" s="8"/>
      <c r="E790" s="8"/>
      <c r="F790" s="8"/>
      <c r="G790" s="142"/>
      <c r="H790" s="142"/>
      <c r="I790" s="138"/>
      <c r="J790" s="138"/>
      <c r="K790" s="138"/>
      <c r="L790" s="138"/>
      <c r="M790" s="138"/>
      <c r="N790" s="138"/>
      <c r="O790" s="8"/>
      <c r="P790" s="8"/>
      <c r="Q790" s="8"/>
      <c r="R790" s="8"/>
      <c r="S790" s="8"/>
      <c r="T790" s="8"/>
      <c r="U790" s="8"/>
      <c r="V790" s="8"/>
      <c r="W790" s="8"/>
      <c r="X790" s="8"/>
      <c r="Y790" s="8"/>
      <c r="Z790" s="142"/>
      <c r="AA790" s="142"/>
      <c r="AB790" s="8"/>
      <c r="AC790" s="8"/>
      <c r="AD790" s="8"/>
      <c r="AE790" s="8"/>
    </row>
    <row r="791" ht="15.75" customHeight="1">
      <c r="A791" s="8"/>
      <c r="B791" s="8"/>
      <c r="C791" s="8"/>
      <c r="D791" s="8"/>
      <c r="E791" s="8"/>
      <c r="F791" s="8"/>
      <c r="G791" s="142"/>
      <c r="H791" s="142"/>
      <c r="I791" s="138"/>
      <c r="J791" s="138"/>
      <c r="K791" s="138"/>
      <c r="L791" s="138"/>
      <c r="M791" s="138"/>
      <c r="N791" s="138"/>
      <c r="O791" s="8"/>
      <c r="P791" s="8"/>
      <c r="Q791" s="8"/>
      <c r="R791" s="8"/>
      <c r="S791" s="8"/>
      <c r="T791" s="8"/>
      <c r="U791" s="8"/>
      <c r="V791" s="8"/>
      <c r="W791" s="8"/>
      <c r="X791" s="8"/>
      <c r="Y791" s="8"/>
      <c r="Z791" s="142"/>
      <c r="AA791" s="142"/>
      <c r="AB791" s="8"/>
      <c r="AC791" s="8"/>
      <c r="AD791" s="8"/>
      <c r="AE791" s="8"/>
    </row>
    <row r="792" ht="15.75" customHeight="1">
      <c r="A792" s="8"/>
      <c r="B792" s="8"/>
      <c r="C792" s="8"/>
      <c r="D792" s="8"/>
      <c r="E792" s="8"/>
      <c r="F792" s="8"/>
      <c r="G792" s="142"/>
      <c r="H792" s="142"/>
      <c r="I792" s="138"/>
      <c r="J792" s="138"/>
      <c r="K792" s="138"/>
      <c r="L792" s="138"/>
      <c r="M792" s="138"/>
      <c r="N792" s="138"/>
      <c r="O792" s="8"/>
      <c r="P792" s="8"/>
      <c r="Q792" s="8"/>
      <c r="R792" s="8"/>
      <c r="S792" s="8"/>
      <c r="T792" s="8"/>
      <c r="U792" s="8"/>
      <c r="V792" s="8"/>
      <c r="W792" s="8"/>
      <c r="X792" s="8"/>
      <c r="Y792" s="8"/>
      <c r="Z792" s="142"/>
      <c r="AA792" s="142"/>
      <c r="AB792" s="8"/>
      <c r="AC792" s="8"/>
      <c r="AD792" s="8"/>
      <c r="AE792" s="8"/>
    </row>
    <row r="793" ht="15.75" customHeight="1">
      <c r="A793" s="8"/>
      <c r="B793" s="8"/>
      <c r="C793" s="8"/>
      <c r="D793" s="8"/>
      <c r="E793" s="8"/>
      <c r="F793" s="8"/>
      <c r="G793" s="142"/>
      <c r="H793" s="142"/>
      <c r="I793" s="138"/>
      <c r="J793" s="138"/>
      <c r="K793" s="138"/>
      <c r="L793" s="138"/>
      <c r="M793" s="138"/>
      <c r="N793" s="138"/>
      <c r="O793" s="8"/>
      <c r="P793" s="8"/>
      <c r="Q793" s="8"/>
      <c r="R793" s="8"/>
      <c r="S793" s="8"/>
      <c r="T793" s="8"/>
      <c r="U793" s="8"/>
      <c r="V793" s="8"/>
      <c r="W793" s="8"/>
      <c r="X793" s="8"/>
      <c r="Y793" s="8"/>
      <c r="Z793" s="142"/>
      <c r="AA793" s="142"/>
      <c r="AB793" s="8"/>
      <c r="AC793" s="8"/>
      <c r="AD793" s="8"/>
      <c r="AE793" s="8"/>
    </row>
    <row r="794" ht="15.75" customHeight="1">
      <c r="A794" s="8"/>
      <c r="B794" s="8"/>
      <c r="C794" s="8"/>
      <c r="D794" s="8"/>
      <c r="E794" s="8"/>
      <c r="F794" s="8"/>
      <c r="G794" s="142"/>
      <c r="H794" s="142"/>
      <c r="I794" s="138"/>
      <c r="J794" s="138"/>
      <c r="K794" s="138"/>
      <c r="L794" s="138"/>
      <c r="M794" s="138"/>
      <c r="N794" s="138"/>
      <c r="O794" s="8"/>
      <c r="P794" s="8"/>
      <c r="Q794" s="8"/>
      <c r="R794" s="8"/>
      <c r="S794" s="8"/>
      <c r="T794" s="8"/>
      <c r="U794" s="8"/>
      <c r="V794" s="8"/>
      <c r="W794" s="8"/>
      <c r="X794" s="8"/>
      <c r="Y794" s="8"/>
      <c r="Z794" s="142"/>
      <c r="AA794" s="142"/>
      <c r="AB794" s="8"/>
      <c r="AC794" s="8"/>
      <c r="AD794" s="8"/>
      <c r="AE794" s="8"/>
    </row>
    <row r="795" ht="15.75" customHeight="1">
      <c r="A795" s="8"/>
      <c r="B795" s="8"/>
      <c r="C795" s="8"/>
      <c r="D795" s="8"/>
      <c r="E795" s="8"/>
      <c r="F795" s="8"/>
      <c r="G795" s="142"/>
      <c r="H795" s="142"/>
      <c r="I795" s="138"/>
      <c r="J795" s="138"/>
      <c r="K795" s="138"/>
      <c r="L795" s="138"/>
      <c r="M795" s="138"/>
      <c r="N795" s="138"/>
      <c r="O795" s="8"/>
      <c r="P795" s="8"/>
      <c r="Q795" s="8"/>
      <c r="R795" s="8"/>
      <c r="S795" s="8"/>
      <c r="T795" s="8"/>
      <c r="U795" s="8"/>
      <c r="V795" s="8"/>
      <c r="W795" s="8"/>
      <c r="X795" s="8"/>
      <c r="Y795" s="8"/>
      <c r="Z795" s="142"/>
      <c r="AA795" s="142"/>
      <c r="AB795" s="8"/>
      <c r="AC795" s="8"/>
      <c r="AD795" s="8"/>
      <c r="AE795" s="8"/>
    </row>
    <row r="796" ht="15.75" customHeight="1">
      <c r="A796" s="8"/>
      <c r="B796" s="8"/>
      <c r="C796" s="8"/>
      <c r="D796" s="8"/>
      <c r="E796" s="8"/>
      <c r="F796" s="8"/>
      <c r="G796" s="142"/>
      <c r="H796" s="142"/>
      <c r="I796" s="138"/>
      <c r="J796" s="138"/>
      <c r="K796" s="138"/>
      <c r="L796" s="138"/>
      <c r="M796" s="138"/>
      <c r="N796" s="138"/>
      <c r="O796" s="8"/>
      <c r="P796" s="8"/>
      <c r="Q796" s="8"/>
      <c r="R796" s="8"/>
      <c r="S796" s="8"/>
      <c r="T796" s="8"/>
      <c r="U796" s="8"/>
      <c r="V796" s="8"/>
      <c r="W796" s="8"/>
      <c r="X796" s="8"/>
      <c r="Y796" s="8"/>
      <c r="Z796" s="142"/>
      <c r="AA796" s="142"/>
      <c r="AB796" s="8"/>
      <c r="AC796" s="8"/>
      <c r="AD796" s="8"/>
      <c r="AE796" s="8"/>
    </row>
    <row r="797" ht="15.75" customHeight="1">
      <c r="A797" s="8"/>
      <c r="B797" s="8"/>
      <c r="C797" s="8"/>
      <c r="D797" s="8"/>
      <c r="E797" s="8"/>
      <c r="F797" s="8"/>
      <c r="G797" s="142"/>
      <c r="H797" s="142"/>
      <c r="I797" s="138"/>
      <c r="J797" s="138"/>
      <c r="K797" s="138"/>
      <c r="L797" s="138"/>
      <c r="M797" s="138"/>
      <c r="N797" s="138"/>
      <c r="O797" s="8"/>
      <c r="P797" s="8"/>
      <c r="Q797" s="8"/>
      <c r="R797" s="8"/>
      <c r="S797" s="8"/>
      <c r="T797" s="8"/>
      <c r="U797" s="8"/>
      <c r="V797" s="8"/>
      <c r="W797" s="8"/>
      <c r="X797" s="8"/>
      <c r="Y797" s="8"/>
      <c r="Z797" s="142"/>
      <c r="AA797" s="142"/>
      <c r="AB797" s="8"/>
      <c r="AC797" s="8"/>
      <c r="AD797" s="8"/>
      <c r="AE797" s="8"/>
    </row>
    <row r="798" ht="15.75" customHeight="1">
      <c r="A798" s="8"/>
      <c r="B798" s="8"/>
      <c r="C798" s="8"/>
      <c r="D798" s="8"/>
      <c r="E798" s="8"/>
      <c r="F798" s="8"/>
      <c r="G798" s="142"/>
      <c r="H798" s="142"/>
      <c r="I798" s="138"/>
      <c r="J798" s="138"/>
      <c r="K798" s="138"/>
      <c r="L798" s="138"/>
      <c r="M798" s="138"/>
      <c r="N798" s="138"/>
      <c r="O798" s="8"/>
      <c r="P798" s="8"/>
      <c r="Q798" s="8"/>
      <c r="R798" s="8"/>
      <c r="S798" s="8"/>
      <c r="T798" s="8"/>
      <c r="U798" s="8"/>
      <c r="V798" s="8"/>
      <c r="W798" s="8"/>
      <c r="X798" s="8"/>
      <c r="Y798" s="8"/>
      <c r="Z798" s="142"/>
      <c r="AA798" s="142"/>
      <c r="AB798" s="8"/>
      <c r="AC798" s="8"/>
      <c r="AD798" s="8"/>
      <c r="AE798" s="8"/>
    </row>
    <row r="799" ht="15.75" customHeight="1">
      <c r="A799" s="8"/>
      <c r="B799" s="8"/>
      <c r="C799" s="8"/>
      <c r="D799" s="8"/>
      <c r="E799" s="8"/>
      <c r="F799" s="8"/>
      <c r="G799" s="142"/>
      <c r="H799" s="142"/>
      <c r="I799" s="138"/>
      <c r="J799" s="138"/>
      <c r="K799" s="138"/>
      <c r="L799" s="138"/>
      <c r="M799" s="138"/>
      <c r="N799" s="138"/>
      <c r="O799" s="8"/>
      <c r="P799" s="8"/>
      <c r="Q799" s="8"/>
      <c r="R799" s="8"/>
      <c r="S799" s="8"/>
      <c r="T799" s="8"/>
      <c r="U799" s="8"/>
      <c r="V799" s="8"/>
      <c r="W799" s="8"/>
      <c r="X799" s="8"/>
      <c r="Y799" s="8"/>
      <c r="Z799" s="142"/>
      <c r="AA799" s="142"/>
      <c r="AB799" s="8"/>
      <c r="AC799" s="8"/>
      <c r="AD799" s="8"/>
      <c r="AE799" s="8"/>
    </row>
    <row r="800" ht="15.75" customHeight="1">
      <c r="A800" s="8"/>
      <c r="B800" s="8"/>
      <c r="C800" s="8"/>
      <c r="D800" s="8"/>
      <c r="E800" s="8"/>
      <c r="F800" s="8"/>
      <c r="G800" s="142"/>
      <c r="H800" s="142"/>
      <c r="I800" s="138"/>
      <c r="J800" s="138"/>
      <c r="K800" s="138"/>
      <c r="L800" s="138"/>
      <c r="M800" s="138"/>
      <c r="N800" s="138"/>
      <c r="O800" s="8"/>
      <c r="P800" s="8"/>
      <c r="Q800" s="8"/>
      <c r="R800" s="8"/>
      <c r="S800" s="8"/>
      <c r="T800" s="8"/>
      <c r="U800" s="8"/>
      <c r="V800" s="8"/>
      <c r="W800" s="8"/>
      <c r="X800" s="8"/>
      <c r="Y800" s="8"/>
      <c r="Z800" s="142"/>
      <c r="AA800" s="142"/>
      <c r="AB800" s="8"/>
      <c r="AC800" s="8"/>
      <c r="AD800" s="8"/>
      <c r="AE800" s="8"/>
    </row>
    <row r="801" ht="15.75" customHeight="1">
      <c r="A801" s="8"/>
      <c r="B801" s="8"/>
      <c r="C801" s="8"/>
      <c r="D801" s="8"/>
      <c r="E801" s="8"/>
      <c r="F801" s="8"/>
      <c r="G801" s="142"/>
      <c r="H801" s="142"/>
      <c r="I801" s="138"/>
      <c r="J801" s="138"/>
      <c r="K801" s="138"/>
      <c r="L801" s="138"/>
      <c r="M801" s="138"/>
      <c r="N801" s="138"/>
      <c r="O801" s="8"/>
      <c r="P801" s="8"/>
      <c r="Q801" s="8"/>
      <c r="R801" s="8"/>
      <c r="S801" s="8"/>
      <c r="T801" s="8"/>
      <c r="U801" s="8"/>
      <c r="V801" s="8"/>
      <c r="W801" s="8"/>
      <c r="X801" s="8"/>
      <c r="Y801" s="8"/>
      <c r="Z801" s="142"/>
      <c r="AA801" s="142"/>
      <c r="AB801" s="8"/>
      <c r="AC801" s="8"/>
      <c r="AD801" s="8"/>
      <c r="AE801" s="8"/>
    </row>
    <row r="802" ht="15.75" customHeight="1">
      <c r="A802" s="8"/>
      <c r="B802" s="8"/>
      <c r="C802" s="8"/>
      <c r="D802" s="8"/>
      <c r="E802" s="8"/>
      <c r="F802" s="8"/>
      <c r="G802" s="142"/>
      <c r="H802" s="142"/>
      <c r="I802" s="138"/>
      <c r="J802" s="138"/>
      <c r="K802" s="138"/>
      <c r="L802" s="138"/>
      <c r="M802" s="138"/>
      <c r="N802" s="138"/>
      <c r="O802" s="8"/>
      <c r="P802" s="8"/>
      <c r="Q802" s="8"/>
      <c r="R802" s="8"/>
      <c r="S802" s="8"/>
      <c r="T802" s="8"/>
      <c r="U802" s="8"/>
      <c r="V802" s="8"/>
      <c r="W802" s="8"/>
      <c r="X802" s="8"/>
      <c r="Y802" s="8"/>
      <c r="Z802" s="142"/>
      <c r="AA802" s="142"/>
      <c r="AB802" s="8"/>
      <c r="AC802" s="8"/>
      <c r="AD802" s="8"/>
      <c r="AE802" s="8"/>
    </row>
    <row r="803" ht="15.75" customHeight="1">
      <c r="A803" s="8"/>
      <c r="B803" s="8"/>
      <c r="C803" s="8"/>
      <c r="D803" s="8"/>
      <c r="E803" s="8"/>
      <c r="F803" s="8"/>
      <c r="G803" s="142"/>
      <c r="H803" s="142"/>
      <c r="I803" s="138"/>
      <c r="J803" s="138"/>
      <c r="K803" s="138"/>
      <c r="L803" s="138"/>
      <c r="M803" s="138"/>
      <c r="N803" s="138"/>
      <c r="O803" s="8"/>
      <c r="P803" s="8"/>
      <c r="Q803" s="8"/>
      <c r="R803" s="8"/>
      <c r="S803" s="8"/>
      <c r="T803" s="8"/>
      <c r="U803" s="8"/>
      <c r="V803" s="8"/>
      <c r="W803" s="8"/>
      <c r="X803" s="8"/>
      <c r="Y803" s="8"/>
      <c r="Z803" s="142"/>
      <c r="AA803" s="142"/>
      <c r="AB803" s="8"/>
      <c r="AC803" s="8"/>
      <c r="AD803" s="8"/>
      <c r="AE803" s="8"/>
    </row>
    <row r="804" ht="15.75" customHeight="1">
      <c r="A804" s="8"/>
      <c r="B804" s="8"/>
      <c r="C804" s="8"/>
      <c r="D804" s="8"/>
      <c r="E804" s="8"/>
      <c r="F804" s="8"/>
      <c r="G804" s="142"/>
      <c r="H804" s="142"/>
      <c r="I804" s="138"/>
      <c r="J804" s="138"/>
      <c r="K804" s="138"/>
      <c r="L804" s="138"/>
      <c r="M804" s="138"/>
      <c r="N804" s="138"/>
      <c r="O804" s="8"/>
      <c r="P804" s="8"/>
      <c r="Q804" s="8"/>
      <c r="R804" s="8"/>
      <c r="S804" s="8"/>
      <c r="T804" s="8"/>
      <c r="U804" s="8"/>
      <c r="V804" s="8"/>
      <c r="W804" s="8"/>
      <c r="X804" s="8"/>
      <c r="Y804" s="8"/>
      <c r="Z804" s="142"/>
      <c r="AA804" s="142"/>
      <c r="AB804" s="8"/>
      <c r="AC804" s="8"/>
      <c r="AD804" s="8"/>
      <c r="AE804" s="8"/>
    </row>
    <row r="805" ht="15.75" customHeight="1">
      <c r="A805" s="8"/>
      <c r="B805" s="8"/>
      <c r="C805" s="8"/>
      <c r="D805" s="8"/>
      <c r="E805" s="8"/>
      <c r="F805" s="8"/>
      <c r="G805" s="142"/>
      <c r="H805" s="142"/>
      <c r="I805" s="138"/>
      <c r="J805" s="138"/>
      <c r="K805" s="138"/>
      <c r="L805" s="138"/>
      <c r="M805" s="138"/>
      <c r="N805" s="138"/>
      <c r="O805" s="8"/>
      <c r="P805" s="8"/>
      <c r="Q805" s="8"/>
      <c r="R805" s="8"/>
      <c r="S805" s="8"/>
      <c r="T805" s="8"/>
      <c r="U805" s="8"/>
      <c r="V805" s="8"/>
      <c r="W805" s="8"/>
      <c r="X805" s="8"/>
      <c r="Y805" s="8"/>
      <c r="Z805" s="142"/>
      <c r="AA805" s="142"/>
      <c r="AB805" s="8"/>
      <c r="AC805" s="8"/>
      <c r="AD805" s="8"/>
      <c r="AE805" s="8"/>
    </row>
    <row r="806" ht="15.75" customHeight="1">
      <c r="A806" s="8"/>
      <c r="B806" s="8"/>
      <c r="C806" s="8"/>
      <c r="D806" s="8"/>
      <c r="E806" s="8"/>
      <c r="F806" s="8"/>
      <c r="G806" s="142"/>
      <c r="H806" s="142"/>
      <c r="I806" s="138"/>
      <c r="J806" s="138"/>
      <c r="K806" s="138"/>
      <c r="L806" s="138"/>
      <c r="M806" s="138"/>
      <c r="N806" s="138"/>
      <c r="O806" s="8"/>
      <c r="P806" s="8"/>
      <c r="Q806" s="8"/>
      <c r="R806" s="8"/>
      <c r="S806" s="8"/>
      <c r="T806" s="8"/>
      <c r="U806" s="8"/>
      <c r="V806" s="8"/>
      <c r="W806" s="8"/>
      <c r="X806" s="8"/>
      <c r="Y806" s="8"/>
      <c r="Z806" s="142"/>
      <c r="AA806" s="142"/>
      <c r="AB806" s="8"/>
      <c r="AC806" s="8"/>
      <c r="AD806" s="8"/>
      <c r="AE806" s="8"/>
    </row>
    <row r="807" ht="15.75" customHeight="1">
      <c r="A807" s="8"/>
      <c r="B807" s="8"/>
      <c r="C807" s="8"/>
      <c r="D807" s="8"/>
      <c r="E807" s="8"/>
      <c r="F807" s="8"/>
      <c r="G807" s="142"/>
      <c r="H807" s="142"/>
      <c r="I807" s="138"/>
      <c r="J807" s="138"/>
      <c r="K807" s="138"/>
      <c r="L807" s="138"/>
      <c r="M807" s="138"/>
      <c r="N807" s="138"/>
      <c r="O807" s="8"/>
      <c r="P807" s="8"/>
      <c r="Q807" s="8"/>
      <c r="R807" s="8"/>
      <c r="S807" s="8"/>
      <c r="T807" s="8"/>
      <c r="U807" s="8"/>
      <c r="V807" s="8"/>
      <c r="W807" s="8"/>
      <c r="X807" s="8"/>
      <c r="Y807" s="8"/>
      <c r="Z807" s="142"/>
      <c r="AA807" s="142"/>
      <c r="AB807" s="8"/>
      <c r="AC807" s="8"/>
      <c r="AD807" s="8"/>
      <c r="AE807" s="8"/>
    </row>
    <row r="808" ht="15.75" customHeight="1">
      <c r="A808" s="8"/>
      <c r="B808" s="8"/>
      <c r="C808" s="8"/>
      <c r="D808" s="8"/>
      <c r="E808" s="8"/>
      <c r="F808" s="8"/>
      <c r="G808" s="142"/>
      <c r="H808" s="142"/>
      <c r="I808" s="138"/>
      <c r="J808" s="138"/>
      <c r="K808" s="138"/>
      <c r="L808" s="138"/>
      <c r="M808" s="138"/>
      <c r="N808" s="138"/>
      <c r="O808" s="8"/>
      <c r="P808" s="8"/>
      <c r="Q808" s="8"/>
      <c r="R808" s="8"/>
      <c r="S808" s="8"/>
      <c r="T808" s="8"/>
      <c r="U808" s="8"/>
      <c r="V808" s="8"/>
      <c r="W808" s="8"/>
      <c r="X808" s="8"/>
      <c r="Y808" s="8"/>
      <c r="Z808" s="142"/>
      <c r="AA808" s="142"/>
      <c r="AB808" s="8"/>
      <c r="AC808" s="8"/>
      <c r="AD808" s="8"/>
      <c r="AE808" s="8"/>
    </row>
    <row r="809" ht="15.75" customHeight="1">
      <c r="A809" s="8"/>
      <c r="B809" s="8"/>
      <c r="C809" s="8"/>
      <c r="D809" s="8"/>
      <c r="E809" s="8"/>
      <c r="F809" s="8"/>
      <c r="G809" s="142"/>
      <c r="H809" s="142"/>
      <c r="I809" s="138"/>
      <c r="J809" s="138"/>
      <c r="K809" s="138"/>
      <c r="L809" s="138"/>
      <c r="M809" s="138"/>
      <c r="N809" s="138"/>
      <c r="O809" s="8"/>
      <c r="P809" s="8"/>
      <c r="Q809" s="8"/>
      <c r="R809" s="8"/>
      <c r="S809" s="8"/>
      <c r="T809" s="8"/>
      <c r="U809" s="8"/>
      <c r="V809" s="8"/>
      <c r="W809" s="8"/>
      <c r="X809" s="8"/>
      <c r="Y809" s="8"/>
      <c r="Z809" s="142"/>
      <c r="AA809" s="142"/>
      <c r="AB809" s="8"/>
      <c r="AC809" s="8"/>
      <c r="AD809" s="8"/>
      <c r="AE809" s="8"/>
    </row>
    <row r="810" ht="15.75" customHeight="1">
      <c r="A810" s="8"/>
      <c r="B810" s="8"/>
      <c r="C810" s="8"/>
      <c r="D810" s="8"/>
      <c r="E810" s="8"/>
      <c r="F810" s="8"/>
      <c r="G810" s="142"/>
      <c r="H810" s="142"/>
      <c r="I810" s="138"/>
      <c r="J810" s="138"/>
      <c r="K810" s="138"/>
      <c r="L810" s="138"/>
      <c r="M810" s="138"/>
      <c r="N810" s="138"/>
      <c r="O810" s="8"/>
      <c r="P810" s="8"/>
      <c r="Q810" s="8"/>
      <c r="R810" s="8"/>
      <c r="S810" s="8"/>
      <c r="T810" s="8"/>
      <c r="U810" s="8"/>
      <c r="V810" s="8"/>
      <c r="W810" s="8"/>
      <c r="X810" s="8"/>
      <c r="Y810" s="8"/>
      <c r="Z810" s="142"/>
      <c r="AA810" s="142"/>
      <c r="AB810" s="8"/>
      <c r="AC810" s="8"/>
      <c r="AD810" s="8"/>
      <c r="AE810" s="8"/>
    </row>
    <row r="811" ht="15.75" customHeight="1">
      <c r="A811" s="8"/>
      <c r="B811" s="8"/>
      <c r="C811" s="8"/>
      <c r="D811" s="8"/>
      <c r="E811" s="8"/>
      <c r="F811" s="8"/>
      <c r="G811" s="142"/>
      <c r="H811" s="142"/>
      <c r="I811" s="138"/>
      <c r="J811" s="138"/>
      <c r="K811" s="138"/>
      <c r="L811" s="138"/>
      <c r="M811" s="138"/>
      <c r="N811" s="138"/>
      <c r="O811" s="8"/>
      <c r="P811" s="8"/>
      <c r="Q811" s="8"/>
      <c r="R811" s="8"/>
      <c r="S811" s="8"/>
      <c r="T811" s="8"/>
      <c r="U811" s="8"/>
      <c r="V811" s="8"/>
      <c r="W811" s="8"/>
      <c r="X811" s="8"/>
      <c r="Y811" s="8"/>
      <c r="Z811" s="142"/>
      <c r="AA811" s="142"/>
      <c r="AB811" s="8"/>
      <c r="AC811" s="8"/>
      <c r="AD811" s="8"/>
      <c r="AE811" s="8"/>
    </row>
    <row r="812" ht="15.75" customHeight="1">
      <c r="A812" s="8"/>
      <c r="B812" s="8"/>
      <c r="C812" s="8"/>
      <c r="D812" s="8"/>
      <c r="E812" s="8"/>
      <c r="F812" s="8"/>
      <c r="G812" s="142"/>
      <c r="H812" s="142"/>
      <c r="I812" s="138"/>
      <c r="J812" s="138"/>
      <c r="K812" s="138"/>
      <c r="L812" s="138"/>
      <c r="M812" s="138"/>
      <c r="N812" s="138"/>
      <c r="O812" s="8"/>
      <c r="P812" s="8"/>
      <c r="Q812" s="8"/>
      <c r="R812" s="8"/>
      <c r="S812" s="8"/>
      <c r="T812" s="8"/>
      <c r="U812" s="8"/>
      <c r="V812" s="8"/>
      <c r="W812" s="8"/>
      <c r="X812" s="8"/>
      <c r="Y812" s="8"/>
      <c r="Z812" s="142"/>
      <c r="AA812" s="142"/>
      <c r="AB812" s="8"/>
      <c r="AC812" s="8"/>
      <c r="AD812" s="8"/>
      <c r="AE812" s="8"/>
    </row>
    <row r="813" ht="15.75" customHeight="1">
      <c r="A813" s="8"/>
      <c r="B813" s="8"/>
      <c r="C813" s="8"/>
      <c r="D813" s="8"/>
      <c r="E813" s="8"/>
      <c r="F813" s="8"/>
      <c r="G813" s="142"/>
      <c r="H813" s="142"/>
      <c r="I813" s="138"/>
      <c r="J813" s="138"/>
      <c r="K813" s="138"/>
      <c r="L813" s="138"/>
      <c r="M813" s="138"/>
      <c r="N813" s="138"/>
      <c r="O813" s="8"/>
      <c r="P813" s="8"/>
      <c r="Q813" s="8"/>
      <c r="R813" s="8"/>
      <c r="S813" s="8"/>
      <c r="T813" s="8"/>
      <c r="U813" s="8"/>
      <c r="V813" s="8"/>
      <c r="W813" s="8"/>
      <c r="X813" s="8"/>
      <c r="Y813" s="8"/>
      <c r="Z813" s="142"/>
      <c r="AA813" s="142"/>
      <c r="AB813" s="8"/>
      <c r="AC813" s="8"/>
      <c r="AD813" s="8"/>
      <c r="AE813" s="8"/>
    </row>
    <row r="814" ht="15.75" customHeight="1">
      <c r="A814" s="8"/>
      <c r="B814" s="8"/>
      <c r="C814" s="8"/>
      <c r="D814" s="8"/>
      <c r="E814" s="8"/>
      <c r="F814" s="8"/>
      <c r="G814" s="142"/>
      <c r="H814" s="142"/>
      <c r="I814" s="138"/>
      <c r="J814" s="138"/>
      <c r="K814" s="138"/>
      <c r="L814" s="138"/>
      <c r="M814" s="138"/>
      <c r="N814" s="138"/>
      <c r="O814" s="8"/>
      <c r="P814" s="8"/>
      <c r="Q814" s="8"/>
      <c r="R814" s="8"/>
      <c r="S814" s="8"/>
      <c r="T814" s="8"/>
      <c r="U814" s="8"/>
      <c r="V814" s="8"/>
      <c r="W814" s="8"/>
      <c r="X814" s="8"/>
      <c r="Y814" s="8"/>
      <c r="Z814" s="142"/>
      <c r="AA814" s="142"/>
      <c r="AB814" s="8"/>
      <c r="AC814" s="8"/>
      <c r="AD814" s="8"/>
      <c r="AE814" s="8"/>
    </row>
    <row r="815" ht="15.75" customHeight="1">
      <c r="A815" s="8"/>
      <c r="B815" s="8"/>
      <c r="C815" s="8"/>
      <c r="D815" s="8"/>
      <c r="E815" s="8"/>
      <c r="F815" s="8"/>
      <c r="G815" s="142"/>
      <c r="H815" s="142"/>
      <c r="I815" s="138"/>
      <c r="J815" s="138"/>
      <c r="K815" s="138"/>
      <c r="L815" s="138"/>
      <c r="M815" s="138"/>
      <c r="N815" s="138"/>
      <c r="O815" s="8"/>
      <c r="P815" s="8"/>
      <c r="Q815" s="8"/>
      <c r="R815" s="8"/>
      <c r="S815" s="8"/>
      <c r="T815" s="8"/>
      <c r="U815" s="8"/>
      <c r="V815" s="8"/>
      <c r="W815" s="8"/>
      <c r="X815" s="8"/>
      <c r="Y815" s="8"/>
      <c r="Z815" s="142"/>
      <c r="AA815" s="142"/>
      <c r="AB815" s="8"/>
      <c r="AC815" s="8"/>
      <c r="AD815" s="8"/>
      <c r="AE815" s="8"/>
    </row>
    <row r="816" ht="15.75" customHeight="1">
      <c r="A816" s="8"/>
      <c r="B816" s="8"/>
      <c r="C816" s="8"/>
      <c r="D816" s="8"/>
      <c r="E816" s="8"/>
      <c r="F816" s="8"/>
      <c r="G816" s="142"/>
      <c r="H816" s="142"/>
      <c r="I816" s="138"/>
      <c r="J816" s="138"/>
      <c r="K816" s="138"/>
      <c r="L816" s="138"/>
      <c r="M816" s="138"/>
      <c r="N816" s="138"/>
      <c r="O816" s="8"/>
      <c r="P816" s="8"/>
      <c r="Q816" s="8"/>
      <c r="R816" s="8"/>
      <c r="S816" s="8"/>
      <c r="T816" s="8"/>
      <c r="U816" s="8"/>
      <c r="V816" s="8"/>
      <c r="W816" s="8"/>
      <c r="X816" s="8"/>
      <c r="Y816" s="8"/>
      <c r="Z816" s="142"/>
      <c r="AA816" s="142"/>
      <c r="AB816" s="8"/>
      <c r="AC816" s="8"/>
      <c r="AD816" s="8"/>
      <c r="AE816" s="8"/>
    </row>
    <row r="817" ht="15.75" customHeight="1">
      <c r="A817" s="8"/>
      <c r="B817" s="8"/>
      <c r="C817" s="8"/>
      <c r="D817" s="8"/>
      <c r="E817" s="8"/>
      <c r="F817" s="8"/>
      <c r="G817" s="142"/>
      <c r="H817" s="142"/>
      <c r="I817" s="138"/>
      <c r="J817" s="138"/>
      <c r="K817" s="138"/>
      <c r="L817" s="138"/>
      <c r="M817" s="138"/>
      <c r="N817" s="138"/>
      <c r="O817" s="8"/>
      <c r="P817" s="8"/>
      <c r="Q817" s="8"/>
      <c r="R817" s="8"/>
      <c r="S817" s="8"/>
      <c r="T817" s="8"/>
      <c r="U817" s="8"/>
      <c r="V817" s="8"/>
      <c r="W817" s="8"/>
      <c r="X817" s="8"/>
      <c r="Y817" s="8"/>
      <c r="Z817" s="142"/>
      <c r="AA817" s="142"/>
      <c r="AB817" s="8"/>
      <c r="AC817" s="8"/>
      <c r="AD817" s="8"/>
      <c r="AE817" s="8"/>
    </row>
    <row r="818" ht="15.75" customHeight="1">
      <c r="A818" s="8"/>
      <c r="B818" s="8"/>
      <c r="C818" s="8"/>
      <c r="D818" s="8"/>
      <c r="E818" s="8"/>
      <c r="F818" s="8"/>
      <c r="G818" s="142"/>
      <c r="H818" s="142"/>
      <c r="I818" s="138"/>
      <c r="J818" s="138"/>
      <c r="K818" s="138"/>
      <c r="L818" s="138"/>
      <c r="M818" s="138"/>
      <c r="N818" s="138"/>
      <c r="O818" s="8"/>
      <c r="P818" s="8"/>
      <c r="Q818" s="8"/>
      <c r="R818" s="8"/>
      <c r="S818" s="8"/>
      <c r="T818" s="8"/>
      <c r="U818" s="8"/>
      <c r="V818" s="8"/>
      <c r="W818" s="8"/>
      <c r="X818" s="8"/>
      <c r="Y818" s="8"/>
      <c r="Z818" s="142"/>
      <c r="AA818" s="142"/>
      <c r="AB818" s="8"/>
      <c r="AC818" s="8"/>
      <c r="AD818" s="8"/>
      <c r="AE818" s="8"/>
    </row>
    <row r="819" ht="15.75" customHeight="1">
      <c r="A819" s="8"/>
      <c r="B819" s="8"/>
      <c r="C819" s="8"/>
      <c r="D819" s="8"/>
      <c r="E819" s="8"/>
      <c r="F819" s="8"/>
      <c r="G819" s="142"/>
      <c r="H819" s="142"/>
      <c r="I819" s="138"/>
      <c r="J819" s="138"/>
      <c r="K819" s="138"/>
      <c r="L819" s="138"/>
      <c r="M819" s="138"/>
      <c r="N819" s="138"/>
      <c r="O819" s="8"/>
      <c r="P819" s="8"/>
      <c r="Q819" s="8"/>
      <c r="R819" s="8"/>
      <c r="S819" s="8"/>
      <c r="T819" s="8"/>
      <c r="U819" s="8"/>
      <c r="V819" s="8"/>
      <c r="W819" s="8"/>
      <c r="X819" s="8"/>
      <c r="Y819" s="8"/>
      <c r="Z819" s="142"/>
      <c r="AA819" s="142"/>
      <c r="AB819" s="8"/>
      <c r="AC819" s="8"/>
      <c r="AD819" s="8"/>
      <c r="AE819" s="8"/>
    </row>
    <row r="820" ht="15.75" customHeight="1">
      <c r="A820" s="8"/>
      <c r="B820" s="8"/>
      <c r="C820" s="8"/>
      <c r="D820" s="8"/>
      <c r="E820" s="8"/>
      <c r="F820" s="8"/>
      <c r="G820" s="142"/>
      <c r="H820" s="142"/>
      <c r="I820" s="138"/>
      <c r="J820" s="138"/>
      <c r="K820" s="138"/>
      <c r="L820" s="138"/>
      <c r="M820" s="138"/>
      <c r="N820" s="138"/>
      <c r="O820" s="8"/>
      <c r="P820" s="8"/>
      <c r="Q820" s="8"/>
      <c r="R820" s="8"/>
      <c r="S820" s="8"/>
      <c r="T820" s="8"/>
      <c r="U820" s="8"/>
      <c r="V820" s="8"/>
      <c r="W820" s="8"/>
      <c r="X820" s="8"/>
      <c r="Y820" s="8"/>
      <c r="Z820" s="142"/>
      <c r="AA820" s="142"/>
      <c r="AB820" s="8"/>
      <c r="AC820" s="8"/>
      <c r="AD820" s="8"/>
      <c r="AE820" s="8"/>
    </row>
    <row r="821" ht="15.75" customHeight="1">
      <c r="A821" s="8"/>
      <c r="B821" s="8"/>
      <c r="C821" s="8"/>
      <c r="D821" s="8"/>
      <c r="E821" s="8"/>
      <c r="F821" s="8"/>
      <c r="G821" s="142"/>
      <c r="H821" s="142"/>
      <c r="I821" s="138"/>
      <c r="J821" s="138"/>
      <c r="K821" s="138"/>
      <c r="L821" s="138"/>
      <c r="M821" s="138"/>
      <c r="N821" s="138"/>
      <c r="O821" s="8"/>
      <c r="P821" s="8"/>
      <c r="Q821" s="8"/>
      <c r="R821" s="8"/>
      <c r="S821" s="8"/>
      <c r="T821" s="8"/>
      <c r="U821" s="8"/>
      <c r="V821" s="8"/>
      <c r="W821" s="8"/>
      <c r="X821" s="8"/>
      <c r="Y821" s="8"/>
      <c r="Z821" s="142"/>
      <c r="AA821" s="142"/>
      <c r="AB821" s="8"/>
      <c r="AC821" s="8"/>
      <c r="AD821" s="8"/>
      <c r="AE821" s="8"/>
    </row>
    <row r="822" ht="15.75" customHeight="1">
      <c r="A822" s="8"/>
      <c r="B822" s="8"/>
      <c r="C822" s="8"/>
      <c r="D822" s="8"/>
      <c r="E822" s="8"/>
      <c r="F822" s="8"/>
      <c r="G822" s="142"/>
      <c r="H822" s="142"/>
      <c r="I822" s="138"/>
      <c r="J822" s="138"/>
      <c r="K822" s="138"/>
      <c r="L822" s="138"/>
      <c r="M822" s="138"/>
      <c r="N822" s="138"/>
      <c r="O822" s="8"/>
      <c r="P822" s="8"/>
      <c r="Q822" s="8"/>
      <c r="R822" s="8"/>
      <c r="S822" s="8"/>
      <c r="T822" s="8"/>
      <c r="U822" s="8"/>
      <c r="V822" s="8"/>
      <c r="W822" s="8"/>
      <c r="X822" s="8"/>
      <c r="Y822" s="8"/>
      <c r="Z822" s="142"/>
      <c r="AA822" s="142"/>
      <c r="AB822" s="8"/>
      <c r="AC822" s="8"/>
      <c r="AD822" s="8"/>
      <c r="AE822" s="8"/>
    </row>
    <row r="823" ht="15.75" customHeight="1">
      <c r="A823" s="8"/>
      <c r="B823" s="8"/>
      <c r="C823" s="8"/>
      <c r="D823" s="8"/>
      <c r="E823" s="8"/>
      <c r="F823" s="8"/>
      <c r="G823" s="142"/>
      <c r="H823" s="142"/>
      <c r="I823" s="138"/>
      <c r="J823" s="138"/>
      <c r="K823" s="138"/>
      <c r="L823" s="138"/>
      <c r="M823" s="138"/>
      <c r="N823" s="138"/>
      <c r="O823" s="8"/>
      <c r="P823" s="8"/>
      <c r="Q823" s="8"/>
      <c r="R823" s="8"/>
      <c r="S823" s="8"/>
      <c r="T823" s="8"/>
      <c r="U823" s="8"/>
      <c r="V823" s="8"/>
      <c r="W823" s="8"/>
      <c r="X823" s="8"/>
      <c r="Y823" s="8"/>
      <c r="Z823" s="142"/>
      <c r="AA823" s="142"/>
      <c r="AB823" s="8"/>
      <c r="AC823" s="8"/>
      <c r="AD823" s="8"/>
      <c r="AE823" s="8"/>
    </row>
    <row r="824" ht="15.75" customHeight="1">
      <c r="A824" s="8"/>
      <c r="B824" s="8"/>
      <c r="C824" s="8"/>
      <c r="D824" s="8"/>
      <c r="E824" s="8"/>
      <c r="F824" s="8"/>
      <c r="G824" s="142"/>
      <c r="H824" s="142"/>
      <c r="I824" s="138"/>
      <c r="J824" s="138"/>
      <c r="K824" s="138"/>
      <c r="L824" s="138"/>
      <c r="M824" s="138"/>
      <c r="N824" s="138"/>
      <c r="O824" s="8"/>
      <c r="P824" s="8"/>
      <c r="Q824" s="8"/>
      <c r="R824" s="8"/>
      <c r="S824" s="8"/>
      <c r="T824" s="8"/>
      <c r="U824" s="8"/>
      <c r="V824" s="8"/>
      <c r="W824" s="8"/>
      <c r="X824" s="8"/>
      <c r="Y824" s="8"/>
      <c r="Z824" s="142"/>
      <c r="AA824" s="142"/>
      <c r="AB824" s="8"/>
      <c r="AC824" s="8"/>
      <c r="AD824" s="8"/>
      <c r="AE824" s="8"/>
    </row>
    <row r="825" ht="15.75" customHeight="1">
      <c r="A825" s="8"/>
      <c r="B825" s="8"/>
      <c r="C825" s="8"/>
      <c r="D825" s="8"/>
      <c r="E825" s="8"/>
      <c r="F825" s="8"/>
      <c r="G825" s="142"/>
      <c r="H825" s="142"/>
      <c r="I825" s="138"/>
      <c r="J825" s="138"/>
      <c r="K825" s="138"/>
      <c r="L825" s="138"/>
      <c r="M825" s="138"/>
      <c r="N825" s="138"/>
      <c r="O825" s="8"/>
      <c r="P825" s="8"/>
      <c r="Q825" s="8"/>
      <c r="R825" s="8"/>
      <c r="S825" s="8"/>
      <c r="T825" s="8"/>
      <c r="U825" s="8"/>
      <c r="V825" s="8"/>
      <c r="W825" s="8"/>
      <c r="X825" s="8"/>
      <c r="Y825" s="8"/>
      <c r="Z825" s="142"/>
      <c r="AA825" s="142"/>
      <c r="AB825" s="8"/>
      <c r="AC825" s="8"/>
      <c r="AD825" s="8"/>
      <c r="AE825" s="8"/>
    </row>
    <row r="826" ht="15.75" customHeight="1">
      <c r="A826" s="8"/>
      <c r="B826" s="8"/>
      <c r="C826" s="8"/>
      <c r="D826" s="8"/>
      <c r="E826" s="8"/>
      <c r="F826" s="8"/>
      <c r="G826" s="142"/>
      <c r="H826" s="142"/>
      <c r="I826" s="138"/>
      <c r="J826" s="138"/>
      <c r="K826" s="138"/>
      <c r="L826" s="138"/>
      <c r="M826" s="138"/>
      <c r="N826" s="138"/>
      <c r="O826" s="8"/>
      <c r="P826" s="8"/>
      <c r="Q826" s="8"/>
      <c r="R826" s="8"/>
      <c r="S826" s="8"/>
      <c r="T826" s="8"/>
      <c r="U826" s="8"/>
      <c r="V826" s="8"/>
      <c r="W826" s="8"/>
      <c r="X826" s="8"/>
      <c r="Y826" s="8"/>
      <c r="Z826" s="142"/>
      <c r="AA826" s="142"/>
      <c r="AB826" s="8"/>
      <c r="AC826" s="8"/>
      <c r="AD826" s="8"/>
      <c r="AE826" s="8"/>
    </row>
    <row r="827" ht="15.75" customHeight="1">
      <c r="A827" s="8"/>
      <c r="B827" s="8"/>
      <c r="C827" s="8"/>
      <c r="D827" s="8"/>
      <c r="E827" s="8"/>
      <c r="F827" s="8"/>
      <c r="G827" s="142"/>
      <c r="H827" s="142"/>
      <c r="I827" s="138"/>
      <c r="J827" s="138"/>
      <c r="K827" s="138"/>
      <c r="L827" s="138"/>
      <c r="M827" s="138"/>
      <c r="N827" s="138"/>
      <c r="O827" s="8"/>
      <c r="P827" s="8"/>
      <c r="Q827" s="8"/>
      <c r="R827" s="8"/>
      <c r="S827" s="8"/>
      <c r="T827" s="8"/>
      <c r="U827" s="8"/>
      <c r="V827" s="8"/>
      <c r="W827" s="8"/>
      <c r="X827" s="8"/>
      <c r="Y827" s="8"/>
      <c r="Z827" s="142"/>
      <c r="AA827" s="142"/>
      <c r="AB827" s="8"/>
      <c r="AC827" s="8"/>
      <c r="AD827" s="8"/>
      <c r="AE827" s="8"/>
    </row>
    <row r="828" ht="15.75" customHeight="1">
      <c r="A828" s="8"/>
      <c r="B828" s="8"/>
      <c r="C828" s="8"/>
      <c r="D828" s="8"/>
      <c r="E828" s="8"/>
      <c r="F828" s="8"/>
      <c r="G828" s="142"/>
      <c r="H828" s="142"/>
      <c r="I828" s="138"/>
      <c r="J828" s="138"/>
      <c r="K828" s="138"/>
      <c r="L828" s="138"/>
      <c r="M828" s="138"/>
      <c r="N828" s="138"/>
      <c r="O828" s="8"/>
      <c r="P828" s="8"/>
      <c r="Q828" s="8"/>
      <c r="R828" s="8"/>
      <c r="S828" s="8"/>
      <c r="T828" s="8"/>
      <c r="U828" s="8"/>
      <c r="V828" s="8"/>
      <c r="W828" s="8"/>
      <c r="X828" s="8"/>
      <c r="Y828" s="8"/>
      <c r="Z828" s="142"/>
      <c r="AA828" s="142"/>
      <c r="AB828" s="8"/>
      <c r="AC828" s="8"/>
      <c r="AD828" s="8"/>
      <c r="AE828" s="8"/>
    </row>
    <row r="829" ht="15.75" customHeight="1">
      <c r="A829" s="8"/>
      <c r="B829" s="8"/>
      <c r="C829" s="8"/>
      <c r="D829" s="8"/>
      <c r="E829" s="8"/>
      <c r="F829" s="8"/>
      <c r="G829" s="142"/>
      <c r="H829" s="142"/>
      <c r="I829" s="138"/>
      <c r="J829" s="138"/>
      <c r="K829" s="138"/>
      <c r="L829" s="138"/>
      <c r="M829" s="138"/>
      <c r="N829" s="138"/>
      <c r="O829" s="8"/>
      <c r="P829" s="8"/>
      <c r="Q829" s="8"/>
      <c r="R829" s="8"/>
      <c r="S829" s="8"/>
      <c r="T829" s="8"/>
      <c r="U829" s="8"/>
      <c r="V829" s="8"/>
      <c r="W829" s="8"/>
      <c r="X829" s="8"/>
      <c r="Y829" s="8"/>
      <c r="Z829" s="142"/>
      <c r="AA829" s="142"/>
      <c r="AB829" s="8"/>
      <c r="AC829" s="8"/>
      <c r="AD829" s="8"/>
      <c r="AE829" s="8"/>
    </row>
    <row r="830" ht="15.75" customHeight="1">
      <c r="A830" s="8"/>
      <c r="B830" s="8"/>
      <c r="C830" s="8"/>
      <c r="D830" s="8"/>
      <c r="E830" s="8"/>
      <c r="F830" s="8"/>
      <c r="G830" s="142"/>
      <c r="H830" s="142"/>
      <c r="I830" s="138"/>
      <c r="J830" s="138"/>
      <c r="K830" s="138"/>
      <c r="L830" s="138"/>
      <c r="M830" s="138"/>
      <c r="N830" s="138"/>
      <c r="O830" s="8"/>
      <c r="P830" s="8"/>
      <c r="Q830" s="8"/>
      <c r="R830" s="8"/>
      <c r="S830" s="8"/>
      <c r="T830" s="8"/>
      <c r="U830" s="8"/>
      <c r="V830" s="8"/>
      <c r="W830" s="8"/>
      <c r="X830" s="8"/>
      <c r="Y830" s="8"/>
      <c r="Z830" s="142"/>
      <c r="AA830" s="142"/>
      <c r="AB830" s="8"/>
      <c r="AC830" s="8"/>
      <c r="AD830" s="8"/>
      <c r="AE830" s="8"/>
    </row>
    <row r="831" ht="15.75" customHeight="1">
      <c r="A831" s="8"/>
      <c r="B831" s="8"/>
      <c r="C831" s="8"/>
      <c r="D831" s="8"/>
      <c r="E831" s="8"/>
      <c r="F831" s="8"/>
      <c r="G831" s="142"/>
      <c r="H831" s="142"/>
      <c r="I831" s="138"/>
      <c r="J831" s="138"/>
      <c r="K831" s="138"/>
      <c r="L831" s="138"/>
      <c r="M831" s="138"/>
      <c r="N831" s="138"/>
      <c r="O831" s="8"/>
      <c r="P831" s="8"/>
      <c r="Q831" s="8"/>
      <c r="R831" s="8"/>
      <c r="S831" s="8"/>
      <c r="T831" s="8"/>
      <c r="U831" s="8"/>
      <c r="V831" s="8"/>
      <c r="W831" s="8"/>
      <c r="X831" s="8"/>
      <c r="Y831" s="8"/>
      <c r="Z831" s="142"/>
      <c r="AA831" s="142"/>
      <c r="AB831" s="8"/>
      <c r="AC831" s="8"/>
      <c r="AD831" s="8"/>
      <c r="AE831" s="8"/>
    </row>
    <row r="832" ht="15.75" customHeight="1">
      <c r="A832" s="8"/>
      <c r="B832" s="8"/>
      <c r="C832" s="8"/>
      <c r="D832" s="8"/>
      <c r="E832" s="8"/>
      <c r="F832" s="8"/>
      <c r="G832" s="142"/>
      <c r="H832" s="142"/>
      <c r="I832" s="138"/>
      <c r="J832" s="138"/>
      <c r="K832" s="138"/>
      <c r="L832" s="138"/>
      <c r="M832" s="138"/>
      <c r="N832" s="138"/>
      <c r="O832" s="8"/>
      <c r="P832" s="8"/>
      <c r="Q832" s="8"/>
      <c r="R832" s="8"/>
      <c r="S832" s="8"/>
      <c r="T832" s="8"/>
      <c r="U832" s="8"/>
      <c r="V832" s="8"/>
      <c r="W832" s="8"/>
      <c r="X832" s="8"/>
      <c r="Y832" s="8"/>
      <c r="Z832" s="142"/>
      <c r="AA832" s="142"/>
      <c r="AB832" s="8"/>
      <c r="AC832" s="8"/>
      <c r="AD832" s="8"/>
      <c r="AE832" s="8"/>
    </row>
    <row r="833" ht="15.75" customHeight="1">
      <c r="A833" s="8"/>
      <c r="B833" s="8"/>
      <c r="C833" s="8"/>
      <c r="D833" s="8"/>
      <c r="E833" s="8"/>
      <c r="F833" s="8"/>
      <c r="G833" s="142"/>
      <c r="H833" s="142"/>
      <c r="I833" s="138"/>
      <c r="J833" s="138"/>
      <c r="K833" s="138"/>
      <c r="L833" s="138"/>
      <c r="M833" s="138"/>
      <c r="N833" s="138"/>
      <c r="O833" s="8"/>
      <c r="P833" s="8"/>
      <c r="Q833" s="8"/>
      <c r="R833" s="8"/>
      <c r="S833" s="8"/>
      <c r="T833" s="8"/>
      <c r="U833" s="8"/>
      <c r="V833" s="8"/>
      <c r="W833" s="8"/>
      <c r="X833" s="8"/>
      <c r="Y833" s="8"/>
      <c r="Z833" s="142"/>
      <c r="AA833" s="142"/>
      <c r="AB833" s="8"/>
      <c r="AC833" s="8"/>
      <c r="AD833" s="8"/>
      <c r="AE833" s="8"/>
    </row>
    <row r="834" ht="15.75" customHeight="1">
      <c r="A834" s="8"/>
      <c r="B834" s="8"/>
      <c r="C834" s="8"/>
      <c r="D834" s="8"/>
      <c r="E834" s="8"/>
      <c r="F834" s="8"/>
      <c r="G834" s="142"/>
      <c r="H834" s="142"/>
      <c r="I834" s="138"/>
      <c r="J834" s="138"/>
      <c r="K834" s="138"/>
      <c r="L834" s="138"/>
      <c r="M834" s="138"/>
      <c r="N834" s="138"/>
      <c r="O834" s="8"/>
      <c r="P834" s="8"/>
      <c r="Q834" s="8"/>
      <c r="R834" s="8"/>
      <c r="S834" s="8"/>
      <c r="T834" s="8"/>
      <c r="U834" s="8"/>
      <c r="V834" s="8"/>
      <c r="W834" s="8"/>
      <c r="X834" s="8"/>
      <c r="Y834" s="8"/>
      <c r="Z834" s="142"/>
      <c r="AA834" s="142"/>
      <c r="AB834" s="8"/>
      <c r="AC834" s="8"/>
      <c r="AD834" s="8"/>
      <c r="AE834" s="8"/>
    </row>
    <row r="835" ht="15.75" customHeight="1">
      <c r="A835" s="8"/>
      <c r="B835" s="8"/>
      <c r="C835" s="8"/>
      <c r="D835" s="8"/>
      <c r="E835" s="8"/>
      <c r="F835" s="8"/>
      <c r="G835" s="142"/>
      <c r="H835" s="142"/>
      <c r="I835" s="138"/>
      <c r="J835" s="138"/>
      <c r="K835" s="138"/>
      <c r="L835" s="138"/>
      <c r="M835" s="138"/>
      <c r="N835" s="138"/>
      <c r="O835" s="8"/>
      <c r="P835" s="8"/>
      <c r="Q835" s="8"/>
      <c r="R835" s="8"/>
      <c r="S835" s="8"/>
      <c r="T835" s="8"/>
      <c r="U835" s="8"/>
      <c r="V835" s="8"/>
      <c r="W835" s="8"/>
      <c r="X835" s="8"/>
      <c r="Y835" s="8"/>
      <c r="Z835" s="142"/>
      <c r="AA835" s="142"/>
      <c r="AB835" s="8"/>
      <c r="AC835" s="8"/>
      <c r="AD835" s="8"/>
      <c r="AE835" s="8"/>
    </row>
    <row r="836" ht="15.75" customHeight="1">
      <c r="A836" s="8"/>
      <c r="B836" s="8"/>
      <c r="C836" s="8"/>
      <c r="D836" s="8"/>
      <c r="E836" s="8"/>
      <c r="F836" s="8"/>
      <c r="G836" s="142"/>
      <c r="H836" s="142"/>
      <c r="I836" s="138"/>
      <c r="J836" s="138"/>
      <c r="K836" s="138"/>
      <c r="L836" s="138"/>
      <c r="M836" s="138"/>
      <c r="N836" s="138"/>
      <c r="O836" s="8"/>
      <c r="P836" s="8"/>
      <c r="Q836" s="8"/>
      <c r="R836" s="8"/>
      <c r="S836" s="8"/>
      <c r="T836" s="8"/>
      <c r="U836" s="8"/>
      <c r="V836" s="8"/>
      <c r="W836" s="8"/>
      <c r="X836" s="8"/>
      <c r="Y836" s="8"/>
      <c r="Z836" s="142"/>
      <c r="AA836" s="142"/>
      <c r="AB836" s="8"/>
      <c r="AC836" s="8"/>
      <c r="AD836" s="8"/>
      <c r="AE836" s="8"/>
    </row>
    <row r="837" ht="15.75" customHeight="1">
      <c r="A837" s="8"/>
      <c r="B837" s="8"/>
      <c r="C837" s="8"/>
      <c r="D837" s="8"/>
      <c r="E837" s="8"/>
      <c r="F837" s="8"/>
      <c r="G837" s="142"/>
      <c r="H837" s="142"/>
      <c r="I837" s="138"/>
      <c r="J837" s="138"/>
      <c r="K837" s="138"/>
      <c r="L837" s="138"/>
      <c r="M837" s="138"/>
      <c r="N837" s="138"/>
      <c r="O837" s="8"/>
      <c r="P837" s="8"/>
      <c r="Q837" s="8"/>
      <c r="R837" s="8"/>
      <c r="S837" s="8"/>
      <c r="T837" s="8"/>
      <c r="U837" s="8"/>
      <c r="V837" s="8"/>
      <c r="W837" s="8"/>
      <c r="X837" s="8"/>
      <c r="Y837" s="8"/>
      <c r="Z837" s="142"/>
      <c r="AA837" s="142"/>
      <c r="AB837" s="8"/>
      <c r="AC837" s="8"/>
      <c r="AD837" s="8"/>
      <c r="AE837" s="8"/>
    </row>
    <row r="838" ht="15.75" customHeight="1">
      <c r="A838" s="8"/>
      <c r="B838" s="8"/>
      <c r="C838" s="8"/>
      <c r="D838" s="8"/>
      <c r="E838" s="8"/>
      <c r="F838" s="8"/>
      <c r="G838" s="142"/>
      <c r="H838" s="142"/>
      <c r="I838" s="138"/>
      <c r="J838" s="138"/>
      <c r="K838" s="138"/>
      <c r="L838" s="138"/>
      <c r="M838" s="138"/>
      <c r="N838" s="138"/>
      <c r="O838" s="8"/>
      <c r="P838" s="8"/>
      <c r="Q838" s="8"/>
      <c r="R838" s="8"/>
      <c r="S838" s="8"/>
      <c r="T838" s="8"/>
      <c r="U838" s="8"/>
      <c r="V838" s="8"/>
      <c r="W838" s="8"/>
      <c r="X838" s="8"/>
      <c r="Y838" s="8"/>
      <c r="Z838" s="142"/>
      <c r="AA838" s="142"/>
      <c r="AB838" s="8"/>
      <c r="AC838" s="8"/>
      <c r="AD838" s="8"/>
      <c r="AE838" s="8"/>
    </row>
    <row r="839" ht="15.75" customHeight="1">
      <c r="A839" s="8"/>
      <c r="B839" s="8"/>
      <c r="C839" s="8"/>
      <c r="D839" s="8"/>
      <c r="E839" s="8"/>
      <c r="F839" s="8"/>
      <c r="G839" s="142"/>
      <c r="H839" s="142"/>
      <c r="I839" s="138"/>
      <c r="J839" s="138"/>
      <c r="K839" s="138"/>
      <c r="L839" s="138"/>
      <c r="M839" s="138"/>
      <c r="N839" s="138"/>
      <c r="O839" s="8"/>
      <c r="P839" s="8"/>
      <c r="Q839" s="8"/>
      <c r="R839" s="8"/>
      <c r="S839" s="8"/>
      <c r="T839" s="8"/>
      <c r="U839" s="8"/>
      <c r="V839" s="8"/>
      <c r="W839" s="8"/>
      <c r="X839" s="8"/>
      <c r="Y839" s="8"/>
      <c r="Z839" s="142"/>
      <c r="AA839" s="142"/>
      <c r="AB839" s="8"/>
      <c r="AC839" s="8"/>
      <c r="AD839" s="8"/>
      <c r="AE839" s="8"/>
    </row>
    <row r="840" ht="15.75" customHeight="1">
      <c r="A840" s="8"/>
      <c r="B840" s="8"/>
      <c r="C840" s="8"/>
      <c r="D840" s="8"/>
      <c r="E840" s="8"/>
      <c r="F840" s="8"/>
      <c r="G840" s="142"/>
      <c r="H840" s="142"/>
      <c r="I840" s="138"/>
      <c r="J840" s="138"/>
      <c r="K840" s="138"/>
      <c r="L840" s="138"/>
      <c r="M840" s="138"/>
      <c r="N840" s="138"/>
      <c r="O840" s="8"/>
      <c r="P840" s="8"/>
      <c r="Q840" s="8"/>
      <c r="R840" s="8"/>
      <c r="S840" s="8"/>
      <c r="T840" s="8"/>
      <c r="U840" s="8"/>
      <c r="V840" s="8"/>
      <c r="W840" s="8"/>
      <c r="X840" s="8"/>
      <c r="Y840" s="8"/>
      <c r="Z840" s="142"/>
      <c r="AA840" s="142"/>
      <c r="AB840" s="8"/>
      <c r="AC840" s="8"/>
      <c r="AD840" s="8"/>
      <c r="AE840" s="8"/>
    </row>
    <row r="841" ht="15.75" customHeight="1">
      <c r="A841" s="8"/>
      <c r="B841" s="8"/>
      <c r="C841" s="8"/>
      <c r="D841" s="8"/>
      <c r="E841" s="8"/>
      <c r="F841" s="8"/>
      <c r="G841" s="142"/>
      <c r="H841" s="142"/>
      <c r="I841" s="138"/>
      <c r="J841" s="138"/>
      <c r="K841" s="138"/>
      <c r="L841" s="138"/>
      <c r="M841" s="138"/>
      <c r="N841" s="138"/>
      <c r="O841" s="8"/>
      <c r="P841" s="8"/>
      <c r="Q841" s="8"/>
      <c r="R841" s="8"/>
      <c r="S841" s="8"/>
      <c r="T841" s="8"/>
      <c r="U841" s="8"/>
      <c r="V841" s="8"/>
      <c r="W841" s="8"/>
      <c r="X841" s="8"/>
      <c r="Y841" s="8"/>
      <c r="Z841" s="142"/>
      <c r="AA841" s="142"/>
      <c r="AB841" s="8"/>
      <c r="AC841" s="8"/>
      <c r="AD841" s="8"/>
      <c r="AE841" s="8"/>
    </row>
    <row r="842" ht="15.75" customHeight="1">
      <c r="A842" s="8"/>
      <c r="B842" s="8"/>
      <c r="C842" s="8"/>
      <c r="D842" s="8"/>
      <c r="E842" s="8"/>
      <c r="F842" s="8"/>
      <c r="G842" s="142"/>
      <c r="H842" s="142"/>
      <c r="I842" s="138"/>
      <c r="J842" s="138"/>
      <c r="K842" s="138"/>
      <c r="L842" s="138"/>
      <c r="M842" s="138"/>
      <c r="N842" s="138"/>
      <c r="O842" s="8"/>
      <c r="P842" s="8"/>
      <c r="Q842" s="8"/>
      <c r="R842" s="8"/>
      <c r="S842" s="8"/>
      <c r="T842" s="8"/>
      <c r="U842" s="8"/>
      <c r="V842" s="8"/>
      <c r="W842" s="8"/>
      <c r="X842" s="8"/>
      <c r="Y842" s="8"/>
      <c r="Z842" s="142"/>
      <c r="AA842" s="142"/>
      <c r="AB842" s="8"/>
      <c r="AC842" s="8"/>
      <c r="AD842" s="8"/>
      <c r="AE842" s="8"/>
    </row>
    <row r="843" ht="15.75" customHeight="1">
      <c r="A843" s="8"/>
      <c r="B843" s="8"/>
      <c r="C843" s="8"/>
      <c r="D843" s="8"/>
      <c r="E843" s="8"/>
      <c r="F843" s="8"/>
      <c r="G843" s="142"/>
      <c r="H843" s="142"/>
      <c r="I843" s="138"/>
      <c r="J843" s="138"/>
      <c r="K843" s="138"/>
      <c r="L843" s="138"/>
      <c r="M843" s="138"/>
      <c r="N843" s="138"/>
      <c r="O843" s="8"/>
      <c r="P843" s="8"/>
      <c r="Q843" s="8"/>
      <c r="R843" s="8"/>
      <c r="S843" s="8"/>
      <c r="T843" s="8"/>
      <c r="U843" s="8"/>
      <c r="V843" s="8"/>
      <c r="W843" s="8"/>
      <c r="X843" s="8"/>
      <c r="Y843" s="8"/>
      <c r="Z843" s="142"/>
      <c r="AA843" s="142"/>
      <c r="AB843" s="8"/>
      <c r="AC843" s="8"/>
      <c r="AD843" s="8"/>
      <c r="AE843" s="8"/>
    </row>
    <row r="844" ht="15.75" customHeight="1">
      <c r="A844" s="8"/>
      <c r="B844" s="8"/>
      <c r="C844" s="8"/>
      <c r="D844" s="8"/>
      <c r="E844" s="8"/>
      <c r="F844" s="8"/>
      <c r="G844" s="142"/>
      <c r="H844" s="142"/>
      <c r="I844" s="138"/>
      <c r="J844" s="138"/>
      <c r="K844" s="138"/>
      <c r="L844" s="138"/>
      <c r="M844" s="138"/>
      <c r="N844" s="138"/>
      <c r="O844" s="8"/>
      <c r="P844" s="8"/>
      <c r="Q844" s="8"/>
      <c r="R844" s="8"/>
      <c r="S844" s="8"/>
      <c r="T844" s="8"/>
      <c r="U844" s="8"/>
      <c r="V844" s="8"/>
      <c r="W844" s="8"/>
      <c r="X844" s="8"/>
      <c r="Y844" s="8"/>
      <c r="Z844" s="142"/>
      <c r="AA844" s="142"/>
      <c r="AB844" s="8"/>
      <c r="AC844" s="8"/>
      <c r="AD844" s="8"/>
      <c r="AE844" s="8"/>
    </row>
    <row r="845" ht="15.75" customHeight="1">
      <c r="A845" s="8"/>
      <c r="B845" s="8"/>
      <c r="C845" s="8"/>
      <c r="D845" s="8"/>
      <c r="E845" s="8"/>
      <c r="F845" s="8"/>
      <c r="G845" s="142"/>
      <c r="H845" s="142"/>
      <c r="I845" s="138"/>
      <c r="J845" s="138"/>
      <c r="K845" s="138"/>
      <c r="L845" s="138"/>
      <c r="M845" s="138"/>
      <c r="N845" s="138"/>
      <c r="O845" s="8"/>
      <c r="P845" s="8"/>
      <c r="Q845" s="8"/>
      <c r="R845" s="8"/>
      <c r="S845" s="8"/>
      <c r="T845" s="8"/>
      <c r="U845" s="8"/>
      <c r="V845" s="8"/>
      <c r="W845" s="8"/>
      <c r="X845" s="8"/>
      <c r="Y845" s="8"/>
      <c r="Z845" s="142"/>
      <c r="AA845" s="142"/>
      <c r="AB845" s="8"/>
      <c r="AC845" s="8"/>
      <c r="AD845" s="8"/>
      <c r="AE845" s="8"/>
    </row>
    <row r="846" ht="15.75" customHeight="1">
      <c r="A846" s="8"/>
      <c r="B846" s="8"/>
      <c r="C846" s="8"/>
      <c r="D846" s="8"/>
      <c r="E846" s="8"/>
      <c r="F846" s="8"/>
      <c r="G846" s="142"/>
      <c r="H846" s="142"/>
      <c r="I846" s="138"/>
      <c r="J846" s="138"/>
      <c r="K846" s="138"/>
      <c r="L846" s="138"/>
      <c r="M846" s="138"/>
      <c r="N846" s="138"/>
      <c r="O846" s="8"/>
      <c r="P846" s="8"/>
      <c r="Q846" s="8"/>
      <c r="R846" s="8"/>
      <c r="S846" s="8"/>
      <c r="T846" s="8"/>
      <c r="U846" s="8"/>
      <c r="V846" s="8"/>
      <c r="W846" s="8"/>
      <c r="X846" s="8"/>
      <c r="Y846" s="8"/>
      <c r="Z846" s="142"/>
      <c r="AA846" s="142"/>
      <c r="AB846" s="8"/>
      <c r="AC846" s="8"/>
      <c r="AD846" s="8"/>
      <c r="AE846" s="8"/>
    </row>
    <row r="847" ht="15.75" customHeight="1">
      <c r="A847" s="8"/>
      <c r="B847" s="8"/>
      <c r="C847" s="8"/>
      <c r="D847" s="8"/>
      <c r="E847" s="8"/>
      <c r="F847" s="8"/>
      <c r="G847" s="142"/>
      <c r="H847" s="142"/>
      <c r="I847" s="138"/>
      <c r="J847" s="138"/>
      <c r="K847" s="138"/>
      <c r="L847" s="138"/>
      <c r="M847" s="138"/>
      <c r="N847" s="138"/>
      <c r="O847" s="8"/>
      <c r="P847" s="8"/>
      <c r="Q847" s="8"/>
      <c r="R847" s="8"/>
      <c r="S847" s="8"/>
      <c r="T847" s="8"/>
      <c r="U847" s="8"/>
      <c r="V847" s="8"/>
      <c r="W847" s="8"/>
      <c r="X847" s="8"/>
      <c r="Y847" s="8"/>
      <c r="Z847" s="142"/>
      <c r="AA847" s="142"/>
      <c r="AB847" s="8"/>
      <c r="AC847" s="8"/>
      <c r="AD847" s="8"/>
      <c r="AE847" s="8"/>
    </row>
    <row r="848" ht="15.75" customHeight="1">
      <c r="A848" s="8"/>
      <c r="B848" s="8"/>
      <c r="C848" s="8"/>
      <c r="D848" s="8"/>
      <c r="E848" s="8"/>
      <c r="F848" s="8"/>
      <c r="G848" s="142"/>
      <c r="H848" s="142"/>
      <c r="I848" s="138"/>
      <c r="J848" s="138"/>
      <c r="K848" s="138"/>
      <c r="L848" s="138"/>
      <c r="M848" s="138"/>
      <c r="N848" s="138"/>
      <c r="O848" s="8"/>
      <c r="P848" s="8"/>
      <c r="Q848" s="8"/>
      <c r="R848" s="8"/>
      <c r="S848" s="8"/>
      <c r="T848" s="8"/>
      <c r="U848" s="8"/>
      <c r="V848" s="8"/>
      <c r="W848" s="8"/>
      <c r="X848" s="8"/>
      <c r="Y848" s="8"/>
      <c r="Z848" s="142"/>
      <c r="AA848" s="142"/>
      <c r="AB848" s="8"/>
      <c r="AC848" s="8"/>
      <c r="AD848" s="8"/>
      <c r="AE848" s="8"/>
    </row>
    <row r="849" ht="15.75" customHeight="1">
      <c r="A849" s="8"/>
      <c r="B849" s="8"/>
      <c r="C849" s="8"/>
      <c r="D849" s="8"/>
      <c r="E849" s="8"/>
      <c r="F849" s="8"/>
      <c r="G849" s="142"/>
      <c r="H849" s="142"/>
      <c r="I849" s="138"/>
      <c r="J849" s="138"/>
      <c r="K849" s="138"/>
      <c r="L849" s="138"/>
      <c r="M849" s="138"/>
      <c r="N849" s="138"/>
      <c r="O849" s="8"/>
      <c r="P849" s="8"/>
      <c r="Q849" s="8"/>
      <c r="R849" s="8"/>
      <c r="S849" s="8"/>
      <c r="T849" s="8"/>
      <c r="U849" s="8"/>
      <c r="V849" s="8"/>
      <c r="W849" s="8"/>
      <c r="X849" s="8"/>
      <c r="Y849" s="8"/>
      <c r="Z849" s="142"/>
      <c r="AA849" s="142"/>
      <c r="AB849" s="8"/>
      <c r="AC849" s="8"/>
      <c r="AD849" s="8"/>
      <c r="AE849" s="8"/>
    </row>
    <row r="850" ht="15.75" customHeight="1">
      <c r="A850" s="8"/>
      <c r="B850" s="8"/>
      <c r="C850" s="8"/>
      <c r="D850" s="8"/>
      <c r="E850" s="8"/>
      <c r="F850" s="8"/>
      <c r="G850" s="142"/>
      <c r="H850" s="142"/>
      <c r="I850" s="138"/>
      <c r="J850" s="138"/>
      <c r="K850" s="138"/>
      <c r="L850" s="138"/>
      <c r="M850" s="138"/>
      <c r="N850" s="138"/>
      <c r="O850" s="8"/>
      <c r="P850" s="8"/>
      <c r="Q850" s="8"/>
      <c r="R850" s="8"/>
      <c r="S850" s="8"/>
      <c r="T850" s="8"/>
      <c r="U850" s="8"/>
      <c r="V850" s="8"/>
      <c r="W850" s="8"/>
      <c r="X850" s="8"/>
      <c r="Y850" s="8"/>
      <c r="Z850" s="142"/>
      <c r="AA850" s="142"/>
      <c r="AB850" s="8"/>
      <c r="AC850" s="8"/>
      <c r="AD850" s="8"/>
      <c r="AE850" s="8"/>
    </row>
    <row r="851" ht="15.75" customHeight="1">
      <c r="A851" s="8"/>
      <c r="B851" s="8"/>
      <c r="C851" s="8"/>
      <c r="D851" s="8"/>
      <c r="E851" s="8"/>
      <c r="F851" s="8"/>
      <c r="G851" s="142"/>
      <c r="H851" s="142"/>
      <c r="I851" s="138"/>
      <c r="J851" s="138"/>
      <c r="K851" s="138"/>
      <c r="L851" s="138"/>
      <c r="M851" s="138"/>
      <c r="N851" s="138"/>
      <c r="O851" s="8"/>
      <c r="P851" s="8"/>
      <c r="Q851" s="8"/>
      <c r="R851" s="8"/>
      <c r="S851" s="8"/>
      <c r="T851" s="8"/>
      <c r="U851" s="8"/>
      <c r="V851" s="8"/>
      <c r="W851" s="8"/>
      <c r="X851" s="8"/>
      <c r="Y851" s="8"/>
      <c r="Z851" s="142"/>
      <c r="AA851" s="142"/>
      <c r="AB851" s="8"/>
      <c r="AC851" s="8"/>
      <c r="AD851" s="8"/>
      <c r="AE851" s="8"/>
    </row>
    <row r="852" ht="15.75" customHeight="1">
      <c r="A852" s="8"/>
      <c r="B852" s="8"/>
      <c r="C852" s="8"/>
      <c r="D852" s="8"/>
      <c r="E852" s="8"/>
      <c r="F852" s="8"/>
      <c r="G852" s="142"/>
      <c r="H852" s="142"/>
      <c r="I852" s="138"/>
      <c r="J852" s="138"/>
      <c r="K852" s="138"/>
      <c r="L852" s="138"/>
      <c r="M852" s="138"/>
      <c r="N852" s="138"/>
      <c r="O852" s="8"/>
      <c r="P852" s="8"/>
      <c r="Q852" s="8"/>
      <c r="R852" s="8"/>
      <c r="S852" s="8"/>
      <c r="T852" s="8"/>
      <c r="U852" s="8"/>
      <c r="V852" s="8"/>
      <c r="W852" s="8"/>
      <c r="X852" s="8"/>
      <c r="Y852" s="8"/>
      <c r="Z852" s="142"/>
      <c r="AA852" s="142"/>
      <c r="AB852" s="8"/>
      <c r="AC852" s="8"/>
      <c r="AD852" s="8"/>
      <c r="AE852" s="8"/>
    </row>
    <row r="853" ht="15.75" customHeight="1">
      <c r="A853" s="8"/>
      <c r="B853" s="8"/>
      <c r="C853" s="8"/>
      <c r="D853" s="8"/>
      <c r="E853" s="8"/>
      <c r="F853" s="8"/>
      <c r="G853" s="142"/>
      <c r="H853" s="142"/>
      <c r="I853" s="138"/>
      <c r="J853" s="138"/>
      <c r="K853" s="138"/>
      <c r="L853" s="138"/>
      <c r="M853" s="138"/>
      <c r="N853" s="138"/>
      <c r="O853" s="8"/>
      <c r="P853" s="8"/>
      <c r="Q853" s="8"/>
      <c r="R853" s="8"/>
      <c r="S853" s="8"/>
      <c r="T853" s="8"/>
      <c r="U853" s="8"/>
      <c r="V853" s="8"/>
      <c r="W853" s="8"/>
      <c r="X853" s="8"/>
      <c r="Y853" s="8"/>
      <c r="Z853" s="142"/>
      <c r="AA853" s="142"/>
      <c r="AB853" s="8"/>
      <c r="AC853" s="8"/>
      <c r="AD853" s="8"/>
      <c r="AE853" s="8"/>
    </row>
    <row r="854" ht="15.75" customHeight="1">
      <c r="A854" s="8"/>
      <c r="B854" s="8"/>
      <c r="C854" s="8"/>
      <c r="D854" s="8"/>
      <c r="E854" s="8"/>
      <c r="F854" s="8"/>
      <c r="G854" s="142"/>
      <c r="H854" s="142"/>
      <c r="I854" s="138"/>
      <c r="J854" s="138"/>
      <c r="K854" s="138"/>
      <c r="L854" s="138"/>
      <c r="M854" s="138"/>
      <c r="N854" s="138"/>
      <c r="O854" s="8"/>
      <c r="P854" s="8"/>
      <c r="Q854" s="8"/>
      <c r="R854" s="8"/>
      <c r="S854" s="8"/>
      <c r="T854" s="8"/>
      <c r="U854" s="8"/>
      <c r="V854" s="8"/>
      <c r="W854" s="8"/>
      <c r="X854" s="8"/>
      <c r="Y854" s="8"/>
      <c r="Z854" s="142"/>
      <c r="AA854" s="142"/>
      <c r="AB854" s="8"/>
      <c r="AC854" s="8"/>
      <c r="AD854" s="8"/>
      <c r="AE854" s="8"/>
    </row>
    <row r="855" ht="15.75" customHeight="1">
      <c r="A855" s="8"/>
      <c r="B855" s="8"/>
      <c r="C855" s="8"/>
      <c r="D855" s="8"/>
      <c r="E855" s="8"/>
      <c r="F855" s="8"/>
      <c r="G855" s="142"/>
      <c r="H855" s="142"/>
      <c r="I855" s="138"/>
      <c r="J855" s="138"/>
      <c r="K855" s="138"/>
      <c r="L855" s="138"/>
      <c r="M855" s="138"/>
      <c r="N855" s="138"/>
      <c r="O855" s="8"/>
      <c r="P855" s="8"/>
      <c r="Q855" s="8"/>
      <c r="R855" s="8"/>
      <c r="S855" s="8"/>
      <c r="T855" s="8"/>
      <c r="U855" s="8"/>
      <c r="V855" s="8"/>
      <c r="W855" s="8"/>
      <c r="X855" s="8"/>
      <c r="Y855" s="8"/>
      <c r="Z855" s="142"/>
      <c r="AA855" s="142"/>
      <c r="AB855" s="8"/>
      <c r="AC855" s="8"/>
      <c r="AD855" s="8"/>
      <c r="AE855" s="8"/>
    </row>
    <row r="856" ht="15.75" customHeight="1">
      <c r="A856" s="8"/>
      <c r="B856" s="8"/>
      <c r="C856" s="8"/>
      <c r="D856" s="8"/>
      <c r="E856" s="8"/>
      <c r="F856" s="8"/>
      <c r="G856" s="142"/>
      <c r="H856" s="142"/>
      <c r="I856" s="138"/>
      <c r="J856" s="138"/>
      <c r="K856" s="138"/>
      <c r="L856" s="138"/>
      <c r="M856" s="138"/>
      <c r="N856" s="138"/>
      <c r="O856" s="8"/>
      <c r="P856" s="8"/>
      <c r="Q856" s="8"/>
      <c r="R856" s="8"/>
      <c r="S856" s="8"/>
      <c r="T856" s="8"/>
      <c r="U856" s="8"/>
      <c r="V856" s="8"/>
      <c r="W856" s="8"/>
      <c r="X856" s="8"/>
      <c r="Y856" s="8"/>
      <c r="Z856" s="142"/>
      <c r="AA856" s="142"/>
      <c r="AB856" s="8"/>
      <c r="AC856" s="8"/>
      <c r="AD856" s="8"/>
      <c r="AE856" s="8"/>
    </row>
    <row r="857" ht="15.75" customHeight="1">
      <c r="A857" s="8"/>
      <c r="B857" s="8"/>
      <c r="C857" s="8"/>
      <c r="D857" s="8"/>
      <c r="E857" s="8"/>
      <c r="F857" s="8"/>
      <c r="G857" s="142"/>
      <c r="H857" s="142"/>
      <c r="I857" s="138"/>
      <c r="J857" s="138"/>
      <c r="K857" s="138"/>
      <c r="L857" s="138"/>
      <c r="M857" s="138"/>
      <c r="N857" s="138"/>
      <c r="O857" s="8"/>
      <c r="P857" s="8"/>
      <c r="Q857" s="8"/>
      <c r="R857" s="8"/>
      <c r="S857" s="8"/>
      <c r="T857" s="8"/>
      <c r="U857" s="8"/>
      <c r="V857" s="8"/>
      <c r="W857" s="8"/>
      <c r="X857" s="8"/>
      <c r="Y857" s="8"/>
      <c r="Z857" s="142"/>
      <c r="AA857" s="142"/>
      <c r="AB857" s="8"/>
      <c r="AC857" s="8"/>
      <c r="AD857" s="8"/>
      <c r="AE857" s="8"/>
    </row>
    <row r="858" ht="15.75" customHeight="1">
      <c r="A858" s="8"/>
      <c r="B858" s="8"/>
      <c r="C858" s="8"/>
      <c r="D858" s="8"/>
      <c r="E858" s="8"/>
      <c r="F858" s="8"/>
      <c r="G858" s="142"/>
      <c r="H858" s="142"/>
      <c r="I858" s="138"/>
      <c r="J858" s="138"/>
      <c r="K858" s="138"/>
      <c r="L858" s="138"/>
      <c r="M858" s="138"/>
      <c r="N858" s="138"/>
      <c r="O858" s="8"/>
      <c r="P858" s="8"/>
      <c r="Q858" s="8"/>
      <c r="R858" s="8"/>
      <c r="S858" s="8"/>
      <c r="T858" s="8"/>
      <c r="U858" s="8"/>
      <c r="V858" s="8"/>
      <c r="W858" s="8"/>
      <c r="X858" s="8"/>
      <c r="Y858" s="8"/>
      <c r="Z858" s="142"/>
      <c r="AA858" s="142"/>
      <c r="AB858" s="8"/>
      <c r="AC858" s="8"/>
      <c r="AD858" s="8"/>
      <c r="AE858" s="8"/>
    </row>
    <row r="859" ht="15.75" customHeight="1">
      <c r="A859" s="8"/>
      <c r="B859" s="8"/>
      <c r="C859" s="8"/>
      <c r="D859" s="8"/>
      <c r="E859" s="8"/>
      <c r="F859" s="8"/>
      <c r="G859" s="142"/>
      <c r="H859" s="142"/>
      <c r="I859" s="138"/>
      <c r="J859" s="138"/>
      <c r="K859" s="138"/>
      <c r="L859" s="138"/>
      <c r="M859" s="138"/>
      <c r="N859" s="138"/>
      <c r="O859" s="8"/>
      <c r="P859" s="8"/>
      <c r="Q859" s="8"/>
      <c r="R859" s="8"/>
      <c r="S859" s="8"/>
      <c r="T859" s="8"/>
      <c r="U859" s="8"/>
      <c r="V859" s="8"/>
      <c r="W859" s="8"/>
      <c r="X859" s="8"/>
      <c r="Y859" s="8"/>
      <c r="Z859" s="142"/>
      <c r="AA859" s="142"/>
      <c r="AB859" s="8"/>
      <c r="AC859" s="8"/>
      <c r="AD859" s="8"/>
      <c r="AE859" s="8"/>
    </row>
    <row r="860" ht="15.75" customHeight="1">
      <c r="A860" s="8"/>
      <c r="B860" s="8"/>
      <c r="C860" s="8"/>
      <c r="D860" s="8"/>
      <c r="E860" s="8"/>
      <c r="F860" s="8"/>
      <c r="G860" s="142"/>
      <c r="H860" s="142"/>
      <c r="I860" s="138"/>
      <c r="J860" s="138"/>
      <c r="K860" s="138"/>
      <c r="L860" s="138"/>
      <c r="M860" s="138"/>
      <c r="N860" s="138"/>
      <c r="O860" s="8"/>
      <c r="P860" s="8"/>
      <c r="Q860" s="8"/>
      <c r="R860" s="8"/>
      <c r="S860" s="8"/>
      <c r="T860" s="8"/>
      <c r="U860" s="8"/>
      <c r="V860" s="8"/>
      <c r="W860" s="8"/>
      <c r="X860" s="8"/>
      <c r="Y860" s="8"/>
      <c r="Z860" s="142"/>
      <c r="AA860" s="142"/>
      <c r="AB860" s="8"/>
      <c r="AC860" s="8"/>
      <c r="AD860" s="8"/>
      <c r="AE860" s="8"/>
    </row>
    <row r="861" ht="15.75" customHeight="1">
      <c r="A861" s="8"/>
      <c r="B861" s="8"/>
      <c r="C861" s="8"/>
      <c r="D861" s="8"/>
      <c r="E861" s="8"/>
      <c r="F861" s="8"/>
      <c r="G861" s="142"/>
      <c r="H861" s="142"/>
      <c r="I861" s="138"/>
      <c r="J861" s="138"/>
      <c r="K861" s="138"/>
      <c r="L861" s="138"/>
      <c r="M861" s="138"/>
      <c r="N861" s="138"/>
      <c r="O861" s="8"/>
      <c r="P861" s="8"/>
      <c r="Q861" s="8"/>
      <c r="R861" s="8"/>
      <c r="S861" s="8"/>
      <c r="T861" s="8"/>
      <c r="U861" s="8"/>
      <c r="V861" s="8"/>
      <c r="W861" s="8"/>
      <c r="X861" s="8"/>
      <c r="Y861" s="8"/>
      <c r="Z861" s="142"/>
      <c r="AA861" s="142"/>
      <c r="AB861" s="8"/>
      <c r="AC861" s="8"/>
      <c r="AD861" s="8"/>
      <c r="AE861" s="8"/>
    </row>
    <row r="862" ht="15.75" customHeight="1">
      <c r="A862" s="8"/>
      <c r="B862" s="8"/>
      <c r="C862" s="8"/>
      <c r="D862" s="8"/>
      <c r="E862" s="8"/>
      <c r="F862" s="8"/>
      <c r="G862" s="142"/>
      <c r="H862" s="142"/>
      <c r="I862" s="138"/>
      <c r="J862" s="138"/>
      <c r="K862" s="138"/>
      <c r="L862" s="138"/>
      <c r="M862" s="138"/>
      <c r="N862" s="138"/>
      <c r="O862" s="8"/>
      <c r="P862" s="8"/>
      <c r="Q862" s="8"/>
      <c r="R862" s="8"/>
      <c r="S862" s="8"/>
      <c r="T862" s="8"/>
      <c r="U862" s="8"/>
      <c r="V862" s="8"/>
      <c r="W862" s="8"/>
      <c r="X862" s="8"/>
      <c r="Y862" s="8"/>
      <c r="Z862" s="142"/>
      <c r="AA862" s="142"/>
      <c r="AB862" s="8"/>
      <c r="AC862" s="8"/>
      <c r="AD862" s="8"/>
      <c r="AE862" s="8"/>
    </row>
    <row r="863" ht="15.75" customHeight="1">
      <c r="A863" s="8"/>
      <c r="B863" s="8"/>
      <c r="C863" s="8"/>
      <c r="D863" s="8"/>
      <c r="E863" s="8"/>
      <c r="F863" s="8"/>
      <c r="G863" s="142"/>
      <c r="H863" s="142"/>
      <c r="I863" s="138"/>
      <c r="J863" s="138"/>
      <c r="K863" s="138"/>
      <c r="L863" s="138"/>
      <c r="M863" s="138"/>
      <c r="N863" s="138"/>
      <c r="O863" s="8"/>
      <c r="P863" s="8"/>
      <c r="Q863" s="8"/>
      <c r="R863" s="8"/>
      <c r="S863" s="8"/>
      <c r="T863" s="8"/>
      <c r="U863" s="8"/>
      <c r="V863" s="8"/>
      <c r="W863" s="8"/>
      <c r="X863" s="8"/>
      <c r="Y863" s="8"/>
      <c r="Z863" s="142"/>
      <c r="AA863" s="142"/>
      <c r="AB863" s="8"/>
      <c r="AC863" s="8"/>
      <c r="AD863" s="8"/>
      <c r="AE863" s="8"/>
    </row>
    <row r="864" ht="15.75" customHeight="1">
      <c r="A864" s="8"/>
      <c r="B864" s="8"/>
      <c r="C864" s="8"/>
      <c r="D864" s="8"/>
      <c r="E864" s="8"/>
      <c r="F864" s="8"/>
      <c r="G864" s="142"/>
      <c r="H864" s="142"/>
      <c r="I864" s="138"/>
      <c r="J864" s="138"/>
      <c r="K864" s="138"/>
      <c r="L864" s="138"/>
      <c r="M864" s="138"/>
      <c r="N864" s="138"/>
      <c r="O864" s="8"/>
      <c r="P864" s="8"/>
      <c r="Q864" s="8"/>
      <c r="R864" s="8"/>
      <c r="S864" s="8"/>
      <c r="T864" s="8"/>
      <c r="U864" s="8"/>
      <c r="V864" s="8"/>
      <c r="W864" s="8"/>
      <c r="X864" s="8"/>
      <c r="Y864" s="8"/>
      <c r="Z864" s="142"/>
      <c r="AA864" s="142"/>
      <c r="AB864" s="8"/>
      <c r="AC864" s="8"/>
      <c r="AD864" s="8"/>
      <c r="AE864" s="8"/>
    </row>
    <row r="865" ht="15.75" customHeight="1">
      <c r="A865" s="8"/>
      <c r="B865" s="8"/>
      <c r="C865" s="8"/>
      <c r="D865" s="8"/>
      <c r="E865" s="8"/>
      <c r="F865" s="8"/>
      <c r="G865" s="142"/>
      <c r="H865" s="142"/>
      <c r="I865" s="138"/>
      <c r="J865" s="138"/>
      <c r="K865" s="138"/>
      <c r="L865" s="138"/>
      <c r="M865" s="138"/>
      <c r="N865" s="138"/>
      <c r="O865" s="8"/>
      <c r="P865" s="8"/>
      <c r="Q865" s="8"/>
      <c r="R865" s="8"/>
      <c r="S865" s="8"/>
      <c r="T865" s="8"/>
      <c r="U865" s="8"/>
      <c r="V865" s="8"/>
      <c r="W865" s="8"/>
      <c r="X865" s="8"/>
      <c r="Y865" s="8"/>
      <c r="Z865" s="142"/>
      <c r="AA865" s="142"/>
      <c r="AB865" s="8"/>
      <c r="AC865" s="8"/>
      <c r="AD865" s="8"/>
      <c r="AE865" s="8"/>
    </row>
    <row r="866" ht="15.75" customHeight="1">
      <c r="A866" s="8"/>
      <c r="B866" s="8"/>
      <c r="C866" s="8"/>
      <c r="D866" s="8"/>
      <c r="E866" s="8"/>
      <c r="F866" s="8"/>
      <c r="G866" s="142"/>
      <c r="H866" s="142"/>
      <c r="I866" s="138"/>
      <c r="J866" s="138"/>
      <c r="K866" s="138"/>
      <c r="L866" s="138"/>
      <c r="M866" s="138"/>
      <c r="N866" s="138"/>
      <c r="O866" s="8"/>
      <c r="P866" s="8"/>
      <c r="Q866" s="8"/>
      <c r="R866" s="8"/>
      <c r="S866" s="8"/>
      <c r="T866" s="8"/>
      <c r="U866" s="8"/>
      <c r="V866" s="8"/>
      <c r="W866" s="8"/>
      <c r="X866" s="8"/>
      <c r="Y866" s="8"/>
      <c r="Z866" s="142"/>
      <c r="AA866" s="142"/>
      <c r="AB866" s="8"/>
      <c r="AC866" s="8"/>
      <c r="AD866" s="8"/>
      <c r="AE866" s="8"/>
    </row>
    <row r="867" ht="15.75" customHeight="1">
      <c r="A867" s="8"/>
      <c r="B867" s="8"/>
      <c r="C867" s="8"/>
      <c r="D867" s="8"/>
      <c r="E867" s="8"/>
      <c r="F867" s="8"/>
      <c r="G867" s="142"/>
      <c r="H867" s="142"/>
      <c r="I867" s="138"/>
      <c r="J867" s="138"/>
      <c r="K867" s="138"/>
      <c r="L867" s="138"/>
      <c r="M867" s="138"/>
      <c r="N867" s="138"/>
      <c r="O867" s="8"/>
      <c r="P867" s="8"/>
      <c r="Q867" s="8"/>
      <c r="R867" s="8"/>
      <c r="S867" s="8"/>
      <c r="T867" s="8"/>
      <c r="U867" s="8"/>
      <c r="V867" s="8"/>
      <c r="W867" s="8"/>
      <c r="X867" s="8"/>
      <c r="Y867" s="8"/>
      <c r="Z867" s="142"/>
      <c r="AA867" s="142"/>
      <c r="AB867" s="8"/>
      <c r="AC867" s="8"/>
      <c r="AD867" s="8"/>
      <c r="AE867" s="8"/>
    </row>
    <row r="868" ht="15.75" customHeight="1">
      <c r="A868" s="8"/>
      <c r="B868" s="8"/>
      <c r="C868" s="8"/>
      <c r="D868" s="8"/>
      <c r="E868" s="8"/>
      <c r="F868" s="8"/>
      <c r="G868" s="142"/>
      <c r="H868" s="142"/>
      <c r="I868" s="138"/>
      <c r="J868" s="138"/>
      <c r="K868" s="138"/>
      <c r="L868" s="138"/>
      <c r="M868" s="138"/>
      <c r="N868" s="138"/>
      <c r="O868" s="8"/>
      <c r="P868" s="8"/>
      <c r="Q868" s="8"/>
      <c r="R868" s="8"/>
      <c r="S868" s="8"/>
      <c r="T868" s="8"/>
      <c r="U868" s="8"/>
      <c r="V868" s="8"/>
      <c r="W868" s="8"/>
      <c r="X868" s="8"/>
      <c r="Y868" s="8"/>
      <c r="Z868" s="142"/>
      <c r="AA868" s="142"/>
      <c r="AB868" s="8"/>
      <c r="AC868" s="8"/>
      <c r="AD868" s="8"/>
      <c r="AE868" s="8"/>
    </row>
    <row r="869" ht="15.75" customHeight="1">
      <c r="A869" s="8"/>
      <c r="B869" s="8"/>
      <c r="C869" s="8"/>
      <c r="D869" s="8"/>
      <c r="E869" s="8"/>
      <c r="F869" s="8"/>
      <c r="G869" s="142"/>
      <c r="H869" s="142"/>
      <c r="I869" s="138"/>
      <c r="J869" s="138"/>
      <c r="K869" s="138"/>
      <c r="L869" s="138"/>
      <c r="M869" s="138"/>
      <c r="N869" s="138"/>
      <c r="O869" s="8"/>
      <c r="P869" s="8"/>
      <c r="Q869" s="8"/>
      <c r="R869" s="8"/>
      <c r="S869" s="8"/>
      <c r="T869" s="8"/>
      <c r="U869" s="8"/>
      <c r="V869" s="8"/>
      <c r="W869" s="8"/>
      <c r="X869" s="8"/>
      <c r="Y869" s="8"/>
      <c r="Z869" s="142"/>
      <c r="AA869" s="142"/>
      <c r="AB869" s="8"/>
      <c r="AC869" s="8"/>
      <c r="AD869" s="8"/>
      <c r="AE869" s="8"/>
    </row>
    <row r="870" ht="15.75" customHeight="1">
      <c r="A870" s="8"/>
      <c r="B870" s="8"/>
      <c r="C870" s="8"/>
      <c r="D870" s="8"/>
      <c r="E870" s="8"/>
      <c r="F870" s="8"/>
      <c r="G870" s="142"/>
      <c r="H870" s="142"/>
      <c r="I870" s="138"/>
      <c r="J870" s="138"/>
      <c r="K870" s="138"/>
      <c r="L870" s="138"/>
      <c r="M870" s="138"/>
      <c r="N870" s="138"/>
      <c r="O870" s="8"/>
      <c r="P870" s="8"/>
      <c r="Q870" s="8"/>
      <c r="R870" s="8"/>
      <c r="S870" s="8"/>
      <c r="T870" s="8"/>
      <c r="U870" s="8"/>
      <c r="V870" s="8"/>
      <c r="W870" s="8"/>
      <c r="X870" s="8"/>
      <c r="Y870" s="8"/>
      <c r="Z870" s="142"/>
      <c r="AA870" s="142"/>
      <c r="AB870" s="8"/>
      <c r="AC870" s="8"/>
      <c r="AD870" s="8"/>
      <c r="AE870" s="8"/>
    </row>
    <row r="871" ht="15.75" customHeight="1">
      <c r="A871" s="8"/>
      <c r="B871" s="8"/>
      <c r="C871" s="8"/>
      <c r="D871" s="8"/>
      <c r="E871" s="8"/>
      <c r="F871" s="8"/>
      <c r="G871" s="142"/>
      <c r="H871" s="142"/>
      <c r="I871" s="138"/>
      <c r="J871" s="138"/>
      <c r="K871" s="138"/>
      <c r="L871" s="138"/>
      <c r="M871" s="138"/>
      <c r="N871" s="138"/>
      <c r="O871" s="8"/>
      <c r="P871" s="8"/>
      <c r="Q871" s="8"/>
      <c r="R871" s="8"/>
      <c r="S871" s="8"/>
      <c r="T871" s="8"/>
      <c r="U871" s="8"/>
      <c r="V871" s="8"/>
      <c r="W871" s="8"/>
      <c r="X871" s="8"/>
      <c r="Y871" s="8"/>
      <c r="Z871" s="142"/>
      <c r="AA871" s="142"/>
      <c r="AB871" s="8"/>
      <c r="AC871" s="8"/>
      <c r="AD871" s="8"/>
      <c r="AE871" s="8"/>
    </row>
    <row r="872" ht="15.75" customHeight="1">
      <c r="A872" s="8"/>
      <c r="B872" s="8"/>
      <c r="C872" s="8"/>
      <c r="D872" s="8"/>
      <c r="E872" s="8"/>
      <c r="F872" s="8"/>
      <c r="G872" s="142"/>
      <c r="H872" s="142"/>
      <c r="I872" s="138"/>
      <c r="J872" s="138"/>
      <c r="K872" s="138"/>
      <c r="L872" s="138"/>
      <c r="M872" s="138"/>
      <c r="N872" s="138"/>
      <c r="O872" s="8"/>
      <c r="P872" s="8"/>
      <c r="Q872" s="8"/>
      <c r="R872" s="8"/>
      <c r="S872" s="8"/>
      <c r="T872" s="8"/>
      <c r="U872" s="8"/>
      <c r="V872" s="8"/>
      <c r="W872" s="8"/>
      <c r="X872" s="8"/>
      <c r="Y872" s="8"/>
      <c r="Z872" s="142"/>
      <c r="AA872" s="142"/>
      <c r="AB872" s="8"/>
      <c r="AC872" s="8"/>
      <c r="AD872" s="8"/>
      <c r="AE872" s="8"/>
    </row>
    <row r="873" ht="15.75" customHeight="1">
      <c r="A873" s="8"/>
      <c r="B873" s="8"/>
      <c r="C873" s="8"/>
      <c r="D873" s="8"/>
      <c r="E873" s="8"/>
      <c r="F873" s="8"/>
      <c r="G873" s="142"/>
      <c r="H873" s="142"/>
      <c r="I873" s="138"/>
      <c r="J873" s="138"/>
      <c r="K873" s="138"/>
      <c r="L873" s="138"/>
      <c r="M873" s="138"/>
      <c r="N873" s="138"/>
      <c r="O873" s="8"/>
      <c r="P873" s="8"/>
      <c r="Q873" s="8"/>
      <c r="R873" s="8"/>
      <c r="S873" s="8"/>
      <c r="T873" s="8"/>
      <c r="U873" s="8"/>
      <c r="V873" s="8"/>
      <c r="W873" s="8"/>
      <c r="X873" s="8"/>
      <c r="Y873" s="8"/>
      <c r="Z873" s="142"/>
      <c r="AA873" s="142"/>
      <c r="AB873" s="8"/>
      <c r="AC873" s="8"/>
      <c r="AD873" s="8"/>
      <c r="AE873" s="8"/>
    </row>
    <row r="874" ht="15.75" customHeight="1">
      <c r="A874" s="8"/>
      <c r="B874" s="8"/>
      <c r="C874" s="8"/>
      <c r="D874" s="8"/>
      <c r="E874" s="8"/>
      <c r="F874" s="8"/>
      <c r="G874" s="142"/>
      <c r="H874" s="142"/>
      <c r="I874" s="138"/>
      <c r="J874" s="138"/>
      <c r="K874" s="138"/>
      <c r="L874" s="138"/>
      <c r="M874" s="138"/>
      <c r="N874" s="138"/>
      <c r="O874" s="8"/>
      <c r="P874" s="8"/>
      <c r="Q874" s="8"/>
      <c r="R874" s="8"/>
      <c r="S874" s="8"/>
      <c r="T874" s="8"/>
      <c r="U874" s="8"/>
      <c r="V874" s="8"/>
      <c r="W874" s="8"/>
      <c r="X874" s="8"/>
      <c r="Y874" s="8"/>
      <c r="Z874" s="142"/>
      <c r="AA874" s="142"/>
      <c r="AB874" s="8"/>
      <c r="AC874" s="8"/>
      <c r="AD874" s="8"/>
      <c r="AE874" s="8"/>
    </row>
    <row r="875" ht="15.75" customHeight="1">
      <c r="A875" s="8"/>
      <c r="B875" s="8"/>
      <c r="C875" s="8"/>
      <c r="D875" s="8"/>
      <c r="E875" s="8"/>
      <c r="F875" s="8"/>
      <c r="G875" s="142"/>
      <c r="H875" s="142"/>
      <c r="I875" s="138"/>
      <c r="J875" s="138"/>
      <c r="K875" s="138"/>
      <c r="L875" s="138"/>
      <c r="M875" s="138"/>
      <c r="N875" s="138"/>
      <c r="O875" s="8"/>
      <c r="P875" s="8"/>
      <c r="Q875" s="8"/>
      <c r="R875" s="8"/>
      <c r="S875" s="8"/>
      <c r="T875" s="8"/>
      <c r="U875" s="8"/>
      <c r="V875" s="8"/>
      <c r="W875" s="8"/>
      <c r="X875" s="8"/>
      <c r="Y875" s="8"/>
      <c r="Z875" s="142"/>
      <c r="AA875" s="142"/>
      <c r="AB875" s="8"/>
      <c r="AC875" s="8"/>
      <c r="AD875" s="8"/>
      <c r="AE875" s="8"/>
    </row>
    <row r="876" ht="15.75" customHeight="1">
      <c r="A876" s="8"/>
      <c r="B876" s="8"/>
      <c r="C876" s="8"/>
      <c r="D876" s="8"/>
      <c r="E876" s="8"/>
      <c r="F876" s="8"/>
      <c r="G876" s="142"/>
      <c r="H876" s="142"/>
      <c r="I876" s="138"/>
      <c r="J876" s="138"/>
      <c r="K876" s="138"/>
      <c r="L876" s="138"/>
      <c r="M876" s="138"/>
      <c r="N876" s="138"/>
      <c r="O876" s="8"/>
      <c r="P876" s="8"/>
      <c r="Q876" s="8"/>
      <c r="R876" s="8"/>
      <c r="S876" s="8"/>
      <c r="T876" s="8"/>
      <c r="U876" s="8"/>
      <c r="V876" s="8"/>
      <c r="W876" s="8"/>
      <c r="X876" s="8"/>
      <c r="Y876" s="8"/>
      <c r="Z876" s="142"/>
      <c r="AA876" s="142"/>
      <c r="AB876" s="8"/>
      <c r="AC876" s="8"/>
      <c r="AD876" s="8"/>
      <c r="AE876" s="8"/>
    </row>
    <row r="877" ht="15.75" customHeight="1">
      <c r="A877" s="8"/>
      <c r="B877" s="8"/>
      <c r="C877" s="8"/>
      <c r="D877" s="8"/>
      <c r="E877" s="8"/>
      <c r="F877" s="8"/>
      <c r="G877" s="142"/>
      <c r="H877" s="142"/>
      <c r="I877" s="138"/>
      <c r="J877" s="138"/>
      <c r="K877" s="138"/>
      <c r="L877" s="138"/>
      <c r="M877" s="138"/>
      <c r="N877" s="138"/>
      <c r="O877" s="8"/>
      <c r="P877" s="8"/>
      <c r="Q877" s="8"/>
      <c r="R877" s="8"/>
      <c r="S877" s="8"/>
      <c r="T877" s="8"/>
      <c r="U877" s="8"/>
      <c r="V877" s="8"/>
      <c r="W877" s="8"/>
      <c r="X877" s="8"/>
      <c r="Y877" s="8"/>
      <c r="Z877" s="142"/>
      <c r="AA877" s="142"/>
      <c r="AB877" s="8"/>
      <c r="AC877" s="8"/>
      <c r="AD877" s="8"/>
      <c r="AE877" s="8"/>
    </row>
    <row r="878" ht="15.75" customHeight="1">
      <c r="A878" s="8"/>
      <c r="B878" s="8"/>
      <c r="C878" s="8"/>
      <c r="D878" s="8"/>
      <c r="E878" s="8"/>
      <c r="F878" s="8"/>
      <c r="G878" s="142"/>
      <c r="H878" s="142"/>
      <c r="I878" s="138"/>
      <c r="J878" s="138"/>
      <c r="K878" s="138"/>
      <c r="L878" s="138"/>
      <c r="M878" s="138"/>
      <c r="N878" s="138"/>
      <c r="O878" s="8"/>
      <c r="P878" s="8"/>
      <c r="Q878" s="8"/>
      <c r="R878" s="8"/>
      <c r="S878" s="8"/>
      <c r="T878" s="8"/>
      <c r="U878" s="8"/>
      <c r="V878" s="8"/>
      <c r="W878" s="8"/>
      <c r="X878" s="8"/>
      <c r="Y878" s="8"/>
      <c r="Z878" s="142"/>
      <c r="AA878" s="142"/>
      <c r="AB878" s="8"/>
      <c r="AC878" s="8"/>
      <c r="AD878" s="8"/>
      <c r="AE878" s="8"/>
    </row>
    <row r="879" ht="15.75" customHeight="1">
      <c r="A879" s="8"/>
      <c r="B879" s="8"/>
      <c r="C879" s="8"/>
      <c r="D879" s="8"/>
      <c r="E879" s="8"/>
      <c r="F879" s="8"/>
      <c r="G879" s="142"/>
      <c r="H879" s="142"/>
      <c r="I879" s="138"/>
      <c r="J879" s="138"/>
      <c r="K879" s="138"/>
      <c r="L879" s="138"/>
      <c r="M879" s="138"/>
      <c r="N879" s="138"/>
      <c r="O879" s="8"/>
      <c r="P879" s="8"/>
      <c r="Q879" s="8"/>
      <c r="R879" s="8"/>
      <c r="S879" s="8"/>
      <c r="T879" s="8"/>
      <c r="U879" s="8"/>
      <c r="V879" s="8"/>
      <c r="W879" s="8"/>
      <c r="X879" s="8"/>
      <c r="Y879" s="8"/>
      <c r="Z879" s="142"/>
      <c r="AA879" s="142"/>
      <c r="AB879" s="8"/>
      <c r="AC879" s="8"/>
      <c r="AD879" s="8"/>
      <c r="AE879" s="8"/>
    </row>
    <row r="880" ht="15.75" customHeight="1">
      <c r="A880" s="8"/>
      <c r="B880" s="8"/>
      <c r="C880" s="8"/>
      <c r="D880" s="8"/>
      <c r="E880" s="8"/>
      <c r="F880" s="8"/>
      <c r="G880" s="142"/>
      <c r="H880" s="142"/>
      <c r="I880" s="138"/>
      <c r="J880" s="138"/>
      <c r="K880" s="138"/>
      <c r="L880" s="138"/>
      <c r="M880" s="138"/>
      <c r="N880" s="138"/>
      <c r="O880" s="8"/>
      <c r="P880" s="8"/>
      <c r="Q880" s="8"/>
      <c r="R880" s="8"/>
      <c r="S880" s="8"/>
      <c r="T880" s="8"/>
      <c r="U880" s="8"/>
      <c r="V880" s="8"/>
      <c r="W880" s="8"/>
      <c r="X880" s="8"/>
      <c r="Y880" s="8"/>
      <c r="Z880" s="142"/>
      <c r="AA880" s="142"/>
      <c r="AB880" s="8"/>
      <c r="AC880" s="8"/>
      <c r="AD880" s="8"/>
      <c r="AE880" s="8"/>
    </row>
    <row r="881" ht="15.75" customHeight="1">
      <c r="A881" s="8"/>
      <c r="B881" s="8"/>
      <c r="C881" s="8"/>
      <c r="D881" s="8"/>
      <c r="E881" s="8"/>
      <c r="F881" s="8"/>
      <c r="G881" s="142"/>
      <c r="H881" s="142"/>
      <c r="I881" s="138"/>
      <c r="J881" s="138"/>
      <c r="K881" s="138"/>
      <c r="L881" s="138"/>
      <c r="M881" s="138"/>
      <c r="N881" s="138"/>
      <c r="O881" s="8"/>
      <c r="P881" s="8"/>
      <c r="Q881" s="8"/>
      <c r="R881" s="8"/>
      <c r="S881" s="8"/>
      <c r="T881" s="8"/>
      <c r="U881" s="8"/>
      <c r="V881" s="8"/>
      <c r="W881" s="8"/>
      <c r="X881" s="8"/>
      <c r="Y881" s="8"/>
      <c r="Z881" s="142"/>
      <c r="AA881" s="142"/>
      <c r="AB881" s="8"/>
      <c r="AC881" s="8"/>
      <c r="AD881" s="8"/>
      <c r="AE881" s="8"/>
    </row>
    <row r="882" ht="15.75" customHeight="1">
      <c r="A882" s="8"/>
      <c r="B882" s="8"/>
      <c r="C882" s="8"/>
      <c r="D882" s="8"/>
      <c r="E882" s="8"/>
      <c r="F882" s="8"/>
      <c r="G882" s="142"/>
      <c r="H882" s="142"/>
      <c r="I882" s="138"/>
      <c r="J882" s="138"/>
      <c r="K882" s="138"/>
      <c r="L882" s="138"/>
      <c r="M882" s="138"/>
      <c r="N882" s="138"/>
      <c r="O882" s="8"/>
      <c r="P882" s="8"/>
      <c r="Q882" s="8"/>
      <c r="R882" s="8"/>
      <c r="S882" s="8"/>
      <c r="T882" s="8"/>
      <c r="U882" s="8"/>
      <c r="V882" s="8"/>
      <c r="W882" s="8"/>
      <c r="X882" s="8"/>
      <c r="Y882" s="8"/>
      <c r="Z882" s="142"/>
      <c r="AA882" s="142"/>
      <c r="AB882" s="8"/>
      <c r="AC882" s="8"/>
      <c r="AD882" s="8"/>
      <c r="AE882" s="8"/>
    </row>
    <row r="883" ht="15.75" customHeight="1">
      <c r="A883" s="8"/>
      <c r="B883" s="8"/>
      <c r="C883" s="8"/>
      <c r="D883" s="8"/>
      <c r="E883" s="8"/>
      <c r="F883" s="8"/>
      <c r="G883" s="142"/>
      <c r="H883" s="142"/>
      <c r="I883" s="138"/>
      <c r="J883" s="138"/>
      <c r="K883" s="138"/>
      <c r="L883" s="138"/>
      <c r="M883" s="138"/>
      <c r="N883" s="138"/>
      <c r="O883" s="8"/>
      <c r="P883" s="8"/>
      <c r="Q883" s="8"/>
      <c r="R883" s="8"/>
      <c r="S883" s="8"/>
      <c r="T883" s="8"/>
      <c r="U883" s="8"/>
      <c r="V883" s="8"/>
      <c r="W883" s="8"/>
      <c r="X883" s="8"/>
      <c r="Y883" s="8"/>
      <c r="Z883" s="142"/>
      <c r="AA883" s="142"/>
      <c r="AB883" s="8"/>
      <c r="AC883" s="8"/>
      <c r="AD883" s="8"/>
      <c r="AE883" s="8"/>
    </row>
    <row r="884" ht="15.75" customHeight="1">
      <c r="A884" s="8"/>
      <c r="B884" s="8"/>
      <c r="C884" s="8"/>
      <c r="D884" s="8"/>
      <c r="E884" s="8"/>
      <c r="F884" s="8"/>
      <c r="G884" s="142"/>
      <c r="H884" s="142"/>
      <c r="I884" s="138"/>
      <c r="J884" s="138"/>
      <c r="K884" s="138"/>
      <c r="L884" s="138"/>
      <c r="M884" s="138"/>
      <c r="N884" s="138"/>
      <c r="O884" s="8"/>
      <c r="P884" s="8"/>
      <c r="Q884" s="8"/>
      <c r="R884" s="8"/>
      <c r="S884" s="8"/>
      <c r="T884" s="8"/>
      <c r="U884" s="8"/>
      <c r="V884" s="8"/>
      <c r="W884" s="8"/>
      <c r="X884" s="8"/>
      <c r="Y884" s="8"/>
      <c r="Z884" s="142"/>
      <c r="AA884" s="142"/>
      <c r="AB884" s="8"/>
      <c r="AC884" s="8"/>
      <c r="AD884" s="8"/>
      <c r="AE884" s="8"/>
    </row>
    <row r="885" ht="15.75" customHeight="1">
      <c r="A885" s="8"/>
      <c r="B885" s="8"/>
      <c r="C885" s="8"/>
      <c r="D885" s="8"/>
      <c r="E885" s="8"/>
      <c r="F885" s="8"/>
      <c r="G885" s="142"/>
      <c r="H885" s="142"/>
      <c r="I885" s="138"/>
      <c r="J885" s="138"/>
      <c r="K885" s="138"/>
      <c r="L885" s="138"/>
      <c r="M885" s="138"/>
      <c r="N885" s="138"/>
      <c r="O885" s="8"/>
      <c r="P885" s="8"/>
      <c r="Q885" s="8"/>
      <c r="R885" s="8"/>
      <c r="S885" s="8"/>
      <c r="T885" s="8"/>
      <c r="U885" s="8"/>
      <c r="V885" s="8"/>
      <c r="W885" s="8"/>
      <c r="X885" s="8"/>
      <c r="Y885" s="8"/>
      <c r="Z885" s="142"/>
      <c r="AA885" s="142"/>
      <c r="AB885" s="8"/>
      <c r="AC885" s="8"/>
      <c r="AD885" s="8"/>
      <c r="AE885" s="8"/>
    </row>
    <row r="886" ht="15.75" customHeight="1">
      <c r="A886" s="8"/>
      <c r="B886" s="8"/>
      <c r="C886" s="8"/>
      <c r="D886" s="8"/>
      <c r="E886" s="8"/>
      <c r="F886" s="8"/>
      <c r="G886" s="142"/>
      <c r="H886" s="142"/>
      <c r="I886" s="138"/>
      <c r="J886" s="138"/>
      <c r="K886" s="138"/>
      <c r="L886" s="138"/>
      <c r="M886" s="138"/>
      <c r="N886" s="138"/>
      <c r="O886" s="8"/>
      <c r="P886" s="8"/>
      <c r="Q886" s="8"/>
      <c r="R886" s="8"/>
      <c r="S886" s="8"/>
      <c r="T886" s="8"/>
      <c r="U886" s="8"/>
      <c r="V886" s="8"/>
      <c r="W886" s="8"/>
      <c r="X886" s="8"/>
      <c r="Y886" s="8"/>
      <c r="Z886" s="142"/>
      <c r="AA886" s="142"/>
      <c r="AB886" s="8"/>
      <c r="AC886" s="8"/>
      <c r="AD886" s="8"/>
      <c r="AE886" s="8"/>
    </row>
    <row r="887" ht="15.75" customHeight="1">
      <c r="A887" s="8"/>
      <c r="B887" s="8"/>
      <c r="C887" s="8"/>
      <c r="D887" s="8"/>
      <c r="E887" s="8"/>
      <c r="F887" s="8"/>
      <c r="G887" s="142"/>
      <c r="H887" s="142"/>
      <c r="I887" s="138"/>
      <c r="J887" s="138"/>
      <c r="K887" s="138"/>
      <c r="L887" s="138"/>
      <c r="M887" s="138"/>
      <c r="N887" s="138"/>
      <c r="O887" s="8"/>
      <c r="P887" s="8"/>
      <c r="Q887" s="8"/>
      <c r="R887" s="8"/>
      <c r="S887" s="8"/>
      <c r="T887" s="8"/>
      <c r="U887" s="8"/>
      <c r="V887" s="8"/>
      <c r="W887" s="8"/>
      <c r="X887" s="8"/>
      <c r="Y887" s="8"/>
      <c r="Z887" s="142"/>
      <c r="AA887" s="142"/>
      <c r="AB887" s="8"/>
      <c r="AC887" s="8"/>
      <c r="AD887" s="8"/>
      <c r="AE887" s="8"/>
    </row>
    <row r="888" ht="15.75" customHeight="1">
      <c r="A888" s="8"/>
      <c r="B888" s="8"/>
      <c r="C888" s="8"/>
      <c r="D888" s="8"/>
      <c r="E888" s="8"/>
      <c r="F888" s="8"/>
      <c r="G888" s="142"/>
      <c r="H888" s="142"/>
      <c r="I888" s="138"/>
      <c r="J888" s="138"/>
      <c r="K888" s="138"/>
      <c r="L888" s="138"/>
      <c r="M888" s="138"/>
      <c r="N888" s="138"/>
      <c r="O888" s="8"/>
      <c r="P888" s="8"/>
      <c r="Q888" s="8"/>
      <c r="R888" s="8"/>
      <c r="S888" s="8"/>
      <c r="T888" s="8"/>
      <c r="U888" s="8"/>
      <c r="V888" s="8"/>
      <c r="W888" s="8"/>
      <c r="X888" s="8"/>
      <c r="Y888" s="8"/>
      <c r="Z888" s="142"/>
      <c r="AA888" s="142"/>
      <c r="AB888" s="8"/>
      <c r="AC888" s="8"/>
      <c r="AD888" s="8"/>
      <c r="AE888" s="8"/>
    </row>
    <row r="889" ht="15.75" customHeight="1">
      <c r="A889" s="8"/>
      <c r="B889" s="8"/>
      <c r="C889" s="8"/>
      <c r="D889" s="8"/>
      <c r="E889" s="8"/>
      <c r="F889" s="8"/>
      <c r="G889" s="142"/>
      <c r="H889" s="142"/>
      <c r="I889" s="138"/>
      <c r="J889" s="138"/>
      <c r="K889" s="138"/>
      <c r="L889" s="138"/>
      <c r="M889" s="138"/>
      <c r="N889" s="138"/>
      <c r="O889" s="8"/>
      <c r="P889" s="8"/>
      <c r="Q889" s="8"/>
      <c r="R889" s="8"/>
      <c r="S889" s="8"/>
      <c r="T889" s="8"/>
      <c r="U889" s="8"/>
      <c r="V889" s="8"/>
      <c r="W889" s="8"/>
      <c r="X889" s="8"/>
      <c r="Y889" s="8"/>
      <c r="Z889" s="142"/>
      <c r="AA889" s="142"/>
      <c r="AB889" s="8"/>
      <c r="AC889" s="8"/>
      <c r="AD889" s="8"/>
      <c r="AE889" s="8"/>
    </row>
    <row r="890" ht="15.75" customHeight="1">
      <c r="A890" s="8"/>
      <c r="B890" s="8"/>
      <c r="C890" s="8"/>
      <c r="D890" s="8"/>
      <c r="E890" s="8"/>
      <c r="F890" s="8"/>
      <c r="G890" s="142"/>
      <c r="H890" s="142"/>
      <c r="I890" s="138"/>
      <c r="J890" s="138"/>
      <c r="K890" s="138"/>
      <c r="L890" s="138"/>
      <c r="M890" s="138"/>
      <c r="N890" s="138"/>
      <c r="O890" s="8"/>
      <c r="P890" s="8"/>
      <c r="Q890" s="8"/>
      <c r="R890" s="8"/>
      <c r="S890" s="8"/>
      <c r="T890" s="8"/>
      <c r="U890" s="8"/>
      <c r="V890" s="8"/>
      <c r="W890" s="8"/>
      <c r="X890" s="8"/>
      <c r="Y890" s="8"/>
      <c r="Z890" s="142"/>
      <c r="AA890" s="142"/>
      <c r="AB890" s="8"/>
      <c r="AC890" s="8"/>
      <c r="AD890" s="8"/>
      <c r="AE890" s="8"/>
    </row>
    <row r="891" ht="15.75" customHeight="1">
      <c r="A891" s="8"/>
      <c r="B891" s="8"/>
      <c r="C891" s="8"/>
      <c r="D891" s="8"/>
      <c r="E891" s="8"/>
      <c r="F891" s="8"/>
      <c r="G891" s="142"/>
      <c r="H891" s="142"/>
      <c r="I891" s="138"/>
      <c r="J891" s="138"/>
      <c r="K891" s="138"/>
      <c r="L891" s="138"/>
      <c r="M891" s="138"/>
      <c r="N891" s="138"/>
      <c r="O891" s="8"/>
      <c r="P891" s="8"/>
      <c r="Q891" s="8"/>
      <c r="R891" s="8"/>
      <c r="S891" s="8"/>
      <c r="T891" s="8"/>
      <c r="U891" s="8"/>
      <c r="V891" s="8"/>
      <c r="W891" s="8"/>
      <c r="X891" s="8"/>
      <c r="Y891" s="8"/>
      <c r="Z891" s="142"/>
      <c r="AA891" s="142"/>
      <c r="AB891" s="8"/>
      <c r="AC891" s="8"/>
      <c r="AD891" s="8"/>
      <c r="AE891" s="8"/>
    </row>
    <row r="892" ht="15.75" customHeight="1">
      <c r="A892" s="8"/>
      <c r="B892" s="8"/>
      <c r="C892" s="8"/>
      <c r="D892" s="8"/>
      <c r="E892" s="8"/>
      <c r="F892" s="8"/>
      <c r="G892" s="142"/>
      <c r="H892" s="142"/>
      <c r="I892" s="138"/>
      <c r="J892" s="138"/>
      <c r="K892" s="138"/>
      <c r="L892" s="138"/>
      <c r="M892" s="138"/>
      <c r="N892" s="138"/>
      <c r="O892" s="8"/>
      <c r="P892" s="8"/>
      <c r="Q892" s="8"/>
      <c r="R892" s="8"/>
      <c r="S892" s="8"/>
      <c r="T892" s="8"/>
      <c r="U892" s="8"/>
      <c r="V892" s="8"/>
      <c r="W892" s="8"/>
      <c r="X892" s="8"/>
      <c r="Y892" s="8"/>
      <c r="Z892" s="142"/>
      <c r="AA892" s="142"/>
      <c r="AB892" s="8"/>
      <c r="AC892" s="8"/>
      <c r="AD892" s="8"/>
      <c r="AE892" s="8"/>
    </row>
    <row r="893" ht="15.75" customHeight="1">
      <c r="A893" s="8"/>
      <c r="B893" s="8"/>
      <c r="C893" s="8"/>
      <c r="D893" s="8"/>
      <c r="E893" s="8"/>
      <c r="F893" s="8"/>
      <c r="G893" s="142"/>
      <c r="H893" s="142"/>
      <c r="I893" s="138"/>
      <c r="J893" s="138"/>
      <c r="K893" s="138"/>
      <c r="L893" s="138"/>
      <c r="M893" s="138"/>
      <c r="N893" s="138"/>
      <c r="O893" s="8"/>
      <c r="P893" s="8"/>
      <c r="Q893" s="8"/>
      <c r="R893" s="8"/>
      <c r="S893" s="8"/>
      <c r="T893" s="8"/>
      <c r="U893" s="8"/>
      <c r="V893" s="8"/>
      <c r="W893" s="8"/>
      <c r="X893" s="8"/>
      <c r="Y893" s="8"/>
      <c r="Z893" s="142"/>
      <c r="AA893" s="142"/>
      <c r="AB893" s="8"/>
      <c r="AC893" s="8"/>
      <c r="AD893" s="8"/>
      <c r="AE893" s="8"/>
    </row>
    <row r="894" ht="15.75" customHeight="1">
      <c r="A894" s="8"/>
      <c r="B894" s="8"/>
      <c r="C894" s="8"/>
      <c r="D894" s="8"/>
      <c r="E894" s="8"/>
      <c r="F894" s="8"/>
      <c r="G894" s="142"/>
      <c r="H894" s="142"/>
      <c r="I894" s="138"/>
      <c r="J894" s="138"/>
      <c r="K894" s="138"/>
      <c r="L894" s="138"/>
      <c r="M894" s="138"/>
      <c r="N894" s="138"/>
      <c r="O894" s="8"/>
      <c r="P894" s="8"/>
      <c r="Q894" s="8"/>
      <c r="R894" s="8"/>
      <c r="S894" s="8"/>
      <c r="T894" s="8"/>
      <c r="U894" s="8"/>
      <c r="V894" s="8"/>
      <c r="W894" s="8"/>
      <c r="X894" s="8"/>
      <c r="Y894" s="8"/>
      <c r="Z894" s="142"/>
      <c r="AA894" s="142"/>
      <c r="AB894" s="8"/>
      <c r="AC894" s="8"/>
      <c r="AD894" s="8"/>
      <c r="AE894" s="8"/>
    </row>
    <row r="895" ht="15.75" customHeight="1">
      <c r="A895" s="8"/>
      <c r="B895" s="8"/>
      <c r="C895" s="8"/>
      <c r="D895" s="8"/>
      <c r="E895" s="8"/>
      <c r="F895" s="8"/>
      <c r="G895" s="142"/>
      <c r="H895" s="142"/>
      <c r="I895" s="138"/>
      <c r="J895" s="138"/>
      <c r="K895" s="138"/>
      <c r="L895" s="138"/>
      <c r="M895" s="138"/>
      <c r="N895" s="138"/>
      <c r="O895" s="8"/>
      <c r="P895" s="8"/>
      <c r="Q895" s="8"/>
      <c r="R895" s="8"/>
      <c r="S895" s="8"/>
      <c r="T895" s="8"/>
      <c r="U895" s="8"/>
      <c r="V895" s="8"/>
      <c r="W895" s="8"/>
      <c r="X895" s="8"/>
      <c r="Y895" s="8"/>
      <c r="Z895" s="142"/>
      <c r="AA895" s="142"/>
      <c r="AB895" s="8"/>
      <c r="AC895" s="8"/>
      <c r="AD895" s="8"/>
      <c r="AE895" s="8"/>
    </row>
    <row r="896" ht="15.75" customHeight="1">
      <c r="A896" s="8"/>
      <c r="B896" s="8"/>
      <c r="C896" s="8"/>
      <c r="D896" s="8"/>
      <c r="E896" s="8"/>
      <c r="F896" s="8"/>
      <c r="G896" s="142"/>
      <c r="H896" s="142"/>
      <c r="I896" s="138"/>
      <c r="J896" s="138"/>
      <c r="K896" s="138"/>
      <c r="L896" s="138"/>
      <c r="M896" s="138"/>
      <c r="N896" s="138"/>
      <c r="O896" s="8"/>
      <c r="P896" s="8"/>
      <c r="Q896" s="8"/>
      <c r="R896" s="8"/>
      <c r="S896" s="8"/>
      <c r="T896" s="8"/>
      <c r="U896" s="8"/>
      <c r="V896" s="8"/>
      <c r="W896" s="8"/>
      <c r="X896" s="8"/>
      <c r="Y896" s="8"/>
      <c r="Z896" s="142"/>
      <c r="AA896" s="142"/>
      <c r="AB896" s="8"/>
      <c r="AC896" s="8"/>
      <c r="AD896" s="8"/>
      <c r="AE896" s="8"/>
    </row>
    <row r="897" ht="15.75" customHeight="1">
      <c r="A897" s="8"/>
      <c r="B897" s="8"/>
      <c r="C897" s="8"/>
      <c r="D897" s="8"/>
      <c r="E897" s="8"/>
      <c r="F897" s="8"/>
      <c r="G897" s="142"/>
      <c r="H897" s="142"/>
      <c r="I897" s="138"/>
      <c r="J897" s="138"/>
      <c r="K897" s="138"/>
      <c r="L897" s="138"/>
      <c r="M897" s="138"/>
      <c r="N897" s="138"/>
      <c r="O897" s="8"/>
      <c r="P897" s="8"/>
      <c r="Q897" s="8"/>
      <c r="R897" s="8"/>
      <c r="S897" s="8"/>
      <c r="T897" s="8"/>
      <c r="U897" s="8"/>
      <c r="V897" s="8"/>
      <c r="W897" s="8"/>
      <c r="X897" s="8"/>
      <c r="Y897" s="8"/>
      <c r="Z897" s="142"/>
      <c r="AA897" s="142"/>
      <c r="AB897" s="8"/>
      <c r="AC897" s="8"/>
      <c r="AD897" s="8"/>
      <c r="AE897" s="8"/>
    </row>
    <row r="898" ht="15.75" customHeight="1">
      <c r="A898" s="8"/>
      <c r="B898" s="8"/>
      <c r="C898" s="8"/>
      <c r="D898" s="8"/>
      <c r="E898" s="8"/>
      <c r="F898" s="8"/>
      <c r="G898" s="142"/>
      <c r="H898" s="142"/>
      <c r="I898" s="138"/>
      <c r="J898" s="138"/>
      <c r="K898" s="138"/>
      <c r="L898" s="138"/>
      <c r="M898" s="138"/>
      <c r="N898" s="138"/>
      <c r="O898" s="8"/>
      <c r="P898" s="8"/>
      <c r="Q898" s="8"/>
      <c r="R898" s="8"/>
      <c r="S898" s="8"/>
      <c r="T898" s="8"/>
      <c r="U898" s="8"/>
      <c r="V898" s="8"/>
      <c r="W898" s="8"/>
      <c r="X898" s="8"/>
      <c r="Y898" s="8"/>
      <c r="Z898" s="142"/>
      <c r="AA898" s="142"/>
      <c r="AB898" s="8"/>
      <c r="AC898" s="8"/>
      <c r="AD898" s="8"/>
      <c r="AE898" s="8"/>
    </row>
    <row r="899" ht="15.75" customHeight="1">
      <c r="A899" s="8"/>
      <c r="B899" s="8"/>
      <c r="C899" s="8"/>
      <c r="D899" s="8"/>
      <c r="E899" s="8"/>
      <c r="F899" s="8"/>
      <c r="G899" s="142"/>
      <c r="H899" s="142"/>
      <c r="I899" s="138"/>
      <c r="J899" s="138"/>
      <c r="K899" s="138"/>
      <c r="L899" s="138"/>
      <c r="M899" s="138"/>
      <c r="N899" s="138"/>
      <c r="O899" s="8"/>
      <c r="P899" s="8"/>
      <c r="Q899" s="8"/>
      <c r="R899" s="8"/>
      <c r="S899" s="8"/>
      <c r="T899" s="8"/>
      <c r="U899" s="8"/>
      <c r="V899" s="8"/>
      <c r="W899" s="8"/>
      <c r="X899" s="8"/>
      <c r="Y899" s="8"/>
      <c r="Z899" s="142"/>
      <c r="AA899" s="142"/>
      <c r="AB899" s="8"/>
      <c r="AC899" s="8"/>
      <c r="AD899" s="8"/>
      <c r="AE899" s="8"/>
    </row>
    <row r="900" ht="15.75" customHeight="1">
      <c r="A900" s="8"/>
      <c r="B900" s="8"/>
      <c r="C900" s="8"/>
      <c r="D900" s="8"/>
      <c r="E900" s="8"/>
      <c r="F900" s="8"/>
      <c r="G900" s="142"/>
      <c r="H900" s="142"/>
      <c r="I900" s="138"/>
      <c r="J900" s="138"/>
      <c r="K900" s="138"/>
      <c r="L900" s="138"/>
      <c r="M900" s="138"/>
      <c r="N900" s="138"/>
      <c r="O900" s="8"/>
      <c r="P900" s="8"/>
      <c r="Q900" s="8"/>
      <c r="R900" s="8"/>
      <c r="S900" s="8"/>
      <c r="T900" s="8"/>
      <c r="U900" s="8"/>
      <c r="V900" s="8"/>
      <c r="W900" s="8"/>
      <c r="X900" s="8"/>
      <c r="Y900" s="8"/>
      <c r="Z900" s="142"/>
      <c r="AA900" s="142"/>
      <c r="AB900" s="8"/>
      <c r="AC900" s="8"/>
      <c r="AD900" s="8"/>
      <c r="AE900" s="8"/>
    </row>
    <row r="901" ht="15.75" customHeight="1">
      <c r="A901" s="8"/>
      <c r="B901" s="8"/>
      <c r="C901" s="8"/>
      <c r="D901" s="8"/>
      <c r="E901" s="8"/>
      <c r="F901" s="8"/>
      <c r="G901" s="142"/>
      <c r="H901" s="142"/>
      <c r="I901" s="138"/>
      <c r="J901" s="138"/>
      <c r="K901" s="138"/>
      <c r="L901" s="138"/>
      <c r="M901" s="138"/>
      <c r="N901" s="138"/>
      <c r="O901" s="8"/>
      <c r="P901" s="8"/>
      <c r="Q901" s="8"/>
      <c r="R901" s="8"/>
      <c r="S901" s="8"/>
      <c r="T901" s="8"/>
      <c r="U901" s="8"/>
      <c r="V901" s="8"/>
      <c r="W901" s="8"/>
      <c r="X901" s="8"/>
      <c r="Y901" s="8"/>
      <c r="Z901" s="142"/>
      <c r="AA901" s="142"/>
      <c r="AB901" s="8"/>
      <c r="AC901" s="8"/>
      <c r="AD901" s="8"/>
      <c r="AE901" s="8"/>
    </row>
    <row r="902" ht="15.75" customHeight="1">
      <c r="A902" s="8"/>
      <c r="B902" s="8"/>
      <c r="C902" s="8"/>
      <c r="D902" s="8"/>
      <c r="E902" s="8"/>
      <c r="F902" s="8"/>
      <c r="G902" s="142"/>
      <c r="H902" s="142"/>
      <c r="I902" s="138"/>
      <c r="J902" s="138"/>
      <c r="K902" s="138"/>
      <c r="L902" s="138"/>
      <c r="M902" s="138"/>
      <c r="N902" s="138"/>
      <c r="O902" s="8"/>
      <c r="P902" s="8"/>
      <c r="Q902" s="8"/>
      <c r="R902" s="8"/>
      <c r="S902" s="8"/>
      <c r="T902" s="8"/>
      <c r="U902" s="8"/>
      <c r="V902" s="8"/>
      <c r="W902" s="8"/>
      <c r="X902" s="8"/>
      <c r="Y902" s="8"/>
      <c r="Z902" s="142"/>
      <c r="AA902" s="142"/>
      <c r="AB902" s="8"/>
      <c r="AC902" s="8"/>
      <c r="AD902" s="8"/>
      <c r="AE902" s="8"/>
    </row>
    <row r="903" ht="15.75" customHeight="1">
      <c r="A903" s="8"/>
      <c r="B903" s="8"/>
      <c r="C903" s="8"/>
      <c r="D903" s="8"/>
      <c r="E903" s="8"/>
      <c r="F903" s="8"/>
      <c r="G903" s="142"/>
      <c r="H903" s="142"/>
      <c r="I903" s="138"/>
      <c r="J903" s="138"/>
      <c r="K903" s="138"/>
      <c r="L903" s="138"/>
      <c r="M903" s="138"/>
      <c r="N903" s="138"/>
      <c r="O903" s="8"/>
      <c r="P903" s="8"/>
      <c r="Q903" s="8"/>
      <c r="R903" s="8"/>
      <c r="S903" s="8"/>
      <c r="T903" s="8"/>
      <c r="U903" s="8"/>
      <c r="V903" s="8"/>
      <c r="W903" s="8"/>
      <c r="X903" s="8"/>
      <c r="Y903" s="8"/>
      <c r="Z903" s="142"/>
      <c r="AA903" s="142"/>
      <c r="AB903" s="8"/>
      <c r="AC903" s="8"/>
      <c r="AD903" s="8"/>
      <c r="AE903" s="8"/>
    </row>
    <row r="904" ht="15.75" customHeight="1">
      <c r="A904" s="8"/>
      <c r="B904" s="8"/>
      <c r="C904" s="8"/>
      <c r="D904" s="8"/>
      <c r="E904" s="8"/>
      <c r="F904" s="8"/>
      <c r="G904" s="142"/>
      <c r="H904" s="142"/>
      <c r="I904" s="138"/>
      <c r="J904" s="138"/>
      <c r="K904" s="138"/>
      <c r="L904" s="138"/>
      <c r="M904" s="138"/>
      <c r="N904" s="138"/>
      <c r="O904" s="8"/>
      <c r="P904" s="8"/>
      <c r="Q904" s="8"/>
      <c r="R904" s="8"/>
      <c r="S904" s="8"/>
      <c r="T904" s="8"/>
      <c r="U904" s="8"/>
      <c r="V904" s="8"/>
      <c r="W904" s="8"/>
      <c r="X904" s="8"/>
      <c r="Y904" s="8"/>
      <c r="Z904" s="142"/>
      <c r="AA904" s="142"/>
      <c r="AB904" s="8"/>
      <c r="AC904" s="8"/>
      <c r="AD904" s="8"/>
      <c r="AE904" s="8"/>
    </row>
    <row r="905" ht="15.75" customHeight="1">
      <c r="A905" s="8"/>
      <c r="B905" s="8"/>
      <c r="C905" s="8"/>
      <c r="D905" s="8"/>
      <c r="E905" s="8"/>
      <c r="F905" s="8"/>
      <c r="G905" s="142"/>
      <c r="H905" s="142"/>
      <c r="I905" s="138"/>
      <c r="J905" s="138"/>
      <c r="K905" s="138"/>
      <c r="L905" s="138"/>
      <c r="M905" s="138"/>
      <c r="N905" s="138"/>
      <c r="O905" s="8"/>
      <c r="P905" s="8"/>
      <c r="Q905" s="8"/>
      <c r="R905" s="8"/>
      <c r="S905" s="8"/>
      <c r="T905" s="8"/>
      <c r="U905" s="8"/>
      <c r="V905" s="8"/>
      <c r="W905" s="8"/>
      <c r="X905" s="8"/>
      <c r="Y905" s="8"/>
      <c r="Z905" s="142"/>
      <c r="AA905" s="142"/>
      <c r="AB905" s="8"/>
      <c r="AC905" s="8"/>
      <c r="AD905" s="8"/>
      <c r="AE905" s="8"/>
    </row>
    <row r="906" ht="15.75" customHeight="1">
      <c r="A906" s="8"/>
      <c r="B906" s="8"/>
      <c r="C906" s="8"/>
      <c r="D906" s="8"/>
      <c r="E906" s="8"/>
      <c r="F906" s="8"/>
      <c r="G906" s="142"/>
      <c r="H906" s="142"/>
      <c r="I906" s="138"/>
      <c r="J906" s="138"/>
      <c r="K906" s="138"/>
      <c r="L906" s="138"/>
      <c r="M906" s="138"/>
      <c r="N906" s="138"/>
      <c r="O906" s="8"/>
      <c r="P906" s="8"/>
      <c r="Q906" s="8"/>
      <c r="R906" s="8"/>
      <c r="S906" s="8"/>
      <c r="T906" s="8"/>
      <c r="U906" s="8"/>
      <c r="V906" s="8"/>
      <c r="W906" s="8"/>
      <c r="X906" s="8"/>
      <c r="Y906" s="8"/>
      <c r="Z906" s="142"/>
      <c r="AA906" s="142"/>
      <c r="AB906" s="8"/>
      <c r="AC906" s="8"/>
      <c r="AD906" s="8"/>
      <c r="AE906" s="8"/>
    </row>
    <row r="907" ht="15.75" customHeight="1">
      <c r="A907" s="8"/>
      <c r="B907" s="8"/>
      <c r="C907" s="8"/>
      <c r="D907" s="8"/>
      <c r="E907" s="8"/>
      <c r="F907" s="8"/>
      <c r="G907" s="142"/>
      <c r="H907" s="142"/>
      <c r="I907" s="138"/>
      <c r="J907" s="138"/>
      <c r="K907" s="138"/>
      <c r="L907" s="138"/>
      <c r="M907" s="138"/>
      <c r="N907" s="138"/>
      <c r="O907" s="8"/>
      <c r="P907" s="8"/>
      <c r="Q907" s="8"/>
      <c r="R907" s="8"/>
      <c r="S907" s="8"/>
      <c r="T907" s="8"/>
      <c r="U907" s="8"/>
      <c r="V907" s="8"/>
      <c r="W907" s="8"/>
      <c r="X907" s="8"/>
      <c r="Y907" s="8"/>
      <c r="Z907" s="142"/>
      <c r="AA907" s="142"/>
      <c r="AB907" s="8"/>
      <c r="AC907" s="8"/>
      <c r="AD907" s="8"/>
      <c r="AE907" s="8"/>
    </row>
    <row r="908" ht="15.75" customHeight="1">
      <c r="A908" s="8"/>
      <c r="B908" s="8"/>
      <c r="C908" s="8"/>
      <c r="D908" s="8"/>
      <c r="E908" s="8"/>
      <c r="F908" s="8"/>
      <c r="G908" s="142"/>
      <c r="H908" s="142"/>
      <c r="I908" s="138"/>
      <c r="J908" s="138"/>
      <c r="K908" s="138"/>
      <c r="L908" s="138"/>
      <c r="M908" s="138"/>
      <c r="N908" s="138"/>
      <c r="O908" s="8"/>
      <c r="P908" s="8"/>
      <c r="Q908" s="8"/>
      <c r="R908" s="8"/>
      <c r="S908" s="8"/>
      <c r="T908" s="8"/>
      <c r="U908" s="8"/>
      <c r="V908" s="8"/>
      <c r="W908" s="8"/>
      <c r="X908" s="8"/>
      <c r="Y908" s="8"/>
      <c r="Z908" s="142"/>
      <c r="AA908" s="142"/>
      <c r="AB908" s="8"/>
      <c r="AC908" s="8"/>
      <c r="AD908" s="8"/>
      <c r="AE908" s="8"/>
    </row>
    <row r="909" ht="15.75" customHeight="1">
      <c r="A909" s="8"/>
      <c r="B909" s="8"/>
      <c r="C909" s="8"/>
      <c r="D909" s="8"/>
      <c r="E909" s="8"/>
      <c r="F909" s="8"/>
      <c r="G909" s="142"/>
      <c r="H909" s="142"/>
      <c r="I909" s="138"/>
      <c r="J909" s="138"/>
      <c r="K909" s="138"/>
      <c r="L909" s="138"/>
      <c r="M909" s="138"/>
      <c r="N909" s="138"/>
      <c r="O909" s="8"/>
      <c r="P909" s="8"/>
      <c r="Q909" s="8"/>
      <c r="R909" s="8"/>
      <c r="S909" s="8"/>
      <c r="T909" s="8"/>
      <c r="U909" s="8"/>
      <c r="V909" s="8"/>
      <c r="W909" s="8"/>
      <c r="X909" s="8"/>
      <c r="Y909" s="8"/>
      <c r="Z909" s="142"/>
      <c r="AA909" s="142"/>
      <c r="AB909" s="8"/>
      <c r="AC909" s="8"/>
      <c r="AD909" s="8"/>
      <c r="AE909" s="8"/>
    </row>
    <row r="910" ht="15.75" customHeight="1">
      <c r="A910" s="8"/>
      <c r="B910" s="8"/>
      <c r="C910" s="8"/>
      <c r="D910" s="8"/>
      <c r="E910" s="8"/>
      <c r="F910" s="8"/>
      <c r="G910" s="142"/>
      <c r="H910" s="142"/>
      <c r="I910" s="138"/>
      <c r="J910" s="138"/>
      <c r="K910" s="138"/>
      <c r="L910" s="138"/>
      <c r="M910" s="138"/>
      <c r="N910" s="138"/>
      <c r="O910" s="8"/>
      <c r="P910" s="8"/>
      <c r="Q910" s="8"/>
      <c r="R910" s="8"/>
      <c r="S910" s="8"/>
      <c r="T910" s="8"/>
      <c r="U910" s="8"/>
      <c r="V910" s="8"/>
      <c r="W910" s="8"/>
      <c r="X910" s="8"/>
      <c r="Y910" s="8"/>
      <c r="Z910" s="142"/>
      <c r="AA910" s="142"/>
      <c r="AB910" s="8"/>
      <c r="AC910" s="8"/>
      <c r="AD910" s="8"/>
      <c r="AE910" s="8"/>
    </row>
    <row r="911" ht="15.75" customHeight="1">
      <c r="A911" s="8"/>
      <c r="B911" s="8"/>
      <c r="C911" s="8"/>
      <c r="D911" s="8"/>
      <c r="E911" s="8"/>
      <c r="F911" s="8"/>
      <c r="G911" s="142"/>
      <c r="H911" s="142"/>
      <c r="I911" s="138"/>
      <c r="J911" s="138"/>
      <c r="K911" s="138"/>
      <c r="L911" s="138"/>
      <c r="M911" s="138"/>
      <c r="N911" s="138"/>
      <c r="O911" s="8"/>
      <c r="P911" s="8"/>
      <c r="Q911" s="8"/>
      <c r="R911" s="8"/>
      <c r="S911" s="8"/>
      <c r="T911" s="8"/>
      <c r="U911" s="8"/>
      <c r="V911" s="8"/>
      <c r="W911" s="8"/>
      <c r="X911" s="8"/>
      <c r="Y911" s="8"/>
      <c r="Z911" s="142"/>
      <c r="AA911" s="142"/>
      <c r="AB911" s="8"/>
      <c r="AC911" s="8"/>
      <c r="AD911" s="8"/>
      <c r="AE911" s="8"/>
    </row>
    <row r="912" ht="15.75" customHeight="1">
      <c r="A912" s="8"/>
      <c r="B912" s="8"/>
      <c r="C912" s="8"/>
      <c r="D912" s="8"/>
      <c r="E912" s="8"/>
      <c r="F912" s="8"/>
      <c r="G912" s="142"/>
      <c r="H912" s="142"/>
      <c r="I912" s="138"/>
      <c r="J912" s="138"/>
      <c r="K912" s="138"/>
      <c r="L912" s="138"/>
      <c r="M912" s="138"/>
      <c r="N912" s="138"/>
      <c r="O912" s="8"/>
      <c r="P912" s="8"/>
      <c r="Q912" s="8"/>
      <c r="R912" s="8"/>
      <c r="S912" s="8"/>
      <c r="T912" s="8"/>
      <c r="U912" s="8"/>
      <c r="V912" s="8"/>
      <c r="W912" s="8"/>
      <c r="X912" s="8"/>
      <c r="Y912" s="8"/>
      <c r="Z912" s="142"/>
      <c r="AA912" s="142"/>
      <c r="AB912" s="8"/>
      <c r="AC912" s="8"/>
      <c r="AD912" s="8"/>
      <c r="AE912" s="8"/>
    </row>
    <row r="913" ht="15.75" customHeight="1">
      <c r="A913" s="8"/>
      <c r="B913" s="8"/>
      <c r="C913" s="8"/>
      <c r="D913" s="8"/>
      <c r="E913" s="8"/>
      <c r="F913" s="8"/>
      <c r="G913" s="142"/>
      <c r="H913" s="142"/>
      <c r="I913" s="138"/>
      <c r="J913" s="138"/>
      <c r="K913" s="138"/>
      <c r="L913" s="138"/>
      <c r="M913" s="138"/>
      <c r="N913" s="138"/>
      <c r="O913" s="8"/>
      <c r="P913" s="8"/>
      <c r="Q913" s="8"/>
      <c r="R913" s="8"/>
      <c r="S913" s="8"/>
      <c r="T913" s="8"/>
      <c r="U913" s="8"/>
      <c r="V913" s="8"/>
      <c r="W913" s="8"/>
      <c r="X913" s="8"/>
      <c r="Y913" s="8"/>
      <c r="Z913" s="142"/>
      <c r="AA913" s="142"/>
      <c r="AB913" s="8"/>
      <c r="AC913" s="8"/>
      <c r="AD913" s="8"/>
      <c r="AE913" s="8"/>
    </row>
    <row r="914" ht="15.75" customHeight="1">
      <c r="A914" s="8"/>
      <c r="B914" s="8"/>
      <c r="C914" s="8"/>
      <c r="D914" s="8"/>
      <c r="E914" s="8"/>
      <c r="F914" s="8"/>
      <c r="G914" s="142"/>
      <c r="H914" s="142"/>
      <c r="I914" s="138"/>
      <c r="J914" s="138"/>
      <c r="K914" s="138"/>
      <c r="L914" s="138"/>
      <c r="M914" s="138"/>
      <c r="N914" s="138"/>
      <c r="O914" s="8"/>
      <c r="P914" s="8"/>
      <c r="Q914" s="8"/>
      <c r="R914" s="8"/>
      <c r="S914" s="8"/>
      <c r="T914" s="8"/>
      <c r="U914" s="8"/>
      <c r="V914" s="8"/>
      <c r="W914" s="8"/>
      <c r="X914" s="8"/>
      <c r="Y914" s="8"/>
      <c r="Z914" s="142"/>
      <c r="AA914" s="142"/>
      <c r="AB914" s="8"/>
      <c r="AC914" s="8"/>
      <c r="AD914" s="8"/>
      <c r="AE914" s="8"/>
    </row>
    <row r="915" ht="15.75" customHeight="1">
      <c r="A915" s="8"/>
      <c r="B915" s="8"/>
      <c r="C915" s="8"/>
      <c r="D915" s="8"/>
      <c r="E915" s="8"/>
      <c r="F915" s="8"/>
      <c r="G915" s="142"/>
      <c r="H915" s="142"/>
      <c r="I915" s="138"/>
      <c r="J915" s="138"/>
      <c r="K915" s="138"/>
      <c r="L915" s="138"/>
      <c r="M915" s="138"/>
      <c r="N915" s="138"/>
      <c r="O915" s="8"/>
      <c r="P915" s="8"/>
      <c r="Q915" s="8"/>
      <c r="R915" s="8"/>
      <c r="S915" s="8"/>
      <c r="T915" s="8"/>
      <c r="U915" s="8"/>
      <c r="V915" s="8"/>
      <c r="W915" s="8"/>
      <c r="X915" s="8"/>
      <c r="Y915" s="8"/>
      <c r="Z915" s="142"/>
      <c r="AA915" s="142"/>
      <c r="AB915" s="8"/>
      <c r="AC915" s="8"/>
      <c r="AD915" s="8"/>
      <c r="AE915" s="8"/>
    </row>
    <row r="916" ht="15.75" customHeight="1">
      <c r="A916" s="8"/>
      <c r="B916" s="8"/>
      <c r="C916" s="8"/>
      <c r="D916" s="8"/>
      <c r="E916" s="8"/>
      <c r="F916" s="8"/>
      <c r="G916" s="142"/>
      <c r="H916" s="142"/>
      <c r="I916" s="138"/>
      <c r="J916" s="138"/>
      <c r="K916" s="138"/>
      <c r="L916" s="138"/>
      <c r="M916" s="138"/>
      <c r="N916" s="138"/>
      <c r="O916" s="8"/>
      <c r="P916" s="8"/>
      <c r="Q916" s="8"/>
      <c r="R916" s="8"/>
      <c r="S916" s="8"/>
      <c r="T916" s="8"/>
      <c r="U916" s="8"/>
      <c r="V916" s="8"/>
      <c r="W916" s="8"/>
      <c r="X916" s="8"/>
      <c r="Y916" s="8"/>
      <c r="Z916" s="142"/>
      <c r="AA916" s="142"/>
      <c r="AB916" s="8"/>
      <c r="AC916" s="8"/>
      <c r="AD916" s="8"/>
      <c r="AE916" s="8"/>
    </row>
    <row r="917" ht="15.75" customHeight="1">
      <c r="A917" s="8"/>
      <c r="B917" s="8"/>
      <c r="C917" s="8"/>
      <c r="D917" s="8"/>
      <c r="E917" s="8"/>
      <c r="F917" s="8"/>
      <c r="G917" s="142"/>
      <c r="H917" s="142"/>
      <c r="I917" s="138"/>
      <c r="J917" s="138"/>
      <c r="K917" s="138"/>
      <c r="L917" s="138"/>
      <c r="M917" s="138"/>
      <c r="N917" s="138"/>
      <c r="O917" s="8"/>
      <c r="P917" s="8"/>
      <c r="Q917" s="8"/>
      <c r="R917" s="8"/>
      <c r="S917" s="8"/>
      <c r="T917" s="8"/>
      <c r="U917" s="8"/>
      <c r="V917" s="8"/>
      <c r="W917" s="8"/>
      <c r="X917" s="8"/>
      <c r="Y917" s="8"/>
      <c r="Z917" s="142"/>
      <c r="AA917" s="142"/>
      <c r="AB917" s="8"/>
      <c r="AC917" s="8"/>
      <c r="AD917" s="8"/>
      <c r="AE917" s="8"/>
    </row>
    <row r="918" ht="15.75" customHeight="1">
      <c r="A918" s="8"/>
      <c r="B918" s="8"/>
      <c r="C918" s="8"/>
      <c r="D918" s="8"/>
      <c r="E918" s="8"/>
      <c r="F918" s="8"/>
      <c r="G918" s="142"/>
      <c r="H918" s="142"/>
      <c r="I918" s="138"/>
      <c r="J918" s="138"/>
      <c r="K918" s="138"/>
      <c r="L918" s="138"/>
      <c r="M918" s="138"/>
      <c r="N918" s="138"/>
      <c r="O918" s="8"/>
      <c r="P918" s="8"/>
      <c r="Q918" s="8"/>
      <c r="R918" s="8"/>
      <c r="S918" s="8"/>
      <c r="T918" s="8"/>
      <c r="U918" s="8"/>
      <c r="V918" s="8"/>
      <c r="W918" s="8"/>
      <c r="X918" s="8"/>
      <c r="Y918" s="8"/>
      <c r="Z918" s="142"/>
      <c r="AA918" s="142"/>
      <c r="AB918" s="8"/>
      <c r="AC918" s="8"/>
      <c r="AD918" s="8"/>
      <c r="AE918" s="8"/>
    </row>
    <row r="919" ht="15.75" customHeight="1">
      <c r="A919" s="8"/>
      <c r="B919" s="8"/>
      <c r="C919" s="8"/>
      <c r="D919" s="8"/>
      <c r="E919" s="8"/>
      <c r="F919" s="8"/>
      <c r="G919" s="142"/>
      <c r="H919" s="142"/>
      <c r="I919" s="138"/>
      <c r="J919" s="138"/>
      <c r="K919" s="138"/>
      <c r="L919" s="138"/>
      <c r="M919" s="138"/>
      <c r="N919" s="138"/>
      <c r="O919" s="8"/>
      <c r="P919" s="8"/>
      <c r="Q919" s="8"/>
      <c r="R919" s="8"/>
      <c r="S919" s="8"/>
      <c r="T919" s="8"/>
      <c r="U919" s="8"/>
      <c r="V919" s="8"/>
      <c r="W919" s="8"/>
      <c r="X919" s="8"/>
      <c r="Y919" s="8"/>
      <c r="Z919" s="142"/>
      <c r="AA919" s="142"/>
      <c r="AB919" s="8"/>
      <c r="AC919" s="8"/>
      <c r="AD919" s="8"/>
      <c r="AE919" s="8"/>
    </row>
    <row r="920" ht="15.75" customHeight="1">
      <c r="A920" s="8"/>
      <c r="B920" s="8"/>
      <c r="C920" s="8"/>
      <c r="D920" s="8"/>
      <c r="E920" s="8"/>
      <c r="F920" s="8"/>
      <c r="G920" s="142"/>
      <c r="H920" s="142"/>
      <c r="I920" s="138"/>
      <c r="J920" s="138"/>
      <c r="K920" s="138"/>
      <c r="L920" s="138"/>
      <c r="M920" s="138"/>
      <c r="N920" s="138"/>
      <c r="O920" s="8"/>
      <c r="P920" s="8"/>
      <c r="Q920" s="8"/>
      <c r="R920" s="8"/>
      <c r="S920" s="8"/>
      <c r="T920" s="8"/>
      <c r="U920" s="8"/>
      <c r="V920" s="8"/>
      <c r="W920" s="8"/>
      <c r="X920" s="8"/>
      <c r="Y920" s="8"/>
      <c r="Z920" s="142"/>
      <c r="AA920" s="142"/>
      <c r="AB920" s="8"/>
      <c r="AC920" s="8"/>
      <c r="AD920" s="8"/>
      <c r="AE920" s="8"/>
    </row>
    <row r="921" ht="15.75" customHeight="1">
      <c r="A921" s="8"/>
      <c r="B921" s="8"/>
      <c r="C921" s="8"/>
      <c r="D921" s="8"/>
      <c r="E921" s="8"/>
      <c r="F921" s="8"/>
      <c r="G921" s="142"/>
      <c r="H921" s="142"/>
      <c r="I921" s="138"/>
      <c r="J921" s="138"/>
      <c r="K921" s="138"/>
      <c r="L921" s="138"/>
      <c r="M921" s="138"/>
      <c r="N921" s="138"/>
      <c r="O921" s="8"/>
      <c r="P921" s="8"/>
      <c r="Q921" s="8"/>
      <c r="R921" s="8"/>
      <c r="S921" s="8"/>
      <c r="T921" s="8"/>
      <c r="U921" s="8"/>
      <c r="V921" s="8"/>
      <c r="W921" s="8"/>
      <c r="X921" s="8"/>
      <c r="Y921" s="8"/>
      <c r="Z921" s="142"/>
      <c r="AA921" s="142"/>
      <c r="AB921" s="8"/>
      <c r="AC921" s="8"/>
      <c r="AD921" s="8"/>
      <c r="AE921" s="8"/>
    </row>
    <row r="922" ht="15.75" customHeight="1">
      <c r="A922" s="8"/>
      <c r="B922" s="8"/>
      <c r="C922" s="8"/>
      <c r="D922" s="8"/>
      <c r="E922" s="8"/>
      <c r="F922" s="8"/>
      <c r="G922" s="142"/>
      <c r="H922" s="142"/>
      <c r="I922" s="138"/>
      <c r="J922" s="138"/>
      <c r="K922" s="138"/>
      <c r="L922" s="138"/>
      <c r="M922" s="138"/>
      <c r="N922" s="138"/>
      <c r="O922" s="8"/>
      <c r="P922" s="8"/>
      <c r="Q922" s="8"/>
      <c r="R922" s="8"/>
      <c r="S922" s="8"/>
      <c r="T922" s="8"/>
      <c r="U922" s="8"/>
      <c r="V922" s="8"/>
      <c r="W922" s="8"/>
      <c r="X922" s="8"/>
      <c r="Y922" s="8"/>
      <c r="Z922" s="142"/>
      <c r="AA922" s="142"/>
      <c r="AB922" s="8"/>
      <c r="AC922" s="8"/>
      <c r="AD922" s="8"/>
      <c r="AE922" s="8"/>
    </row>
    <row r="923" ht="15.75" customHeight="1">
      <c r="A923" s="8"/>
      <c r="B923" s="8"/>
      <c r="C923" s="8"/>
      <c r="D923" s="8"/>
      <c r="E923" s="8"/>
      <c r="F923" s="8"/>
      <c r="G923" s="142"/>
      <c r="H923" s="142"/>
      <c r="I923" s="138"/>
      <c r="J923" s="138"/>
      <c r="K923" s="138"/>
      <c r="L923" s="138"/>
      <c r="M923" s="138"/>
      <c r="N923" s="138"/>
      <c r="O923" s="8"/>
      <c r="P923" s="8"/>
      <c r="Q923" s="8"/>
      <c r="R923" s="8"/>
      <c r="S923" s="8"/>
      <c r="T923" s="8"/>
      <c r="U923" s="8"/>
      <c r="V923" s="8"/>
      <c r="W923" s="8"/>
      <c r="X923" s="8"/>
      <c r="Y923" s="8"/>
      <c r="Z923" s="142"/>
      <c r="AA923" s="142"/>
      <c r="AB923" s="8"/>
      <c r="AC923" s="8"/>
      <c r="AD923" s="8"/>
      <c r="AE923" s="8"/>
    </row>
    <row r="924" ht="15.75" customHeight="1">
      <c r="A924" s="8"/>
      <c r="B924" s="8"/>
      <c r="C924" s="8"/>
      <c r="D924" s="8"/>
      <c r="E924" s="8"/>
      <c r="F924" s="8"/>
      <c r="G924" s="142"/>
      <c r="H924" s="142"/>
      <c r="I924" s="138"/>
      <c r="J924" s="138"/>
      <c r="K924" s="138"/>
      <c r="L924" s="138"/>
      <c r="M924" s="138"/>
      <c r="N924" s="138"/>
      <c r="O924" s="8"/>
      <c r="P924" s="8"/>
      <c r="Q924" s="8"/>
      <c r="R924" s="8"/>
      <c r="S924" s="8"/>
      <c r="T924" s="8"/>
      <c r="U924" s="8"/>
      <c r="V924" s="8"/>
      <c r="W924" s="8"/>
      <c r="X924" s="8"/>
      <c r="Y924" s="8"/>
      <c r="Z924" s="142"/>
      <c r="AA924" s="142"/>
      <c r="AB924" s="8"/>
      <c r="AC924" s="8"/>
      <c r="AD924" s="8"/>
      <c r="AE924" s="8"/>
    </row>
    <row r="925" ht="15.75" customHeight="1">
      <c r="A925" s="8"/>
      <c r="B925" s="8"/>
      <c r="C925" s="8"/>
      <c r="D925" s="8"/>
      <c r="E925" s="8"/>
      <c r="F925" s="8"/>
      <c r="G925" s="142"/>
      <c r="H925" s="142"/>
      <c r="I925" s="138"/>
      <c r="J925" s="138"/>
      <c r="K925" s="138"/>
      <c r="L925" s="138"/>
      <c r="M925" s="138"/>
      <c r="N925" s="138"/>
      <c r="O925" s="8"/>
      <c r="P925" s="8"/>
      <c r="Q925" s="8"/>
      <c r="R925" s="8"/>
      <c r="S925" s="8"/>
      <c r="T925" s="8"/>
      <c r="U925" s="8"/>
      <c r="V925" s="8"/>
      <c r="W925" s="8"/>
      <c r="X925" s="8"/>
      <c r="Y925" s="8"/>
      <c r="Z925" s="142"/>
      <c r="AA925" s="142"/>
      <c r="AB925" s="8"/>
      <c r="AC925" s="8"/>
      <c r="AD925" s="8"/>
      <c r="AE925" s="8"/>
    </row>
    <row r="926" ht="15.75" customHeight="1">
      <c r="A926" s="8"/>
      <c r="B926" s="8"/>
      <c r="C926" s="8"/>
      <c r="D926" s="8"/>
      <c r="E926" s="8"/>
      <c r="F926" s="8"/>
      <c r="G926" s="142"/>
      <c r="H926" s="142"/>
      <c r="I926" s="138"/>
      <c r="J926" s="138"/>
      <c r="K926" s="138"/>
      <c r="L926" s="138"/>
      <c r="M926" s="138"/>
      <c r="N926" s="138"/>
      <c r="O926" s="8"/>
      <c r="P926" s="8"/>
      <c r="Q926" s="8"/>
      <c r="R926" s="8"/>
      <c r="S926" s="8"/>
      <c r="T926" s="8"/>
      <c r="U926" s="8"/>
      <c r="V926" s="8"/>
      <c r="W926" s="8"/>
      <c r="X926" s="8"/>
      <c r="Y926" s="8"/>
      <c r="Z926" s="142"/>
      <c r="AA926" s="142"/>
      <c r="AB926" s="8"/>
      <c r="AC926" s="8"/>
      <c r="AD926" s="8"/>
      <c r="AE926" s="8"/>
    </row>
    <row r="927" ht="15.75" customHeight="1">
      <c r="A927" s="8"/>
      <c r="B927" s="8"/>
      <c r="C927" s="8"/>
      <c r="D927" s="8"/>
      <c r="E927" s="8"/>
      <c r="F927" s="8"/>
      <c r="G927" s="142"/>
      <c r="H927" s="142"/>
      <c r="I927" s="138"/>
      <c r="J927" s="138"/>
      <c r="K927" s="138"/>
      <c r="L927" s="138"/>
      <c r="M927" s="138"/>
      <c r="N927" s="138"/>
      <c r="O927" s="8"/>
      <c r="P927" s="8"/>
      <c r="Q927" s="8"/>
      <c r="R927" s="8"/>
      <c r="S927" s="8"/>
      <c r="T927" s="8"/>
      <c r="U927" s="8"/>
      <c r="V927" s="8"/>
      <c r="W927" s="8"/>
      <c r="X927" s="8"/>
      <c r="Y927" s="8"/>
      <c r="Z927" s="142"/>
      <c r="AA927" s="142"/>
      <c r="AB927" s="8"/>
      <c r="AC927" s="8"/>
      <c r="AD927" s="8"/>
      <c r="AE927" s="8"/>
    </row>
    <row r="928" ht="15.75" customHeight="1">
      <c r="A928" s="8"/>
      <c r="B928" s="8"/>
      <c r="C928" s="8"/>
      <c r="D928" s="8"/>
      <c r="E928" s="8"/>
      <c r="F928" s="8"/>
      <c r="G928" s="142"/>
      <c r="H928" s="142"/>
      <c r="I928" s="138"/>
      <c r="J928" s="138"/>
      <c r="K928" s="138"/>
      <c r="L928" s="138"/>
      <c r="M928" s="138"/>
      <c r="N928" s="138"/>
      <c r="O928" s="8"/>
      <c r="P928" s="8"/>
      <c r="Q928" s="8"/>
      <c r="R928" s="8"/>
      <c r="S928" s="8"/>
      <c r="T928" s="8"/>
      <c r="U928" s="8"/>
      <c r="V928" s="8"/>
      <c r="W928" s="8"/>
      <c r="X928" s="8"/>
      <c r="Y928" s="8"/>
      <c r="Z928" s="142"/>
      <c r="AA928" s="142"/>
      <c r="AB928" s="8"/>
      <c r="AC928" s="8"/>
      <c r="AD928" s="8"/>
      <c r="AE928" s="8"/>
    </row>
    <row r="929" ht="15.75" customHeight="1">
      <c r="A929" s="8"/>
      <c r="B929" s="8"/>
      <c r="C929" s="8"/>
      <c r="D929" s="8"/>
      <c r="E929" s="8"/>
      <c r="F929" s="8"/>
      <c r="G929" s="142"/>
      <c r="H929" s="142"/>
      <c r="I929" s="138"/>
      <c r="J929" s="138"/>
      <c r="K929" s="138"/>
      <c r="L929" s="138"/>
      <c r="M929" s="138"/>
      <c r="N929" s="138"/>
      <c r="O929" s="8"/>
      <c r="P929" s="8"/>
      <c r="Q929" s="8"/>
      <c r="R929" s="8"/>
      <c r="S929" s="8"/>
      <c r="T929" s="8"/>
      <c r="U929" s="8"/>
      <c r="V929" s="8"/>
      <c r="W929" s="8"/>
      <c r="X929" s="8"/>
      <c r="Y929" s="8"/>
      <c r="Z929" s="142"/>
      <c r="AA929" s="142"/>
      <c r="AB929" s="8"/>
      <c r="AC929" s="8"/>
      <c r="AD929" s="8"/>
      <c r="AE929" s="8"/>
    </row>
    <row r="930" ht="15.75" customHeight="1">
      <c r="A930" s="8"/>
      <c r="B930" s="8"/>
      <c r="C930" s="8"/>
      <c r="D930" s="8"/>
      <c r="E930" s="8"/>
      <c r="F930" s="8"/>
      <c r="G930" s="142"/>
      <c r="H930" s="142"/>
      <c r="I930" s="138"/>
      <c r="J930" s="138"/>
      <c r="K930" s="138"/>
      <c r="L930" s="138"/>
      <c r="M930" s="138"/>
      <c r="N930" s="138"/>
      <c r="O930" s="8"/>
      <c r="P930" s="8"/>
      <c r="Q930" s="8"/>
      <c r="R930" s="8"/>
      <c r="S930" s="8"/>
      <c r="T930" s="8"/>
      <c r="U930" s="8"/>
      <c r="V930" s="8"/>
      <c r="W930" s="8"/>
      <c r="X930" s="8"/>
      <c r="Y930" s="8"/>
      <c r="Z930" s="142"/>
      <c r="AA930" s="142"/>
      <c r="AB930" s="8"/>
      <c r="AC930" s="8"/>
      <c r="AD930" s="8"/>
      <c r="AE930" s="8"/>
    </row>
    <row r="931" ht="15.75" customHeight="1">
      <c r="A931" s="8"/>
      <c r="B931" s="8"/>
      <c r="C931" s="8"/>
      <c r="D931" s="8"/>
      <c r="E931" s="8"/>
      <c r="F931" s="8"/>
      <c r="G931" s="142"/>
      <c r="H931" s="142"/>
      <c r="I931" s="138"/>
      <c r="J931" s="138"/>
      <c r="K931" s="138"/>
      <c r="L931" s="138"/>
      <c r="M931" s="138"/>
      <c r="N931" s="138"/>
      <c r="O931" s="8"/>
      <c r="P931" s="8"/>
      <c r="Q931" s="8"/>
      <c r="R931" s="8"/>
      <c r="S931" s="8"/>
      <c r="T931" s="8"/>
      <c r="U931" s="8"/>
      <c r="V931" s="8"/>
      <c r="W931" s="8"/>
      <c r="X931" s="8"/>
      <c r="Y931" s="8"/>
      <c r="Z931" s="142"/>
      <c r="AA931" s="142"/>
      <c r="AB931" s="8"/>
      <c r="AC931" s="8"/>
      <c r="AD931" s="8"/>
      <c r="AE931" s="8"/>
    </row>
    <row r="932" ht="15.75" customHeight="1">
      <c r="A932" s="8"/>
      <c r="B932" s="8"/>
      <c r="C932" s="8"/>
      <c r="D932" s="8"/>
      <c r="E932" s="8"/>
      <c r="F932" s="8"/>
      <c r="G932" s="142"/>
      <c r="H932" s="142"/>
      <c r="I932" s="138"/>
      <c r="J932" s="138"/>
      <c r="K932" s="138"/>
      <c r="L932" s="138"/>
      <c r="M932" s="138"/>
      <c r="N932" s="138"/>
      <c r="O932" s="8"/>
      <c r="P932" s="8"/>
      <c r="Q932" s="8"/>
      <c r="R932" s="8"/>
      <c r="S932" s="8"/>
      <c r="T932" s="8"/>
      <c r="U932" s="8"/>
      <c r="V932" s="8"/>
      <c r="W932" s="8"/>
      <c r="X932" s="8"/>
      <c r="Y932" s="8"/>
      <c r="Z932" s="142"/>
      <c r="AA932" s="142"/>
      <c r="AB932" s="8"/>
      <c r="AC932" s="8"/>
      <c r="AD932" s="8"/>
      <c r="AE932" s="8"/>
    </row>
    <row r="933" ht="15.75" customHeight="1">
      <c r="A933" s="8"/>
      <c r="B933" s="8"/>
      <c r="C933" s="8"/>
      <c r="D933" s="8"/>
      <c r="E933" s="8"/>
      <c r="F933" s="8"/>
      <c r="G933" s="142"/>
      <c r="H933" s="142"/>
      <c r="I933" s="138"/>
      <c r="J933" s="138"/>
      <c r="K933" s="138"/>
      <c r="L933" s="138"/>
      <c r="M933" s="138"/>
      <c r="N933" s="138"/>
      <c r="O933" s="8"/>
      <c r="P933" s="8"/>
      <c r="Q933" s="8"/>
      <c r="R933" s="8"/>
      <c r="S933" s="8"/>
      <c r="T933" s="8"/>
      <c r="U933" s="8"/>
      <c r="V933" s="8"/>
      <c r="W933" s="8"/>
      <c r="X933" s="8"/>
      <c r="Y933" s="8"/>
      <c r="Z933" s="142"/>
      <c r="AA933" s="142"/>
      <c r="AB933" s="8"/>
      <c r="AC933" s="8"/>
      <c r="AD933" s="8"/>
      <c r="AE933" s="8"/>
    </row>
    <row r="934" ht="15.75" customHeight="1">
      <c r="A934" s="8"/>
      <c r="B934" s="8"/>
      <c r="C934" s="8"/>
      <c r="D934" s="8"/>
      <c r="E934" s="8"/>
      <c r="F934" s="8"/>
      <c r="G934" s="142"/>
      <c r="H934" s="142"/>
      <c r="I934" s="138"/>
      <c r="J934" s="138"/>
      <c r="K934" s="138"/>
      <c r="L934" s="138"/>
      <c r="M934" s="138"/>
      <c r="N934" s="138"/>
      <c r="O934" s="8"/>
      <c r="P934" s="8"/>
      <c r="Q934" s="8"/>
      <c r="R934" s="8"/>
      <c r="S934" s="8"/>
      <c r="T934" s="8"/>
      <c r="U934" s="8"/>
      <c r="V934" s="8"/>
      <c r="W934" s="8"/>
      <c r="X934" s="8"/>
      <c r="Y934" s="8"/>
      <c r="Z934" s="142"/>
      <c r="AA934" s="142"/>
      <c r="AB934" s="8"/>
      <c r="AC934" s="8"/>
      <c r="AD934" s="8"/>
      <c r="AE934" s="8"/>
    </row>
    <row r="935" ht="15.75" customHeight="1">
      <c r="A935" s="8"/>
      <c r="B935" s="8"/>
      <c r="C935" s="8"/>
      <c r="D935" s="8"/>
      <c r="E935" s="8"/>
      <c r="F935" s="8"/>
      <c r="G935" s="142"/>
      <c r="H935" s="142"/>
      <c r="I935" s="138"/>
      <c r="J935" s="138"/>
      <c r="K935" s="138"/>
      <c r="L935" s="138"/>
      <c r="M935" s="138"/>
      <c r="N935" s="138"/>
      <c r="O935" s="8"/>
      <c r="P935" s="8"/>
      <c r="Q935" s="8"/>
      <c r="R935" s="8"/>
      <c r="S935" s="8"/>
      <c r="T935" s="8"/>
      <c r="U935" s="8"/>
      <c r="V935" s="8"/>
      <c r="W935" s="8"/>
      <c r="X935" s="8"/>
      <c r="Y935" s="8"/>
      <c r="Z935" s="142"/>
      <c r="AA935" s="142"/>
      <c r="AB935" s="8"/>
      <c r="AC935" s="8"/>
      <c r="AD935" s="8"/>
      <c r="AE935" s="8"/>
    </row>
    <row r="936" ht="15.75" customHeight="1">
      <c r="A936" s="8"/>
      <c r="B936" s="8"/>
      <c r="C936" s="8"/>
      <c r="D936" s="8"/>
      <c r="E936" s="8"/>
      <c r="F936" s="8"/>
      <c r="G936" s="142"/>
      <c r="H936" s="142"/>
      <c r="I936" s="138"/>
      <c r="J936" s="138"/>
      <c r="K936" s="138"/>
      <c r="L936" s="138"/>
      <c r="M936" s="138"/>
      <c r="N936" s="138"/>
      <c r="O936" s="8"/>
      <c r="P936" s="8"/>
      <c r="Q936" s="8"/>
      <c r="R936" s="8"/>
      <c r="S936" s="8"/>
      <c r="T936" s="8"/>
      <c r="U936" s="8"/>
      <c r="V936" s="8"/>
      <c r="W936" s="8"/>
      <c r="X936" s="8"/>
      <c r="Y936" s="8"/>
      <c r="Z936" s="142"/>
      <c r="AA936" s="142"/>
      <c r="AB936" s="8"/>
      <c r="AC936" s="8"/>
      <c r="AD936" s="8"/>
      <c r="AE936" s="8"/>
    </row>
    <row r="937" ht="15.75" customHeight="1">
      <c r="A937" s="8"/>
      <c r="B937" s="8"/>
      <c r="C937" s="8"/>
      <c r="D937" s="8"/>
      <c r="E937" s="8"/>
      <c r="F937" s="8"/>
      <c r="G937" s="142"/>
      <c r="H937" s="142"/>
      <c r="I937" s="138"/>
      <c r="J937" s="138"/>
      <c r="K937" s="138"/>
      <c r="L937" s="138"/>
      <c r="M937" s="138"/>
      <c r="N937" s="138"/>
      <c r="O937" s="8"/>
      <c r="P937" s="8"/>
      <c r="Q937" s="8"/>
      <c r="R937" s="8"/>
      <c r="S937" s="8"/>
      <c r="T937" s="8"/>
      <c r="U937" s="8"/>
      <c r="V937" s="8"/>
      <c r="W937" s="8"/>
      <c r="X937" s="8"/>
      <c r="Y937" s="8"/>
      <c r="Z937" s="142"/>
      <c r="AA937" s="142"/>
      <c r="AB937" s="8"/>
      <c r="AC937" s="8"/>
      <c r="AD937" s="8"/>
      <c r="AE937" s="8"/>
    </row>
    <row r="938" ht="15.75" customHeight="1">
      <c r="A938" s="8"/>
      <c r="B938" s="8"/>
      <c r="C938" s="8"/>
      <c r="D938" s="8"/>
      <c r="E938" s="8"/>
      <c r="F938" s="8"/>
      <c r="G938" s="142"/>
      <c r="H938" s="142"/>
      <c r="I938" s="138"/>
      <c r="J938" s="138"/>
      <c r="K938" s="138"/>
      <c r="L938" s="138"/>
      <c r="M938" s="138"/>
      <c r="N938" s="138"/>
      <c r="O938" s="8"/>
      <c r="P938" s="8"/>
      <c r="Q938" s="8"/>
      <c r="R938" s="8"/>
      <c r="S938" s="8"/>
      <c r="T938" s="8"/>
      <c r="U938" s="8"/>
      <c r="V938" s="8"/>
      <c r="W938" s="8"/>
      <c r="X938" s="8"/>
      <c r="Y938" s="8"/>
      <c r="Z938" s="142"/>
      <c r="AA938" s="142"/>
      <c r="AB938" s="8"/>
      <c r="AC938" s="8"/>
      <c r="AD938" s="8"/>
      <c r="AE938" s="8"/>
    </row>
    <row r="939" ht="15.75" customHeight="1">
      <c r="A939" s="8"/>
      <c r="B939" s="8"/>
      <c r="C939" s="8"/>
      <c r="D939" s="8"/>
      <c r="E939" s="8"/>
      <c r="F939" s="8"/>
      <c r="G939" s="142"/>
      <c r="H939" s="142"/>
      <c r="I939" s="138"/>
      <c r="J939" s="138"/>
      <c r="K939" s="138"/>
      <c r="L939" s="138"/>
      <c r="M939" s="138"/>
      <c r="N939" s="138"/>
      <c r="O939" s="8"/>
      <c r="P939" s="8"/>
      <c r="Q939" s="8"/>
      <c r="R939" s="8"/>
      <c r="S939" s="8"/>
      <c r="T939" s="8"/>
      <c r="U939" s="8"/>
      <c r="V939" s="8"/>
      <c r="W939" s="8"/>
      <c r="X939" s="8"/>
      <c r="Y939" s="8"/>
      <c r="Z939" s="142"/>
      <c r="AA939" s="142"/>
      <c r="AB939" s="8"/>
      <c r="AC939" s="8"/>
      <c r="AD939" s="8"/>
      <c r="AE939" s="8"/>
    </row>
    <row r="940" ht="15.75" customHeight="1">
      <c r="A940" s="8"/>
      <c r="B940" s="8"/>
      <c r="C940" s="8"/>
      <c r="D940" s="8"/>
      <c r="E940" s="8"/>
      <c r="F940" s="8"/>
      <c r="G940" s="142"/>
      <c r="H940" s="142"/>
      <c r="I940" s="138"/>
      <c r="J940" s="138"/>
      <c r="K940" s="138"/>
      <c r="L940" s="138"/>
      <c r="M940" s="138"/>
      <c r="N940" s="138"/>
      <c r="O940" s="8"/>
      <c r="P940" s="8"/>
      <c r="Q940" s="8"/>
      <c r="R940" s="8"/>
      <c r="S940" s="8"/>
      <c r="T940" s="8"/>
      <c r="U940" s="8"/>
      <c r="V940" s="8"/>
      <c r="W940" s="8"/>
      <c r="X940" s="8"/>
      <c r="Y940" s="8"/>
      <c r="Z940" s="142"/>
      <c r="AA940" s="142"/>
      <c r="AB940" s="8"/>
      <c r="AC940" s="8"/>
      <c r="AD940" s="8"/>
      <c r="AE940" s="8"/>
    </row>
    <row r="941" ht="15.75" customHeight="1">
      <c r="A941" s="8"/>
      <c r="B941" s="8"/>
      <c r="C941" s="8"/>
      <c r="D941" s="8"/>
      <c r="E941" s="8"/>
      <c r="F941" s="8"/>
      <c r="G941" s="142"/>
      <c r="H941" s="142"/>
      <c r="I941" s="138"/>
      <c r="J941" s="138"/>
      <c r="K941" s="138"/>
      <c r="L941" s="138"/>
      <c r="M941" s="138"/>
      <c r="N941" s="138"/>
      <c r="O941" s="8"/>
      <c r="P941" s="8"/>
      <c r="Q941" s="8"/>
      <c r="R941" s="8"/>
      <c r="S941" s="8"/>
      <c r="T941" s="8"/>
      <c r="U941" s="8"/>
      <c r="V941" s="8"/>
      <c r="W941" s="8"/>
      <c r="X941" s="8"/>
      <c r="Y941" s="8"/>
      <c r="Z941" s="142"/>
      <c r="AA941" s="142"/>
      <c r="AB941" s="8"/>
      <c r="AC941" s="8"/>
      <c r="AD941" s="8"/>
      <c r="AE941" s="8"/>
    </row>
    <row r="942" ht="15.75" customHeight="1">
      <c r="A942" s="8"/>
      <c r="B942" s="8"/>
      <c r="C942" s="8"/>
      <c r="D942" s="8"/>
      <c r="E942" s="8"/>
      <c r="F942" s="8"/>
      <c r="G942" s="142"/>
      <c r="H942" s="142"/>
      <c r="I942" s="138"/>
      <c r="J942" s="138"/>
      <c r="K942" s="138"/>
      <c r="L942" s="138"/>
      <c r="M942" s="138"/>
      <c r="N942" s="138"/>
      <c r="O942" s="8"/>
      <c r="P942" s="8"/>
      <c r="Q942" s="8"/>
      <c r="R942" s="8"/>
      <c r="S942" s="8"/>
      <c r="T942" s="8"/>
      <c r="U942" s="8"/>
      <c r="V942" s="8"/>
      <c r="W942" s="8"/>
      <c r="X942" s="8"/>
      <c r="Y942" s="8"/>
      <c r="Z942" s="142"/>
      <c r="AA942" s="142"/>
      <c r="AB942" s="8"/>
      <c r="AC942" s="8"/>
      <c r="AD942" s="8"/>
      <c r="AE942" s="8"/>
    </row>
    <row r="943" ht="15.75" customHeight="1">
      <c r="A943" s="8"/>
      <c r="B943" s="8"/>
      <c r="C943" s="8"/>
      <c r="D943" s="8"/>
      <c r="E943" s="8"/>
      <c r="F943" s="8"/>
      <c r="G943" s="142"/>
      <c r="H943" s="142"/>
      <c r="I943" s="138"/>
      <c r="J943" s="138"/>
      <c r="K943" s="138"/>
      <c r="L943" s="138"/>
      <c r="M943" s="138"/>
      <c r="N943" s="138"/>
      <c r="O943" s="8"/>
      <c r="P943" s="8"/>
      <c r="Q943" s="8"/>
      <c r="R943" s="8"/>
      <c r="S943" s="8"/>
      <c r="T943" s="8"/>
      <c r="U943" s="8"/>
      <c r="V943" s="8"/>
      <c r="W943" s="8"/>
      <c r="X943" s="8"/>
      <c r="Y943" s="8"/>
      <c r="Z943" s="142"/>
      <c r="AA943" s="142"/>
      <c r="AB943" s="8"/>
      <c r="AC943" s="8"/>
      <c r="AD943" s="8"/>
      <c r="AE943" s="8"/>
    </row>
    <row r="944" ht="15.75" customHeight="1">
      <c r="A944" s="8"/>
      <c r="B944" s="8"/>
      <c r="C944" s="8"/>
      <c r="D944" s="8"/>
      <c r="E944" s="8"/>
      <c r="F944" s="8"/>
      <c r="G944" s="142"/>
      <c r="H944" s="142"/>
      <c r="I944" s="138"/>
      <c r="J944" s="138"/>
      <c r="K944" s="138"/>
      <c r="L944" s="138"/>
      <c r="M944" s="138"/>
      <c r="N944" s="138"/>
      <c r="O944" s="8"/>
      <c r="P944" s="8"/>
      <c r="Q944" s="8"/>
      <c r="R944" s="8"/>
      <c r="S944" s="8"/>
      <c r="T944" s="8"/>
      <c r="U944" s="8"/>
      <c r="V944" s="8"/>
      <c r="W944" s="8"/>
      <c r="X944" s="8"/>
      <c r="Y944" s="8"/>
      <c r="Z944" s="142"/>
      <c r="AA944" s="142"/>
      <c r="AB944" s="8"/>
      <c r="AC944" s="8"/>
      <c r="AD944" s="8"/>
      <c r="AE944" s="8"/>
    </row>
    <row r="945" ht="15.75" customHeight="1">
      <c r="A945" s="8"/>
      <c r="B945" s="8"/>
      <c r="C945" s="8"/>
      <c r="D945" s="8"/>
      <c r="E945" s="8"/>
      <c r="F945" s="8"/>
      <c r="G945" s="142"/>
      <c r="H945" s="142"/>
      <c r="I945" s="138"/>
      <c r="J945" s="138"/>
      <c r="K945" s="138"/>
      <c r="L945" s="138"/>
      <c r="M945" s="138"/>
      <c r="N945" s="138"/>
      <c r="O945" s="8"/>
      <c r="P945" s="8"/>
      <c r="Q945" s="8"/>
      <c r="R945" s="8"/>
      <c r="S945" s="8"/>
      <c r="T945" s="8"/>
      <c r="U945" s="8"/>
      <c r="V945" s="8"/>
      <c r="W945" s="8"/>
      <c r="X945" s="8"/>
      <c r="Y945" s="8"/>
      <c r="Z945" s="142"/>
      <c r="AA945" s="142"/>
      <c r="AB945" s="8"/>
      <c r="AC945" s="8"/>
      <c r="AD945" s="8"/>
      <c r="AE945" s="8"/>
    </row>
    <row r="946" ht="15.75" customHeight="1">
      <c r="A946" s="8"/>
      <c r="B946" s="8"/>
      <c r="C946" s="8"/>
      <c r="D946" s="8"/>
      <c r="E946" s="8"/>
      <c r="F946" s="8"/>
      <c r="G946" s="142"/>
      <c r="H946" s="142"/>
      <c r="I946" s="138"/>
      <c r="J946" s="138"/>
      <c r="K946" s="138"/>
      <c r="L946" s="138"/>
      <c r="M946" s="138"/>
      <c r="N946" s="138"/>
      <c r="O946" s="8"/>
      <c r="P946" s="8"/>
      <c r="Q946" s="8"/>
      <c r="R946" s="8"/>
      <c r="S946" s="8"/>
      <c r="T946" s="8"/>
      <c r="U946" s="8"/>
      <c r="V946" s="8"/>
      <c r="W946" s="8"/>
      <c r="X946" s="8"/>
      <c r="Y946" s="8"/>
      <c r="Z946" s="142"/>
      <c r="AA946" s="142"/>
      <c r="AB946" s="8"/>
      <c r="AC946" s="8"/>
      <c r="AD946" s="8"/>
      <c r="AE946" s="8"/>
    </row>
    <row r="947" ht="15.75" customHeight="1">
      <c r="A947" s="8"/>
      <c r="B947" s="8"/>
      <c r="C947" s="8"/>
      <c r="D947" s="8"/>
      <c r="E947" s="8"/>
      <c r="F947" s="8"/>
      <c r="G947" s="142"/>
      <c r="H947" s="142"/>
      <c r="I947" s="138"/>
      <c r="J947" s="138"/>
      <c r="K947" s="138"/>
      <c r="L947" s="138"/>
      <c r="M947" s="138"/>
      <c r="N947" s="138"/>
      <c r="O947" s="8"/>
      <c r="P947" s="8"/>
      <c r="Q947" s="8"/>
      <c r="R947" s="8"/>
      <c r="S947" s="8"/>
      <c r="T947" s="8"/>
      <c r="U947" s="8"/>
      <c r="V947" s="8"/>
      <c r="W947" s="8"/>
      <c r="X947" s="8"/>
      <c r="Y947" s="8"/>
      <c r="Z947" s="142"/>
      <c r="AA947" s="142"/>
      <c r="AB947" s="8"/>
      <c r="AC947" s="8"/>
      <c r="AD947" s="8"/>
      <c r="AE947" s="8"/>
    </row>
    <row r="948" ht="15.75" customHeight="1">
      <c r="A948" s="8"/>
      <c r="B948" s="8"/>
      <c r="C948" s="8"/>
      <c r="D948" s="8"/>
      <c r="E948" s="8"/>
      <c r="F948" s="8"/>
      <c r="G948" s="142"/>
      <c r="H948" s="142"/>
      <c r="I948" s="138"/>
      <c r="J948" s="138"/>
      <c r="K948" s="138"/>
      <c r="L948" s="138"/>
      <c r="M948" s="138"/>
      <c r="N948" s="138"/>
      <c r="O948" s="8"/>
      <c r="P948" s="8"/>
      <c r="Q948" s="8"/>
      <c r="R948" s="8"/>
      <c r="S948" s="8"/>
      <c r="T948" s="8"/>
      <c r="U948" s="8"/>
      <c r="V948" s="8"/>
      <c r="W948" s="8"/>
      <c r="X948" s="8"/>
      <c r="Y948" s="8"/>
      <c r="Z948" s="142"/>
      <c r="AA948" s="142"/>
      <c r="AB948" s="8"/>
      <c r="AC948" s="8"/>
      <c r="AD948" s="8"/>
      <c r="AE948" s="8"/>
    </row>
    <row r="949" ht="15.75" customHeight="1">
      <c r="A949" s="8"/>
      <c r="B949" s="8"/>
      <c r="C949" s="8"/>
      <c r="D949" s="8"/>
      <c r="E949" s="8"/>
      <c r="F949" s="8"/>
      <c r="G949" s="142"/>
      <c r="H949" s="142"/>
      <c r="I949" s="138"/>
      <c r="J949" s="138"/>
      <c r="K949" s="138"/>
      <c r="L949" s="138"/>
      <c r="M949" s="138"/>
      <c r="N949" s="138"/>
      <c r="O949" s="8"/>
      <c r="P949" s="8"/>
      <c r="Q949" s="8"/>
      <c r="R949" s="8"/>
      <c r="S949" s="8"/>
      <c r="T949" s="8"/>
      <c r="U949" s="8"/>
      <c r="V949" s="8"/>
      <c r="W949" s="8"/>
      <c r="X949" s="8"/>
      <c r="Y949" s="8"/>
      <c r="Z949" s="142"/>
      <c r="AA949" s="142"/>
      <c r="AB949" s="8"/>
      <c r="AC949" s="8"/>
      <c r="AD949" s="8"/>
      <c r="AE949" s="8"/>
    </row>
    <row r="950" ht="15.75" customHeight="1">
      <c r="A950" s="8"/>
      <c r="B950" s="8"/>
      <c r="C950" s="8"/>
      <c r="D950" s="8"/>
      <c r="E950" s="8"/>
      <c r="F950" s="8"/>
      <c r="G950" s="142"/>
      <c r="H950" s="142"/>
      <c r="I950" s="138"/>
      <c r="J950" s="138"/>
      <c r="K950" s="138"/>
      <c r="L950" s="138"/>
      <c r="M950" s="138"/>
      <c r="N950" s="138"/>
      <c r="O950" s="8"/>
      <c r="P950" s="8"/>
      <c r="Q950" s="8"/>
      <c r="R950" s="8"/>
      <c r="S950" s="8"/>
      <c r="T950" s="8"/>
      <c r="U950" s="8"/>
      <c r="V950" s="8"/>
      <c r="W950" s="8"/>
      <c r="X950" s="8"/>
      <c r="Y950" s="8"/>
      <c r="Z950" s="142"/>
      <c r="AA950" s="142"/>
      <c r="AB950" s="8"/>
      <c r="AC950" s="8"/>
      <c r="AD950" s="8"/>
      <c r="AE950" s="8"/>
    </row>
    <row r="951" ht="15.75" customHeight="1">
      <c r="A951" s="8"/>
      <c r="B951" s="8"/>
      <c r="C951" s="8"/>
      <c r="D951" s="8"/>
      <c r="E951" s="8"/>
      <c r="F951" s="8"/>
      <c r="G951" s="142"/>
      <c r="H951" s="142"/>
      <c r="I951" s="138"/>
      <c r="J951" s="138"/>
      <c r="K951" s="138"/>
      <c r="L951" s="138"/>
      <c r="M951" s="138"/>
      <c r="N951" s="138"/>
      <c r="O951" s="8"/>
      <c r="P951" s="8"/>
      <c r="Q951" s="8"/>
      <c r="R951" s="8"/>
      <c r="S951" s="8"/>
      <c r="T951" s="8"/>
      <c r="U951" s="8"/>
      <c r="V951" s="8"/>
      <c r="W951" s="8"/>
      <c r="X951" s="8"/>
      <c r="Y951" s="8"/>
      <c r="Z951" s="142"/>
      <c r="AA951" s="142"/>
      <c r="AB951" s="8"/>
      <c r="AC951" s="8"/>
      <c r="AD951" s="8"/>
      <c r="AE951" s="8"/>
    </row>
    <row r="952" ht="15.75" customHeight="1">
      <c r="A952" s="8"/>
      <c r="B952" s="8"/>
      <c r="C952" s="8"/>
      <c r="D952" s="8"/>
      <c r="E952" s="8"/>
      <c r="F952" s="8"/>
      <c r="G952" s="142"/>
      <c r="H952" s="142"/>
      <c r="I952" s="138"/>
      <c r="J952" s="138"/>
      <c r="K952" s="138"/>
      <c r="L952" s="138"/>
      <c r="M952" s="138"/>
      <c r="N952" s="138"/>
      <c r="O952" s="8"/>
      <c r="P952" s="8"/>
      <c r="Q952" s="8"/>
      <c r="R952" s="8"/>
      <c r="S952" s="8"/>
      <c r="T952" s="8"/>
      <c r="U952" s="8"/>
      <c r="V952" s="8"/>
      <c r="W952" s="8"/>
      <c r="X952" s="8"/>
      <c r="Y952" s="8"/>
      <c r="Z952" s="142"/>
      <c r="AA952" s="142"/>
      <c r="AB952" s="8"/>
      <c r="AC952" s="8"/>
      <c r="AD952" s="8"/>
      <c r="AE952" s="8"/>
    </row>
    <row r="953" ht="15.75" customHeight="1">
      <c r="A953" s="8"/>
      <c r="B953" s="8"/>
      <c r="C953" s="8"/>
      <c r="D953" s="8"/>
      <c r="E953" s="8"/>
      <c r="F953" s="8"/>
      <c r="G953" s="142"/>
      <c r="H953" s="142"/>
      <c r="I953" s="138"/>
      <c r="J953" s="138"/>
      <c r="K953" s="138"/>
      <c r="L953" s="138"/>
      <c r="M953" s="138"/>
      <c r="N953" s="138"/>
      <c r="O953" s="8"/>
      <c r="P953" s="8"/>
      <c r="Q953" s="8"/>
      <c r="R953" s="8"/>
      <c r="S953" s="8"/>
      <c r="T953" s="8"/>
      <c r="U953" s="8"/>
      <c r="V953" s="8"/>
      <c r="W953" s="8"/>
      <c r="X953" s="8"/>
      <c r="Y953" s="8"/>
      <c r="Z953" s="142"/>
      <c r="AA953" s="142"/>
      <c r="AB953" s="8"/>
      <c r="AC953" s="8"/>
      <c r="AD953" s="8"/>
      <c r="AE953" s="8"/>
    </row>
    <row r="954" ht="15.75" customHeight="1">
      <c r="A954" s="8"/>
      <c r="B954" s="8"/>
      <c r="C954" s="8"/>
      <c r="D954" s="8"/>
      <c r="E954" s="8"/>
      <c r="F954" s="8"/>
      <c r="G954" s="142"/>
      <c r="H954" s="142"/>
      <c r="I954" s="138"/>
      <c r="J954" s="138"/>
      <c r="K954" s="138"/>
      <c r="L954" s="138"/>
      <c r="M954" s="138"/>
      <c r="N954" s="138"/>
      <c r="O954" s="8"/>
      <c r="P954" s="8"/>
      <c r="Q954" s="8"/>
      <c r="R954" s="8"/>
      <c r="S954" s="8"/>
      <c r="T954" s="8"/>
      <c r="U954" s="8"/>
      <c r="V954" s="8"/>
      <c r="W954" s="8"/>
      <c r="X954" s="8"/>
      <c r="Y954" s="8"/>
      <c r="Z954" s="142"/>
      <c r="AA954" s="142"/>
      <c r="AB954" s="8"/>
      <c r="AC954" s="8"/>
      <c r="AD954" s="8"/>
      <c r="AE954" s="8"/>
    </row>
    <row r="955" ht="15.75" customHeight="1">
      <c r="A955" s="8"/>
      <c r="B955" s="8"/>
      <c r="C955" s="8"/>
      <c r="D955" s="8"/>
      <c r="E955" s="8"/>
      <c r="F955" s="8"/>
      <c r="G955" s="142"/>
      <c r="H955" s="142"/>
      <c r="I955" s="138"/>
      <c r="J955" s="138"/>
      <c r="K955" s="138"/>
      <c r="L955" s="138"/>
      <c r="M955" s="138"/>
      <c r="N955" s="138"/>
      <c r="O955" s="8"/>
      <c r="P955" s="8"/>
      <c r="Q955" s="8"/>
      <c r="R955" s="8"/>
      <c r="S955" s="8"/>
      <c r="T955" s="8"/>
      <c r="U955" s="8"/>
      <c r="V955" s="8"/>
      <c r="W955" s="8"/>
      <c r="X955" s="8"/>
      <c r="Y955" s="8"/>
      <c r="Z955" s="142"/>
      <c r="AA955" s="142"/>
      <c r="AB955" s="8"/>
      <c r="AC955" s="8"/>
      <c r="AD955" s="8"/>
      <c r="AE955" s="8"/>
    </row>
    <row r="956" ht="15.75" customHeight="1">
      <c r="A956" s="8"/>
      <c r="B956" s="8"/>
      <c r="C956" s="8"/>
      <c r="D956" s="8"/>
      <c r="E956" s="8"/>
      <c r="F956" s="8"/>
      <c r="G956" s="142"/>
      <c r="H956" s="142"/>
      <c r="I956" s="138"/>
      <c r="J956" s="138"/>
      <c r="K956" s="138"/>
      <c r="L956" s="138"/>
      <c r="M956" s="138"/>
      <c r="N956" s="138"/>
      <c r="O956" s="8"/>
      <c r="P956" s="8"/>
      <c r="Q956" s="8"/>
      <c r="R956" s="8"/>
      <c r="S956" s="8"/>
      <c r="T956" s="8"/>
      <c r="U956" s="8"/>
      <c r="V956" s="8"/>
      <c r="W956" s="8"/>
      <c r="X956" s="8"/>
      <c r="Y956" s="8"/>
      <c r="Z956" s="142"/>
      <c r="AA956" s="142"/>
      <c r="AB956" s="8"/>
      <c r="AC956" s="8"/>
      <c r="AD956" s="8"/>
      <c r="AE956" s="8"/>
    </row>
    <row r="957" ht="15.75" customHeight="1">
      <c r="A957" s="8"/>
      <c r="B957" s="8"/>
      <c r="C957" s="8"/>
      <c r="D957" s="8"/>
      <c r="E957" s="8"/>
      <c r="F957" s="8"/>
      <c r="G957" s="142"/>
      <c r="H957" s="142"/>
      <c r="I957" s="138"/>
      <c r="J957" s="138"/>
      <c r="K957" s="138"/>
      <c r="L957" s="138"/>
      <c r="M957" s="138"/>
      <c r="N957" s="138"/>
      <c r="O957" s="8"/>
      <c r="P957" s="8"/>
      <c r="Q957" s="8"/>
      <c r="R957" s="8"/>
      <c r="S957" s="8"/>
      <c r="T957" s="8"/>
      <c r="U957" s="8"/>
      <c r="V957" s="8"/>
      <c r="W957" s="8"/>
      <c r="X957" s="8"/>
      <c r="Y957" s="8"/>
      <c r="Z957" s="142"/>
      <c r="AA957" s="142"/>
      <c r="AB957" s="8"/>
      <c r="AC957" s="8"/>
      <c r="AD957" s="8"/>
      <c r="AE957" s="8"/>
    </row>
    <row r="958" ht="15.75" customHeight="1">
      <c r="A958" s="8"/>
      <c r="B958" s="8"/>
      <c r="C958" s="8"/>
      <c r="D958" s="8"/>
      <c r="E958" s="8"/>
      <c r="F958" s="8"/>
      <c r="G958" s="142"/>
      <c r="H958" s="142"/>
      <c r="I958" s="138"/>
      <c r="J958" s="138"/>
      <c r="K958" s="138"/>
      <c r="L958" s="138"/>
      <c r="M958" s="138"/>
      <c r="N958" s="138"/>
      <c r="O958" s="8"/>
      <c r="P958" s="8"/>
      <c r="Q958" s="8"/>
      <c r="R958" s="8"/>
      <c r="S958" s="8"/>
      <c r="T958" s="8"/>
      <c r="U958" s="8"/>
      <c r="V958" s="8"/>
      <c r="W958" s="8"/>
      <c r="X958" s="8"/>
      <c r="Y958" s="8"/>
      <c r="Z958" s="142"/>
      <c r="AA958" s="142"/>
      <c r="AB958" s="8"/>
      <c r="AC958" s="8"/>
      <c r="AD958" s="8"/>
      <c r="AE958" s="8"/>
    </row>
    <row r="959" ht="15.75" customHeight="1">
      <c r="A959" s="8"/>
      <c r="B959" s="8"/>
      <c r="C959" s="8"/>
      <c r="D959" s="8"/>
      <c r="E959" s="8"/>
      <c r="F959" s="8"/>
      <c r="G959" s="142"/>
      <c r="H959" s="142"/>
      <c r="I959" s="138"/>
      <c r="J959" s="138"/>
      <c r="K959" s="138"/>
      <c r="L959" s="138"/>
      <c r="M959" s="138"/>
      <c r="N959" s="138"/>
      <c r="O959" s="8"/>
      <c r="P959" s="8"/>
      <c r="Q959" s="8"/>
      <c r="R959" s="8"/>
      <c r="S959" s="8"/>
      <c r="T959" s="8"/>
      <c r="U959" s="8"/>
      <c r="V959" s="8"/>
      <c r="W959" s="8"/>
      <c r="X959" s="8"/>
      <c r="Y959" s="8"/>
      <c r="Z959" s="142"/>
      <c r="AA959" s="142"/>
      <c r="AB959" s="8"/>
      <c r="AC959" s="8"/>
      <c r="AD959" s="8"/>
      <c r="AE959" s="8"/>
    </row>
    <row r="960" ht="15.75" customHeight="1">
      <c r="A960" s="8"/>
      <c r="B960" s="8"/>
      <c r="C960" s="8"/>
      <c r="D960" s="8"/>
      <c r="E960" s="8"/>
      <c r="F960" s="8"/>
      <c r="G960" s="142"/>
      <c r="H960" s="142"/>
      <c r="I960" s="138"/>
      <c r="J960" s="138"/>
      <c r="K960" s="138"/>
      <c r="L960" s="138"/>
      <c r="M960" s="138"/>
      <c r="N960" s="138"/>
      <c r="O960" s="8"/>
      <c r="P960" s="8"/>
      <c r="Q960" s="8"/>
      <c r="R960" s="8"/>
      <c r="S960" s="8"/>
      <c r="T960" s="8"/>
      <c r="U960" s="8"/>
      <c r="V960" s="8"/>
      <c r="W960" s="8"/>
      <c r="X960" s="8"/>
      <c r="Y960" s="8"/>
      <c r="Z960" s="142"/>
      <c r="AA960" s="142"/>
      <c r="AB960" s="8"/>
      <c r="AC960" s="8"/>
      <c r="AD960" s="8"/>
      <c r="AE960" s="8"/>
    </row>
    <row r="961" ht="15.75" customHeight="1">
      <c r="A961" s="8"/>
      <c r="B961" s="8"/>
      <c r="C961" s="8"/>
      <c r="D961" s="8"/>
      <c r="E961" s="8"/>
      <c r="F961" s="8"/>
      <c r="G961" s="142"/>
      <c r="H961" s="142"/>
      <c r="I961" s="138"/>
      <c r="J961" s="138"/>
      <c r="K961" s="138"/>
      <c r="L961" s="138"/>
      <c r="M961" s="138"/>
      <c r="N961" s="138"/>
      <c r="O961" s="8"/>
      <c r="P961" s="8"/>
      <c r="Q961" s="8"/>
      <c r="R961" s="8"/>
      <c r="S961" s="8"/>
      <c r="T961" s="8"/>
      <c r="U961" s="8"/>
      <c r="V961" s="8"/>
      <c r="W961" s="8"/>
      <c r="X961" s="8"/>
      <c r="Y961" s="8"/>
      <c r="Z961" s="142"/>
      <c r="AA961" s="142"/>
      <c r="AB961" s="8"/>
      <c r="AC961" s="8"/>
      <c r="AD961" s="8"/>
      <c r="AE961" s="8"/>
    </row>
    <row r="962" ht="15.75" customHeight="1">
      <c r="A962" s="8"/>
      <c r="B962" s="8"/>
      <c r="C962" s="8"/>
      <c r="D962" s="8"/>
      <c r="E962" s="8"/>
      <c r="F962" s="8"/>
      <c r="G962" s="142"/>
      <c r="H962" s="142"/>
      <c r="I962" s="138"/>
      <c r="J962" s="138"/>
      <c r="K962" s="138"/>
      <c r="L962" s="138"/>
      <c r="M962" s="138"/>
      <c r="N962" s="138"/>
      <c r="O962" s="8"/>
      <c r="P962" s="8"/>
      <c r="Q962" s="8"/>
      <c r="R962" s="8"/>
      <c r="S962" s="8"/>
      <c r="T962" s="8"/>
      <c r="U962" s="8"/>
      <c r="V962" s="8"/>
      <c r="W962" s="8"/>
      <c r="X962" s="8"/>
      <c r="Y962" s="8"/>
      <c r="Z962" s="142"/>
      <c r="AA962" s="142"/>
      <c r="AB962" s="8"/>
      <c r="AC962" s="8"/>
      <c r="AD962" s="8"/>
      <c r="AE962" s="8"/>
    </row>
    <row r="963" ht="15.75" customHeight="1">
      <c r="A963" s="8"/>
      <c r="B963" s="8"/>
      <c r="C963" s="8"/>
      <c r="D963" s="8"/>
      <c r="E963" s="8"/>
      <c r="F963" s="8"/>
      <c r="G963" s="142"/>
      <c r="H963" s="142"/>
      <c r="I963" s="138"/>
      <c r="J963" s="138"/>
      <c r="K963" s="138"/>
      <c r="L963" s="138"/>
      <c r="M963" s="138"/>
      <c r="N963" s="138"/>
      <c r="O963" s="8"/>
      <c r="P963" s="8"/>
      <c r="Q963" s="8"/>
      <c r="R963" s="8"/>
      <c r="S963" s="8"/>
      <c r="T963" s="8"/>
      <c r="U963" s="8"/>
      <c r="V963" s="8"/>
      <c r="W963" s="8"/>
      <c r="X963" s="8"/>
      <c r="Y963" s="8"/>
      <c r="Z963" s="142"/>
      <c r="AA963" s="142"/>
      <c r="AB963" s="8"/>
      <c r="AC963" s="8"/>
      <c r="AD963" s="8"/>
      <c r="AE963" s="8"/>
    </row>
    <row r="964" ht="15.75" customHeight="1">
      <c r="A964" s="8"/>
      <c r="B964" s="8"/>
      <c r="C964" s="8"/>
      <c r="D964" s="8"/>
      <c r="E964" s="8"/>
      <c r="F964" s="8"/>
      <c r="G964" s="142"/>
      <c r="H964" s="142"/>
      <c r="I964" s="138"/>
      <c r="J964" s="138"/>
      <c r="K964" s="138"/>
      <c r="L964" s="138"/>
      <c r="M964" s="138"/>
      <c r="N964" s="138"/>
      <c r="O964" s="8"/>
      <c r="P964" s="8"/>
      <c r="Q964" s="8"/>
      <c r="R964" s="8"/>
      <c r="S964" s="8"/>
      <c r="T964" s="8"/>
      <c r="U964" s="8"/>
      <c r="V964" s="8"/>
      <c r="W964" s="8"/>
      <c r="X964" s="8"/>
      <c r="Y964" s="8"/>
      <c r="Z964" s="142"/>
      <c r="AA964" s="142"/>
      <c r="AB964" s="8"/>
      <c r="AC964" s="8"/>
      <c r="AD964" s="8"/>
      <c r="AE964" s="8"/>
    </row>
    <row r="965" ht="15.75" customHeight="1">
      <c r="A965" s="8"/>
      <c r="B965" s="8"/>
      <c r="C965" s="8"/>
      <c r="D965" s="8"/>
      <c r="E965" s="8"/>
      <c r="F965" s="8"/>
      <c r="G965" s="142"/>
      <c r="H965" s="142"/>
      <c r="I965" s="138"/>
      <c r="J965" s="138"/>
      <c r="K965" s="138"/>
      <c r="L965" s="138"/>
      <c r="M965" s="138"/>
      <c r="N965" s="138"/>
      <c r="O965" s="8"/>
      <c r="P965" s="8"/>
      <c r="Q965" s="8"/>
      <c r="R965" s="8"/>
      <c r="S965" s="8"/>
      <c r="T965" s="8"/>
      <c r="U965" s="8"/>
      <c r="V965" s="8"/>
      <c r="W965" s="8"/>
      <c r="X965" s="8"/>
      <c r="Y965" s="8"/>
      <c r="Z965" s="142"/>
      <c r="AA965" s="142"/>
      <c r="AB965" s="8"/>
      <c r="AC965" s="8"/>
      <c r="AD965" s="8"/>
      <c r="AE965" s="8"/>
    </row>
    <row r="966" ht="15.75" customHeight="1">
      <c r="A966" s="8"/>
      <c r="B966" s="8"/>
      <c r="C966" s="8"/>
      <c r="D966" s="8"/>
      <c r="E966" s="8"/>
      <c r="F966" s="8"/>
      <c r="G966" s="142"/>
      <c r="H966" s="142"/>
      <c r="I966" s="138"/>
      <c r="J966" s="138"/>
      <c r="K966" s="138"/>
      <c r="L966" s="138"/>
      <c r="M966" s="138"/>
      <c r="N966" s="138"/>
      <c r="O966" s="8"/>
      <c r="P966" s="8"/>
      <c r="Q966" s="8"/>
      <c r="R966" s="8"/>
      <c r="S966" s="8"/>
      <c r="T966" s="8"/>
      <c r="U966" s="8"/>
      <c r="V966" s="8"/>
      <c r="W966" s="8"/>
      <c r="X966" s="8"/>
      <c r="Y966" s="8"/>
      <c r="Z966" s="142"/>
      <c r="AA966" s="142"/>
      <c r="AB966" s="8"/>
      <c r="AC966" s="8"/>
      <c r="AD966" s="8"/>
      <c r="AE966" s="8"/>
    </row>
    <row r="967" ht="15.75" customHeight="1">
      <c r="A967" s="8"/>
      <c r="B967" s="8"/>
      <c r="C967" s="8"/>
      <c r="D967" s="8"/>
      <c r="E967" s="8"/>
      <c r="F967" s="8"/>
      <c r="G967" s="142"/>
      <c r="H967" s="142"/>
      <c r="I967" s="138"/>
      <c r="J967" s="138"/>
      <c r="K967" s="138"/>
      <c r="L967" s="138"/>
      <c r="M967" s="138"/>
      <c r="N967" s="138"/>
      <c r="O967" s="8"/>
      <c r="P967" s="8"/>
      <c r="Q967" s="8"/>
      <c r="R967" s="8"/>
      <c r="S967" s="8"/>
      <c r="T967" s="8"/>
      <c r="U967" s="8"/>
      <c r="V967" s="8"/>
      <c r="W967" s="8"/>
      <c r="X967" s="8"/>
      <c r="Y967" s="8"/>
      <c r="Z967" s="142"/>
      <c r="AA967" s="142"/>
      <c r="AB967" s="8"/>
      <c r="AC967" s="8"/>
      <c r="AD967" s="8"/>
      <c r="AE967" s="8"/>
    </row>
    <row r="968" ht="15.75" customHeight="1">
      <c r="A968" s="8"/>
      <c r="B968" s="8"/>
      <c r="C968" s="8"/>
      <c r="D968" s="8"/>
      <c r="E968" s="8"/>
      <c r="F968" s="8"/>
      <c r="G968" s="142"/>
      <c r="H968" s="142"/>
      <c r="I968" s="138"/>
      <c r="J968" s="138"/>
      <c r="K968" s="138"/>
      <c r="L968" s="138"/>
      <c r="M968" s="138"/>
      <c r="N968" s="138"/>
      <c r="O968" s="8"/>
      <c r="P968" s="8"/>
      <c r="Q968" s="8"/>
      <c r="R968" s="8"/>
      <c r="S968" s="8"/>
      <c r="T968" s="8"/>
      <c r="U968" s="8"/>
      <c r="V968" s="8"/>
      <c r="W968" s="8"/>
      <c r="X968" s="8"/>
      <c r="Y968" s="8"/>
      <c r="Z968" s="142"/>
      <c r="AA968" s="142"/>
      <c r="AB968" s="8"/>
      <c r="AC968" s="8"/>
      <c r="AD968" s="8"/>
      <c r="AE968" s="8"/>
    </row>
    <row r="969" ht="15.75" customHeight="1">
      <c r="A969" s="8"/>
      <c r="B969" s="8"/>
      <c r="C969" s="8"/>
      <c r="D969" s="8"/>
      <c r="E969" s="8"/>
      <c r="F969" s="8"/>
      <c r="G969" s="142"/>
      <c r="H969" s="142"/>
      <c r="I969" s="138"/>
      <c r="J969" s="138"/>
      <c r="K969" s="138"/>
      <c r="L969" s="138"/>
      <c r="M969" s="138"/>
      <c r="N969" s="138"/>
      <c r="O969" s="8"/>
      <c r="P969" s="8"/>
      <c r="Q969" s="8"/>
      <c r="R969" s="8"/>
      <c r="S969" s="8"/>
      <c r="T969" s="8"/>
      <c r="U969" s="8"/>
      <c r="V969" s="8"/>
      <c r="W969" s="8"/>
      <c r="X969" s="8"/>
      <c r="Y969" s="8"/>
      <c r="Z969" s="142"/>
      <c r="AA969" s="142"/>
      <c r="AB969" s="8"/>
      <c r="AC969" s="8"/>
      <c r="AD969" s="8"/>
      <c r="AE969" s="8"/>
    </row>
    <row r="970" ht="15.75" customHeight="1">
      <c r="A970" s="8"/>
      <c r="B970" s="8"/>
      <c r="C970" s="8"/>
      <c r="D970" s="8"/>
      <c r="E970" s="8"/>
      <c r="F970" s="8"/>
      <c r="G970" s="142"/>
      <c r="H970" s="142"/>
      <c r="I970" s="138"/>
      <c r="J970" s="138"/>
      <c r="K970" s="138"/>
      <c r="L970" s="138"/>
      <c r="M970" s="138"/>
      <c r="N970" s="138"/>
      <c r="O970" s="8"/>
      <c r="P970" s="8"/>
      <c r="Q970" s="8"/>
      <c r="R970" s="8"/>
      <c r="S970" s="8"/>
      <c r="T970" s="8"/>
      <c r="U970" s="8"/>
      <c r="V970" s="8"/>
      <c r="W970" s="8"/>
      <c r="X970" s="8"/>
      <c r="Y970" s="8"/>
      <c r="Z970" s="142"/>
      <c r="AA970" s="142"/>
      <c r="AB970" s="8"/>
      <c r="AC970" s="8"/>
      <c r="AD970" s="8"/>
      <c r="AE970" s="8"/>
    </row>
    <row r="971" ht="15.75" customHeight="1">
      <c r="A971" s="8"/>
      <c r="B971" s="8"/>
      <c r="C971" s="8"/>
      <c r="D971" s="8"/>
      <c r="E971" s="8"/>
      <c r="F971" s="8"/>
      <c r="G971" s="142"/>
      <c r="H971" s="142"/>
      <c r="I971" s="138"/>
      <c r="J971" s="138"/>
      <c r="K971" s="138"/>
      <c r="L971" s="138"/>
      <c r="M971" s="138"/>
      <c r="N971" s="138"/>
      <c r="O971" s="8"/>
      <c r="P971" s="8"/>
      <c r="Q971" s="8"/>
      <c r="R971" s="8"/>
      <c r="S971" s="8"/>
      <c r="T971" s="8"/>
      <c r="U971" s="8"/>
      <c r="V971" s="8"/>
      <c r="W971" s="8"/>
      <c r="X971" s="8"/>
      <c r="Y971" s="8"/>
      <c r="Z971" s="142"/>
      <c r="AA971" s="142"/>
      <c r="AB971" s="8"/>
      <c r="AC971" s="8"/>
      <c r="AD971" s="8"/>
      <c r="AE971" s="8"/>
    </row>
    <row r="972" ht="15.75" customHeight="1">
      <c r="A972" s="8"/>
      <c r="B972" s="8"/>
      <c r="C972" s="8"/>
      <c r="D972" s="8"/>
      <c r="E972" s="8"/>
      <c r="F972" s="8"/>
      <c r="G972" s="142"/>
      <c r="H972" s="142"/>
      <c r="I972" s="138"/>
      <c r="J972" s="138"/>
      <c r="K972" s="138"/>
      <c r="L972" s="138"/>
      <c r="M972" s="138"/>
      <c r="N972" s="138"/>
      <c r="O972" s="8"/>
      <c r="P972" s="8"/>
      <c r="Q972" s="8"/>
      <c r="R972" s="8"/>
      <c r="S972" s="8"/>
      <c r="T972" s="8"/>
      <c r="U972" s="8"/>
      <c r="V972" s="8"/>
      <c r="W972" s="8"/>
      <c r="X972" s="8"/>
      <c r="Y972" s="8"/>
      <c r="Z972" s="142"/>
      <c r="AA972" s="142"/>
      <c r="AB972" s="8"/>
      <c r="AC972" s="8"/>
      <c r="AD972" s="8"/>
      <c r="AE972" s="8"/>
    </row>
    <row r="973" ht="15.75" customHeight="1">
      <c r="A973" s="8"/>
      <c r="B973" s="8"/>
      <c r="C973" s="8"/>
      <c r="D973" s="8"/>
      <c r="E973" s="8"/>
      <c r="F973" s="8"/>
      <c r="G973" s="142"/>
      <c r="H973" s="142"/>
      <c r="I973" s="138"/>
      <c r="J973" s="138"/>
      <c r="K973" s="138"/>
      <c r="L973" s="138"/>
      <c r="M973" s="138"/>
      <c r="N973" s="138"/>
      <c r="O973" s="8"/>
      <c r="P973" s="8"/>
      <c r="Q973" s="8"/>
      <c r="R973" s="8"/>
      <c r="S973" s="8"/>
      <c r="T973" s="8"/>
      <c r="U973" s="8"/>
      <c r="V973" s="8"/>
      <c r="W973" s="8"/>
      <c r="X973" s="8"/>
      <c r="Y973" s="8"/>
      <c r="Z973" s="142"/>
      <c r="AA973" s="142"/>
      <c r="AB973" s="8"/>
      <c r="AC973" s="8"/>
      <c r="AD973" s="8"/>
      <c r="AE973" s="8"/>
    </row>
    <row r="974" ht="15.75" customHeight="1">
      <c r="A974" s="8"/>
      <c r="B974" s="8"/>
      <c r="C974" s="8"/>
      <c r="D974" s="8"/>
      <c r="E974" s="8"/>
      <c r="F974" s="8"/>
      <c r="G974" s="142"/>
      <c r="H974" s="142"/>
      <c r="I974" s="138"/>
      <c r="J974" s="138"/>
      <c r="K974" s="138"/>
      <c r="L974" s="138"/>
      <c r="M974" s="138"/>
      <c r="N974" s="138"/>
      <c r="O974" s="8"/>
      <c r="P974" s="8"/>
      <c r="Q974" s="8"/>
      <c r="R974" s="8"/>
      <c r="S974" s="8"/>
      <c r="T974" s="8"/>
      <c r="U974" s="8"/>
      <c r="V974" s="8"/>
      <c r="W974" s="8"/>
      <c r="X974" s="8"/>
      <c r="Y974" s="8"/>
      <c r="Z974" s="142"/>
      <c r="AA974" s="142"/>
      <c r="AB974" s="8"/>
      <c r="AC974" s="8"/>
      <c r="AD974" s="8"/>
      <c r="AE974" s="8"/>
    </row>
    <row r="975" ht="15.75" customHeight="1">
      <c r="A975" s="8"/>
      <c r="B975" s="8"/>
      <c r="C975" s="8"/>
      <c r="D975" s="8"/>
      <c r="E975" s="8"/>
      <c r="F975" s="8"/>
      <c r="G975" s="142"/>
      <c r="H975" s="142"/>
      <c r="I975" s="138"/>
      <c r="J975" s="138"/>
      <c r="K975" s="138"/>
      <c r="L975" s="138"/>
      <c r="M975" s="138"/>
      <c r="N975" s="138"/>
      <c r="O975" s="8"/>
      <c r="P975" s="8"/>
      <c r="Q975" s="8"/>
      <c r="R975" s="8"/>
      <c r="S975" s="8"/>
      <c r="T975" s="8"/>
      <c r="U975" s="8"/>
      <c r="V975" s="8"/>
      <c r="W975" s="8"/>
      <c r="X975" s="8"/>
      <c r="Y975" s="8"/>
      <c r="Z975" s="142"/>
      <c r="AA975" s="142"/>
      <c r="AB975" s="8"/>
      <c r="AC975" s="8"/>
      <c r="AD975" s="8"/>
      <c r="AE975" s="8"/>
    </row>
    <row r="976" ht="15.75" customHeight="1">
      <c r="A976" s="8"/>
      <c r="B976" s="8"/>
      <c r="C976" s="8"/>
      <c r="D976" s="8"/>
      <c r="E976" s="8"/>
      <c r="F976" s="8"/>
      <c r="G976" s="142"/>
      <c r="H976" s="142"/>
      <c r="I976" s="138"/>
      <c r="J976" s="138"/>
      <c r="K976" s="138"/>
      <c r="L976" s="138"/>
      <c r="M976" s="138"/>
      <c r="N976" s="138"/>
      <c r="O976" s="8"/>
      <c r="P976" s="8"/>
      <c r="Q976" s="8"/>
      <c r="R976" s="8"/>
      <c r="S976" s="8"/>
      <c r="T976" s="8"/>
      <c r="U976" s="8"/>
      <c r="V976" s="8"/>
      <c r="W976" s="8"/>
      <c r="X976" s="8"/>
      <c r="Y976" s="8"/>
      <c r="Z976" s="142"/>
      <c r="AA976" s="142"/>
      <c r="AB976" s="8"/>
      <c r="AC976" s="8"/>
      <c r="AD976" s="8"/>
      <c r="AE976" s="8"/>
    </row>
    <row r="977" ht="15.75" customHeight="1">
      <c r="A977" s="8"/>
      <c r="B977" s="8"/>
      <c r="C977" s="8"/>
      <c r="D977" s="8"/>
      <c r="E977" s="8"/>
      <c r="F977" s="8"/>
      <c r="G977" s="142"/>
      <c r="H977" s="142"/>
      <c r="I977" s="138"/>
      <c r="J977" s="138"/>
      <c r="K977" s="138"/>
      <c r="L977" s="138"/>
      <c r="M977" s="138"/>
      <c r="N977" s="138"/>
      <c r="O977" s="8"/>
      <c r="P977" s="8"/>
      <c r="Q977" s="8"/>
      <c r="R977" s="8"/>
      <c r="S977" s="8"/>
      <c r="T977" s="8"/>
      <c r="U977" s="8"/>
      <c r="V977" s="8"/>
      <c r="W977" s="8"/>
      <c r="X977" s="8"/>
      <c r="Y977" s="8"/>
      <c r="Z977" s="142"/>
      <c r="AA977" s="142"/>
      <c r="AB977" s="8"/>
      <c r="AC977" s="8"/>
      <c r="AD977" s="8"/>
      <c r="AE977" s="8"/>
    </row>
    <row r="978" ht="15.75" customHeight="1">
      <c r="A978" s="8"/>
      <c r="B978" s="8"/>
      <c r="C978" s="8"/>
      <c r="D978" s="8"/>
      <c r="E978" s="8"/>
      <c r="F978" s="8"/>
      <c r="G978" s="142"/>
      <c r="H978" s="142"/>
      <c r="I978" s="138"/>
      <c r="J978" s="138"/>
      <c r="K978" s="138"/>
      <c r="L978" s="138"/>
      <c r="M978" s="138"/>
      <c r="N978" s="138"/>
      <c r="O978" s="8"/>
      <c r="P978" s="8"/>
      <c r="Q978" s="8"/>
      <c r="R978" s="8"/>
      <c r="S978" s="8"/>
      <c r="T978" s="8"/>
      <c r="U978" s="8"/>
      <c r="V978" s="8"/>
      <c r="W978" s="8"/>
      <c r="X978" s="8"/>
      <c r="Y978" s="8"/>
      <c r="Z978" s="142"/>
      <c r="AA978" s="142"/>
      <c r="AB978" s="8"/>
      <c r="AC978" s="8"/>
      <c r="AD978" s="8"/>
      <c r="AE978" s="8"/>
    </row>
    <row r="979" ht="15.75" customHeight="1">
      <c r="A979" s="8"/>
      <c r="B979" s="8"/>
      <c r="C979" s="8"/>
      <c r="D979" s="8"/>
      <c r="E979" s="8"/>
      <c r="F979" s="8"/>
      <c r="G979" s="142"/>
      <c r="H979" s="142"/>
      <c r="I979" s="138"/>
      <c r="J979" s="138"/>
      <c r="K979" s="138"/>
      <c r="L979" s="138"/>
      <c r="M979" s="138"/>
      <c r="N979" s="138"/>
      <c r="O979" s="8"/>
      <c r="P979" s="8"/>
      <c r="Q979" s="8"/>
      <c r="R979" s="8"/>
      <c r="S979" s="8"/>
      <c r="T979" s="8"/>
      <c r="U979" s="8"/>
      <c r="V979" s="8"/>
      <c r="W979" s="8"/>
      <c r="X979" s="8"/>
      <c r="Y979" s="8"/>
      <c r="Z979" s="142"/>
      <c r="AA979" s="142"/>
      <c r="AB979" s="8"/>
      <c r="AC979" s="8"/>
      <c r="AD979" s="8"/>
      <c r="AE979" s="8"/>
    </row>
    <row r="980" ht="15.75" customHeight="1">
      <c r="A980" s="8"/>
      <c r="B980" s="8"/>
      <c r="C980" s="8"/>
      <c r="D980" s="8"/>
      <c r="E980" s="8"/>
      <c r="F980" s="8"/>
      <c r="G980" s="142"/>
      <c r="H980" s="142"/>
      <c r="I980" s="138"/>
      <c r="J980" s="138"/>
      <c r="K980" s="138"/>
      <c r="L980" s="138"/>
      <c r="M980" s="138"/>
      <c r="N980" s="138"/>
      <c r="O980" s="8"/>
      <c r="P980" s="8"/>
      <c r="Q980" s="8"/>
      <c r="R980" s="8"/>
      <c r="S980" s="8"/>
      <c r="T980" s="8"/>
      <c r="U980" s="8"/>
      <c r="V980" s="8"/>
      <c r="W980" s="8"/>
      <c r="X980" s="8"/>
      <c r="Y980" s="8"/>
      <c r="Z980" s="142"/>
      <c r="AA980" s="142"/>
      <c r="AB980" s="8"/>
      <c r="AC980" s="8"/>
      <c r="AD980" s="8"/>
      <c r="AE980" s="8"/>
    </row>
    <row r="981" ht="15.75" customHeight="1">
      <c r="A981" s="8"/>
      <c r="B981" s="8"/>
      <c r="C981" s="8"/>
      <c r="D981" s="8"/>
      <c r="E981" s="8"/>
      <c r="F981" s="8"/>
      <c r="G981" s="142"/>
      <c r="H981" s="142"/>
      <c r="I981" s="138"/>
      <c r="J981" s="138"/>
      <c r="K981" s="138"/>
      <c r="L981" s="138"/>
      <c r="M981" s="138"/>
      <c r="N981" s="138"/>
      <c r="O981" s="8"/>
      <c r="P981" s="8"/>
      <c r="Q981" s="8"/>
      <c r="R981" s="8"/>
      <c r="S981" s="8"/>
      <c r="T981" s="8"/>
      <c r="U981" s="8"/>
      <c r="V981" s="8"/>
      <c r="W981" s="8"/>
      <c r="X981" s="8"/>
      <c r="Y981" s="8"/>
      <c r="Z981" s="142"/>
      <c r="AA981" s="142"/>
      <c r="AB981" s="8"/>
      <c r="AC981" s="8"/>
      <c r="AD981" s="8"/>
      <c r="AE981" s="8"/>
    </row>
    <row r="982" ht="15.75" customHeight="1">
      <c r="A982" s="8"/>
      <c r="B982" s="8"/>
      <c r="C982" s="8"/>
      <c r="D982" s="8"/>
      <c r="E982" s="8"/>
      <c r="F982" s="8"/>
      <c r="G982" s="142"/>
      <c r="H982" s="142"/>
      <c r="I982" s="138"/>
      <c r="J982" s="138"/>
      <c r="K982" s="138"/>
      <c r="L982" s="138"/>
      <c r="M982" s="138"/>
      <c r="N982" s="138"/>
      <c r="O982" s="8"/>
      <c r="P982" s="8"/>
      <c r="Q982" s="8"/>
      <c r="R982" s="8"/>
      <c r="S982" s="8"/>
      <c r="T982" s="8"/>
      <c r="U982" s="8"/>
      <c r="V982" s="8"/>
      <c r="W982" s="8"/>
      <c r="X982" s="8"/>
      <c r="Y982" s="8"/>
      <c r="Z982" s="142"/>
      <c r="AA982" s="142"/>
      <c r="AB982" s="8"/>
      <c r="AC982" s="8"/>
      <c r="AD982" s="8"/>
      <c r="AE982" s="8"/>
    </row>
    <row r="983" ht="15.75" customHeight="1">
      <c r="A983" s="8"/>
      <c r="B983" s="8"/>
      <c r="C983" s="8"/>
      <c r="D983" s="8"/>
      <c r="E983" s="8"/>
      <c r="F983" s="8"/>
      <c r="G983" s="142"/>
      <c r="H983" s="142"/>
      <c r="I983" s="138"/>
      <c r="J983" s="138"/>
      <c r="K983" s="138"/>
      <c r="L983" s="138"/>
      <c r="M983" s="138"/>
      <c r="N983" s="138"/>
      <c r="O983" s="8"/>
      <c r="P983" s="8"/>
      <c r="Q983" s="8"/>
      <c r="R983" s="8"/>
      <c r="S983" s="8"/>
      <c r="T983" s="8"/>
      <c r="U983" s="8"/>
      <c r="V983" s="8"/>
      <c r="W983" s="8"/>
      <c r="X983" s="8"/>
      <c r="Y983" s="8"/>
      <c r="Z983" s="142"/>
      <c r="AA983" s="142"/>
      <c r="AB983" s="8"/>
      <c r="AC983" s="8"/>
      <c r="AD983" s="8"/>
      <c r="AE983" s="8"/>
    </row>
    <row r="984" ht="15.75" customHeight="1">
      <c r="A984" s="8"/>
      <c r="B984" s="8"/>
      <c r="C984" s="8"/>
      <c r="D984" s="8"/>
      <c r="E984" s="8"/>
      <c r="F984" s="8"/>
      <c r="G984" s="142"/>
      <c r="H984" s="142"/>
      <c r="I984" s="138"/>
      <c r="J984" s="138"/>
      <c r="K984" s="138"/>
      <c r="L984" s="138"/>
      <c r="M984" s="138"/>
      <c r="N984" s="138"/>
      <c r="O984" s="8"/>
      <c r="P984" s="8"/>
      <c r="Q984" s="8"/>
      <c r="R984" s="8"/>
      <c r="S984" s="8"/>
      <c r="T984" s="8"/>
      <c r="U984" s="8"/>
      <c r="V984" s="8"/>
      <c r="W984" s="8"/>
      <c r="X984" s="8"/>
      <c r="Y984" s="8"/>
      <c r="Z984" s="142"/>
      <c r="AA984" s="142"/>
      <c r="AB984" s="8"/>
      <c r="AC984" s="8"/>
      <c r="AD984" s="8"/>
      <c r="AE984" s="8"/>
    </row>
    <row r="985" ht="15.75" customHeight="1">
      <c r="A985" s="8"/>
      <c r="B985" s="8"/>
      <c r="C985" s="8"/>
      <c r="D985" s="8"/>
      <c r="E985" s="8"/>
      <c r="F985" s="8"/>
      <c r="G985" s="142"/>
      <c r="H985" s="142"/>
      <c r="I985" s="138"/>
      <c r="J985" s="138"/>
      <c r="K985" s="138"/>
      <c r="L985" s="138"/>
      <c r="M985" s="138"/>
      <c r="N985" s="138"/>
      <c r="O985" s="8"/>
      <c r="P985" s="8"/>
      <c r="Q985" s="8"/>
      <c r="R985" s="8"/>
      <c r="S985" s="8"/>
      <c r="T985" s="8"/>
      <c r="U985" s="8"/>
      <c r="V985" s="8"/>
      <c r="W985" s="8"/>
      <c r="X985" s="8"/>
      <c r="Y985" s="8"/>
      <c r="Z985" s="142"/>
      <c r="AA985" s="142"/>
      <c r="AB985" s="8"/>
      <c r="AC985" s="8"/>
      <c r="AD985" s="8"/>
      <c r="AE985" s="8"/>
    </row>
    <row r="986" ht="15.75" customHeight="1">
      <c r="A986" s="8"/>
      <c r="B986" s="8"/>
      <c r="C986" s="8"/>
      <c r="D986" s="8"/>
      <c r="E986" s="8"/>
      <c r="F986" s="8"/>
      <c r="G986" s="142"/>
      <c r="H986" s="142"/>
      <c r="I986" s="138"/>
      <c r="J986" s="138"/>
      <c r="K986" s="138"/>
      <c r="L986" s="138"/>
      <c r="M986" s="138"/>
      <c r="N986" s="138"/>
      <c r="O986" s="8"/>
      <c r="P986" s="8"/>
      <c r="Q986" s="8"/>
      <c r="R986" s="8"/>
      <c r="S986" s="8"/>
      <c r="T986" s="8"/>
      <c r="U986" s="8"/>
      <c r="V986" s="8"/>
      <c r="W986" s="8"/>
      <c r="X986" s="8"/>
      <c r="Y986" s="8"/>
      <c r="Z986" s="142"/>
      <c r="AA986" s="142"/>
      <c r="AB986" s="8"/>
      <c r="AC986" s="8"/>
      <c r="AD986" s="8"/>
      <c r="AE986" s="8"/>
    </row>
    <row r="987" ht="15.75" customHeight="1">
      <c r="A987" s="8"/>
      <c r="B987" s="8"/>
      <c r="C987" s="8"/>
      <c r="D987" s="8"/>
      <c r="E987" s="8"/>
      <c r="F987" s="8"/>
      <c r="G987" s="142"/>
      <c r="H987" s="142"/>
      <c r="I987" s="138"/>
      <c r="J987" s="138"/>
      <c r="K987" s="138"/>
      <c r="L987" s="138"/>
      <c r="M987" s="138"/>
      <c r="N987" s="138"/>
      <c r="O987" s="8"/>
      <c r="P987" s="8"/>
      <c r="Q987" s="8"/>
      <c r="R987" s="8"/>
      <c r="S987" s="8"/>
      <c r="T987" s="8"/>
      <c r="U987" s="8"/>
      <c r="V987" s="8"/>
      <c r="W987" s="8"/>
      <c r="X987" s="8"/>
      <c r="Y987" s="8"/>
      <c r="Z987" s="142"/>
      <c r="AA987" s="142"/>
      <c r="AB987" s="8"/>
      <c r="AC987" s="8"/>
      <c r="AD987" s="8"/>
      <c r="AE987" s="8"/>
    </row>
    <row r="988" ht="15.75" customHeight="1">
      <c r="A988" s="8"/>
      <c r="B988" s="8"/>
      <c r="C988" s="8"/>
      <c r="D988" s="8"/>
      <c r="E988" s="8"/>
      <c r="F988" s="8"/>
      <c r="G988" s="142"/>
      <c r="H988" s="142"/>
      <c r="I988" s="138"/>
      <c r="J988" s="138"/>
      <c r="K988" s="138"/>
      <c r="L988" s="138"/>
      <c r="M988" s="138"/>
      <c r="N988" s="138"/>
      <c r="O988" s="8"/>
      <c r="P988" s="8"/>
      <c r="Q988" s="8"/>
      <c r="R988" s="8"/>
      <c r="S988" s="8"/>
      <c r="T988" s="8"/>
      <c r="U988" s="8"/>
      <c r="V988" s="8"/>
      <c r="W988" s="8"/>
      <c r="X988" s="8"/>
      <c r="Y988" s="8"/>
      <c r="Z988" s="142"/>
      <c r="AA988" s="142"/>
      <c r="AB988" s="8"/>
      <c r="AC988" s="8"/>
      <c r="AD988" s="8"/>
      <c r="AE988" s="8"/>
    </row>
    <row r="989" ht="15.75" customHeight="1">
      <c r="A989" s="8"/>
      <c r="B989" s="8"/>
      <c r="C989" s="8"/>
      <c r="D989" s="8"/>
      <c r="E989" s="8"/>
      <c r="F989" s="8"/>
      <c r="G989" s="142"/>
      <c r="H989" s="142"/>
      <c r="I989" s="138"/>
      <c r="J989" s="138"/>
      <c r="K989" s="138"/>
      <c r="L989" s="138"/>
      <c r="M989" s="138"/>
      <c r="N989" s="138"/>
      <c r="O989" s="8"/>
      <c r="P989" s="8"/>
      <c r="Q989" s="8"/>
      <c r="R989" s="8"/>
      <c r="S989" s="8"/>
      <c r="T989" s="8"/>
      <c r="U989" s="8"/>
      <c r="V989" s="8"/>
      <c r="W989" s="8"/>
      <c r="X989" s="8"/>
      <c r="Y989" s="8"/>
      <c r="Z989" s="142"/>
      <c r="AA989" s="142"/>
      <c r="AB989" s="8"/>
      <c r="AC989" s="8"/>
      <c r="AD989" s="8"/>
      <c r="AE989" s="8"/>
    </row>
    <row r="990" ht="15.75" customHeight="1">
      <c r="A990" s="8"/>
      <c r="B990" s="8"/>
      <c r="C990" s="8"/>
      <c r="D990" s="8"/>
      <c r="E990" s="8"/>
      <c r="F990" s="8"/>
      <c r="G990" s="142"/>
      <c r="H990" s="142"/>
      <c r="I990" s="138"/>
      <c r="J990" s="138"/>
      <c r="K990" s="138"/>
      <c r="L990" s="138"/>
      <c r="M990" s="138"/>
      <c r="N990" s="138"/>
      <c r="O990" s="8"/>
      <c r="P990" s="8"/>
      <c r="Q990" s="8"/>
      <c r="R990" s="8"/>
      <c r="S990" s="8"/>
      <c r="T990" s="8"/>
      <c r="U990" s="8"/>
      <c r="V990" s="8"/>
      <c r="W990" s="8"/>
      <c r="X990" s="8"/>
      <c r="Y990" s="8"/>
      <c r="Z990" s="142"/>
      <c r="AA990" s="142"/>
      <c r="AB990" s="8"/>
      <c r="AC990" s="8"/>
      <c r="AD990" s="8"/>
      <c r="AE990" s="8"/>
    </row>
    <row r="991" ht="15.75" customHeight="1">
      <c r="A991" s="8"/>
      <c r="B991" s="8"/>
      <c r="C991" s="8"/>
      <c r="D991" s="8"/>
      <c r="E991" s="8"/>
      <c r="F991" s="8"/>
      <c r="G991" s="142"/>
      <c r="H991" s="142"/>
      <c r="I991" s="138"/>
      <c r="J991" s="138"/>
      <c r="K991" s="138"/>
      <c r="L991" s="138"/>
      <c r="M991" s="138"/>
      <c r="N991" s="138"/>
      <c r="O991" s="8"/>
      <c r="P991" s="8"/>
      <c r="Q991" s="8"/>
      <c r="R991" s="8"/>
      <c r="S991" s="8"/>
      <c r="T991" s="8"/>
      <c r="U991" s="8"/>
      <c r="V991" s="8"/>
      <c r="W991" s="8"/>
      <c r="X991" s="8"/>
      <c r="Y991" s="8"/>
      <c r="Z991" s="142"/>
      <c r="AA991" s="142"/>
      <c r="AB991" s="8"/>
      <c r="AC991" s="8"/>
      <c r="AD991" s="8"/>
      <c r="AE991" s="8"/>
    </row>
    <row r="992" ht="15.75" customHeight="1">
      <c r="A992" s="8"/>
      <c r="B992" s="8"/>
      <c r="C992" s="8"/>
      <c r="D992" s="8"/>
      <c r="E992" s="8"/>
      <c r="F992" s="8"/>
      <c r="G992" s="142"/>
      <c r="H992" s="142"/>
      <c r="I992" s="138"/>
      <c r="J992" s="138"/>
      <c r="K992" s="138"/>
      <c r="L992" s="138"/>
      <c r="M992" s="138"/>
      <c r="N992" s="138"/>
      <c r="O992" s="8"/>
      <c r="P992" s="8"/>
      <c r="Q992" s="8"/>
      <c r="R992" s="8"/>
      <c r="S992" s="8"/>
      <c r="T992" s="8"/>
      <c r="U992" s="8"/>
      <c r="V992" s="8"/>
      <c r="W992" s="8"/>
      <c r="X992" s="8"/>
      <c r="Y992" s="8"/>
      <c r="Z992" s="142"/>
      <c r="AA992" s="142"/>
      <c r="AB992" s="8"/>
      <c r="AC992" s="8"/>
      <c r="AD992" s="8"/>
      <c r="AE992" s="8"/>
    </row>
    <row r="993" ht="15.75" customHeight="1">
      <c r="A993" s="8"/>
      <c r="B993" s="8"/>
      <c r="C993" s="8"/>
      <c r="D993" s="8"/>
      <c r="E993" s="8"/>
      <c r="F993" s="8"/>
      <c r="G993" s="142"/>
      <c r="H993" s="142"/>
      <c r="I993" s="138"/>
      <c r="J993" s="138"/>
      <c r="K993" s="138"/>
      <c r="L993" s="138"/>
      <c r="M993" s="138"/>
      <c r="N993" s="138"/>
      <c r="O993" s="8"/>
      <c r="P993" s="8"/>
      <c r="Q993" s="8"/>
      <c r="R993" s="8"/>
      <c r="S993" s="8"/>
      <c r="T993" s="8"/>
      <c r="U993" s="8"/>
      <c r="V993" s="8"/>
      <c r="W993" s="8"/>
      <c r="X993" s="8"/>
      <c r="Y993" s="8"/>
      <c r="Z993" s="142"/>
      <c r="AA993" s="142"/>
      <c r="AB993" s="8"/>
      <c r="AC993" s="8"/>
      <c r="AD993" s="8"/>
      <c r="AE993" s="8"/>
    </row>
    <row r="994" ht="15.75" customHeight="1">
      <c r="A994" s="8"/>
      <c r="B994" s="8"/>
      <c r="C994" s="8"/>
      <c r="D994" s="8"/>
      <c r="E994" s="8"/>
      <c r="F994" s="8"/>
      <c r="G994" s="142"/>
      <c r="H994" s="142"/>
      <c r="I994" s="138"/>
      <c r="J994" s="138"/>
      <c r="K994" s="138"/>
      <c r="L994" s="138"/>
      <c r="M994" s="138"/>
      <c r="N994" s="138"/>
      <c r="O994" s="8"/>
      <c r="P994" s="8"/>
      <c r="Q994" s="8"/>
      <c r="R994" s="8"/>
      <c r="S994" s="8"/>
      <c r="T994" s="8"/>
      <c r="U994" s="8"/>
      <c r="V994" s="8"/>
      <c r="W994" s="8"/>
      <c r="X994" s="8"/>
      <c r="Y994" s="8"/>
      <c r="Z994" s="142"/>
      <c r="AA994" s="142"/>
      <c r="AB994" s="8"/>
      <c r="AC994" s="8"/>
      <c r="AD994" s="8"/>
      <c r="AE994" s="8"/>
    </row>
    <row r="995" ht="15.75" customHeight="1">
      <c r="A995" s="8"/>
      <c r="B995" s="8"/>
      <c r="C995" s="8"/>
      <c r="D995" s="8"/>
      <c r="E995" s="8"/>
      <c r="F995" s="8"/>
      <c r="G995" s="142"/>
      <c r="H995" s="142"/>
      <c r="I995" s="138"/>
      <c r="J995" s="138"/>
      <c r="K995" s="138"/>
      <c r="L995" s="138"/>
      <c r="M995" s="138"/>
      <c r="N995" s="138"/>
      <c r="O995" s="8"/>
      <c r="P995" s="8"/>
      <c r="Q995" s="8"/>
      <c r="R995" s="8"/>
      <c r="S995" s="8"/>
      <c r="T995" s="8"/>
      <c r="U995" s="8"/>
      <c r="V995" s="8"/>
      <c r="W995" s="8"/>
      <c r="X995" s="8"/>
      <c r="Y995" s="8"/>
      <c r="Z995" s="142"/>
      <c r="AA995" s="142"/>
      <c r="AB995" s="8"/>
      <c r="AC995" s="8"/>
      <c r="AD995" s="8"/>
      <c r="AE995" s="8"/>
    </row>
    <row r="996" ht="15.75" customHeight="1">
      <c r="A996" s="8"/>
      <c r="B996" s="8"/>
      <c r="C996" s="8"/>
      <c r="D996" s="8"/>
      <c r="E996" s="8"/>
      <c r="F996" s="8"/>
      <c r="G996" s="142"/>
      <c r="H996" s="142"/>
      <c r="I996" s="138"/>
      <c r="J996" s="138"/>
      <c r="K996" s="138"/>
      <c r="L996" s="138"/>
      <c r="M996" s="138"/>
      <c r="N996" s="138"/>
      <c r="O996" s="8"/>
      <c r="P996" s="8"/>
      <c r="Q996" s="8"/>
      <c r="R996" s="8"/>
      <c r="S996" s="8"/>
      <c r="T996" s="8"/>
      <c r="U996" s="8"/>
      <c r="V996" s="8"/>
      <c r="W996" s="8"/>
      <c r="X996" s="8"/>
      <c r="Y996" s="8"/>
      <c r="Z996" s="142"/>
      <c r="AA996" s="142"/>
      <c r="AB996" s="8"/>
      <c r="AC996" s="8"/>
      <c r="AD996" s="8"/>
      <c r="AE996" s="8"/>
    </row>
    <row r="997" ht="15.75" customHeight="1">
      <c r="A997" s="8"/>
      <c r="B997" s="8"/>
      <c r="C997" s="8"/>
      <c r="D997" s="8"/>
      <c r="E997" s="8"/>
      <c r="F997" s="8"/>
      <c r="G997" s="142"/>
      <c r="H997" s="142"/>
      <c r="I997" s="138"/>
      <c r="J997" s="138"/>
      <c r="K997" s="138"/>
      <c r="L997" s="138"/>
      <c r="M997" s="138"/>
      <c r="N997" s="138"/>
      <c r="O997" s="8"/>
      <c r="P997" s="8"/>
      <c r="Q997" s="8"/>
      <c r="R997" s="8"/>
      <c r="S997" s="8"/>
      <c r="T997" s="8"/>
      <c r="U997" s="8"/>
      <c r="V997" s="8"/>
      <c r="W997" s="8"/>
      <c r="X997" s="8"/>
      <c r="Y997" s="8"/>
      <c r="Z997" s="142"/>
      <c r="AA997" s="142"/>
      <c r="AB997" s="8"/>
      <c r="AC997" s="8"/>
      <c r="AD997" s="8"/>
      <c r="AE997" s="8"/>
    </row>
    <row r="998" ht="15.75" customHeight="1">
      <c r="A998" s="8"/>
      <c r="B998" s="8"/>
      <c r="C998" s="8"/>
      <c r="D998" s="8"/>
      <c r="E998" s="8"/>
      <c r="F998" s="8"/>
      <c r="G998" s="142"/>
      <c r="H998" s="142"/>
      <c r="I998" s="138"/>
      <c r="J998" s="138"/>
      <c r="K998" s="138"/>
      <c r="L998" s="138"/>
      <c r="M998" s="138"/>
      <c r="N998" s="138"/>
      <c r="O998" s="8"/>
      <c r="P998" s="8"/>
      <c r="Q998" s="8"/>
      <c r="R998" s="8"/>
      <c r="S998" s="8"/>
      <c r="T998" s="8"/>
      <c r="U998" s="8"/>
      <c r="V998" s="8"/>
      <c r="W998" s="8"/>
      <c r="X998" s="8"/>
      <c r="Y998" s="8"/>
      <c r="Z998" s="142"/>
      <c r="AA998" s="142"/>
      <c r="AB998" s="8"/>
      <c r="AC998" s="8"/>
      <c r="AD998" s="8"/>
      <c r="AE998" s="8"/>
    </row>
    <row r="999" ht="15.75" customHeight="1">
      <c r="A999" s="8"/>
      <c r="B999" s="8"/>
      <c r="C999" s="8"/>
      <c r="D999" s="8"/>
      <c r="E999" s="8"/>
      <c r="F999" s="8"/>
      <c r="G999" s="142"/>
      <c r="H999" s="142"/>
      <c r="I999" s="138"/>
      <c r="J999" s="138"/>
      <c r="K999" s="138"/>
      <c r="L999" s="138"/>
      <c r="M999" s="138"/>
      <c r="N999" s="138"/>
      <c r="O999" s="8"/>
      <c r="P999" s="8"/>
      <c r="Q999" s="8"/>
      <c r="R999" s="8"/>
      <c r="S999" s="8"/>
      <c r="T999" s="8"/>
      <c r="U999" s="8"/>
      <c r="V999" s="8"/>
      <c r="W999" s="8"/>
      <c r="X999" s="8"/>
      <c r="Y999" s="8"/>
      <c r="Z999" s="142"/>
      <c r="AA999" s="142"/>
      <c r="AB999" s="8"/>
      <c r="AC999" s="8"/>
      <c r="AD999" s="8"/>
      <c r="AE999" s="8"/>
    </row>
    <row r="1000" ht="15.75" customHeight="1">
      <c r="A1000" s="8"/>
      <c r="B1000" s="8"/>
      <c r="C1000" s="8"/>
      <c r="D1000" s="8"/>
      <c r="E1000" s="8"/>
      <c r="F1000" s="8"/>
      <c r="G1000" s="142"/>
      <c r="H1000" s="142"/>
      <c r="I1000" s="138"/>
      <c r="J1000" s="138"/>
      <c r="K1000" s="138"/>
      <c r="L1000" s="138"/>
      <c r="M1000" s="138"/>
      <c r="N1000" s="138"/>
      <c r="O1000" s="8"/>
      <c r="P1000" s="8"/>
      <c r="Q1000" s="8"/>
      <c r="R1000" s="8"/>
      <c r="S1000" s="8"/>
      <c r="T1000" s="8"/>
      <c r="U1000" s="8"/>
      <c r="V1000" s="8"/>
      <c r="W1000" s="8"/>
      <c r="X1000" s="8"/>
      <c r="Y1000" s="8"/>
      <c r="Z1000" s="142"/>
      <c r="AA1000" s="142"/>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43" t="s">
        <v>570</v>
      </c>
      <c r="B1" s="144" t="s">
        <v>465</v>
      </c>
      <c r="C1" s="144" t="s">
        <v>571</v>
      </c>
      <c r="D1" s="144" t="s">
        <v>572</v>
      </c>
      <c r="E1" s="145"/>
      <c r="F1" s="145"/>
      <c r="G1" s="145"/>
      <c r="H1" s="145"/>
      <c r="I1" s="145"/>
      <c r="J1" s="145"/>
      <c r="K1" s="145"/>
      <c r="L1" s="145"/>
      <c r="M1" s="145"/>
      <c r="N1" s="145"/>
      <c r="O1" s="145"/>
      <c r="P1" s="145"/>
      <c r="Q1" s="145"/>
      <c r="R1" s="145"/>
      <c r="S1" s="145"/>
      <c r="T1" s="145"/>
      <c r="U1" s="145"/>
      <c r="V1" s="145"/>
      <c r="W1" s="145"/>
      <c r="X1" s="145"/>
      <c r="Y1" s="145"/>
      <c r="Z1" s="145"/>
    </row>
    <row r="2">
      <c r="A2" s="146" t="s">
        <v>489</v>
      </c>
      <c r="B2" s="147" t="s">
        <v>573</v>
      </c>
      <c r="C2" s="147" t="s">
        <v>574</v>
      </c>
      <c r="D2" s="147" t="s">
        <v>575</v>
      </c>
      <c r="E2" s="148"/>
      <c r="F2" s="148"/>
      <c r="G2" s="148"/>
      <c r="H2" s="148"/>
      <c r="I2" s="148"/>
      <c r="J2" s="148"/>
      <c r="K2" s="148"/>
      <c r="L2" s="148"/>
      <c r="M2" s="148"/>
      <c r="N2" s="148"/>
      <c r="O2" s="148"/>
      <c r="P2" s="148"/>
      <c r="Q2" s="148"/>
      <c r="R2" s="148"/>
      <c r="S2" s="148"/>
      <c r="T2" s="148"/>
      <c r="U2" s="148"/>
      <c r="V2" s="148"/>
      <c r="W2" s="148"/>
      <c r="X2" s="148"/>
      <c r="Y2" s="148"/>
      <c r="Z2" s="148"/>
    </row>
    <row r="3">
      <c r="A3" s="146" t="s">
        <v>501</v>
      </c>
      <c r="B3" s="147" t="s">
        <v>576</v>
      </c>
      <c r="C3" s="147" t="s">
        <v>577</v>
      </c>
      <c r="D3" s="147" t="s">
        <v>578</v>
      </c>
      <c r="E3" s="148"/>
      <c r="F3" s="148"/>
      <c r="G3" s="148"/>
      <c r="H3" s="148"/>
      <c r="I3" s="148"/>
      <c r="J3" s="148"/>
      <c r="K3" s="148"/>
      <c r="L3" s="148"/>
      <c r="M3" s="148"/>
      <c r="N3" s="148"/>
      <c r="O3" s="148"/>
      <c r="P3" s="148"/>
      <c r="Q3" s="148"/>
      <c r="R3" s="148"/>
      <c r="S3" s="148"/>
      <c r="T3" s="148"/>
      <c r="U3" s="148"/>
      <c r="V3" s="148"/>
      <c r="W3" s="148"/>
      <c r="X3" s="148"/>
      <c r="Y3" s="148"/>
      <c r="Z3" s="148"/>
    </row>
    <row r="4">
      <c r="A4" s="146" t="s">
        <v>549</v>
      </c>
      <c r="B4" s="147" t="s">
        <v>579</v>
      </c>
      <c r="C4" s="147" t="s">
        <v>580</v>
      </c>
      <c r="D4" s="147" t="s">
        <v>581</v>
      </c>
      <c r="E4" s="148"/>
      <c r="F4" s="148"/>
      <c r="G4" s="148"/>
      <c r="H4" s="148"/>
      <c r="I4" s="148"/>
      <c r="J4" s="148"/>
      <c r="K4" s="148"/>
      <c r="L4" s="148"/>
      <c r="M4" s="148"/>
      <c r="N4" s="148"/>
      <c r="O4" s="148"/>
      <c r="P4" s="148"/>
      <c r="Q4" s="148"/>
      <c r="R4" s="148"/>
      <c r="S4" s="148"/>
      <c r="T4" s="148"/>
      <c r="U4" s="148"/>
      <c r="V4" s="148"/>
      <c r="W4" s="148"/>
      <c r="X4" s="148"/>
      <c r="Y4" s="148"/>
      <c r="Z4" s="148"/>
    </row>
    <row r="5">
      <c r="A5" s="146" t="s">
        <v>553</v>
      </c>
      <c r="B5" s="147" t="s">
        <v>582</v>
      </c>
      <c r="C5" s="147" t="s">
        <v>583</v>
      </c>
      <c r="D5" s="147" t="s">
        <v>584</v>
      </c>
      <c r="E5" s="148"/>
      <c r="F5" s="148"/>
      <c r="G5" s="148"/>
      <c r="H5" s="148"/>
      <c r="I5" s="148"/>
      <c r="J5" s="148"/>
      <c r="K5" s="148"/>
      <c r="L5" s="148"/>
      <c r="M5" s="148"/>
      <c r="N5" s="148"/>
      <c r="O5" s="148"/>
      <c r="P5" s="148"/>
      <c r="Q5" s="148"/>
      <c r="R5" s="148"/>
      <c r="S5" s="148"/>
      <c r="T5" s="148"/>
      <c r="U5" s="148"/>
      <c r="V5" s="148"/>
      <c r="W5" s="148"/>
      <c r="X5" s="148"/>
      <c r="Y5" s="148"/>
      <c r="Z5" s="148"/>
    </row>
    <row r="6">
      <c r="A6" s="146" t="s">
        <v>557</v>
      </c>
      <c r="B6" s="147" t="s">
        <v>585</v>
      </c>
      <c r="C6" s="147" t="s">
        <v>586</v>
      </c>
      <c r="D6" s="147" t="s">
        <v>581</v>
      </c>
      <c r="E6" s="148"/>
      <c r="F6" s="148"/>
      <c r="G6" s="148"/>
      <c r="H6" s="148"/>
      <c r="I6" s="148"/>
      <c r="J6" s="148"/>
      <c r="K6" s="148"/>
      <c r="L6" s="148"/>
      <c r="M6" s="148"/>
      <c r="N6" s="148"/>
      <c r="O6" s="148"/>
      <c r="P6" s="148"/>
      <c r="Q6" s="148"/>
      <c r="R6" s="148"/>
      <c r="S6" s="148"/>
      <c r="T6" s="148"/>
      <c r="U6" s="148"/>
      <c r="V6" s="148"/>
      <c r="W6" s="148"/>
      <c r="X6" s="148"/>
      <c r="Y6" s="148"/>
      <c r="Z6" s="148"/>
    </row>
    <row r="7" ht="120.0" customHeight="1">
      <c r="A7" s="146" t="s">
        <v>534</v>
      </c>
      <c r="B7" s="147" t="s">
        <v>587</v>
      </c>
      <c r="C7" s="147" t="s">
        <v>588</v>
      </c>
      <c r="D7" s="147" t="s">
        <v>589</v>
      </c>
      <c r="E7" s="148"/>
      <c r="F7" s="148"/>
      <c r="G7" s="148"/>
      <c r="H7" s="148"/>
      <c r="I7" s="148"/>
      <c r="J7" s="148"/>
      <c r="K7" s="148"/>
      <c r="L7" s="148"/>
      <c r="M7" s="148"/>
      <c r="N7" s="148"/>
      <c r="O7" s="148"/>
      <c r="P7" s="148"/>
      <c r="Q7" s="148"/>
      <c r="R7" s="148"/>
      <c r="S7" s="148"/>
      <c r="T7" s="148"/>
      <c r="U7" s="148"/>
      <c r="V7" s="148"/>
      <c r="W7" s="148"/>
      <c r="X7" s="148"/>
      <c r="Y7" s="148"/>
      <c r="Z7" s="148"/>
    </row>
    <row r="8">
      <c r="A8" s="146" t="s">
        <v>520</v>
      </c>
      <c r="B8" s="147" t="s">
        <v>590</v>
      </c>
      <c r="C8" s="147" t="s">
        <v>591</v>
      </c>
      <c r="D8" s="147" t="s">
        <v>578</v>
      </c>
      <c r="E8" s="148"/>
      <c r="F8" s="148"/>
      <c r="G8" s="148"/>
      <c r="H8" s="148"/>
      <c r="I8" s="148"/>
      <c r="J8" s="148"/>
      <c r="K8" s="148"/>
      <c r="L8" s="148"/>
      <c r="M8" s="148"/>
      <c r="N8" s="148"/>
      <c r="O8" s="148"/>
      <c r="P8" s="148"/>
      <c r="Q8" s="148"/>
      <c r="R8" s="148"/>
      <c r="S8" s="148"/>
      <c r="T8" s="148"/>
      <c r="U8" s="148"/>
      <c r="V8" s="148"/>
      <c r="W8" s="148"/>
      <c r="X8" s="148"/>
      <c r="Y8" s="148"/>
      <c r="Z8" s="148"/>
    </row>
    <row r="9">
      <c r="A9" s="146" t="s">
        <v>543</v>
      </c>
      <c r="B9" s="147" t="s">
        <v>592</v>
      </c>
      <c r="C9" s="147" t="s">
        <v>593</v>
      </c>
      <c r="D9" s="147" t="s">
        <v>594</v>
      </c>
      <c r="E9" s="148"/>
      <c r="F9" s="148"/>
      <c r="G9" s="148"/>
      <c r="H9" s="148"/>
      <c r="I9" s="148"/>
      <c r="J9" s="148"/>
      <c r="K9" s="148"/>
      <c r="L9" s="148"/>
      <c r="M9" s="148"/>
      <c r="N9" s="148"/>
      <c r="O9" s="148"/>
      <c r="P9" s="148"/>
      <c r="Q9" s="148"/>
      <c r="R9" s="148"/>
      <c r="S9" s="148"/>
      <c r="T9" s="148"/>
      <c r="U9" s="148"/>
      <c r="V9" s="148"/>
      <c r="W9" s="148"/>
      <c r="X9" s="148"/>
      <c r="Y9" s="148"/>
      <c r="Z9" s="148"/>
    </row>
    <row r="10">
      <c r="A10" s="146" t="s">
        <v>561</v>
      </c>
      <c r="B10" s="147" t="s">
        <v>595</v>
      </c>
      <c r="C10" s="147" t="s">
        <v>596</v>
      </c>
      <c r="D10" s="147" t="s">
        <v>581</v>
      </c>
      <c r="E10" s="148"/>
      <c r="F10" s="148"/>
      <c r="G10" s="148"/>
      <c r="H10" s="148"/>
      <c r="I10" s="148"/>
      <c r="J10" s="148"/>
      <c r="K10" s="148"/>
      <c r="L10" s="148"/>
      <c r="M10" s="148"/>
      <c r="N10" s="148"/>
      <c r="O10" s="148"/>
      <c r="P10" s="148"/>
      <c r="Q10" s="148"/>
      <c r="R10" s="148"/>
      <c r="S10" s="148"/>
      <c r="T10" s="148"/>
      <c r="U10" s="148"/>
      <c r="V10" s="148"/>
      <c r="W10" s="148"/>
      <c r="X10" s="148"/>
      <c r="Y10" s="148"/>
      <c r="Z10" s="148"/>
    </row>
    <row r="11">
      <c r="A11" s="146" t="s">
        <v>6</v>
      </c>
      <c r="B11" s="147" t="s">
        <v>597</v>
      </c>
      <c r="C11" s="147" t="s">
        <v>598</v>
      </c>
      <c r="D11" s="147" t="s">
        <v>581</v>
      </c>
      <c r="E11" s="148"/>
      <c r="F11" s="148"/>
      <c r="G11" s="148"/>
      <c r="H11" s="148"/>
      <c r="I11" s="148"/>
      <c r="J11" s="148"/>
      <c r="K11" s="148"/>
      <c r="L11" s="148"/>
      <c r="M11" s="148"/>
      <c r="N11" s="148"/>
      <c r="O11" s="148"/>
      <c r="P11" s="148"/>
      <c r="Q11" s="148"/>
      <c r="R11" s="148"/>
      <c r="S11" s="148"/>
      <c r="T11" s="148"/>
      <c r="U11" s="148"/>
      <c r="V11" s="148"/>
      <c r="W11" s="148"/>
      <c r="X11" s="148"/>
      <c r="Y11" s="148"/>
      <c r="Z11" s="148"/>
    </row>
    <row r="12">
      <c r="A12" s="146" t="s">
        <v>564</v>
      </c>
      <c r="B12" s="147" t="s">
        <v>599</v>
      </c>
      <c r="C12" s="147" t="s">
        <v>600</v>
      </c>
      <c r="D12" s="147" t="s">
        <v>581</v>
      </c>
      <c r="E12" s="148"/>
      <c r="F12" s="148"/>
      <c r="G12" s="148"/>
      <c r="H12" s="148"/>
      <c r="I12" s="148"/>
      <c r="J12" s="148"/>
      <c r="K12" s="148"/>
      <c r="L12" s="148"/>
      <c r="M12" s="148"/>
      <c r="N12" s="148"/>
      <c r="O12" s="148"/>
      <c r="P12" s="148"/>
      <c r="Q12" s="148"/>
      <c r="R12" s="148"/>
      <c r="S12" s="148"/>
      <c r="T12" s="148"/>
      <c r="U12" s="148"/>
      <c r="V12" s="148"/>
      <c r="W12" s="148"/>
      <c r="X12" s="148"/>
      <c r="Y12" s="148"/>
      <c r="Z12" s="148"/>
    </row>
    <row r="13">
      <c r="A13" s="146" t="s">
        <v>565</v>
      </c>
      <c r="B13" s="147" t="s">
        <v>601</v>
      </c>
      <c r="C13" s="147" t="s">
        <v>602</v>
      </c>
      <c r="D13" s="147" t="s">
        <v>581</v>
      </c>
      <c r="E13" s="148"/>
      <c r="F13" s="148"/>
      <c r="G13" s="148"/>
      <c r="H13" s="148"/>
      <c r="I13" s="148"/>
      <c r="J13" s="148"/>
      <c r="K13" s="148"/>
      <c r="L13" s="148"/>
      <c r="M13" s="148"/>
      <c r="N13" s="148"/>
      <c r="O13" s="148"/>
      <c r="P13" s="148"/>
      <c r="Q13" s="148"/>
      <c r="R13" s="148"/>
      <c r="S13" s="148"/>
      <c r="T13" s="148"/>
      <c r="U13" s="148"/>
      <c r="V13" s="148"/>
      <c r="W13" s="148"/>
      <c r="X13" s="148"/>
      <c r="Y13" s="148"/>
      <c r="Z13" s="148"/>
    </row>
    <row r="14">
      <c r="A14" s="146" t="s">
        <v>566</v>
      </c>
      <c r="B14" s="147" t="s">
        <v>603</v>
      </c>
      <c r="C14" s="147" t="s">
        <v>604</v>
      </c>
      <c r="D14" s="147" t="s">
        <v>581</v>
      </c>
      <c r="E14" s="148"/>
      <c r="F14" s="148"/>
      <c r="G14" s="148"/>
      <c r="H14" s="148"/>
      <c r="I14" s="148"/>
      <c r="J14" s="148"/>
      <c r="K14" s="148"/>
      <c r="L14" s="148"/>
      <c r="M14" s="148"/>
      <c r="N14" s="148"/>
      <c r="O14" s="148"/>
      <c r="P14" s="148"/>
      <c r="Q14" s="148"/>
      <c r="R14" s="148"/>
      <c r="S14" s="148"/>
      <c r="T14" s="148"/>
      <c r="U14" s="148"/>
      <c r="V14" s="148"/>
      <c r="W14" s="148"/>
      <c r="X14" s="148"/>
      <c r="Y14" s="148"/>
      <c r="Z14" s="148"/>
    </row>
    <row r="15">
      <c r="A15" s="146" t="s">
        <v>567</v>
      </c>
      <c r="B15" s="147" t="s">
        <v>605</v>
      </c>
      <c r="C15" s="147" t="s">
        <v>606</v>
      </c>
      <c r="D15" s="147" t="s">
        <v>607</v>
      </c>
      <c r="E15" s="148"/>
      <c r="F15" s="148"/>
      <c r="G15" s="148"/>
      <c r="H15" s="148"/>
      <c r="I15" s="148"/>
      <c r="J15" s="148"/>
      <c r="K15" s="148"/>
      <c r="L15" s="148"/>
      <c r="M15" s="148"/>
      <c r="N15" s="148"/>
      <c r="O15" s="148"/>
      <c r="P15" s="148"/>
      <c r="Q15" s="148"/>
      <c r="R15" s="148"/>
      <c r="S15" s="148"/>
      <c r="T15" s="148"/>
      <c r="U15" s="148"/>
      <c r="V15" s="148"/>
      <c r="W15" s="148"/>
      <c r="X15" s="148"/>
      <c r="Y15" s="148"/>
      <c r="Z15" s="148"/>
    </row>
    <row r="16">
      <c r="A16" s="146" t="s">
        <v>569</v>
      </c>
      <c r="B16" s="149"/>
      <c r="C16" s="149"/>
      <c r="D16" s="147" t="s">
        <v>589</v>
      </c>
      <c r="E16" s="148"/>
      <c r="F16" s="148"/>
      <c r="G16" s="148"/>
      <c r="H16" s="148"/>
      <c r="I16" s="148"/>
      <c r="J16" s="148"/>
      <c r="K16" s="148"/>
      <c r="L16" s="148"/>
      <c r="M16" s="148"/>
      <c r="N16" s="148"/>
      <c r="O16" s="148"/>
      <c r="P16" s="148"/>
      <c r="Q16" s="148"/>
      <c r="R16" s="148"/>
      <c r="S16" s="148"/>
      <c r="T16" s="148"/>
      <c r="U16" s="148"/>
      <c r="V16" s="148"/>
      <c r="W16" s="148"/>
      <c r="X16" s="148"/>
      <c r="Y16" s="148"/>
      <c r="Z16" s="148"/>
    </row>
    <row r="17">
      <c r="A17" s="146" t="s">
        <v>568</v>
      </c>
      <c r="B17" s="147" t="s">
        <v>608</v>
      </c>
      <c r="C17" s="147" t="s">
        <v>609</v>
      </c>
      <c r="D17" s="147" t="s">
        <v>581</v>
      </c>
      <c r="E17" s="148"/>
      <c r="F17" s="148"/>
      <c r="G17" s="148"/>
      <c r="H17" s="148"/>
      <c r="I17" s="148"/>
      <c r="J17" s="148"/>
      <c r="K17" s="148"/>
      <c r="L17" s="148"/>
      <c r="M17" s="148"/>
      <c r="N17" s="148"/>
      <c r="O17" s="148"/>
      <c r="P17" s="148"/>
      <c r="Q17" s="148"/>
      <c r="R17" s="148"/>
      <c r="S17" s="148"/>
      <c r="T17" s="148"/>
      <c r="U17" s="148"/>
      <c r="V17" s="148"/>
      <c r="W17" s="148"/>
      <c r="X17" s="148"/>
      <c r="Y17" s="148"/>
      <c r="Z17" s="148"/>
    </row>
    <row r="18">
      <c r="A18" s="150"/>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row>
    <row r="19">
      <c r="A19" s="150"/>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c r="A20" s="150"/>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row>
    <row r="21" ht="15.75" customHeight="1">
      <c r="A21" s="150"/>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row>
    <row r="22" ht="15.75" customHeight="1">
      <c r="A22" s="150"/>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row>
    <row r="23" ht="15.75" customHeight="1">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row r="24" ht="15.75" customHeight="1">
      <c r="A24" s="150"/>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row>
    <row r="25" ht="15.75" customHeight="1">
      <c r="A25" s="150"/>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row>
    <row r="26" ht="15.75" customHeight="1">
      <c r="A26" s="150"/>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row>
    <row r="27" ht="15.75" customHeight="1">
      <c r="A27" s="150"/>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ht="15.75" customHeight="1">
      <c r="A28" s="150"/>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ht="15.75" customHeight="1">
      <c r="A29" s="150"/>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ht="15.75" customHeight="1">
      <c r="A30" s="150"/>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ht="15.75" customHeight="1">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ht="15.75" customHeight="1">
      <c r="A32" s="150"/>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ht="15.75" customHeight="1">
      <c r="A33" s="150"/>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34" ht="15.75" customHeight="1">
      <c r="A34" s="150"/>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ht="15.75" customHeight="1">
      <c r="A35" s="150"/>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ht="15.75" customHeight="1">
      <c r="A36" s="150"/>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row>
    <row r="37" ht="15.75" customHeight="1">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row>
    <row r="38" ht="15.75" customHeight="1">
      <c r="A38" s="150"/>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row>
    <row r="39" ht="15.75" customHeight="1">
      <c r="A39" s="150"/>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row>
    <row r="40" ht="15.75" customHeight="1">
      <c r="A40" s="150"/>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ht="15.75" customHeight="1">
      <c r="A41" s="150"/>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row>
    <row r="42" ht="15.75" customHeight="1">
      <c r="A42" s="150"/>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ht="15.75" customHeight="1">
      <c r="A43" s="150"/>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4" ht="15.75" customHeight="1">
      <c r="A44" s="150"/>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ht="15.75" customHeight="1">
      <c r="A45" s="150"/>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ht="15.75" customHeight="1">
      <c r="A46" s="150"/>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ht="15.75" customHeight="1">
      <c r="A47" s="150"/>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ht="15.75" customHeight="1">
      <c r="A48" s="150"/>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ht="15.75" customHeight="1">
      <c r="A49" s="150"/>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ht="15.75" customHeight="1">
      <c r="A50" s="150"/>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ht="15.75" customHeight="1">
      <c r="A51" s="150"/>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ht="15.75" customHeight="1">
      <c r="A52" s="150"/>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ht="15.75" customHeight="1">
      <c r="A53" s="150"/>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ht="15.75" customHeight="1">
      <c r="A54" s="150"/>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ht="15.75" customHeight="1">
      <c r="A55" s="150"/>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ht="15.75" customHeight="1">
      <c r="A56" s="150"/>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ht="15.75" customHeight="1">
      <c r="A57" s="150"/>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ht="15.75" customHeight="1">
      <c r="A58" s="150"/>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ht="15.75" customHeight="1">
      <c r="A59" s="150"/>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ht="15.75" customHeight="1">
      <c r="A60" s="150"/>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ht="15.75" customHeight="1">
      <c r="A61" s="150"/>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ht="15.75" customHeight="1">
      <c r="A62" s="150"/>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ht="15.75" customHeight="1">
      <c r="A63" s="150"/>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ht="15.75" customHeight="1">
      <c r="A64" s="150"/>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ht="15.75" customHeight="1">
      <c r="A65" s="150"/>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ht="15.75" customHeight="1">
      <c r="A66" s="150"/>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ht="15.75" customHeight="1">
      <c r="A67" s="150"/>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ht="15.75" customHeight="1">
      <c r="A68" s="150"/>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ht="15.75" customHeight="1">
      <c r="A69" s="150"/>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ht="15.75" customHeight="1">
      <c r="A70" s="150"/>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ht="15.75" customHeight="1">
      <c r="A71" s="150"/>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ht="15.75" customHeight="1">
      <c r="A72" s="150"/>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ht="15.75" customHeight="1">
      <c r="A73" s="150"/>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ht="15.75" customHeight="1">
      <c r="A74" s="150"/>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ht="15.75" customHeight="1">
      <c r="A75" s="150"/>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ht="15.75" customHeight="1">
      <c r="A76" s="150"/>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ht="15.75" customHeight="1">
      <c r="A77" s="150"/>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ht="15.75" customHeight="1">
      <c r="A78" s="150"/>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ht="15.75" customHeight="1">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ht="15.75" customHeight="1">
      <c r="A80" s="150"/>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ht="15.75" customHeight="1">
      <c r="A81" s="150"/>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ht="15.75" customHeight="1">
      <c r="A82" s="150"/>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ht="15.75" customHeight="1">
      <c r="A83" s="150"/>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ht="15.75" customHeight="1">
      <c r="A84" s="150"/>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ht="15.75" customHeight="1">
      <c r="A85" s="150"/>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ht="15.75" customHeight="1">
      <c r="A86" s="150"/>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ht="15.75" customHeight="1">
      <c r="A87" s="150"/>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ht="15.75" customHeight="1">
      <c r="A88" s="150"/>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ht="15.75" customHeight="1">
      <c r="A89" s="150"/>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ht="15.75" customHeight="1">
      <c r="A90" s="150"/>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ht="15.75" customHeight="1">
      <c r="A91" s="150"/>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ht="15.75" customHeight="1">
      <c r="A92" s="150"/>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ht="15.75" customHeight="1">
      <c r="A93" s="150"/>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ht="15.75" customHeight="1">
      <c r="A94" s="150"/>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ht="15.75" customHeight="1">
      <c r="A95" s="150"/>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ht="15.75" customHeight="1">
      <c r="A96" s="150"/>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ht="15.75" customHeight="1">
      <c r="A97" s="150"/>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ht="15.75" customHeight="1">
      <c r="A98" s="150"/>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ht="15.75" customHeight="1">
      <c r="A99" s="150"/>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ht="15.75" customHeight="1">
      <c r="A100" s="150"/>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ht="15.75" customHeight="1">
      <c r="A101" s="150"/>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ht="15.75" customHeight="1">
      <c r="A102" s="150"/>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ht="15.75" customHeight="1">
      <c r="A103" s="150"/>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ht="15.75" customHeight="1">
      <c r="A104" s="150"/>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ht="15.75" customHeight="1">
      <c r="A105" s="150"/>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ht="15.75" customHeight="1">
      <c r="A106" s="150"/>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ht="15.75" customHeight="1">
      <c r="A107" s="150"/>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ht="15.75" customHeight="1">
      <c r="A108" s="150"/>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ht="15.75" customHeight="1">
      <c r="A109" s="150"/>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ht="15.75" customHeight="1">
      <c r="A110" s="150"/>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ht="15.75" customHeight="1">
      <c r="A111" s="150"/>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ht="15.75" customHeight="1">
      <c r="A112" s="150"/>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ht="15.75" customHeight="1">
      <c r="A113" s="150"/>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ht="15.75" customHeight="1">
      <c r="A114" s="150"/>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ht="15.75" customHeight="1">
      <c r="A115" s="150"/>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ht="15.75" customHeight="1">
      <c r="A116" s="150"/>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ht="15.75" customHeight="1">
      <c r="A117" s="150"/>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ht="15.75" customHeight="1">
      <c r="A118" s="150"/>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ht="15.75" customHeight="1">
      <c r="A119" s="150"/>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ht="15.75" customHeight="1">
      <c r="A120" s="150"/>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ht="15.75" customHeight="1">
      <c r="A121" s="150"/>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ht="15.75" customHeight="1">
      <c r="A122" s="150"/>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ht="15.75" customHeight="1">
      <c r="A123" s="150"/>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ht="15.75" customHeight="1">
      <c r="A124" s="150"/>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ht="15.75" customHeight="1">
      <c r="A125" s="150"/>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ht="15.75" customHeight="1">
      <c r="A126" s="150"/>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ht="15.75" customHeight="1">
      <c r="A127" s="150"/>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ht="15.75" customHeight="1">
      <c r="A128" s="150"/>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ht="15.75" customHeight="1">
      <c r="A129" s="150"/>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ht="15.75" customHeight="1">
      <c r="A130" s="150"/>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ht="15.75" customHeight="1">
      <c r="A131" s="150"/>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ht="15.75" customHeight="1">
      <c r="A132" s="150"/>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ht="15.75" customHeight="1">
      <c r="A133" s="150"/>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ht="15.75" customHeight="1">
      <c r="A134" s="150"/>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ht="15.75" customHeight="1">
      <c r="A135" s="150"/>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ht="15.75" customHeight="1">
      <c r="A136" s="150"/>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ht="15.75" customHeight="1">
      <c r="A137" s="150"/>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ht="15.75" customHeight="1">
      <c r="A138" s="150"/>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ht="15.75" customHeight="1">
      <c r="A139" s="150"/>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ht="15.75" customHeight="1">
      <c r="A140" s="150"/>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ht="15.75" customHeight="1">
      <c r="A141" s="15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ht="15.75" customHeight="1">
      <c r="A142" s="150"/>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ht="15.75" customHeight="1">
      <c r="A143" s="150"/>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ht="15.75" customHeight="1">
      <c r="A144" s="150"/>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ht="15.75" customHeight="1">
      <c r="A145" s="150"/>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ht="15.75" customHeight="1">
      <c r="A146" s="150"/>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ht="15.75" customHeight="1">
      <c r="A147" s="150"/>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ht="15.75" customHeight="1">
      <c r="A148" s="150"/>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ht="15.75" customHeight="1">
      <c r="A149" s="150"/>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ht="15.75" customHeight="1">
      <c r="A150" s="150"/>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ht="15.75" customHeight="1">
      <c r="A151" s="150"/>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ht="15.75" customHeight="1">
      <c r="A152" s="150"/>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ht="15.75" customHeight="1">
      <c r="A153" s="150"/>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ht="15.75" customHeight="1">
      <c r="A154" s="150"/>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ht="15.75" customHeight="1">
      <c r="A155" s="150"/>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ht="15.75" customHeight="1">
      <c r="A156" s="150"/>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ht="15.75" customHeight="1">
      <c r="A157" s="150"/>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ht="15.75" customHeight="1">
      <c r="A158" s="150"/>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ht="15.75" customHeight="1">
      <c r="A159" s="150"/>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ht="15.75" customHeight="1">
      <c r="A160" s="150"/>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ht="15.75" customHeight="1">
      <c r="A161" s="150"/>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ht="15.75" customHeight="1">
      <c r="A162" s="150"/>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ht="15.75" customHeight="1">
      <c r="A163" s="150"/>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ht="15.75" customHeight="1">
      <c r="A164" s="150"/>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ht="15.75" customHeight="1">
      <c r="A165" s="150"/>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ht="15.75" customHeight="1">
      <c r="A166" s="150"/>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ht="15.75" customHeight="1">
      <c r="A167" s="150"/>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ht="15.75" customHeight="1">
      <c r="A168" s="150"/>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ht="15.75" customHeight="1">
      <c r="A169" s="150"/>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ht="15.75" customHeight="1">
      <c r="A170" s="150"/>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ht="15.75" customHeight="1">
      <c r="A171" s="150"/>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ht="15.75" customHeight="1">
      <c r="A172" s="150"/>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ht="15.75" customHeight="1">
      <c r="A173" s="150"/>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ht="15.75" customHeight="1">
      <c r="A174" s="150"/>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ht="15.75" customHeight="1">
      <c r="A175" s="150"/>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ht="15.75" customHeight="1">
      <c r="A176" s="150"/>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ht="15.75" customHeight="1">
      <c r="A177" s="150"/>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ht="15.75" customHeight="1">
      <c r="A178" s="150"/>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ht="15.75" customHeight="1">
      <c r="A179" s="150"/>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ht="15.75" customHeight="1">
      <c r="A180" s="150"/>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ht="15.75" customHeight="1">
      <c r="A181" s="150"/>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ht="15.75" customHeight="1">
      <c r="A182" s="150"/>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ht="15.75" customHeight="1">
      <c r="A183" s="150"/>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ht="15.75" customHeight="1">
      <c r="A184" s="150"/>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ht="15.75" customHeight="1">
      <c r="A185" s="150"/>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ht="15.75" customHeight="1">
      <c r="A186" s="150"/>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ht="15.75" customHeight="1">
      <c r="A187" s="150"/>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ht="15.75" customHeight="1">
      <c r="A188" s="150"/>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ht="15.75" customHeight="1">
      <c r="A189" s="150"/>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ht="15.75" customHeight="1">
      <c r="A190" s="150"/>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ht="15.75" customHeight="1">
      <c r="A191" s="150"/>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ht="15.75" customHeight="1">
      <c r="A192" s="150"/>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ht="15.75" customHeight="1">
      <c r="A193" s="150"/>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ht="15.75" customHeight="1">
      <c r="A194" s="150"/>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ht="15.75" customHeight="1">
      <c r="A195" s="150"/>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ht="15.75" customHeight="1">
      <c r="A196" s="150"/>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ht="15.75" customHeight="1">
      <c r="A197" s="150"/>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ht="15.75" customHeight="1">
      <c r="A198" s="150"/>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ht="15.75" customHeight="1">
      <c r="A199" s="150"/>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ht="15.75" customHeight="1">
      <c r="A200" s="150"/>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ht="15.75" customHeight="1">
      <c r="A201" s="150"/>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ht="15.75" customHeight="1">
      <c r="A202" s="150"/>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ht="15.75" customHeight="1">
      <c r="A203" s="150"/>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ht="15.75" customHeight="1">
      <c r="A204" s="150"/>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ht="15.75" customHeight="1">
      <c r="A205" s="150"/>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ht="15.75" customHeight="1">
      <c r="A206" s="150"/>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ht="15.75" customHeight="1">
      <c r="A207" s="150"/>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ht="15.75" customHeight="1">
      <c r="A208" s="150"/>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ht="15.75" customHeight="1">
      <c r="A209" s="150"/>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ht="15.75" customHeight="1">
      <c r="A210" s="150"/>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ht="15.75" customHeight="1">
      <c r="A211" s="150"/>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ht="15.75" customHeight="1">
      <c r="A212" s="150"/>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ht="15.75" customHeight="1">
      <c r="A213" s="150"/>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ht="15.75" customHeight="1">
      <c r="A214" s="150"/>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ht="15.75" customHeight="1">
      <c r="A215" s="150"/>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ht="15.75" customHeight="1">
      <c r="A216" s="150"/>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ht="15.75" customHeight="1">
      <c r="A217" s="150"/>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ht="15.75" customHeight="1">
      <c r="A218" s="150"/>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ht="15.75" customHeight="1">
      <c r="A219" s="150"/>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ht="15.75" customHeight="1">
      <c r="A220" s="150"/>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ht="15.75" customHeight="1">
      <c r="A221" s="150"/>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ht="15.75" customHeight="1">
      <c r="A222" s="150"/>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ht="15.75" customHeight="1">
      <c r="A223" s="150"/>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ht="15.75" customHeight="1">
      <c r="A224" s="150"/>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ht="15.75" customHeight="1">
      <c r="A225" s="150"/>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ht="15.75" customHeight="1">
      <c r="A226" s="150"/>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ht="15.75" customHeight="1">
      <c r="A227" s="150"/>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ht="15.75" customHeight="1">
      <c r="A228" s="150"/>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ht="15.75" customHeight="1">
      <c r="A229" s="150"/>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ht="15.75" customHeight="1">
      <c r="A230" s="150"/>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ht="15.75" customHeight="1">
      <c r="A231" s="150"/>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ht="15.75" customHeight="1">
      <c r="A232" s="150"/>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ht="15.75" customHeight="1">
      <c r="A233" s="150"/>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ht="15.75" customHeight="1">
      <c r="A234" s="150"/>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ht="15.75" customHeight="1">
      <c r="A235" s="150"/>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ht="15.75" customHeight="1">
      <c r="A236" s="150"/>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ht="15.75" customHeight="1">
      <c r="A237" s="150"/>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ht="15.75" customHeight="1">
      <c r="A238" s="150"/>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ht="15.75" customHeight="1">
      <c r="A239" s="150"/>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ht="15.75" customHeight="1">
      <c r="A240" s="150"/>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ht="15.75" customHeight="1">
      <c r="A241" s="150"/>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ht="15.75" customHeight="1">
      <c r="A242" s="150"/>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ht="15.75" customHeight="1">
      <c r="A243" s="150"/>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ht="15.75" customHeight="1">
      <c r="A244" s="150"/>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ht="15.75" customHeight="1">
      <c r="A245" s="150"/>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ht="15.75" customHeight="1">
      <c r="A246" s="150"/>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ht="15.75" customHeight="1">
      <c r="A247" s="150"/>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ht="15.75" customHeight="1">
      <c r="A248" s="150"/>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ht="15.75" customHeight="1">
      <c r="A249" s="150"/>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ht="15.75" customHeight="1">
      <c r="A250" s="150"/>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ht="15.75" customHeight="1">
      <c r="A251" s="150"/>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ht="15.75" customHeight="1">
      <c r="A252" s="150"/>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ht="15.75" customHeight="1">
      <c r="A253" s="150"/>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ht="15.75" customHeight="1">
      <c r="A254" s="150"/>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ht="15.75" customHeight="1">
      <c r="A255" s="150"/>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ht="15.75" customHeight="1">
      <c r="A256" s="15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ht="15.75" customHeight="1">
      <c r="A257" s="150"/>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ht="15.75" customHeight="1">
      <c r="A258" s="150"/>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ht="15.75" customHeight="1">
      <c r="A259" s="150"/>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ht="15.75" customHeight="1">
      <c r="A260" s="150"/>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ht="15.75" customHeight="1">
      <c r="A261" s="150"/>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ht="15.75" customHeight="1">
      <c r="A262" s="150"/>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ht="15.75" customHeight="1">
      <c r="A263" s="150"/>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ht="15.75" customHeight="1">
      <c r="A264" s="150"/>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ht="15.75" customHeight="1">
      <c r="A265" s="150"/>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ht="15.75" customHeight="1">
      <c r="A266" s="150"/>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ht="15.75" customHeight="1">
      <c r="A267" s="150"/>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ht="15.75" customHeight="1">
      <c r="A268" s="150"/>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ht="15.75" customHeight="1">
      <c r="A269" s="150"/>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ht="15.75" customHeight="1">
      <c r="A270" s="150"/>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ht="15.75" customHeight="1">
      <c r="A271" s="150"/>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ht="15.75" customHeight="1">
      <c r="A272" s="150"/>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ht="15.75" customHeight="1">
      <c r="A273" s="150"/>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ht="15.75" customHeight="1">
      <c r="A274" s="150"/>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ht="15.75" customHeight="1">
      <c r="A275" s="150"/>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ht="15.75" customHeight="1">
      <c r="A276" s="150"/>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ht="15.75" customHeight="1">
      <c r="A277" s="150"/>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ht="15.75" customHeight="1">
      <c r="A278" s="150"/>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ht="15.75" customHeight="1">
      <c r="A279" s="150"/>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ht="15.75" customHeight="1">
      <c r="A280" s="150"/>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ht="15.75" customHeight="1">
      <c r="A281" s="150"/>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ht="15.75" customHeight="1">
      <c r="A282" s="150"/>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ht="15.75" customHeight="1">
      <c r="A283" s="150"/>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ht="15.75" customHeight="1">
      <c r="A284" s="150"/>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ht="15.75" customHeight="1">
      <c r="A285" s="150"/>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ht="15.75" customHeight="1">
      <c r="A286" s="150"/>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ht="15.75" customHeight="1">
      <c r="A287" s="150"/>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ht="15.75" customHeight="1">
      <c r="A288" s="150"/>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ht="15.75" customHeight="1">
      <c r="A289" s="150"/>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ht="15.75" customHeight="1">
      <c r="A290" s="150"/>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ht="15.75" customHeight="1">
      <c r="A291" s="150"/>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ht="15.75" customHeight="1">
      <c r="A292" s="150"/>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ht="15.75" customHeight="1">
      <c r="A293" s="150"/>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ht="15.75" customHeight="1">
      <c r="A294" s="150"/>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ht="15.75" customHeight="1">
      <c r="A295" s="150"/>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ht="15.75" customHeight="1">
      <c r="A296" s="150"/>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ht="15.75" customHeight="1">
      <c r="A297" s="150"/>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ht="15.75" customHeight="1">
      <c r="A298" s="150"/>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ht="15.75" customHeight="1">
      <c r="A299" s="150"/>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ht="15.75" customHeight="1">
      <c r="A300" s="150"/>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ht="15.75" customHeight="1">
      <c r="A301" s="150"/>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ht="15.75" customHeight="1">
      <c r="A302" s="150"/>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ht="15.75" customHeight="1">
      <c r="A303" s="150"/>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ht="15.75" customHeight="1">
      <c r="A304" s="150"/>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ht="15.75" customHeight="1">
      <c r="A305" s="150"/>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ht="15.75" customHeight="1">
      <c r="A306" s="150"/>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ht="15.75" customHeight="1">
      <c r="A307" s="150"/>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ht="15.75" customHeight="1">
      <c r="A308" s="150"/>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ht="15.75" customHeight="1">
      <c r="A309" s="150"/>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ht="15.75" customHeight="1">
      <c r="A310" s="150"/>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ht="15.75" customHeight="1">
      <c r="A311" s="150"/>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ht="15.75" customHeight="1">
      <c r="A312" s="150"/>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ht="15.75" customHeight="1">
      <c r="A313" s="150"/>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ht="15.75" customHeight="1">
      <c r="A314" s="150"/>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ht="15.75" customHeight="1">
      <c r="A315" s="150"/>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ht="15.75" customHeight="1">
      <c r="A316" s="150"/>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ht="15.75" customHeight="1">
      <c r="A317" s="150"/>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ht="15.75" customHeight="1">
      <c r="A318" s="150"/>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ht="15.75" customHeight="1">
      <c r="A319" s="150"/>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ht="15.75" customHeight="1">
      <c r="A320" s="150"/>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ht="15.75" customHeight="1">
      <c r="A321" s="150"/>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ht="15.75" customHeight="1">
      <c r="A322" s="150"/>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ht="15.75" customHeight="1">
      <c r="A323" s="150"/>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ht="15.75" customHeight="1">
      <c r="A324" s="150"/>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ht="15.75" customHeight="1">
      <c r="A325" s="150"/>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ht="15.75" customHeight="1">
      <c r="A326" s="150"/>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ht="15.75" customHeight="1">
      <c r="A327" s="150"/>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ht="15.75" customHeight="1">
      <c r="A328" s="150"/>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ht="15.75" customHeight="1">
      <c r="A329" s="150"/>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ht="15.75" customHeight="1">
      <c r="A330" s="150"/>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ht="15.75" customHeight="1">
      <c r="A331" s="150"/>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ht="15.75" customHeight="1">
      <c r="A332" s="150"/>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ht="15.75" customHeight="1">
      <c r="A333" s="150"/>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ht="15.75" customHeight="1">
      <c r="A334" s="150"/>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ht="15.75" customHeight="1">
      <c r="A335" s="150"/>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ht="15.75" customHeight="1">
      <c r="A336" s="150"/>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ht="15.75" customHeight="1">
      <c r="A337" s="150"/>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ht="15.75" customHeight="1">
      <c r="A338" s="150"/>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ht="15.75" customHeight="1">
      <c r="A339" s="150"/>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ht="15.75" customHeight="1">
      <c r="A340" s="150"/>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ht="15.75" customHeight="1">
      <c r="A341" s="150"/>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ht="15.75" customHeight="1">
      <c r="A342" s="150"/>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ht="15.75" customHeight="1">
      <c r="A343" s="150"/>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ht="15.75" customHeight="1">
      <c r="A344" s="150"/>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ht="15.75" customHeight="1">
      <c r="A345" s="150"/>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ht="15.75" customHeight="1">
      <c r="A346" s="150"/>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ht="15.75" customHeight="1">
      <c r="A347" s="150"/>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ht="15.75" customHeight="1">
      <c r="A348" s="150"/>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ht="15.75" customHeight="1">
      <c r="A349" s="150"/>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ht="15.75" customHeight="1">
      <c r="A350" s="150"/>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ht="15.75" customHeight="1">
      <c r="A351" s="150"/>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ht="15.75" customHeight="1">
      <c r="A352" s="150"/>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ht="15.75" customHeight="1">
      <c r="A353" s="150"/>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ht="15.75" customHeight="1">
      <c r="A354" s="150"/>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ht="15.75" customHeight="1">
      <c r="A355" s="150"/>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ht="15.75" customHeight="1">
      <c r="A356" s="150"/>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ht="15.75" customHeight="1">
      <c r="A357" s="150"/>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ht="15.75" customHeight="1">
      <c r="A358" s="150"/>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ht="15.75" customHeight="1">
      <c r="A359" s="150"/>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ht="15.75" customHeight="1">
      <c r="A360" s="150"/>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ht="15.75" customHeight="1">
      <c r="A361" s="150"/>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ht="15.75" customHeight="1">
      <c r="A362" s="150"/>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ht="15.75" customHeight="1">
      <c r="A363" s="150"/>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ht="15.75" customHeight="1">
      <c r="A364" s="150"/>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ht="15.75" customHeight="1">
      <c r="A365" s="150"/>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ht="15.75" customHeight="1">
      <c r="A366" s="150"/>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ht="15.75" customHeight="1">
      <c r="A367" s="150"/>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ht="15.75" customHeight="1">
      <c r="A368" s="150"/>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ht="15.75" customHeight="1">
      <c r="A369" s="150"/>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ht="15.75" customHeight="1">
      <c r="A370" s="150"/>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ht="15.75" customHeight="1">
      <c r="A371" s="150"/>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ht="15.75" customHeight="1">
      <c r="A372" s="150"/>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ht="15.75" customHeight="1">
      <c r="A373" s="150"/>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ht="15.75" customHeight="1">
      <c r="A374" s="150"/>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ht="15.75" customHeight="1">
      <c r="A375" s="150"/>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ht="15.75" customHeight="1">
      <c r="A376" s="150"/>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ht="15.75" customHeight="1">
      <c r="A377" s="150"/>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ht="15.75" customHeight="1">
      <c r="A378" s="150"/>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ht="15.75" customHeight="1">
      <c r="A379" s="150"/>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ht="15.75" customHeight="1">
      <c r="A380" s="150"/>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ht="15.75" customHeight="1">
      <c r="A381" s="150"/>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ht="15.75" customHeight="1">
      <c r="A382" s="150"/>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ht="15.75" customHeight="1">
      <c r="A383" s="150"/>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ht="15.75" customHeight="1">
      <c r="A384" s="150"/>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ht="15.75" customHeight="1">
      <c r="A385" s="150"/>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ht="15.75" customHeight="1">
      <c r="A386" s="150"/>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ht="15.75" customHeight="1">
      <c r="A387" s="150"/>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ht="15.75" customHeight="1">
      <c r="A388" s="150"/>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ht="15.75" customHeight="1">
      <c r="A389" s="150"/>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ht="15.75" customHeight="1">
      <c r="A390" s="150"/>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ht="15.75" customHeight="1">
      <c r="A391" s="150"/>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ht="15.75" customHeight="1">
      <c r="A392" s="150"/>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ht="15.75" customHeight="1">
      <c r="A393" s="150"/>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ht="15.75" customHeight="1">
      <c r="A394" s="150"/>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ht="15.75" customHeight="1">
      <c r="A395" s="150"/>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ht="15.75" customHeight="1">
      <c r="A396" s="150"/>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ht="15.75" customHeight="1">
      <c r="A397" s="150"/>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ht="15.75" customHeight="1">
      <c r="A398" s="150"/>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ht="15.75" customHeight="1">
      <c r="A399" s="150"/>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ht="15.75" customHeight="1">
      <c r="A400" s="150"/>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ht="15.75" customHeight="1">
      <c r="A401" s="150"/>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ht="15.75" customHeight="1">
      <c r="A402" s="150"/>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ht="15.75" customHeight="1">
      <c r="A403" s="150"/>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ht="15.75" customHeight="1">
      <c r="A404" s="150"/>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ht="15.75" customHeight="1">
      <c r="A405" s="150"/>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ht="15.75" customHeight="1">
      <c r="A406" s="150"/>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ht="15.75" customHeight="1">
      <c r="A407" s="150"/>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ht="15.75" customHeight="1">
      <c r="A408" s="150"/>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ht="15.75" customHeight="1">
      <c r="A409" s="150"/>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ht="15.75" customHeight="1">
      <c r="A410" s="150"/>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ht="15.75" customHeight="1">
      <c r="A411" s="150"/>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ht="15.75" customHeight="1">
      <c r="A412" s="150"/>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ht="15.75" customHeight="1">
      <c r="A413" s="150"/>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ht="15.75" customHeight="1">
      <c r="A414" s="150"/>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ht="15.75" customHeight="1">
      <c r="A415" s="150"/>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ht="15.75" customHeight="1">
      <c r="A416" s="150"/>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ht="15.75" customHeight="1">
      <c r="A417" s="150"/>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ht="15.75" customHeight="1">
      <c r="A418" s="150"/>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ht="15.75" customHeight="1">
      <c r="A419" s="150"/>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ht="15.75" customHeight="1">
      <c r="A420" s="150"/>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ht="15.75" customHeight="1">
      <c r="A421" s="150"/>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ht="15.75" customHeight="1">
      <c r="A422" s="150"/>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ht="15.75" customHeight="1">
      <c r="A423" s="150"/>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ht="15.75" customHeight="1">
      <c r="A424" s="150"/>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ht="15.75" customHeight="1">
      <c r="A425" s="150"/>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ht="15.75" customHeight="1">
      <c r="A426" s="150"/>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ht="15.75" customHeight="1">
      <c r="A427" s="150"/>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ht="15.75" customHeight="1">
      <c r="A428" s="150"/>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ht="15.75" customHeight="1">
      <c r="A429" s="150"/>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ht="15.75" customHeight="1">
      <c r="A430" s="150"/>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ht="15.75" customHeight="1">
      <c r="A431" s="150"/>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ht="15.75" customHeight="1">
      <c r="A432" s="150"/>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ht="15.75" customHeight="1">
      <c r="A433" s="150"/>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ht="15.75" customHeight="1">
      <c r="A434" s="150"/>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ht="15.75" customHeight="1">
      <c r="A435" s="150"/>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ht="15.75" customHeight="1">
      <c r="A436" s="150"/>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ht="15.75" customHeight="1">
      <c r="A437" s="150"/>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ht="15.75" customHeight="1">
      <c r="A438" s="150"/>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ht="15.75" customHeight="1">
      <c r="A439" s="150"/>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ht="15.75" customHeight="1">
      <c r="A440" s="150"/>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ht="15.75" customHeight="1">
      <c r="A441" s="150"/>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ht="15.75" customHeight="1">
      <c r="A442" s="150"/>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ht="15.75" customHeight="1">
      <c r="A443" s="150"/>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ht="15.75" customHeight="1">
      <c r="A444" s="150"/>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ht="15.75" customHeight="1">
      <c r="A445" s="150"/>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ht="15.75" customHeight="1">
      <c r="A446" s="150"/>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ht="15.75" customHeight="1">
      <c r="A447" s="150"/>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ht="15.75" customHeight="1">
      <c r="A448" s="150"/>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ht="15.75" customHeight="1">
      <c r="A449" s="150"/>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ht="15.75" customHeight="1">
      <c r="A450" s="150"/>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ht="15.75" customHeight="1">
      <c r="A451" s="150"/>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ht="15.75" customHeight="1">
      <c r="A452" s="150"/>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ht="15.75" customHeight="1">
      <c r="A453" s="150"/>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ht="15.75" customHeight="1">
      <c r="A454" s="150"/>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ht="15.75" customHeight="1">
      <c r="A455" s="150"/>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ht="15.75" customHeight="1">
      <c r="A456" s="150"/>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ht="15.75" customHeight="1">
      <c r="A457" s="150"/>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ht="15.75" customHeight="1">
      <c r="A458" s="150"/>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ht="15.75" customHeight="1">
      <c r="A459" s="150"/>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ht="15.75" customHeight="1">
      <c r="A460" s="150"/>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ht="15.75" customHeight="1">
      <c r="A461" s="150"/>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ht="15.75" customHeight="1">
      <c r="A462" s="150"/>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ht="15.75" customHeight="1">
      <c r="A463" s="150"/>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ht="15.75" customHeight="1">
      <c r="A464" s="150"/>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ht="15.75" customHeight="1">
      <c r="A465" s="150"/>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ht="15.75" customHeight="1">
      <c r="A466" s="150"/>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ht="15.75" customHeight="1">
      <c r="A467" s="150"/>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ht="15.75" customHeight="1">
      <c r="A468" s="150"/>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ht="15.75" customHeight="1">
      <c r="A469" s="150"/>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ht="15.75" customHeight="1">
      <c r="A470" s="150"/>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ht="15.75" customHeight="1">
      <c r="A471" s="150"/>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ht="15.75" customHeight="1">
      <c r="A472" s="150"/>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ht="15.75" customHeight="1">
      <c r="A473" s="150"/>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ht="15.75" customHeight="1">
      <c r="A474" s="150"/>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ht="15.75" customHeight="1">
      <c r="A475" s="150"/>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ht="15.75" customHeight="1">
      <c r="A476" s="150"/>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ht="15.75" customHeight="1">
      <c r="A477" s="150"/>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ht="15.75" customHeight="1">
      <c r="A478" s="150"/>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ht="15.75" customHeight="1">
      <c r="A479" s="150"/>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ht="15.75" customHeight="1">
      <c r="A480" s="150"/>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ht="15.75" customHeight="1">
      <c r="A481" s="150"/>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ht="15.75" customHeight="1">
      <c r="A482" s="150"/>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ht="15.75" customHeight="1">
      <c r="A483" s="150"/>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ht="15.75" customHeight="1">
      <c r="A484" s="150"/>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ht="15.75" customHeight="1">
      <c r="A485" s="150"/>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ht="15.75" customHeight="1">
      <c r="A486" s="150"/>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ht="15.75" customHeight="1">
      <c r="A487" s="150"/>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ht="15.75" customHeight="1">
      <c r="A488" s="150"/>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ht="15.75" customHeight="1">
      <c r="A489" s="150"/>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ht="15.75" customHeight="1">
      <c r="A490" s="150"/>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ht="15.75" customHeight="1">
      <c r="A491" s="150"/>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ht="15.75" customHeight="1">
      <c r="A492" s="150"/>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ht="15.75" customHeight="1">
      <c r="A493" s="150"/>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ht="15.75" customHeight="1">
      <c r="A494" s="150"/>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ht="15.75" customHeight="1">
      <c r="A495" s="150"/>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ht="15.75" customHeight="1">
      <c r="A496" s="150"/>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ht="15.75" customHeight="1">
      <c r="A497" s="150"/>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ht="15.75" customHeight="1">
      <c r="A498" s="150"/>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ht="15.75" customHeight="1">
      <c r="A499" s="150"/>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ht="15.75" customHeight="1">
      <c r="A500" s="150"/>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ht="15.75" customHeight="1">
      <c r="A501" s="150"/>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ht="15.75" customHeight="1">
      <c r="A502" s="150"/>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ht="15.75" customHeight="1">
      <c r="A503" s="150"/>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ht="15.75" customHeight="1">
      <c r="A504" s="150"/>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ht="15.75" customHeight="1">
      <c r="A505" s="150"/>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ht="15.75" customHeight="1">
      <c r="A506" s="150"/>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ht="15.75" customHeight="1">
      <c r="A507" s="150"/>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ht="15.75" customHeight="1">
      <c r="A508" s="150"/>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ht="15.75" customHeight="1">
      <c r="A509" s="150"/>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ht="15.75" customHeight="1">
      <c r="A510" s="150"/>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ht="15.75" customHeight="1">
      <c r="A511" s="150"/>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ht="15.75" customHeight="1">
      <c r="A512" s="150"/>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ht="15.75" customHeight="1">
      <c r="A513" s="150"/>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ht="15.75" customHeight="1">
      <c r="A514" s="150"/>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ht="15.75" customHeight="1">
      <c r="A515" s="150"/>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ht="15.75" customHeight="1">
      <c r="A516" s="150"/>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ht="15.75" customHeight="1">
      <c r="A517" s="150"/>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ht="15.75" customHeight="1">
      <c r="A518" s="150"/>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ht="15.75" customHeight="1">
      <c r="A519" s="150"/>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ht="15.75" customHeight="1">
      <c r="A520" s="150"/>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ht="15.75" customHeight="1">
      <c r="A521" s="150"/>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ht="15.75" customHeight="1">
      <c r="A522" s="150"/>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ht="15.75" customHeight="1">
      <c r="A523" s="150"/>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ht="15.75" customHeight="1">
      <c r="A524" s="150"/>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ht="15.75" customHeight="1">
      <c r="A525" s="150"/>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ht="15.75" customHeight="1">
      <c r="A526" s="150"/>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ht="15.75" customHeight="1">
      <c r="A527" s="150"/>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ht="15.75" customHeight="1">
      <c r="A528" s="150"/>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ht="15.75" customHeight="1">
      <c r="A529" s="150"/>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ht="15.75" customHeight="1">
      <c r="A530" s="150"/>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ht="15.75" customHeight="1">
      <c r="A531" s="150"/>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ht="15.75" customHeight="1">
      <c r="A532" s="150"/>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ht="15.75" customHeight="1">
      <c r="A533" s="150"/>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ht="15.75" customHeight="1">
      <c r="A534" s="150"/>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ht="15.75" customHeight="1">
      <c r="A535" s="150"/>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ht="15.75" customHeight="1">
      <c r="A536" s="150"/>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ht="15.75" customHeight="1">
      <c r="A537" s="150"/>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ht="15.75" customHeight="1">
      <c r="A538" s="150"/>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ht="15.75" customHeight="1">
      <c r="A539" s="150"/>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ht="15.75" customHeight="1">
      <c r="A540" s="150"/>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ht="15.75" customHeight="1">
      <c r="A541" s="150"/>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ht="15.75" customHeight="1">
      <c r="A542" s="150"/>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ht="15.75" customHeight="1">
      <c r="A543" s="150"/>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ht="15.75" customHeight="1">
      <c r="A544" s="150"/>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ht="15.75" customHeight="1">
      <c r="A545" s="150"/>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ht="15.75" customHeight="1">
      <c r="A546" s="150"/>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ht="15.75" customHeight="1">
      <c r="A547" s="150"/>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ht="15.75" customHeight="1">
      <c r="A548" s="150"/>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ht="15.75" customHeight="1">
      <c r="A549" s="150"/>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ht="15.75" customHeight="1">
      <c r="A550" s="150"/>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ht="15.75" customHeight="1">
      <c r="A551" s="150"/>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ht="15.75" customHeight="1">
      <c r="A552" s="150"/>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ht="15.75" customHeight="1">
      <c r="A553" s="150"/>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ht="15.75" customHeight="1">
      <c r="A554" s="150"/>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ht="15.75" customHeight="1">
      <c r="A555" s="150"/>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ht="15.75" customHeight="1">
      <c r="A556" s="150"/>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ht="15.75" customHeight="1">
      <c r="A557" s="150"/>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ht="15.75" customHeight="1">
      <c r="A558" s="150"/>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ht="15.75" customHeight="1">
      <c r="A559" s="150"/>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ht="15.75" customHeight="1">
      <c r="A560" s="150"/>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ht="15.75" customHeight="1">
      <c r="A561" s="150"/>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ht="15.75" customHeight="1">
      <c r="A562" s="150"/>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ht="15.75" customHeight="1">
      <c r="A563" s="150"/>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ht="15.75" customHeight="1">
      <c r="A564" s="150"/>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ht="15.75" customHeight="1">
      <c r="A565" s="150"/>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ht="15.75" customHeight="1">
      <c r="A566" s="150"/>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ht="15.75" customHeight="1">
      <c r="A567" s="150"/>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ht="15.75" customHeight="1">
      <c r="A568" s="150"/>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ht="15.75" customHeight="1">
      <c r="A569" s="150"/>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ht="15.75" customHeight="1">
      <c r="A570" s="150"/>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ht="15.75" customHeight="1">
      <c r="A571" s="150"/>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ht="15.75" customHeight="1">
      <c r="A572" s="150"/>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ht="15.75" customHeight="1">
      <c r="A573" s="150"/>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ht="15.75" customHeight="1">
      <c r="A574" s="150"/>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ht="15.75" customHeight="1">
      <c r="A575" s="150"/>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ht="15.75" customHeight="1">
      <c r="A576" s="150"/>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ht="15.75" customHeight="1">
      <c r="A577" s="150"/>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ht="15.75" customHeight="1">
      <c r="A578" s="150"/>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ht="15.75" customHeight="1">
      <c r="A579" s="150"/>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ht="15.75" customHeight="1">
      <c r="A580" s="150"/>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ht="15.75" customHeight="1">
      <c r="A581" s="150"/>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ht="15.75" customHeight="1">
      <c r="A582" s="150"/>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ht="15.75" customHeight="1">
      <c r="A583" s="150"/>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ht="15.75" customHeight="1">
      <c r="A584" s="150"/>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ht="15.75" customHeight="1">
      <c r="A585" s="150"/>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ht="15.75" customHeight="1">
      <c r="A586" s="150"/>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ht="15.75" customHeight="1">
      <c r="A587" s="150"/>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ht="15.75" customHeight="1">
      <c r="A588" s="150"/>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ht="15.75" customHeight="1">
      <c r="A589" s="150"/>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ht="15.75" customHeight="1">
      <c r="A590" s="150"/>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ht="15.75" customHeight="1">
      <c r="A591" s="150"/>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ht="15.75" customHeight="1">
      <c r="A592" s="150"/>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ht="15.75" customHeight="1">
      <c r="A593" s="150"/>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ht="15.75" customHeight="1">
      <c r="A594" s="150"/>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ht="15.75" customHeight="1">
      <c r="A595" s="150"/>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ht="15.75" customHeight="1">
      <c r="A596" s="150"/>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ht="15.75" customHeight="1">
      <c r="A597" s="150"/>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ht="15.75" customHeight="1">
      <c r="A598" s="150"/>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ht="15.75" customHeight="1">
      <c r="A599" s="150"/>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ht="15.75" customHeight="1">
      <c r="A600" s="150"/>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ht="15.75" customHeight="1">
      <c r="A601" s="150"/>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ht="15.75" customHeight="1">
      <c r="A602" s="150"/>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ht="15.75" customHeight="1">
      <c r="A603" s="150"/>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ht="15.75" customHeight="1">
      <c r="A604" s="150"/>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ht="15.75" customHeight="1">
      <c r="A605" s="150"/>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ht="15.75" customHeight="1">
      <c r="A606" s="150"/>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ht="15.75" customHeight="1">
      <c r="A607" s="150"/>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ht="15.75" customHeight="1">
      <c r="A608" s="150"/>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ht="15.75" customHeight="1">
      <c r="A609" s="150"/>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ht="15.75" customHeight="1">
      <c r="A610" s="150"/>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ht="15.75" customHeight="1">
      <c r="A611" s="150"/>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ht="15.75" customHeight="1">
      <c r="A612" s="150"/>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ht="15.75" customHeight="1">
      <c r="A613" s="150"/>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ht="15.75" customHeight="1">
      <c r="A614" s="150"/>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ht="15.75" customHeight="1">
      <c r="A615" s="150"/>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ht="15.75" customHeight="1">
      <c r="A616" s="150"/>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ht="15.75" customHeight="1">
      <c r="A617" s="150"/>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ht="15.75" customHeight="1">
      <c r="A618" s="150"/>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ht="15.75" customHeight="1">
      <c r="A619" s="150"/>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ht="15.75" customHeight="1">
      <c r="A620" s="150"/>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ht="15.75" customHeight="1">
      <c r="A621" s="150"/>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ht="15.75" customHeight="1">
      <c r="A622" s="150"/>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ht="15.75" customHeight="1">
      <c r="A623" s="150"/>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ht="15.75" customHeight="1">
      <c r="A624" s="150"/>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ht="15.75" customHeight="1">
      <c r="A625" s="150"/>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ht="15.75" customHeight="1">
      <c r="A626" s="150"/>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ht="15.75" customHeight="1">
      <c r="A627" s="150"/>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ht="15.75" customHeight="1">
      <c r="A628" s="150"/>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ht="15.75" customHeight="1">
      <c r="A629" s="150"/>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ht="15.75" customHeight="1">
      <c r="A630" s="150"/>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ht="15.75" customHeight="1">
      <c r="A631" s="150"/>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ht="15.75" customHeight="1">
      <c r="A632" s="150"/>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ht="15.75" customHeight="1">
      <c r="A633" s="150"/>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ht="15.75" customHeight="1">
      <c r="A634" s="150"/>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ht="15.75" customHeight="1">
      <c r="A635" s="150"/>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ht="15.75" customHeight="1">
      <c r="A636" s="150"/>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ht="15.75" customHeight="1">
      <c r="A637" s="150"/>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ht="15.75" customHeight="1">
      <c r="A638" s="150"/>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ht="15.75" customHeight="1">
      <c r="A639" s="150"/>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ht="15.75" customHeight="1">
      <c r="A640" s="150"/>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ht="15.75" customHeight="1">
      <c r="A641" s="150"/>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ht="15.75" customHeight="1">
      <c r="A642" s="150"/>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ht="15.75" customHeight="1">
      <c r="A643" s="150"/>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ht="15.75" customHeight="1">
      <c r="A644" s="150"/>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ht="15.75" customHeight="1">
      <c r="A645" s="150"/>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ht="15.75" customHeight="1">
      <c r="A646" s="150"/>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ht="15.75" customHeight="1">
      <c r="A647" s="150"/>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ht="15.75" customHeight="1">
      <c r="A648" s="150"/>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ht="15.75" customHeight="1">
      <c r="A649" s="150"/>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ht="15.75" customHeight="1">
      <c r="A650" s="150"/>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ht="15.75" customHeight="1">
      <c r="A651" s="150"/>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ht="15.75" customHeight="1">
      <c r="A652" s="150"/>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ht="15.75" customHeight="1">
      <c r="A653" s="150"/>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ht="15.75" customHeight="1">
      <c r="A654" s="150"/>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ht="15.75" customHeight="1">
      <c r="A655" s="150"/>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ht="15.75" customHeight="1">
      <c r="A656" s="150"/>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ht="15.75" customHeight="1">
      <c r="A657" s="150"/>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ht="15.75" customHeight="1">
      <c r="A658" s="150"/>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ht="15.75" customHeight="1">
      <c r="A659" s="150"/>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ht="15.75" customHeight="1">
      <c r="A660" s="150"/>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ht="15.75" customHeight="1">
      <c r="A661" s="150"/>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ht="15.75" customHeight="1">
      <c r="A662" s="150"/>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ht="15.75" customHeight="1">
      <c r="A663" s="150"/>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ht="15.75" customHeight="1">
      <c r="A664" s="150"/>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ht="15.75" customHeight="1">
      <c r="A665" s="150"/>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ht="15.75" customHeight="1">
      <c r="A666" s="150"/>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ht="15.75" customHeight="1">
      <c r="A667" s="150"/>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ht="15.75" customHeight="1">
      <c r="A668" s="150"/>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ht="15.75" customHeight="1">
      <c r="A669" s="150"/>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ht="15.75" customHeight="1">
      <c r="A670" s="150"/>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ht="15.75" customHeight="1">
      <c r="A671" s="150"/>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ht="15.75" customHeight="1">
      <c r="A672" s="150"/>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ht="15.75" customHeight="1">
      <c r="A673" s="150"/>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ht="15.75" customHeight="1">
      <c r="A674" s="150"/>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ht="15.75" customHeight="1">
      <c r="A675" s="150"/>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ht="15.75" customHeight="1">
      <c r="A676" s="150"/>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ht="15.75" customHeight="1">
      <c r="A677" s="150"/>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ht="15.75" customHeight="1">
      <c r="A678" s="150"/>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ht="15.75" customHeight="1">
      <c r="A679" s="150"/>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ht="15.75" customHeight="1">
      <c r="A680" s="150"/>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ht="15.75" customHeight="1">
      <c r="A681" s="150"/>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ht="15.75" customHeight="1">
      <c r="A682" s="150"/>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ht="15.75" customHeight="1">
      <c r="A683" s="150"/>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ht="15.75" customHeight="1">
      <c r="A684" s="150"/>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ht="15.75" customHeight="1">
      <c r="A685" s="150"/>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ht="15.75" customHeight="1">
      <c r="A686" s="150"/>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ht="15.75" customHeight="1">
      <c r="A687" s="150"/>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ht="15.75" customHeight="1">
      <c r="A688" s="150"/>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ht="15.75" customHeight="1">
      <c r="A689" s="150"/>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ht="15.75" customHeight="1">
      <c r="A690" s="150"/>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ht="15.75" customHeight="1">
      <c r="A691" s="150"/>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ht="15.75" customHeight="1">
      <c r="A692" s="150"/>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ht="15.75" customHeight="1">
      <c r="A693" s="150"/>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ht="15.75" customHeight="1">
      <c r="A694" s="150"/>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ht="15.75" customHeight="1">
      <c r="A695" s="150"/>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ht="15.75" customHeight="1">
      <c r="A696" s="150"/>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ht="15.75" customHeight="1">
      <c r="A697" s="150"/>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ht="15.75" customHeight="1">
      <c r="A698" s="150"/>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ht="15.75" customHeight="1">
      <c r="A699" s="150"/>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ht="15.75" customHeight="1">
      <c r="A700" s="150"/>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ht="15.75" customHeight="1">
      <c r="A701" s="150"/>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ht="15.75" customHeight="1">
      <c r="A702" s="150"/>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ht="15.75" customHeight="1">
      <c r="A703" s="150"/>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ht="15.75" customHeight="1">
      <c r="A704" s="150"/>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ht="15.75" customHeight="1">
      <c r="A705" s="150"/>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ht="15.75" customHeight="1">
      <c r="A706" s="150"/>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ht="15.75" customHeight="1">
      <c r="A707" s="150"/>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ht="15.75" customHeight="1">
      <c r="A708" s="150"/>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ht="15.75" customHeight="1">
      <c r="A709" s="150"/>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ht="15.75" customHeight="1">
      <c r="A710" s="150"/>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ht="15.75" customHeight="1">
      <c r="A711" s="150"/>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ht="15.75" customHeight="1">
      <c r="A712" s="150"/>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ht="15.75" customHeight="1">
      <c r="A713" s="150"/>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ht="15.75" customHeight="1">
      <c r="A714" s="150"/>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ht="15.75" customHeight="1">
      <c r="A715" s="150"/>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ht="15.75" customHeight="1">
      <c r="A716" s="150"/>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ht="15.75" customHeight="1">
      <c r="A717" s="150"/>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ht="15.75" customHeight="1">
      <c r="A718" s="150"/>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ht="15.75" customHeight="1">
      <c r="A719" s="150"/>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ht="15.75" customHeight="1">
      <c r="A720" s="150"/>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ht="15.75" customHeight="1">
      <c r="A721" s="150"/>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ht="15.75" customHeight="1">
      <c r="A722" s="150"/>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ht="15.75" customHeight="1">
      <c r="A723" s="150"/>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ht="15.75" customHeight="1">
      <c r="A724" s="150"/>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ht="15.75" customHeight="1">
      <c r="A725" s="150"/>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ht="15.75" customHeight="1">
      <c r="A726" s="150"/>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ht="15.75" customHeight="1">
      <c r="A727" s="150"/>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ht="15.75" customHeight="1">
      <c r="A728" s="150"/>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ht="15.75" customHeight="1">
      <c r="A729" s="150"/>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ht="15.75" customHeight="1">
      <c r="A730" s="150"/>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ht="15.75" customHeight="1">
      <c r="A731" s="150"/>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ht="15.75" customHeight="1">
      <c r="A732" s="150"/>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ht="15.75" customHeight="1">
      <c r="A733" s="150"/>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ht="15.75" customHeight="1">
      <c r="A734" s="150"/>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ht="15.75" customHeight="1">
      <c r="A735" s="150"/>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ht="15.75" customHeight="1">
      <c r="A736" s="150"/>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ht="15.75" customHeight="1">
      <c r="A737" s="150"/>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ht="15.75" customHeight="1">
      <c r="A738" s="150"/>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ht="15.75" customHeight="1">
      <c r="A739" s="150"/>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ht="15.75" customHeight="1">
      <c r="A740" s="150"/>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ht="15.75" customHeight="1">
      <c r="A741" s="150"/>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ht="15.75" customHeight="1">
      <c r="A742" s="150"/>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ht="15.75" customHeight="1">
      <c r="A743" s="150"/>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ht="15.75" customHeight="1">
      <c r="A744" s="150"/>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ht="15.75" customHeight="1">
      <c r="A745" s="150"/>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ht="15.75" customHeight="1">
      <c r="A746" s="150"/>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ht="15.75" customHeight="1">
      <c r="A747" s="150"/>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ht="15.75" customHeight="1">
      <c r="A748" s="150"/>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ht="15.75" customHeight="1">
      <c r="A749" s="150"/>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ht="15.75" customHeight="1">
      <c r="A750" s="150"/>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ht="15.75" customHeight="1">
      <c r="A751" s="150"/>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ht="15.75" customHeight="1">
      <c r="A752" s="150"/>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ht="15.75" customHeight="1">
      <c r="A753" s="150"/>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ht="15.75" customHeight="1">
      <c r="A754" s="150"/>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ht="15.75" customHeight="1">
      <c r="A755" s="150"/>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ht="15.75" customHeight="1">
      <c r="A756" s="150"/>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ht="15.75" customHeight="1">
      <c r="A757" s="150"/>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ht="15.75" customHeight="1">
      <c r="A758" s="150"/>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ht="15.75" customHeight="1">
      <c r="A759" s="150"/>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ht="15.75" customHeight="1">
      <c r="A760" s="150"/>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ht="15.75" customHeight="1">
      <c r="A761" s="150"/>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ht="15.75" customHeight="1">
      <c r="A762" s="150"/>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ht="15.75" customHeight="1">
      <c r="A763" s="150"/>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ht="15.75" customHeight="1">
      <c r="A764" s="150"/>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ht="15.75" customHeight="1">
      <c r="A765" s="150"/>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ht="15.75" customHeight="1">
      <c r="A766" s="150"/>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ht="15.75" customHeight="1">
      <c r="A767" s="150"/>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ht="15.75" customHeight="1">
      <c r="A768" s="150"/>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ht="15.75" customHeight="1">
      <c r="A769" s="150"/>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ht="15.75" customHeight="1">
      <c r="A770" s="150"/>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ht="15.75" customHeight="1">
      <c r="A771" s="150"/>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ht="15.75" customHeight="1">
      <c r="A772" s="150"/>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ht="15.75" customHeight="1">
      <c r="A773" s="150"/>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ht="15.75" customHeight="1">
      <c r="A774" s="150"/>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ht="15.75" customHeight="1">
      <c r="A775" s="150"/>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ht="15.75" customHeight="1">
      <c r="A776" s="150"/>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ht="15.75" customHeight="1">
      <c r="A777" s="150"/>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ht="15.75" customHeight="1">
      <c r="A778" s="150"/>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ht="15.75" customHeight="1">
      <c r="A779" s="150"/>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ht="15.75" customHeight="1">
      <c r="A780" s="150"/>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ht="15.75" customHeight="1">
      <c r="A781" s="150"/>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ht="15.75" customHeight="1">
      <c r="A782" s="150"/>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ht="15.75" customHeight="1">
      <c r="A783" s="150"/>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ht="15.75" customHeight="1">
      <c r="A784" s="150"/>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ht="15.75" customHeight="1">
      <c r="A785" s="150"/>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ht="15.75" customHeight="1">
      <c r="A786" s="150"/>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ht="15.75" customHeight="1">
      <c r="A787" s="150"/>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ht="15.75" customHeight="1">
      <c r="A788" s="150"/>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ht="15.75" customHeight="1">
      <c r="A789" s="150"/>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ht="15.75" customHeight="1">
      <c r="A790" s="150"/>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ht="15.75" customHeight="1">
      <c r="A791" s="150"/>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ht="15.75" customHeight="1">
      <c r="A792" s="150"/>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ht="15.75" customHeight="1">
      <c r="A793" s="150"/>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ht="15.75" customHeight="1">
      <c r="A794" s="150"/>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ht="15.75" customHeight="1">
      <c r="A795" s="150"/>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ht="15.75" customHeight="1">
      <c r="A796" s="150"/>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ht="15.75" customHeight="1">
      <c r="A797" s="150"/>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ht="15.75" customHeight="1">
      <c r="A798" s="150"/>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ht="15.75" customHeight="1">
      <c r="A799" s="150"/>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ht="15.75" customHeight="1">
      <c r="A800" s="150"/>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ht="15.75" customHeight="1">
      <c r="A801" s="150"/>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ht="15.75" customHeight="1">
      <c r="A802" s="150"/>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ht="15.75" customHeight="1">
      <c r="A803" s="150"/>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ht="15.75" customHeight="1">
      <c r="A804" s="150"/>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ht="15.75" customHeight="1">
      <c r="A805" s="150"/>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ht="15.75" customHeight="1">
      <c r="A806" s="150"/>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ht="15.75" customHeight="1">
      <c r="A807" s="150"/>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ht="15.75" customHeight="1">
      <c r="A808" s="150"/>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ht="15.75" customHeight="1">
      <c r="A809" s="150"/>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ht="15.75" customHeight="1">
      <c r="A810" s="150"/>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ht="15.75" customHeight="1">
      <c r="A811" s="150"/>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ht="15.75" customHeight="1">
      <c r="A812" s="150"/>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ht="15.75" customHeight="1">
      <c r="A813" s="150"/>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ht="15.75" customHeight="1">
      <c r="A814" s="150"/>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ht="15.75" customHeight="1">
      <c r="A815" s="150"/>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ht="15.75" customHeight="1">
      <c r="A816" s="150"/>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ht="15.75" customHeight="1">
      <c r="A817" s="150"/>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ht="15.75" customHeight="1">
      <c r="A818" s="150"/>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ht="15.75" customHeight="1">
      <c r="A819" s="150"/>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ht="15.75" customHeight="1">
      <c r="A820" s="150"/>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ht="15.75" customHeight="1">
      <c r="A821" s="150"/>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ht="15.75" customHeight="1">
      <c r="A822" s="150"/>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ht="15.75" customHeight="1">
      <c r="A823" s="150"/>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ht="15.75" customHeight="1">
      <c r="A824" s="150"/>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ht="15.75" customHeight="1">
      <c r="A825" s="150"/>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ht="15.75" customHeight="1">
      <c r="A826" s="150"/>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ht="15.75" customHeight="1">
      <c r="A827" s="150"/>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ht="15.75" customHeight="1">
      <c r="A828" s="150"/>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ht="15.75" customHeight="1">
      <c r="A829" s="150"/>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ht="15.75" customHeight="1">
      <c r="A830" s="150"/>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ht="15.75" customHeight="1">
      <c r="A831" s="150"/>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ht="15.75" customHeight="1">
      <c r="A832" s="150"/>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ht="15.75" customHeight="1">
      <c r="A833" s="150"/>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ht="15.75" customHeight="1">
      <c r="A834" s="150"/>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ht="15.75" customHeight="1">
      <c r="A835" s="150"/>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ht="15.75" customHeight="1">
      <c r="A836" s="150"/>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ht="15.75" customHeight="1">
      <c r="A837" s="150"/>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ht="15.75" customHeight="1">
      <c r="A838" s="150"/>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ht="15.75" customHeight="1">
      <c r="A839" s="150"/>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ht="15.75" customHeight="1">
      <c r="A840" s="150"/>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ht="15.75" customHeight="1">
      <c r="A841" s="150"/>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ht="15.75" customHeight="1">
      <c r="A842" s="150"/>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ht="15.75" customHeight="1">
      <c r="A843" s="150"/>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ht="15.75" customHeight="1">
      <c r="A844" s="150"/>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ht="15.75" customHeight="1">
      <c r="A845" s="150"/>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ht="15.75" customHeight="1">
      <c r="A846" s="150"/>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ht="15.75" customHeight="1">
      <c r="A847" s="150"/>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ht="15.75" customHeight="1">
      <c r="A848" s="150"/>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ht="15.75" customHeight="1">
      <c r="A849" s="150"/>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ht="15.75" customHeight="1">
      <c r="A850" s="150"/>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ht="15.75" customHeight="1">
      <c r="A851" s="150"/>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ht="15.75" customHeight="1">
      <c r="A852" s="150"/>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ht="15.75" customHeight="1">
      <c r="A853" s="150"/>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ht="15.75" customHeight="1">
      <c r="A854" s="150"/>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ht="15.75" customHeight="1">
      <c r="A855" s="150"/>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ht="15.75" customHeight="1">
      <c r="A856" s="150"/>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ht="15.75" customHeight="1">
      <c r="A857" s="150"/>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ht="15.75" customHeight="1">
      <c r="A858" s="150"/>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ht="15.75" customHeight="1">
      <c r="A859" s="150"/>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ht="15.75" customHeight="1">
      <c r="A860" s="150"/>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ht="15.75" customHeight="1">
      <c r="A861" s="150"/>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ht="15.75" customHeight="1">
      <c r="A862" s="150"/>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ht="15.75" customHeight="1">
      <c r="A863" s="150"/>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ht="15.75" customHeight="1">
      <c r="A864" s="150"/>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ht="15.75" customHeight="1">
      <c r="A865" s="150"/>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ht="15.75" customHeight="1">
      <c r="A866" s="150"/>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ht="15.75" customHeight="1">
      <c r="A867" s="150"/>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ht="15.75" customHeight="1">
      <c r="A868" s="150"/>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ht="15.75" customHeight="1">
      <c r="A869" s="150"/>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ht="15.75" customHeight="1">
      <c r="A870" s="150"/>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ht="15.75" customHeight="1">
      <c r="A871" s="150"/>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ht="15.75" customHeight="1">
      <c r="A872" s="150"/>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ht="15.75" customHeight="1">
      <c r="A873" s="150"/>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ht="15.75" customHeight="1">
      <c r="A874" s="150"/>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ht="15.75" customHeight="1">
      <c r="A875" s="150"/>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ht="15.75" customHeight="1">
      <c r="A876" s="150"/>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ht="15.75" customHeight="1">
      <c r="A877" s="150"/>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ht="15.75" customHeight="1">
      <c r="A878" s="150"/>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ht="15.75" customHeight="1">
      <c r="A879" s="150"/>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ht="15.75" customHeight="1">
      <c r="A880" s="150"/>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ht="15.75" customHeight="1">
      <c r="A881" s="150"/>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ht="15.75" customHeight="1">
      <c r="A882" s="150"/>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ht="15.75" customHeight="1">
      <c r="A883" s="150"/>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ht="15.75" customHeight="1">
      <c r="A884" s="150"/>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ht="15.75" customHeight="1">
      <c r="A885" s="150"/>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ht="15.75" customHeight="1">
      <c r="A886" s="150"/>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ht="15.75" customHeight="1">
      <c r="A887" s="150"/>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ht="15.75" customHeight="1">
      <c r="A888" s="150"/>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ht="15.75" customHeight="1">
      <c r="A889" s="150"/>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ht="15.75" customHeight="1">
      <c r="A890" s="150"/>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ht="15.75" customHeight="1">
      <c r="A891" s="150"/>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ht="15.75" customHeight="1">
      <c r="A892" s="150"/>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ht="15.75" customHeight="1">
      <c r="A893" s="150"/>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ht="15.75" customHeight="1">
      <c r="A894" s="150"/>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ht="15.75" customHeight="1">
      <c r="A895" s="150"/>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ht="15.75" customHeight="1">
      <c r="A896" s="150"/>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ht="15.75" customHeight="1">
      <c r="A897" s="150"/>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ht="15.75" customHeight="1">
      <c r="A898" s="150"/>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ht="15.75" customHeight="1">
      <c r="A899" s="150"/>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ht="15.75" customHeight="1">
      <c r="A900" s="150"/>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ht="15.75" customHeight="1">
      <c r="A901" s="150"/>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ht="15.75" customHeight="1">
      <c r="A902" s="150"/>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ht="15.75" customHeight="1">
      <c r="A903" s="150"/>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ht="15.75" customHeight="1">
      <c r="A904" s="150"/>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ht="15.75" customHeight="1">
      <c r="A905" s="150"/>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ht="15.75" customHeight="1">
      <c r="A906" s="150"/>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ht="15.75" customHeight="1">
      <c r="A907" s="150"/>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ht="15.75" customHeight="1">
      <c r="A908" s="150"/>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ht="15.75" customHeight="1">
      <c r="A909" s="150"/>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ht="15.75" customHeight="1">
      <c r="A910" s="150"/>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ht="15.75" customHeight="1">
      <c r="A911" s="150"/>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ht="15.75" customHeight="1">
      <c r="A912" s="150"/>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ht="15.75" customHeight="1">
      <c r="A913" s="150"/>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ht="15.75" customHeight="1">
      <c r="A914" s="150"/>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ht="15.75" customHeight="1">
      <c r="A915" s="150"/>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ht="15.75" customHeight="1">
      <c r="A916" s="150"/>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ht="15.75" customHeight="1">
      <c r="A917" s="150"/>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ht="15.75" customHeight="1">
      <c r="A918" s="150"/>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ht="15.75" customHeight="1">
      <c r="A919" s="150"/>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ht="15.75" customHeight="1">
      <c r="A920" s="150"/>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ht="15.75" customHeight="1">
      <c r="A921" s="150"/>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ht="15.75" customHeight="1">
      <c r="A922" s="150"/>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ht="15.75" customHeight="1">
      <c r="A923" s="150"/>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ht="15.75" customHeight="1">
      <c r="A924" s="150"/>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ht="15.75" customHeight="1">
      <c r="A925" s="150"/>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ht="15.75" customHeight="1">
      <c r="A926" s="150"/>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ht="15.75" customHeight="1">
      <c r="A927" s="150"/>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ht="15.75" customHeight="1">
      <c r="A928" s="150"/>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ht="15.75" customHeight="1">
      <c r="A929" s="150"/>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ht="15.75" customHeight="1">
      <c r="A930" s="150"/>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ht="15.75" customHeight="1">
      <c r="A931" s="150"/>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ht="15.75" customHeight="1">
      <c r="A932" s="150"/>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ht="15.75" customHeight="1">
      <c r="A933" s="150"/>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ht="15.75" customHeight="1">
      <c r="A934" s="150"/>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ht="15.75" customHeight="1">
      <c r="A935" s="150"/>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ht="15.75" customHeight="1">
      <c r="A936" s="150"/>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ht="15.75" customHeight="1">
      <c r="A937" s="150"/>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ht="15.75" customHeight="1">
      <c r="A938" s="150"/>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ht="15.75" customHeight="1">
      <c r="A939" s="150"/>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ht="15.75" customHeight="1">
      <c r="A940" s="150"/>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ht="15.75" customHeight="1">
      <c r="A941" s="150"/>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ht="15.75" customHeight="1">
      <c r="A942" s="150"/>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ht="15.75" customHeight="1">
      <c r="A943" s="150"/>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ht="15.75" customHeight="1">
      <c r="A944" s="150"/>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ht="15.75" customHeight="1">
      <c r="A945" s="150"/>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ht="15.75" customHeight="1">
      <c r="A946" s="150"/>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ht="15.75" customHeight="1">
      <c r="A947" s="150"/>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ht="15.75" customHeight="1">
      <c r="A948" s="150"/>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ht="15.75" customHeight="1">
      <c r="A949" s="150"/>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ht="15.75" customHeight="1">
      <c r="A950" s="150"/>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ht="15.75" customHeight="1">
      <c r="A951" s="150"/>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ht="15.75" customHeight="1">
      <c r="A952" s="150"/>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ht="15.75" customHeight="1">
      <c r="A953" s="150"/>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ht="15.75" customHeight="1">
      <c r="A954" s="150"/>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ht="15.75" customHeight="1">
      <c r="A955" s="150"/>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ht="15.75" customHeight="1">
      <c r="A956" s="150"/>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ht="15.75" customHeight="1">
      <c r="A957" s="150"/>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ht="15.75" customHeight="1">
      <c r="A958" s="150"/>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ht="15.75" customHeight="1">
      <c r="A959" s="150"/>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ht="15.75" customHeight="1">
      <c r="A960" s="150"/>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ht="15.75" customHeight="1">
      <c r="A961" s="150"/>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ht="15.75" customHeight="1">
      <c r="A962" s="150"/>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ht="15.75" customHeight="1">
      <c r="A963" s="150"/>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ht="15.75" customHeight="1">
      <c r="A964" s="150"/>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ht="15.75" customHeight="1">
      <c r="A965" s="150"/>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ht="15.75" customHeight="1">
      <c r="A966" s="150"/>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ht="15.75" customHeight="1">
      <c r="A967" s="150"/>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ht="15.75" customHeight="1">
      <c r="A968" s="150"/>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ht="15.75" customHeight="1">
      <c r="A969" s="150"/>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ht="15.75" customHeight="1">
      <c r="A970" s="150"/>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ht="15.75" customHeight="1">
      <c r="A971" s="150"/>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ht="15.75" customHeight="1">
      <c r="A972" s="150"/>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ht="15.75" customHeight="1">
      <c r="A973" s="150"/>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ht="15.75" customHeight="1">
      <c r="A974" s="150"/>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ht="15.75" customHeight="1">
      <c r="A975" s="150"/>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ht="15.75" customHeight="1">
      <c r="A976" s="150"/>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ht="15.75" customHeight="1">
      <c r="A977" s="150"/>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ht="15.75" customHeight="1">
      <c r="A978" s="150"/>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ht="15.75" customHeight="1">
      <c r="A979" s="150"/>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ht="15.75" customHeight="1">
      <c r="A980" s="150"/>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ht="15.75" customHeight="1">
      <c r="A981" s="150"/>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ht="15.75" customHeight="1">
      <c r="A982" s="150"/>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ht="15.75" customHeight="1">
      <c r="A983" s="150"/>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ht="15.75" customHeight="1">
      <c r="A984" s="150"/>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ht="15.75" customHeight="1">
      <c r="A985" s="150"/>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ht="15.75" customHeight="1">
      <c r="A986" s="150"/>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ht="15.75" customHeight="1">
      <c r="A987" s="150"/>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ht="15.75" customHeight="1">
      <c r="A988" s="150"/>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ht="15.75" customHeight="1">
      <c r="A989" s="150"/>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ht="15.75" customHeight="1">
      <c r="A990" s="150"/>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ht="15.75" customHeight="1">
      <c r="A991" s="150"/>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ht="15.75" customHeight="1">
      <c r="A992" s="150"/>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ht="15.75" customHeight="1">
      <c r="A993" s="150"/>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ht="15.75" customHeight="1">
      <c r="A994" s="150"/>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ht="15.75" customHeight="1">
      <c r="A995" s="150"/>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ht="15.75" customHeight="1">
      <c r="A996" s="150"/>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ht="15.75" customHeight="1">
      <c r="A997" s="150"/>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ht="15.75" customHeight="1">
      <c r="A998" s="150"/>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ht="15.75" customHeight="1">
      <c r="A999" s="150"/>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ht="15.75" customHeight="1">
      <c r="A1000" s="150"/>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