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8" name="RESPONSABLES">#REF!</definedName>
    <definedName name="SI_NO">Listas!$O$2:$O$3</definedName>
    <definedName name="TratamientoCorrupcion">Listas!$AD$2:$AD$4</definedName>
    <definedName localSheetId="8" name="TIEMPO">#REF!</definedName>
    <definedName localSheetId="8" name="MANUALES">#REF!</definedName>
    <definedName localSheetId="3" name="CONTROL">#REF!</definedName>
    <definedName name="TIEMPO">#REF!</definedName>
    <definedName localSheetId="5" name="MANUALES">#REF!</definedName>
    <definedName name="Corrupción">Listas!$Q$2:$Q$6</definedName>
    <definedName localSheetId="3" name="EVIDENCIA">#REF!</definedName>
    <definedName localSheetId="8" name="EVIDENCIA">#REF!</definedName>
    <definedName name="FRECUENCIA">#REF!</definedName>
    <definedName localSheetId="8" name="CONTROL">#REF!</definedName>
    <definedName name="AUTOMATIZACION">#REF!</definedName>
    <definedName localSheetId="2" name="EVIDENCIA">#REF!</definedName>
    <definedName name="EVIDENCIA">#REF!</definedName>
    <definedName localSheetId="2" name="RESPONSABLES">#REF!</definedName>
    <definedName localSheetId="5" name="CONTROL">#REF!</definedName>
    <definedName localSheetId="3" name="MANUALES">#REF!</definedName>
    <definedName name="CONTROL">#REF!</definedName>
    <definedName localSheetId="2" name="MANUALES">#REF!</definedName>
    <definedName localSheetId="5" name="TIEMPO">#REF!</definedName>
    <definedName localSheetId="8" name="AUTOMATIZACION">#REF!</definedName>
    <definedName localSheetId="5" name="EVIDENCIA">#REF!</definedName>
    <definedName name="Probabilidad">Listas!$D$2:$D$6</definedName>
    <definedName localSheetId="5" name="AUTOMATIZACION">#REF!</definedName>
    <definedName name="TipoRiesgo">Listas!$B$2:$B$11</definedName>
    <definedName localSheetId="3" name="FRECUENCIA">#REF!</definedName>
    <definedName localSheetId="3" name="AUTOMATIZACION">#REF!</definedName>
    <definedName name="CriteriosImpacto">Listas!$E$2:$E$11</definedName>
    <definedName localSheetId="3" name="TIEMPO">#REF!</definedName>
    <definedName localSheetId="8" name="FRECUENCIA">#REF!</definedName>
    <definedName localSheetId="2" name="CONTROL">#REF!</definedName>
    <definedName localSheetId="2" name="AUTOMATIZACION">#REF!</definedName>
    <definedName localSheetId="5" name="RESPONSABLES">#REF!</definedName>
    <definedName name="RESPONSABLES">#REF!</definedName>
    <definedName localSheetId="3" name="RESPONSABLES">#REF!</definedName>
    <definedName localSheetId="2" name="TIEMPO">#REF!</definedName>
    <definedName name="MANUALES">#REF!</definedName>
    <definedName name="TratamientoV5">Listas!$N$2:$N$5</definedName>
    <definedName localSheetId="2" name="FRECUENCIA">#REF!</definedName>
    <definedName localSheetId="5" name="FRECUENCIA">#REF!</definedName>
  </definedNames>
  <calcPr/>
  <extLst>
    <ext uri="GoogleSheetsCustomDataVersion2">
      <go:sheetsCustomData xmlns:go="http://customooxmlschemas.google.com/" r:id="rId16" roundtripDataChecksum="TZrczKmJawOiBvgajEY8nx5Wz3/mR7BBEcbXBgDSn0w="/>
    </ext>
  </extLst>
</workbook>
</file>

<file path=xl/comments1.xml><?xml version="1.0" encoding="utf-8"?>
<comments xmlns:r="http://schemas.openxmlformats.org/officeDocument/2006/relationships" xmlns="http://schemas.openxmlformats.org/spreadsheetml/2006/main">
  <authors>
    <author/>
  </authors>
  <commentList>
    <comment authorId="0" ref="G7">
      <text>
        <t xml:space="preserve">======
ID#AAAAv0S7WSY
Carlos Ivan Rueda Blanco    (2023-05-05 11:48:38)
Descripción del Riesgo: Se recomienda la siguiente estructura que facilita su redacción y claridad, iniciando con la frase POSIBILIDAD DE:
Descripción del Riesgo = Impacto + Causa Inmediata + Causa Raiz</t>
      </text>
    </comment>
    <comment authorId="0" ref="T7">
      <text>
        <t xml:space="preserve">======
ID#AAAAv0Q8fvQ
Carlos Ivan Rueda Blanco    (2023-05-05 11:48:38)
Unidad de Medida: Registre la unidad de medida que representa los valores de apetito, tolerancia y capacidad del riesgo (ejemplo: unidad, porcentaje, etc).
Recuerde que la unidad de medida es la misma para el apetito, tolerancia y capacidad del riesgo.</t>
      </text>
    </comment>
    <comment authorId="0" ref="D7">
      <text>
        <t xml:space="preserve">======
ID#AAAAv0Q8fvM
Carlos Ivan Rueda Blanco    (2023-05-05 11:48:38)
Impacto: las consecuencias que puede ocasionar a la organización la materialización del riesgo.</t>
      </text>
    </comment>
    <comment authorId="0" ref="F7">
      <text>
        <t xml:space="preserve">======
ID#AAAAv0Q8fvA
Carlos Ivan Rueda Blanco    (2023-05-05 11:48:38)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E7">
      <text>
        <t xml:space="preserve">======
ID#AAAAv0Q8fu4
Carlos Ivan Rueda Blanco    (2023-05-05 11:48:38)
Causa inmediata: circunstancias o situaciones más evidentes sobre las cuales se presenta el riesgo, las mismas no constituyen la causa principal o base para que se presente el riesgo.</t>
      </text>
    </comment>
    <comment authorId="0" ref="S7">
      <text>
        <t xml:space="preserve">======
ID#AAAAv0Q8fus
Carlos Ivan Rueda Blanco    (2023-05-05 11:48:38)
Capacidad del Riesgo: Es el máximo valor del nivel de riesgo que una entidad puede soportar y a partir del cual la alta dirección consideran que no sería posible el logro de los objetivos de la entidad.</t>
      </text>
    </comment>
    <comment authorId="0" ref="R7">
      <text>
        <t xml:space="preserve">======
ID#AAAAv0Q8fuo
Carlos Ivan Rueda Blanco    (2023-05-05 11:48:38)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Q7">
      <text>
        <t xml:space="preserve">======
ID#AAAAv0Q8fuk
Carlos Ivan Rueda Blanco    (2023-05-05 11:48:38)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C7">
      <text>
        <t xml:space="preserve">======
ID#AAAAv0Q8fuc
Carlos Ivan Rueda Blanco    (2023-05-05 11:48:38)
Punto de Riesgo: actividad dentro del flujo del proceso donde existe evidencia o se tienen indicios de que pueden ocurrir eventos de riesgo operativo y deben mantenerse bajo control para asegurar que el proceso cumpla con su objetivo.</t>
      </text>
    </comment>
  </commentList>
  <extLst>
    <ext uri="GoogleSheetsCustomDataVersion2">
      <go:sheetsCustomData xmlns:go="http://customooxmlschemas.google.com/" r:id="rId1" roundtripDataSignature="AMtx7mi+xw7fjydLq9QxiYXe9bT98ovhOw=="/>
    </ext>
  </extLst>
</comments>
</file>

<file path=xl/comments2.xml><?xml version="1.0" encoding="utf-8"?>
<comments xmlns:r="http://schemas.openxmlformats.org/officeDocument/2006/relationships" xmlns="http://schemas.openxmlformats.org/spreadsheetml/2006/main">
  <authors>
    <author/>
  </authors>
  <commentList>
    <comment authorId="0" ref="I8">
      <text>
        <t xml:space="preserve">======
ID#AAAAv0Q8fvg
Los tipos de controles son    (2023-05-05 11:48:38)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F7">
      <text>
        <t xml:space="preserve">======
ID#AAAAv0Q8fvc
Carlos Ivan Rueda Blanco    (2023-05-05 11:48:38)
Acción: se determina mediante verbos que indican la acción que deben realizar como parte del control.</t>
      </text>
    </comment>
    <comment authorId="0" ref="H7">
      <text>
        <t xml:space="preserve">======
ID#AAAAv0Q8fu8
La Estructura para describir un control es la siguiente    (2023-05-05 11:48:38)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K8">
      <text>
        <t xml:space="preserve">======
ID#AAAAv0Q8fuw
Las maneras en que se ejecutan los controles son    (2023-05-05 11:48:38)
* Control manual: controles que son ejecutados por personas.
* Control automático: son ejecutados por un sistema.</t>
      </text>
    </comment>
    <comment authorId="0" ref="G7">
      <text>
        <t xml:space="preserve">======
ID#AAAAv0Q8fuY
Carlos Ivan Rueda Blanco    (2023-05-05 11:48:38)
Complemento: corresponde a los detalles que permiten identificar claramente el objeto del control.</t>
      </text>
    </comment>
    <comment authorId="0" ref="E7">
      <text>
        <t xml:space="preserve">======
ID#AAAAv0Q8fuU
Carlos Ivan Rueda Blanco    (2023-05-05 11:48:38)
Responsable de ejecutar el control: Cargo del servidor que ejecuta el control, en caso de que sean controles automáticos se identificará el sistema que realiza la actividad.</t>
      </text>
    </comment>
  </commentList>
  <extLst>
    <ext uri="GoogleSheetsCustomDataVersion2">
      <go:sheetsCustomData xmlns:go="http://customooxmlschemas.google.com/" r:id="rId1" roundtripDataSignature="AMtx7mjpkPYWiGfTim/yY2+aeSzuhMWKlw=="/>
    </ext>
  </extLst>
</comments>
</file>

<file path=xl/comments3.xml><?xml version="1.0" encoding="utf-8"?>
<comments xmlns:r="http://schemas.openxmlformats.org/officeDocument/2006/relationships" xmlns="http://schemas.openxmlformats.org/spreadsheetml/2006/main">
  <authors>
    <author/>
  </authors>
  <commentList>
    <comment authorId="0" ref="X8">
      <text>
        <t xml:space="preserve">======
ID#AAAAv0Q8fvk
Los tipos de controles son    (2023-05-05 11:48:38)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D7">
      <text>
        <t xml:space="preserve">======
ID#AAAAv0Q8fvY
Carlos Ivan Rueda Blanco    (2023-05-05 11:48:38)
Impacto: las consecuencias que puede ocasionar a la organización la materialización del riesgo.</t>
      </text>
    </comment>
    <comment authorId="0" ref="E7">
      <text>
        <t xml:space="preserve">======
ID#AAAAv0Q8fvU
Carlos Ivan Rueda Blanco    (2023-05-05 11:48:38)
Causa inmediata: circunstancias o situaciones más evidentes sobre las cuales se presenta el riesgo, las mismas no constituyen la causa principal o base para que se presente el riesgo.</t>
      </text>
    </comment>
    <comment authorId="0" ref="Q7">
      <text>
        <t xml:space="preserve">======
ID#AAAAv0Q8fvI
La Estructura para describir un control es la siguiente    (2023-05-05 11:48:38)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C7">
      <text>
        <t xml:space="preserve">======
ID#AAAAv0Q8fvE
Carlos Ivan Rueda Blanco    (2023-05-05 11:48:38)
Punto de Riesgo: actividad dentro del flujo del proceso donde existe evidencia o se tienen indicios de que pueden ocurrir eventos de riesgo operativo y deben mantenerse bajo control para asegurar que el proceso cumpla con su objetivo.</t>
      </text>
    </comment>
    <comment authorId="0" ref="Z8">
      <text>
        <t xml:space="preserve">======
ID#AAAAv0Q8fu0
Las maneras en que se ejecutan los controles son    (2023-05-05 11:48:38)
* Control manual: controles que son ejecutados por personas.
* Control automático: son ejecutados por un sistema.</t>
      </text>
    </comment>
    <comment authorId="0" ref="F7">
      <text>
        <t xml:space="preserve">======
ID#AAAAv0Q8fug
Carlos Ivan Rueda Blanco    (2023-05-05 11:48:38)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2">
      <go:sheetsCustomData xmlns:go="http://customooxmlschemas.google.com/" r:id="rId1" roundtripDataSignature="AMtx7mg58dgHmN3370RZ+lBSHugds9Zesw=="/>
    </ext>
  </extLst>
</comments>
</file>

<file path=xl/sharedStrings.xml><?xml version="1.0" encoding="utf-8"?>
<sst xmlns="http://schemas.openxmlformats.org/spreadsheetml/2006/main" count="993" uniqueCount="585">
  <si>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</si>
  <si>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</si>
  <si>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</si>
  <si>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</si>
  <si>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</si>
  <si>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</si>
  <si>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Manejo de Emergencias y Desastres</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</si>
  <si>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</si>
  <si>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</si>
  <si>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</si>
  <si>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</si>
  <si>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</si>
  <si>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</si>
  <si>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</si>
  <si>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</si>
  <si>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</si>
  <si>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</si>
  <si>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</si>
  <si>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</si>
  <si>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</si>
  <si>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</si>
  <si>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</si>
  <si>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</si>
  <si>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</si>
  <si>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</si>
  <si>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</si>
  <si>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</si>
  <si>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</si>
  <si>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</si>
  <si>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</si>
  <si>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</si>
  <si>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</si>
  <si>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</si>
  <si>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</si>
  <si>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</si>
  <si>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</si>
  <si>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</si>
  <si>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</si>
  <si>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</si>
  <si>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</si>
  <si>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</si>
  <si>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</si>
  <si>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</si>
  <si>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Desactualización de los actos administrativos que regulan funciones de la SMED. Desactualización de los instrumentos documentales del proceso</t>
  </si>
  <si>
    <t>Personal con la experiencia e idoneidad para la realización de las funciones de la SMED</t>
  </si>
  <si>
    <t>Debilidades en los sistemas de información para el manejo de emergencias y desastres</t>
  </si>
  <si>
    <t>Distribución interna de los grupos de trabajo con asignación de tareas</t>
  </si>
  <si>
    <t>Debilidades en la estructuración de la EIR</t>
  </si>
  <si>
    <t>Compromiso del personal para la realización de las funciones de la SMED</t>
  </si>
  <si>
    <t>Debilidades de recurso humano para la realización tareas de la SMED</t>
  </si>
  <si>
    <t>Disponibilidad y operación del CDLyR con funcionamiento 24 horas al día 7 días a la semana</t>
  </si>
  <si>
    <t xml:space="preserve">Debilidad en la asignación de recursos presupuestales </t>
  </si>
  <si>
    <t>Información confiable y oportuna sobre los procesos del Área de Servicios de Logística</t>
  </si>
  <si>
    <t>Asignación de actividades que no están enmarcadas en el funciones de la SMED y del proceso Manejo de la Ley 1523</t>
  </si>
  <si>
    <t>Personal de planta para dar continuidad a las actividades de la SMED</t>
  </si>
  <si>
    <t>Debilidad en la interacción entre los procesos misionales para la gestión del riesgo</t>
  </si>
  <si>
    <t>Capacidad Institucional a nivel operativo y logístico</t>
  </si>
  <si>
    <t>Pérdida de la memoria institucional. Falta de actualización en estructura, organización y funcionamiento de la entidad</t>
  </si>
  <si>
    <t>Sentido de pertenencia "personal que labora en la entidad, se siente identificado con los valores y objetivos del IDIGER"</t>
  </si>
  <si>
    <t xml:space="preserve">Falta de claridad institucional frente al trabajo comunitario </t>
  </si>
  <si>
    <t>Debilidad de Trabajo en equipo</t>
  </si>
  <si>
    <t>Falta de presencia y aporte del Área de Seguridad y Salud en el Trabajo, para definición de procesos y acompañamiento en cumplimiento de normatividad</t>
  </si>
  <si>
    <t>Deficiencia de vehículos automotores adecuados para el acceso a zonas con vías y topogracía de dificil acceso</t>
  </si>
  <si>
    <t xml:space="preserve">Demoras en los procesos de contratación para el desarrollo de las actividades de la SMED. Debilidad en los temas de correspondencia enviada por parte del área de correspondencia.Debilidad en los procesos  de planeación estrategica en cada una de las áreas   </t>
  </si>
  <si>
    <t xml:space="preserve">Deficit de información  historica de los procesos de la entidad </t>
  </si>
  <si>
    <t>Escasos espacios  de capacitación, inducción y reinducción  en temas administrativos, normativos y de temas generales de la entidad, y el quehacer de cada una de las areas</t>
  </si>
  <si>
    <t>Factores Externos (Análisis DOFA)</t>
  </si>
  <si>
    <t>Amenazas</t>
  </si>
  <si>
    <t>Oportunidades</t>
  </si>
  <si>
    <t>Desconocimiento de las entidades operativas del SDGRD_CC de la EDRE y su aplicación</t>
  </si>
  <si>
    <t>Normas que reglamentan las actividades de la SMED</t>
  </si>
  <si>
    <t>Desconocimiento de la comunidad y entidades privadas para acceder a los servicios de la SMED</t>
  </si>
  <si>
    <t>Instancias de coordinación y participación establecidas y en operación</t>
  </si>
  <si>
    <t xml:space="preserve">Alta rotación de personal lo que lleva a desgastes intitucionales y procedimientales, dificil control de procesos y productos. </t>
  </si>
  <si>
    <t>Disponibilidad de las entidades del SDGRD- CC para la actualización y participación de los instrumentos de la SMED</t>
  </si>
  <si>
    <t xml:space="preserve">Reducido conociemiento e  importancia del tema de la gestión del riesgo y Cambio climatico a nivel de las comunidades  </t>
  </si>
  <si>
    <t>Existencia de un marco legal y normativo que soporta el trabajo en el territorio</t>
  </si>
  <si>
    <t>Socialización al cliente externo de los procesos y procedimientos de la SMEyD</t>
  </si>
  <si>
    <t>Reconocimiento de instituciones del Distrtito, del trabajo realizado por el IDIGER</t>
  </si>
  <si>
    <t>Factores Externos (Análisis PESTEL)</t>
  </si>
  <si>
    <t>Factores Políticos</t>
  </si>
  <si>
    <t>Factores Económicos</t>
  </si>
  <si>
    <t>Gestión del conocimiento en los cambios de administración</t>
  </si>
  <si>
    <t>Asignación de recursos para el proceso de manejo de emergencias y desastres</t>
  </si>
  <si>
    <t>Factores Sociales</t>
  </si>
  <si>
    <t>Factores Tecnológicos</t>
  </si>
  <si>
    <t>Poblaciones ubicadas en zonas de alto riesgo</t>
  </si>
  <si>
    <t>Falta de sistemas de infoermación o  desactualizados</t>
  </si>
  <si>
    <t>Desconocimiento de los procesos de la gestión del riesgo por parte de la comunidad</t>
  </si>
  <si>
    <t>Factores Ecológicos</t>
  </si>
  <si>
    <t>Factores Legales</t>
  </si>
  <si>
    <t>Cambio climático</t>
  </si>
  <si>
    <t>Articulación de instrumentos normativos</t>
  </si>
  <si>
    <t>Riesgos naturales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</si>
  <si>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</si>
  <si>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</si>
  <si>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</si>
  <si>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</si>
  <si>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</si>
  <si>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</si>
  <si>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</si>
  <si>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</si>
  <si>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</si>
  <si>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</si>
  <si>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</si>
  <si>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</si>
  <si>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</si>
  <si>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</si>
  <si>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</si>
  <si>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</si>
  <si>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</si>
  <si>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</si>
  <si>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</si>
  <si>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</si>
  <si>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</si>
  <si>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</si>
  <si>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</si>
  <si>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</si>
  <si>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</si>
  <si>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</si>
  <si>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</si>
  <si>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</si>
  <si>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Aprovisionamiento, servicios de logística y entrega de ayudas no pecuniarias del centro distrital logístico y de reserva</t>
  </si>
  <si>
    <t>Afectación Reputacional</t>
  </si>
  <si>
    <t>Debilidades en el control de la salida de los elementos</t>
  </si>
  <si>
    <t>Deficiencias en la información al momento de solicitar elementos</t>
  </si>
  <si>
    <t>Uso  de los elementos del CDLyR para actividades contrarias al objeto que fueron adquiridos para el favorecimiento de un tercero</t>
  </si>
  <si>
    <t>Corrupción</t>
  </si>
  <si>
    <t>Ejecución y Administración de procesos</t>
  </si>
  <si>
    <t>Rara vez: No se ha presentado en los últimos cinco años.</t>
  </si>
  <si>
    <t/>
  </si>
  <si>
    <t>Reconocimiento de AHCP para la relocalización transitoria de familias afectadas por emergencia o por riesgo inminente</t>
  </si>
  <si>
    <t>Afectación Económica (o presupuestal) y Reputacional</t>
  </si>
  <si>
    <t>Debilidades en la verificación de los documentos para el trámite de la AHCP</t>
  </si>
  <si>
    <t>Debilidades en la caracterización de la población afectada o identificada con riesgo inminente</t>
  </si>
  <si>
    <t>Otorgamiento de la AHCP sin el cumplimiento de los requisitos para el favorecimiento de un tercero</t>
  </si>
  <si>
    <t>Emisión de concepto técnico de planes de emergencias y contingencias para actividades de aglomeraciones de público, parques de diverisiones, atracciones o dispositivos de entretenimeinto</t>
  </si>
  <si>
    <t>Falta de seguimiento en la emisión de sión de conceptos de verificación de PEC</t>
  </si>
  <si>
    <t xml:space="preserve">Debilidad en la elaboración  de los conceptos de verificación de los PEC </t>
  </si>
  <si>
    <t>Emisión de conceptos técnicos de evaluación de planes de aglomeraciones de público, parques de diversiones, atracciones o dispositivos de entretenimiento, sin el cumplimiento de requisitos para beneficio de un tercero</t>
  </si>
  <si>
    <t>Corrupción en Trámites, OPAs y Consultas de Acceso a la Información Pública</t>
  </si>
  <si>
    <t>Compromisos de plan de acción</t>
  </si>
  <si>
    <t>Recursos limitados para el cumplimiento de los compromisos</t>
  </si>
  <si>
    <t>Debilidad en el seguimiento de los compromisos</t>
  </si>
  <si>
    <t>Incumplimiento de las actividades establecidas en el plan de acción</t>
  </si>
  <si>
    <t>Estratégico</t>
  </si>
  <si>
    <t>Baja: La actividad que conlleva el riesgo se ejecuta de 3 a 24 veces por año</t>
  </si>
  <si>
    <t>Reputacional: El riesgo afecta la imagen de alguna área de la organización</t>
  </si>
  <si>
    <t>1 al 10</t>
  </si>
  <si>
    <t>11 al 15</t>
  </si>
  <si>
    <t>Porcentaje</t>
  </si>
  <si>
    <t>Las acciones establecidas en el PA deben tener un cumplimiento mínimo del 90%, teniendo en cuenta que las mismas están asociadas a las metas del proyecto de inversión</t>
  </si>
  <si>
    <t>Coordinación servicios de respuesta, emergencias y desastres</t>
  </si>
  <si>
    <t>Consolidación de información por parte del SDGR_CC sin el cumplimiento de requisitos</t>
  </si>
  <si>
    <t>Debilidad en el registro de población afectada por emergencias</t>
  </si>
  <si>
    <t>Emisión de certificados de emergencia, sin el cumplimiento de requisitos para beneficio de un tercero</t>
  </si>
  <si>
    <t>No contar con contratos vigentes para el suministro de AH 
Incumplimientos por parte del proveedor para la entrega de las AH</t>
  </si>
  <si>
    <t xml:space="preserve">No contar suministros disponibles en el CDLyR
</t>
  </si>
  <si>
    <t>Posibilidad de no atención oportuna de las solicitudes para atención de eventos o emergencias que lleguen a presentarse por falta de suministros disponibles en
el CDLyR</t>
  </si>
  <si>
    <t>Gestión</t>
  </si>
  <si>
    <t>Media: La actividad que conlleva el riesgo se ejecuta de 24 a 500 veces por año</t>
  </si>
  <si>
    <t>Reputacional: El riesgo afecta la imagen de la entidad con algunos usuarios de relevancia frente al logro de los objetivos</t>
  </si>
  <si>
    <t>1 al 25</t>
  </si>
  <si>
    <t>26 al 35</t>
  </si>
  <si>
    <t>La atención oportuna de ayudas humanitarias en especie debe tener un cumplimiento mínimo del 75%, teniendo en cuenta que se requieren para beneficiar las familias afectadas por emergencias, calamidades o desastres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</si>
  <si>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</si>
  <si>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</si>
  <si>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</si>
  <si>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</si>
  <si>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</si>
  <si>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</si>
  <si>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</si>
  <si>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</si>
  <si>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</si>
  <si>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</si>
  <si>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</si>
  <si>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</si>
  <si>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</si>
  <si>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</si>
  <si>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</si>
  <si>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</si>
  <si>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</si>
  <si>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</si>
  <si>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</si>
  <si>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</si>
  <si>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</si>
  <si>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</si>
  <si>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</si>
  <si>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</si>
  <si>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</si>
  <si>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NO</t>
  </si>
  <si>
    <t>SI</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</si>
  <si>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</si>
  <si>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</si>
  <si>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</si>
  <si>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</si>
  <si>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</si>
  <si>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</si>
  <si>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</si>
  <si>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</si>
  <si>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</si>
  <si>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</si>
  <si>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</si>
  <si>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</si>
  <si>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</si>
  <si>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</si>
  <si>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</si>
  <si>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</si>
  <si>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</si>
  <si>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</si>
  <si>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</si>
  <si>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</si>
  <si>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</si>
  <si>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</si>
  <si>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</si>
  <si>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</si>
  <si>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</si>
  <si>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</si>
  <si>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</si>
  <si>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</si>
  <si>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</si>
  <si>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</si>
  <si>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</si>
  <si>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</si>
  <si>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</si>
  <si>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</si>
  <si>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</si>
  <si>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</si>
  <si>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Líderes de grupos funcionales</t>
  </si>
  <si>
    <t>realizan seguimiento a las actividades del plan de acción</t>
  </si>
  <si>
    <t>mensualmente con el fin de establecer el estado de avance de los compromisos establecidos</t>
  </si>
  <si>
    <t>Preventivo</t>
  </si>
  <si>
    <t>Manual</t>
  </si>
  <si>
    <t>Sin Documentar</t>
  </si>
  <si>
    <t>Continua</t>
  </si>
  <si>
    <t>Con registro</t>
  </si>
  <si>
    <t>Carpeta compartida</t>
  </si>
  <si>
    <t>Informe mensual de gestión</t>
  </si>
  <si>
    <t>En los casos, que se evidencien incumplimientos o retrasos en el cumplimiento de las actividades, adelantar la gestión para su priorización y en los casos que corresponda justificar el no cumplimiento</t>
  </si>
  <si>
    <t>Subdirector</t>
  </si>
  <si>
    <t>revisa el avance de las actividades del plan de acción</t>
  </si>
  <si>
    <t>cada dos meses con el fin de establecer el estado de avance de los compromisos establecidos</t>
  </si>
  <si>
    <t>Reuniones de seguimiento</t>
  </si>
  <si>
    <t>En los casos, que se evidencien incumplimientos o retrasos en el cumplimiento de las actividades, adelantar la gestión para su priorización</t>
  </si>
  <si>
    <t>El supervisor del contrato</t>
  </si>
  <si>
    <t>verifica mensualmente el estado de ejecución</t>
  </si>
  <si>
    <t>con el fin de establecer las necesidades de requerimientos</t>
  </si>
  <si>
    <t>Documentado</t>
  </si>
  <si>
    <t>Bases de datos ejecución de contrato, Inventario CDLyR</t>
  </si>
  <si>
    <t xml:space="preserve">En el caso que el contrato esté en un 80% de ejecución se comunica al Subdirector y se inician las actividades de precontractuales para un nuevo contrato </t>
  </si>
  <si>
    <t xml:space="preserve">El personal de servicios de logística  </t>
  </si>
  <si>
    <t>diariamente adelantan la revisión del inventario de los elementos del CDLyR</t>
  </si>
  <si>
    <t>de acuerdo a la programación establecida en el software realizando el respectivo registro.</t>
  </si>
  <si>
    <t>Aleatoria</t>
  </si>
  <si>
    <t>Reporte Software</t>
  </si>
  <si>
    <t>Se registran lasd observaciones en el software logístico</t>
  </si>
  <si>
    <t>El subdirector de Manejo de Emergencias y Desastres</t>
  </si>
  <si>
    <t>cuando se requiera establece la necesidad de adelantar contratos mediante la modalidad de urgencia manifiesta</t>
  </si>
  <si>
    <t>con el fin de contar de manera inmediata con suministros requeridos para la atención de emergencias, calamidades o desastres</t>
  </si>
  <si>
    <t>Correctivo</t>
  </si>
  <si>
    <t>Expediente contractual</t>
  </si>
  <si>
    <t>En el caso que se requiera se establece la necesidad de adelantar la contratación de suministros por la modalidad de urgencia manifiesta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</si>
  <si>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</si>
  <si>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</si>
  <si>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</si>
  <si>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</si>
  <si>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</si>
  <si>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</si>
  <si>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</si>
  <si>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</si>
  <si>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</si>
  <si>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</si>
  <si>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</si>
  <si>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</si>
  <si>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</si>
  <si>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</si>
  <si>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</si>
  <si>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</si>
  <si>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</si>
  <si>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</si>
  <si>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</si>
  <si>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</si>
  <si>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</si>
  <si>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</si>
  <si>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</si>
  <si>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</si>
  <si>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</si>
  <si>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</si>
  <si>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</si>
  <si>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</si>
  <si>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profesionales de servicios de logistica</t>
  </si>
  <si>
    <t>A demanda (cada vez que se realiza una solicitud de préstamo o entrega de elementos del CDLyR)</t>
  </si>
  <si>
    <t>Evitar el uso mal intensionado o inadecuado de los elementos que se solicitan en el CDLyR, para favorecimiento de un tercero.</t>
  </si>
  <si>
    <t>1) Verificación la actividad en la que será utilizado el elemento solicitado al CDLyR.</t>
  </si>
  <si>
    <t>1) En caso de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 ela Entidad, para que continuen con el trámite.</t>
  </si>
  <si>
    <t>1) Soporte del registro de prestamo o entrega en el software utilizado por el CDLyR.
2) Actas de Cliente externo.</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</si>
  <si>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</si>
  <si>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</si>
  <si>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</si>
  <si>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</si>
  <si>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</si>
  <si>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</si>
  <si>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</si>
  <si>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</si>
  <si>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</si>
  <si>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Diariamente</t>
  </si>
  <si>
    <t>Identificar novedades en el inventario que no coincidan con la programación establecida en el software utilizado por el CDLyR</t>
  </si>
  <si>
    <t>1) Revisión del inventario de los elementos del CDLyR de acuerdo a la programación establecida en el software.</t>
  </si>
  <si>
    <t>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t>
  </si>
  <si>
    <t>1) Soporte del registro de la acción en el software utilizado por el CDLyR, incluyendo las novedades que se presenten.</t>
  </si>
  <si>
    <t>El profesional asignado y profesional lider del grupo de gestión humanitaria.
y
El Subdirector para el Manejo deEmergencias y Desastres</t>
  </si>
  <si>
    <t>A demanda (cada vez que se presente un evento de riesgo inminente, emergencia, calamidad o desastre)</t>
  </si>
  <si>
    <t>Verificar que se cumplan todos los requisitos para otorgar las AHCP,con el fin de evitar su uso mal intensionado y favorecimiento de terceros.</t>
  </si>
  <si>
    <t>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GMR-FT-30 y GMR-FT-34 con el fin de continuar con el trámite.
4) El Subdirector para el Manejo de Emergencias y Desastres verifica  la consistencia de la información registrada en cada uno de los  formatos GMR-FT-30 y GMR-FT-34 con el fin de continuar con el trámite.</t>
  </si>
  <si>
    <t>1) En caso de identificar el no cumplimiento de los requisitos, se procede a comunicar del no trámite, haciendo la devolución del expediente para su corrección, según las novedades identificadas.</t>
  </si>
  <si>
    <t>1) Base de datos AHCP con la información radicados  planillas de pago</t>
  </si>
  <si>
    <t>El profesional asignado y profesional lider del grupo de gestión de riesgos por aglomeraciones de público y STV.
y
El Subdirector para el Manejo deEmergencias y Desastres</t>
  </si>
  <si>
    <t>A demanda</t>
  </si>
  <si>
    <t>Verificar que se cumplan todos los requisitos para emitir concepto técnico de los planes de aglomeraciones de público, con el fin de evitar la materialización de riesgos y el favorecimiento de terceros.</t>
  </si>
  <si>
    <t>1) El (la) profesional asignado revisa el cumplimiento de los requisitos para cada uno de los PEC con el fin de establecer el cumplimento y la emisión del concepto técnico de cumplimiento o no cumplimiento.
2) El (la) profesional líder aprueba la emisión del concepto técnico para cada uno de los PEC con el fin de establecer que se encuentre coherente con la evaluación realizada y el PEC cargado o radicado en el IDIGER.
3) El (la) Subdirector para el manejo de emergencias y desastres aprueba la emisión del concepto técnico para cada uno de los PEC con el fin de establecer que se encuentre coherente con la evaluación realizada y el PEC cargado o radicado en el IDIGER.</t>
  </si>
  <si>
    <t>1) En caso de identificar el no cumplimiento de los requisitos, se procede a proyectar concepto técnico no favorable, según las novedades identificadas.</t>
  </si>
  <si>
    <t>1) Base de datos SUGA con los id de radicados entrada y salida, asignaciones (en donde están las revisiones y aprobaciones) y la información de favorable o no favorable.
2) base de datos PDADE con los id de radicados entrada y salida (en donde están las revisiones y aprobaciones)</t>
  </si>
  <si>
    <t>El técnico administrativo y/o el profesional de servicios de respuesta</t>
  </si>
  <si>
    <t>Verificar que se cumplan todos los requisitos para emitir certificado de emergencias, con el fin de evitar su uso mal intencionado y el favorecimiento de terceros.</t>
  </si>
  <si>
    <t>1) Verificar que la persona que solicita la información se encuentra registrada en las bases de datos remitidas por la Secretaría Distrital de Integración Social y en los registros de población cargados en el caso SIRE correspondiente.</t>
  </si>
  <si>
    <t>1) En caso de identificar el no cumplimiento de los requisitos, se procede a comunicar al solicitante.</t>
  </si>
  <si>
    <t>1) Base de datos con la información de las certificaciones generadas con los ID de entratda y salidas  (en donde están las revisiones y aprobaciones)</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</si>
  <si>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</si>
  <si>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</si>
  <si>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</si>
  <si>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</si>
  <si>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</si>
  <si>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</si>
  <si>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</si>
  <si>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</si>
  <si>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</si>
  <si>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</si>
  <si>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</si>
  <si>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</si>
  <si>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</si>
  <si>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</si>
  <si>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</si>
  <si>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</si>
  <si>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</si>
  <si>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</si>
  <si>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</si>
  <si>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Establecer la necesidad de actualización del procedimiento, teniendo en cuenta los eventos del riesgo.</t>
  </si>
  <si>
    <t>Servicios de logística</t>
  </si>
  <si>
    <t>Actualización del procedimiento de reconocimiento de AHCP</t>
  </si>
  <si>
    <t>Gestión Humanitaria</t>
  </si>
  <si>
    <t>Gestión de riesgos de aglomeraciones de público y STV</t>
  </si>
  <si>
    <t>Aceptar</t>
  </si>
  <si>
    <t>Servicios de respuesta</t>
  </si>
  <si>
    <t>Evitar</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</si>
  <si>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</si>
  <si>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</si>
  <si>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</si>
  <si>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</si>
  <si>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</si>
  <si>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</si>
  <si>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</si>
  <si>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</si>
  <si>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</si>
  <si>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</si>
  <si>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</si>
  <si>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</si>
  <si>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</si>
  <si>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</si>
  <si>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</si>
  <si>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</si>
  <si>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</si>
  <si>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</si>
  <si>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Durante el periodo no se ha establecido la nececidad de realizar la actulización del procedimiento</t>
  </si>
  <si>
    <t>Verificación de las solicitudes de préstamo o entrega de elementos del CDLyR realizadas durante el primer cuatrimestre del 2023, registradas en las actas de cliente interno
Realización de validación de inventarios en el software para el tercer cuatrimestre del año</t>
  </si>
  <si>
    <t>* Reporte Actas de cliente
* Reporte software lógistico movimientos</t>
  </si>
  <si>
    <r>
      <rPr>
        <rFont val="Arial Narrow"/>
        <color theme="1"/>
        <sz val="9.0"/>
      </rPr>
      <t xml:space="preserve">CONTROL 1: </t>
    </r>
    <r>
      <rPr>
        <rFont val="Arial Narrow"/>
        <color rgb="FF1155CC"/>
        <sz val="9.0"/>
        <u/>
      </rPr>
      <t xml:space="preserve">https://drive.google.com/drive/folders/1WPvnPUdDcv74rfta0irH_hMcWRsNIzZI?usp=share_link
</t>
    </r>
    <r>
      <rPr>
        <rFont val="Arial Narrow"/>
        <color theme="1"/>
        <sz val="9.0"/>
      </rPr>
      <t xml:space="preserve">Durante el periodo se  realizó la verificación  de las "actas cliente externo", realizadas de enero, febrero y marzo de 2023, asi como los archivos de Excel del control de entradas y salidas de enero, febrero y marzo de 2023
CONTROL 2:  </t>
    </r>
    <r>
      <rPr>
        <rFont val="Arial Narrow"/>
        <color rgb="FF1155CC"/>
        <sz val="9.0"/>
        <u/>
      </rPr>
      <t xml:space="preserve">https://drive.google.com/drive/folders/1ydLWWoqsxmYmb0J0PX75j5SWCz_tOgYp?usp=share_link
</t>
    </r>
    <r>
      <rPr>
        <rFont val="Arial Narrow"/>
        <color theme="1"/>
        <sz val="9.0"/>
      </rPr>
      <t xml:space="preserve">Se evidencia las revisiones y mantenimientos a los equipos de emergencia de enero y febrero de 2023
</t>
    </r>
    <r>
      <rPr>
        <rFont val="Arial Narrow"/>
        <color rgb="FFFF0000"/>
        <sz val="9.0"/>
      </rPr>
      <t xml:space="preserve">Falta la evidencia de las revisiones y mantenimientos realizados en el mes de marzo de 2023
</t>
    </r>
    <r>
      <rPr>
        <rFont val="Arial Narrow"/>
        <color theme="1"/>
        <sz val="9.0"/>
      </rPr>
      <t xml:space="preserve">ACCIÓN 1: </t>
    </r>
    <r>
      <rPr>
        <rFont val="Arial Narrow"/>
        <color rgb="FF1155CC"/>
        <sz val="9.0"/>
        <u/>
      </rPr>
      <t>https://drive.google.com/drive/folders/1NZ6TXrsf0IVkHNy6nuxADZdK_I4I32WW?usp=share_link</t>
    </r>
    <r>
      <rPr>
        <rFont val="Arial Narrow"/>
        <color theme="1"/>
        <sz val="9.0"/>
      </rPr>
      <t xml:space="preserve">
Durante el periodo se evidencia que no se realizaron acciones de actualización ya que no se estableció la necesidad
</t>
    </r>
    <r>
      <rPr>
        <rFont val="Arial Narrow"/>
        <b/>
        <color theme="1"/>
        <sz val="9.0"/>
      </rPr>
      <t>Realizando así,  la verificación y monitoreo del cumplimiento en un 100%</t>
    </r>
    <r>
      <rPr>
        <rFont val="Arial Narrow"/>
        <color theme="1"/>
        <sz val="9.0"/>
      </rPr>
      <t xml:space="preserve"> bbf</t>
    </r>
  </si>
  <si>
    <t>Accion: No se evidencia ejecución de la accion por tanto la evaluación del avence es del 0%
Control: Se evidencia la ejecución del control no obstante se recomienda revisar de manera general la idoneidad de los controles propuestos y si son adecuados para prevenir o mitigar el riesgo de corrupción así como las evidencias propuestas para el control.</t>
  </si>
  <si>
    <t>Durante el periodo no se ha establecido la nececidad de realizar la actualización del procedimiento</t>
  </si>
  <si>
    <t>Verificación de las solicitudes de préstamo o entrega de elementos del CDLyR realizadas durante el abril a julio del 2023, registradas en las actas de cliente interno
 Realización de validación de inventarios en el software durante abril a julio de la vigencia en curso</t>
  </si>
  <si>
    <t>* Reporte Actas de cliente
 * Reporte software lógistico movimientos</t>
  </si>
  <si>
    <t>Control 1: Se evidencia el cumplimiento de la ejecución del control .
Control 2:  Se evidencia el cumplimiento de la ejecución del control .
Acciòn1: Se reporta que no se ha generado la necesidad de actualizaciòn, por lo tanto se sugiere revisar la acción establecida, ya que si el procedimiento esta debidamente actualizado no es una acciòn si no un control y se debe dejar otro tipo de accion para reducir el nivel del riesgo.</t>
  </si>
  <si>
    <t>no se evidencia ejecuion de las acciones de mitigacion por lo cual se recomienda revisar la acción establecida, ya que si el procedimiento esta debidamente actualizado no es una acciòn si no un control y se debe dejar otro tipo de accion para reducir el nivel del riesgo.</t>
  </si>
  <si>
    <t xml:space="preserve">Actualización del procedimiento : ME-PD-03 Aprovisionamiento, servicios de logística y entrega de ayudas no pecuniarias del centro distrital logístico y de reserva, versión 10 del 22 de noviembre de 2023 </t>
  </si>
  <si>
    <t>Verificación de las solicitudes de préstamo o entrega de elementos del CDLyR realizadas durante el agosto a noviembre del 2023, registradas en las actas de cliente interno
 Realización de validación de inventarios en el software durante agosto a noviembre de la vigencia en curso</t>
  </si>
  <si>
    <r>
      <rPr>
        <rFont val="Arial Narrow"/>
        <color theme="1"/>
        <sz val="9.0"/>
      </rPr>
      <t xml:space="preserve">
Una Vez revisada la información reportada se tienen las siguientes observaciones: 
</t>
    </r>
    <r>
      <rPr>
        <rFont val="Arial Narrow"/>
        <b/>
        <color theme="1"/>
        <sz val="9.0"/>
      </rPr>
      <t xml:space="preserve">Acción: </t>
    </r>
    <r>
      <rPr>
        <rFont val="Arial Narrow"/>
        <color theme="1"/>
        <sz val="9.0"/>
      </rPr>
      <t xml:space="preserve">Se evidencia la actualización del procedimiento, se sugiere revisar si la actualización de este procedimiento sirve como control para prevenir la probabilidad de ocurrencia del riesgo. 
</t>
    </r>
    <r>
      <rPr>
        <rFont val="Arial Narrow"/>
        <b/>
        <color theme="1"/>
        <sz val="9.0"/>
      </rPr>
      <t xml:space="preserve">Control 1: </t>
    </r>
    <r>
      <rPr>
        <rFont val="Arial Narrow"/>
        <color theme="1"/>
        <sz val="9.0"/>
      </rPr>
      <t xml:space="preserve">Se evidencia el cumplimiento con los soportes cargados de las actas del cliente externo. 
</t>
    </r>
    <r>
      <rPr>
        <rFont val="Arial Narrow"/>
        <b/>
        <color theme="1"/>
        <sz val="9.0"/>
      </rPr>
      <t xml:space="preserve">Control 2: </t>
    </r>
    <r>
      <rPr>
        <rFont val="Arial Narrow"/>
        <color theme="1"/>
        <sz val="9.0"/>
      </rPr>
      <t xml:space="preserve">Se evidencia el cumplimiento con los soportes cargados de reportes de movimientos. 
Se recomienda para el 2024 revisar la información de acciones y controles con el fin de identificar nuevos o acciones que puedan fortalecer los ya existentes
</t>
    </r>
  </si>
  <si>
    <t xml:space="preserve">"Accion: Se evidencia la ejecucion de la acción de mitigacion de acuerdo a las evidencias presentadas.
Controles: Se evidencia el cumplimiento de los controles 1 y 2 de acuerdo a las evidencias presentadas.
Es necesario contemplar las recomendaciones generadas por parte de segunda y tercera linea de defensa con el fin de revisar la acción establecida, ya que si el procedimiento esta debidamente actualizado no es una acción si no un control y se debe dejar otro tipo de accion para reducir el nivel del riesgo.
</t>
  </si>
  <si>
    <t>Las evidencias relacionadas al control y a la accion estan documentadas y demuestran su ejecucón.</t>
  </si>
  <si>
    <t>Se encuentra pendiente realizar la actualización de la Resolución 091 , con la cual a partir de los nuevos lineamientos adelantar el ajuste al procedimiento</t>
  </si>
  <si>
    <t>Realización del trámite de las AHCP otorgadas durante la vigencia, teniendo en cuenta la verificación de la población afectada, la revisión y verificación para el otorgamiento de la ayuda.</t>
  </si>
  <si>
    <t>Base de datos con los ID de los radicados de las AHCP con la información correspondiente a la población afectada, teniendo en cuenta la información de datos privados en los registros de afectación, se remite la base consolidada de las ayudas otorgadas.</t>
  </si>
  <si>
    <r>
      <rPr>
        <rFont val="Arial Narrow"/>
        <color theme="1"/>
        <sz val="9.0"/>
      </rPr>
      <t xml:space="preserve">CONTROL 1:  </t>
    </r>
    <r>
      <rPr>
        <rFont val="Arial Narrow"/>
        <color rgb="FF1155CC"/>
        <sz val="9.0"/>
        <u/>
      </rPr>
      <t>https://drive.google.com/drive/folders/1WPvnPUdDcv74rfta0irH_hMcWRsNIzZI?usp=share_link</t>
    </r>
    <r>
      <rPr>
        <rFont val="Arial Narrow"/>
        <color theme="1"/>
        <sz val="9.0"/>
      </rPr>
      <t xml:space="preserve">
Durante el periodo se evidencia la base de datos consolidada AHCP 2023
ACCIÓN 1: </t>
    </r>
    <r>
      <rPr>
        <rFont val="Arial Narrow"/>
        <color rgb="FF1155CC"/>
        <sz val="9.0"/>
        <u/>
      </rPr>
      <t>https://drive.google.com/drive/folders/1YlpoJpfcyLZCJC7yxH11nVqtO-2nbPkn?usp=share_link</t>
    </r>
    <r>
      <rPr>
        <rFont val="Arial Narrow"/>
        <color theme="1"/>
        <sz val="9.0"/>
      </rPr>
      <t xml:space="preserve">
Durante el periodo se evidencia que no se realizaron acciones de actualización del procedimiento por falta de la actualización de la Resolución 091 Abril 02 DE 2014.  Por la cual se establecen lineamientos y procedimientos para la entrega de Ayudas Humanitarias reconocidas por el FOPAE
</t>
    </r>
    <r>
      <rPr>
        <rFont val="Arial Narrow"/>
        <b/>
        <color theme="1"/>
        <sz val="9.0"/>
      </rPr>
      <t>Realizando así,  la verificación y monitoreo del cumplimiento en un 100%</t>
    </r>
    <r>
      <rPr>
        <rFont val="Arial Narrow"/>
        <color theme="1"/>
        <sz val="9.0"/>
      </rPr>
      <t xml:space="preserve"> bbf</t>
    </r>
  </si>
  <si>
    <t>Control 1:Se evidencia el cumplimiento de la ejecución del control .
Acción 1: No se evidencia el cumplimiento de la Ejecuciòn de la acción.</t>
  </si>
  <si>
    <t xml:space="preserve">Se recomienda complemetar la redaccion del riesgo de corrupcion con la posibilidad de recibir o solicitar cualquier dádiva o beneficio a nombre propio o de terceros por Otorgamiento de la AHCP sin el cumplimiento de los requisitos.
El  control etabalecido para gestionar el riesgo de corrupcion no cumle con el objeto de mitigar de manera adecuada el riesgo por cuanto los reponsable asignado de ejecutar el control es el mismo que tiene el riesgo de corupcion por tanto no cumple 
con la  responsabilidad de reducir  el riesgo de actuaciones irregulares o fraudulentas. Si ese responsable quisiera hacer algo indebido, por sí solo,  lo podría hacer, por tanto  el control no está bien diseñado, y se debe  identificar la situación y mejorar
el diseño del control con relación a la persona responsable de su ejecución. 
Se evidencia monitoreo de la segunda linea de defensa,  no obstante el monitoreo no asegura la efectiviad en el  diseño y operacion de los controles y las acciones que gestionan el riesgo por parte de la primera linea.
</t>
  </si>
  <si>
    <t xml:space="preserve">Evidencias: Se evidencia el cumplimiento de la ejecución del control .
Acciòn1: no se evidencia la actualizaciòn del procedimiento </t>
  </si>
  <si>
    <t xml:space="preserve">Actualización del procedimiento : ME-PD-04 Procedimiento reconocimiento de AHCP a familias afectadas por emergencia, calamidad, desastres o riesgo inminente , versión 10 del 15 de diciembre de 2023 </t>
  </si>
  <si>
    <r>
      <rPr>
        <rFont val="Arial Narrow"/>
        <color theme="1"/>
        <sz val="9.0"/>
      </rPr>
      <t xml:space="preserve">
Una Vez revisada la información reportada se tienen las siguientes observaciones: 
</t>
    </r>
    <r>
      <rPr>
        <rFont val="Arial Narrow"/>
        <b/>
        <color theme="1"/>
        <sz val="9.0"/>
      </rPr>
      <t>Acción:</t>
    </r>
    <r>
      <rPr>
        <rFont val="Arial Narrow"/>
        <color theme="1"/>
        <sz val="9.0"/>
      </rPr>
      <t xml:space="preserve"> Se evidencia la actualización del procedimiento, se sugiere revisar si la actualización de este procedimiento sirve como control para prevenir la probabilidad de ocurrencia del riesgo. 
</t>
    </r>
    <r>
      <rPr>
        <rFont val="Arial Narrow"/>
        <b/>
        <color theme="1"/>
        <sz val="9.0"/>
      </rPr>
      <t xml:space="preserve">Control 1: </t>
    </r>
    <r>
      <rPr>
        <rFont val="Arial Narrow"/>
        <color theme="1"/>
        <sz val="9.0"/>
      </rPr>
      <t xml:space="preserve">Se evidencia el cumplimiento con los soportes de la Base de la AHCP
Se recomienda para el 2024 revisar la información de acciones y controles con el fin de identificar nuevos o acciones que puedan fortalecer los ya existentes
</t>
    </r>
  </si>
  <si>
    <t xml:space="preserve">"Accion: Se evidencia la ejecucion de la acción de mitigacion de acuerdo a las evidencias presentadas.
Control: Se evidencia el cumplimiento del control de acuerdo a las evidencias presentadas.
No se evidencia cumplimiento por parte del proceso referente a las recomendaciones dadas en el seguimiento anterior con relacion a  complementar la redaccion del riesgo y mejorar el diseño del control. 
Es necesario contemplar las recomendaciones generadas por parte de segunda y tercera linea de defensa con el fin de revisar la acción establecida, ya que si el procedimiento esta debidamente actualizado no es una acción si no un control y se debe dejar otro tipo de accion para reducir el nivel del riesgo.
</t>
  </si>
  <si>
    <t>Durante el periodo no se ha establecido la nececidad de realizar la actulización del procedimiento.</t>
  </si>
  <si>
    <t>Realización de revisión y evaluación de los PEC registrados en la plataforma SUGA y en radicados en IDIGER. En donde cada PEC se realizó la verificación de cumplimiento o no de los requisitos para la emisión del concepto.</t>
  </si>
  <si>
    <t>Base de datos con los ID de los radicados de cada una de las respuestas dadas en la evaluación de los PEC, en las respuestan queda registrada quien elaboró, aprobó y validó el concepto técnico.</t>
  </si>
  <si>
    <r>
      <rPr>
        <rFont val="Arial Narrow"/>
        <color theme="1"/>
        <sz val="9.0"/>
      </rPr>
      <t xml:space="preserve">CONTROL 1: </t>
    </r>
    <r>
      <rPr>
        <rFont val="Arial Narrow"/>
        <color rgb="FF1155CC"/>
        <sz val="9.0"/>
        <u/>
      </rPr>
      <t xml:space="preserve">https://drive.google.com/drive/folders/1l8aVYiPkScXYk30OkmtYu5iDBdkYt4wA?usp=share_link
</t>
    </r>
    <r>
      <rPr>
        <rFont val="Arial Narrow"/>
        <color theme="1"/>
        <sz val="9.0"/>
      </rPr>
      <t xml:space="preserve">Durante el periodo se  evidencia las Matrices SUGAS de enero, febrero y marzo de 2023., asi como 
las Matrices PDDE de enero, febrero y marzo de 2023
ACCIÓN 1: </t>
    </r>
    <r>
      <rPr>
        <rFont val="Arial Narrow"/>
        <color rgb="FF1155CC"/>
        <sz val="9.0"/>
        <u/>
      </rPr>
      <t>https://drive.google.com/drive/folders/1sQIueD_mVaqoGG_lmJyhX5RZ4VHLPnBk?usp=share_link</t>
    </r>
    <r>
      <rPr>
        <rFont val="Arial Narrow"/>
        <color theme="1"/>
        <sz val="9.0"/>
      </rPr>
      <t xml:space="preserve">
Durante el periodo se evidencia que no se realizaron acciones de actualización ya que no se estableció la necesidad
</t>
    </r>
    <r>
      <rPr>
        <rFont val="Arial Narrow"/>
        <b/>
        <color theme="1"/>
        <sz val="9.0"/>
      </rPr>
      <t>Realizando así,  la verificación y monitoreo del cumplimiento en un 100%</t>
    </r>
    <r>
      <rPr>
        <rFont val="Arial Narrow"/>
        <color theme="1"/>
        <sz val="9.0"/>
      </rPr>
      <t xml:space="preserve"> bbf</t>
    </r>
  </si>
  <si>
    <t>Se recomienda complemetar la redaccion del riesgo de corrupcion con la posibilidad de recibir o solicitar cualquier dádiva o beneficio a nombre propio o de terceros por Emisión de conceptos técnicos de evaluación de planes de aglomeraciones de público, parques de diversiones, atracciones o dispositivos de entretenimiento, sin el cumplimiento de requisitos
Control 1: Se evidencia el cumplimiento de la ejecución del control .
Control 2:  Se evidencia el cumplimiento de la ejecución del control .
Acciòn1: Se reporta que no se ha generado la necesidad de actualizaciòn, por lo tanto se sugiere revisar la acción establecida, ya que si el procedimiento esta debidamente actualizado no es una acciòn si no un control y se debe dejar otro tipo de accion para reducir el nivel del riesgo.</t>
  </si>
  <si>
    <t>Revisión del procedimiento ME-PD-02 Procedimiento emisión de concepto técnico de planes de emergencias y contingencias para actividades de aglomeraciones de público V6, el cual teniendo en cueta la normatidad vigente, y que no se han presentado cambios en las funciones o actividades realizadas por el IDIGER, no es necesario actualizar el documento.</t>
  </si>
  <si>
    <r>
      <rPr>
        <rFont val="Arial Narrow"/>
        <color theme="1"/>
        <sz val="9.0"/>
      </rPr>
      <t xml:space="preserve">Una Vez revisada la información reportada se tienen las siguientes observaciones: 
</t>
    </r>
    <r>
      <rPr>
        <rFont val="Arial Narrow"/>
        <b/>
        <color theme="1"/>
        <sz val="9.0"/>
      </rPr>
      <t>Acción:</t>
    </r>
    <r>
      <rPr>
        <rFont val="Arial Narrow"/>
        <color theme="1"/>
        <sz val="9.0"/>
      </rPr>
      <t xml:space="preserve">Acciòn1: Se reporta que no se ha generado la necesidad de actualizaciòn, por lo tanto se sugiere revisar la acción establecida, ya que si el procedimiento esta debidamente actualizado no es una acciòn si no un control y se debe dejar otro tipo de accion para reducir el nivel del riesgo.
</t>
    </r>
    <r>
      <rPr>
        <rFont val="Arial Narrow"/>
        <b/>
        <color theme="1"/>
        <sz val="9.0"/>
      </rPr>
      <t xml:space="preserve">Control 1: </t>
    </r>
    <r>
      <rPr>
        <rFont val="Arial Narrow"/>
        <color theme="1"/>
        <sz val="9.0"/>
      </rPr>
      <t xml:space="preserve">Se evidencia el cumplimiento con los soportes de los registro de la plataforma SUGA
Se recomienda para el 2024 revisar la información de acciones y controles con el fin de identificar nuevos o acciones que puedan fortalecer los ya existentes
</t>
    </r>
  </si>
  <si>
    <t xml:space="preserve">"Accion: Se evidencia reporte que no es necesario actualizar el procedimiento de acuerdo a las evidencias presentadas.
Control: Se evidencia el cumplimiento del control de acuerdo a las evidencias presentadas.
No se evidencia cumplimiento por parte del proceso referente a las recomendaciones dadas en el seguimiento anterior con relacion a  complementar la redaccion del riesgo.
Es necesario contemplar las recomendaciones generadas por parte de segunda y tercera linea de defensa con el fin de revisar la acción establecida, ya que si el procedimiento esta debidamente actualizado no es una acción si no un control y se debe dejar otro tipo de accion para reducir el nivel del riesgo.
</t>
  </si>
  <si>
    <t>N/A</t>
  </si>
  <si>
    <t>Elaboración de los informes mensuales por cada uno de los grupos funcionales de la SMED, los cuales se consolidan en el informe de gestión mensual.
En el mes de enero se realizó reunión con los líderes de grupo para revisar las fechas y actividades del pland e acción</t>
  </si>
  <si>
    <t>Informes de gestión consolidados enero, febrero y marzo Teniendo en cuenta la fecha del presente informe el informe del mes de abril se realizará una vez finalizado el mes
 Mesa de trabajo Plan de acción</t>
  </si>
  <si>
    <t>Se evidencia la ejecución de los controles para evitar la materialización del riesgo.</t>
  </si>
  <si>
    <t>Elaboración de los informes mensuales por cada uno de los grupos funcionales de la SMED, los cuales se consolidan en el informe de gestión mensual.
Reunioses con los equipos de trabajo</t>
  </si>
  <si>
    <t>Informes de gestión consolidados abril, mayo, junio y julio. Teniendo en cuenta la fecha del presente informe el informe del mes de agosto se realizará una vez finalizado el mes
REunión equipos de trabajo</t>
  </si>
  <si>
    <t>Se evidencia el cumplimiento de la ejecución de los controles</t>
  </si>
  <si>
    <t>Elaboración de los informes mensuales por cada uno de los grupos funcionales de la SMED, los cuales se consolidan en el informe de gestión mensual.
Reuniones con los equipos de trabajo</t>
  </si>
  <si>
    <t>Informes de gestión consolidados agosto, septiembre, octube y noviembre. Teniendo en cuenta la fecha del presente informe el informe del mes de noviembre se realizará una vez finalizado el mes
Reunión equipos de trabajo</t>
  </si>
  <si>
    <t xml:space="preserve">Revisar las evidencias presentadas ya que de los dos controles establecidos solo se presento evidencia de los informes mensuales pero no de la revisión del Subdirector como así lo establece al descripción del control, lo cual esta directamente relacionado con la prevención de la causa raiz.
Se recomienda dar continuidad a los controles establecidos y si es necesario buscar acciones de fortalecimiento para ellos ya que se evidencia en los soportes el control de la causa raiz lo cual permite evitar la materialización del riesgo. </t>
  </si>
  <si>
    <t>Emisión de las certificaciones solicitadas por parte de los usuarios las cuales se han revisado y verificado frente a la población registrada como afectada en los casos SIRE correspondiente.</t>
  </si>
  <si>
    <t>Base de datos certificaciones</t>
  </si>
  <si>
    <r>
      <rPr>
        <rFont val="Arial Narrow"/>
        <color theme="1"/>
        <sz val="9.0"/>
      </rPr>
      <t xml:space="preserve">CONTROL 1: </t>
    </r>
    <r>
      <rPr>
        <rFont val="Arial Narrow"/>
        <color rgb="FF1155CC"/>
        <sz val="9.0"/>
        <u/>
      </rPr>
      <t xml:space="preserve">https://drive.google.com/drive/folders/1sR5j6MdXk9nIGQNgQafovRoq_IgJUtaW?usp=share_link
</t>
    </r>
    <r>
      <rPr>
        <rFont val="Arial Narrow"/>
        <color theme="1"/>
        <sz val="9.0"/>
      </rPr>
      <t xml:space="preserve">Durante el periodo se evidencia el archivo de los radicadois atendidos en el año 2023
ACCIÓN 1: </t>
    </r>
    <r>
      <rPr>
        <rFont val="Arial Narrow"/>
        <color rgb="FF1155CC"/>
        <sz val="9.0"/>
        <u/>
      </rPr>
      <t>https://drive.google.com/drive/folders/1UDbVO7Trx_jnrRzaDNj8qCuglMg9StuN?usp=share_link</t>
    </r>
    <r>
      <rPr>
        <rFont val="Arial Narrow"/>
        <color theme="1"/>
        <sz val="9.0"/>
      </rPr>
      <t xml:space="preserve">
Durante el periodo se evidencia que no se realizaron acciones de actualización ya que no se estableció la necesidad
</t>
    </r>
    <r>
      <rPr>
        <rFont val="Arial Narrow"/>
        <b/>
        <color theme="1"/>
        <sz val="9.0"/>
      </rPr>
      <t>Realizando así,  la verificación y monitoreo del cumplimiento en un 100%</t>
    </r>
    <r>
      <rPr>
        <rFont val="Arial Narrow"/>
        <color theme="1"/>
        <sz val="9.0"/>
      </rPr>
      <t xml:space="preserve"> bbf</t>
    </r>
  </si>
  <si>
    <t>Control 1: Se evidencia el cumplimiento de la ejecución del control .
Acciòn1: Se reporta que no se ha generado la necesidad de actualizaciòn, por lo tanto se sugiere revisar la acción establecida, ya que si el procedimiento esta debidamente actualizado no es una acciòn si no un control y se debe dejar otro tipo de accion para reducir el nivel del riesgo.</t>
  </si>
  <si>
    <t xml:space="preserve">Se recomienda complemetar la redaccion del riesgo de corrupcion con la posibilidad de recibir o solicitar cualquier dádiva o beneficio a nombre propio o de terceros por Emisión de certificados de emergencia, sin el cumplimiento de requisitos.
El  control etabalecido para gestionar el riesgo de corrupcion no cumle con el objeto de mitigar de manera adecuada el riesgo por cuanto los reponsable asignado de ejecutar el control es el mismo que tiene el riesgo de corupcion por tanto no cumple  con la  responsabilidad de reducir  el riesgo de actuaciones irregulares o fraudulentas. Si ese responsable quisiera hacer algo indebido, por sí solo,  lo podría hacer, por tanto  el control no está bien diseñado, y se debe  identificar la situación y mejorar
el diseño del control con relación a la persona responsable de su ejecución. 
No se evidencia monitoreo de la segunda linea de defensa por tanto el monitoreo no asegura la efectiviad en el  diseño y operacion de los controles y las acciones que gestionan el riesgo por parte de la primera linea.
</t>
  </si>
  <si>
    <t>Evidencias:
 Se evidencia el cumplimiento de la ejecución del control .
Acciòn1: Se reporta que no se ha generado la necesidad de actualizaciòn, por lo tanto se sugiere revisar la acción establecida, ya que si el procedimiento esta debidamente actualizado no es una acciòn si no un control y se debe dejar otro tipo de accion para reducir el nivel del riesgo.</t>
  </si>
  <si>
    <t xml:space="preserve">Actualización del procedimiento: ME-PD-05 Coordinación de servicios de respuesta, emergencias y desastres, versión 10 del 27 de noviembre de 2023 </t>
  </si>
  <si>
    <r>
      <rPr>
        <rFont val="Arial Narrow"/>
        <color theme="1"/>
        <sz val="9.0"/>
      </rPr>
      <t xml:space="preserve">Una Vez revisada la información reportada se tienen las siguientes observaciones: 
</t>
    </r>
    <r>
      <rPr>
        <rFont val="Arial Narrow"/>
        <b/>
        <color theme="1"/>
        <sz val="9.0"/>
      </rPr>
      <t>Acción:</t>
    </r>
    <r>
      <rPr>
        <rFont val="Arial Narrow"/>
        <color theme="1"/>
        <sz val="9.0"/>
      </rPr>
      <t xml:space="preserve"> Se evidencia la actualización del procedimiento, se sugiere revisar si la actualización de este procedimiento sirve como control para prevenir la probabilidad de ocurrencia del riesgo. 
Se recomienda para el 2024 revisar la información de acciones y controles con el fin de identificar nuevos o acciones que puedan fortalecer los ya existentes</t>
    </r>
  </si>
  <si>
    <t xml:space="preserve">"Accion: Se evidencia la ejecucion de la acción de mitigacion de acuerdo a las evidencias presentadas.
Control: No se cargaron evidencias del cumplimiento del control, por tanto no se puede evaluar que el control realmente fue ejecutado de acuerdo con los parámetros establecidos y descritos.
No se evidencia cumplimiento por parte del proceso referente a las recomendaciones dadas en el seguimiento anterior con relacion a  complementar la redaccion del riesgo y mejorar el diseño del control. 
Es necesario contemplar las recomendaciones generadas por parte de segunda y tercera linea de defensa con el fin de revisar la acción establecida, ya que si el procedimiento esta debidamente actualizado no es una acción si no un control y se debe dejar otro tipo de accion para reducir el nivel del riesgo.
</t>
  </si>
  <si>
    <t>Las evidencias relacionadas a la accion estan documentadas y demuestran su ejecucón.
No se cargaron evidencias asociadas al control.</t>
  </si>
  <si>
    <t xml:space="preserve"> Seguimiento a los contratos de suministro de ayudas humanitarias
Realización de validación de inventarios en el software para el tercer cuatrimestre del año</t>
  </si>
  <si>
    <t>Seguimientos contratos AH
 Reporte software lógistico movimientos</t>
  </si>
  <si>
    <t>Seguimiento a los contratos de suministro de ayudas humanitarias
 Realización de validación de inventarios en el software para el tercer cuatrimestre del año</t>
  </si>
  <si>
    <t>Seguimiento a los contratos de suministro de ayudas humanitarias
 Realización de validación de inventarios en el software para el tercer cuatrimestre del año
Durante el periodo no se identificó la necesidad de adelantar contratos mediante urgencia manifiesta</t>
  </si>
  <si>
    <r>
      <rPr>
        <rFont val="Arial Narrow"/>
        <b val="0"/>
        <color theme="1"/>
        <sz val="9.0"/>
      </rPr>
      <t xml:space="preserve">Se evidencia el cumplimiento de los controles con los soportes presentados
</t>
    </r>
    <r>
      <rPr>
        <rFont val="Arial Narrow"/>
        <b/>
        <color theme="1"/>
        <sz val="9.0"/>
      </rPr>
      <t>Se recomienda dar continuidad a los controles establecidos y si es necesario buscar acciones de fortalecimiento para ellos ya que se evidencia en los soportes el control de la causa raiz lo cual permite evitar la materialización del riesgo. Buena Gestión realizada durante el año para cumplir los compromisos establecidos en la Gestión del riesgo.</t>
    </r>
  </si>
  <si>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</si>
  <si>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</si>
  <si>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</si>
  <si>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</si>
  <si>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</si>
  <si>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</si>
  <si>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</si>
  <si>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</si>
  <si>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</si>
  <si>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</si>
  <si>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</si>
  <si>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</si>
  <si>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</si>
  <si>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</si>
  <si>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</si>
  <si>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</si>
  <si>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</si>
  <si>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</si>
  <si>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</si>
  <si>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</si>
  <si>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</si>
  <si>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</si>
  <si>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</si>
  <si>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</si>
  <si>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</si>
  <si>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</si>
  <si>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</si>
  <si>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</si>
  <si>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</si>
  <si>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</si>
  <si>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</si>
  <si>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</si>
  <si>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</si>
  <si>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</si>
  <si>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</si>
  <si>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</si>
  <si>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</si>
  <si>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</si>
  <si>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</si>
  <si>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</si>
  <si>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</si>
  <si>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</si>
  <si>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</si>
  <si>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</si>
  <si>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</si>
  <si>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</si>
  <si>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</si>
  <si>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</si>
  <si>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</si>
  <si>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</si>
  <si>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</si>
  <si>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</si>
  <si>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</si>
  <si>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</si>
  <si>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</si>
  <si>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</si>
  <si>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</si>
  <si>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</si>
  <si>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</si>
  <si>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</si>
  <si>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</si>
  <si>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</si>
  <si>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</si>
  <si>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</si>
  <si>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</si>
  <si>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</si>
  <si>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</si>
  <si>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</si>
  <si>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</si>
  <si>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</si>
  <si>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</si>
  <si>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</si>
  <si>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</si>
  <si>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</si>
  <si>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</si>
  <si>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</si>
  <si>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</si>
  <si>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</si>
  <si>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</si>
  <si>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</si>
  <si>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</si>
  <si>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</si>
  <si>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</si>
  <si>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</si>
  <si>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</si>
  <si>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</si>
  <si>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</si>
  <si>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</si>
  <si>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</si>
  <si>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Intangibles</t>
  </si>
  <si>
    <r>
      <rPr>
        <rFont val="Calibri"/>
        <b/>
        <color theme="1"/>
        <sz val="11.0"/>
      </rPr>
      <t>Rara vez:</t>
    </r>
    <r>
      <rPr>
        <rFont val="Calibri"/>
        <color theme="1"/>
        <sz val="11.0"/>
      </rPr>
      <t xml:space="preserve"> No se ha presentado en los últimos cinco años.</t>
    </r>
  </si>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</sst>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6">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9.0"/>
      <color theme="1"/>
      <name val="Arial Narrow"/>
    </font>
    <font>
      <u/>
      <sz val="9.0"/>
      <color theme="1"/>
      <name val="Arial Narrow"/>
    </font>
    <font>
      <sz val="9.0"/>
      <color rgb="FF000000"/>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2">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9" fillId="3" fontId="20" numFmtId="0" xfId="0" applyAlignment="1" applyBorder="1" applyFont="1">
      <alignment horizontal="center" shrinkToFit="0" vertical="center" wrapText="1"/>
    </xf>
    <xf borderId="19" fillId="0" fontId="21" numFmtId="0" xfId="0" applyAlignment="1" applyBorder="1" applyFont="1">
      <alignment horizontal="center" shrinkToFit="0" vertical="center" wrapText="1"/>
    </xf>
    <xf borderId="19"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9"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1" fillId="0" fontId="22"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19" fillId="0" fontId="5" numFmtId="16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3"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4" numFmtId="0" xfId="0" applyAlignment="1" applyBorder="1" applyFont="1">
      <alignment horizontal="center" shrinkToFit="0" vertical="center" wrapText="1"/>
    </xf>
    <xf borderId="4" fillId="5" fontId="25" numFmtId="0" xfId="0" applyAlignment="1" applyBorder="1" applyFill="1" applyFont="1">
      <alignment horizontal="center" shrinkToFit="0" vertical="center" wrapText="1"/>
    </xf>
    <xf borderId="13" fillId="6" fontId="26" numFmtId="0" xfId="0" applyAlignment="1" applyBorder="1" applyFill="1" applyFont="1">
      <alignment horizontal="center" shrinkToFit="0" vertical="center" wrapText="1"/>
    </xf>
    <xf borderId="29" fillId="0" fontId="2" numFmtId="0" xfId="0" applyBorder="1" applyFont="1"/>
    <xf borderId="4" fillId="3" fontId="24" numFmtId="0" xfId="0" applyAlignment="1" applyBorder="1" applyFont="1">
      <alignment horizontal="center" shrinkToFit="0" vertical="center" wrapText="1"/>
    </xf>
    <xf borderId="4" fillId="6" fontId="26"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5" numFmtId="9" xfId="0" applyAlignment="1" applyBorder="1" applyFont="1" applyNumberFormat="1">
      <alignment horizontal="center" shrinkToFit="0" vertical="center" wrapText="1"/>
    </xf>
    <xf borderId="20" fillId="0" fontId="27" numFmtId="164" xfId="0" applyAlignment="1" applyBorder="1" applyFont="1" applyNumberFormat="1">
      <alignment horizontal="center" shrinkToFit="0" vertical="center" wrapText="1"/>
    </xf>
    <xf borderId="20" fillId="0" fontId="28" numFmtId="0" xfId="0" applyAlignment="1" applyBorder="1" applyFont="1">
      <alignment horizontal="center" shrinkToFit="0" vertical="center" wrapText="1"/>
    </xf>
    <xf borderId="20" fillId="0" fontId="27" numFmtId="0" xfId="0" applyAlignment="1" applyBorder="1" applyFont="1">
      <alignment horizontal="center" shrinkToFit="0" vertical="center" wrapText="1"/>
    </xf>
    <xf borderId="20" fillId="0" fontId="27" numFmtId="0" xfId="0" applyAlignment="1" applyBorder="1" applyFont="1">
      <alignment horizontal="center" readingOrder="0" shrinkToFit="0" vertical="center" wrapText="1"/>
    </xf>
    <xf borderId="20" fillId="0" fontId="5" numFmtId="9" xfId="0" applyAlignment="1" applyBorder="1" applyFont="1" applyNumberFormat="1">
      <alignment horizontal="center" readingOrder="0" shrinkToFit="0" vertical="center" wrapText="1"/>
    </xf>
    <xf borderId="19" fillId="0" fontId="27" numFmtId="164" xfId="0" applyAlignment="1" applyBorder="1" applyFont="1" applyNumberFormat="1">
      <alignment horizontal="center" shrinkToFit="0" vertical="center" wrapText="1"/>
    </xf>
    <xf borderId="19" fillId="0" fontId="29" numFmtId="0" xfId="0" applyAlignment="1" applyBorder="1" applyFont="1">
      <alignment horizontal="center" shrinkToFit="0" vertical="center" wrapText="1"/>
    </xf>
    <xf borderId="19" fillId="0" fontId="27" numFmtId="0" xfId="0" applyAlignment="1" applyBorder="1" applyFont="1">
      <alignment horizontal="center" shrinkToFit="0" vertical="center" wrapText="1"/>
    </xf>
    <xf borderId="19" fillId="0" fontId="27" numFmtId="0" xfId="0" applyAlignment="1" applyBorder="1" applyFont="1">
      <alignment horizontal="center" readingOrder="0" shrinkToFit="0" vertical="center" wrapText="1"/>
    </xf>
    <xf borderId="19" fillId="0" fontId="5" numFmtId="9" xfId="0" applyAlignment="1" applyBorder="1" applyFont="1" applyNumberFormat="1">
      <alignment horizontal="center" readingOrder="0" shrinkToFit="0" vertical="center" wrapText="1"/>
    </xf>
    <xf borderId="19" fillId="0" fontId="30" numFmtId="0" xfId="0" applyAlignment="1" applyBorder="1" applyFont="1">
      <alignment horizontal="center" vertical="center"/>
    </xf>
    <xf borderId="19" fillId="0" fontId="23" numFmtId="0" xfId="0" applyAlignment="1" applyBorder="1" applyFont="1">
      <alignment horizontal="center" readingOrder="0"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31" numFmtId="0" xfId="0" applyAlignment="1" applyBorder="1" applyFont="1">
      <alignment horizontal="center" shrinkToFit="0" vertical="center" wrapText="1"/>
    </xf>
    <xf borderId="19" fillId="4" fontId="31" numFmtId="0" xfId="0" applyAlignment="1" applyBorder="1" applyFont="1">
      <alignment horizontal="center" shrinkToFit="0" vertical="center" wrapText="1"/>
    </xf>
    <xf borderId="13" fillId="4" fontId="32" numFmtId="0" xfId="0" applyAlignment="1" applyBorder="1" applyFont="1">
      <alignment horizontal="center" shrinkToFit="0" vertical="center" wrapText="1"/>
    </xf>
    <xf borderId="4" fillId="4" fontId="32" numFmtId="9" xfId="0" applyAlignment="1" applyBorder="1" applyFont="1" applyNumberFormat="1">
      <alignment horizontal="center" vertical="center"/>
    </xf>
    <xf borderId="4" fillId="4" fontId="32" numFmtId="10" xfId="0" applyAlignment="1" applyBorder="1" applyFont="1" applyNumberFormat="1">
      <alignment horizontal="center" vertical="center"/>
    </xf>
    <xf borderId="4" fillId="4" fontId="32" numFmtId="0" xfId="0" applyAlignment="1" applyBorder="1" applyFont="1">
      <alignment horizontal="center" shrinkToFit="0" vertical="center" wrapText="1"/>
    </xf>
    <xf borderId="4" fillId="4" fontId="32"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3" numFmtId="0" xfId="0" applyAlignment="1" applyBorder="1" applyFont="1">
      <alignment horizontal="center" shrinkToFit="0" vertical="center" wrapText="1"/>
    </xf>
    <xf borderId="4" fillId="4" fontId="33" numFmtId="0" xfId="0" applyAlignment="1" applyBorder="1" applyFont="1">
      <alignment horizontal="center" vertical="center"/>
    </xf>
    <xf borderId="0" fillId="0" fontId="34" numFmtId="0" xfId="0" applyFont="1"/>
    <xf borderId="4" fillId="4" fontId="35" numFmtId="0" xfId="0" applyAlignment="1" applyBorder="1" applyFont="1">
      <alignment horizontal="left" shrinkToFit="0" vertical="center" wrapText="1"/>
    </xf>
    <xf borderId="4" fillId="0" fontId="35" numFmtId="0" xfId="0" applyAlignment="1" applyBorder="1" applyFont="1">
      <alignment horizontal="left" shrinkToFit="0" vertical="center" wrapText="1"/>
    </xf>
    <xf borderId="0" fillId="0" fontId="34" numFmtId="0" xfId="0" applyAlignment="1" applyFont="1">
      <alignment horizontal="left"/>
    </xf>
    <xf borderId="4" fillId="0" fontId="35" numFmtId="0" xfId="0" applyAlignment="1" applyBorder="1" applyFont="1">
      <alignment horizontal="left" vertical="center"/>
    </xf>
    <xf borderId="0" fillId="0" fontId="34"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color rgb="FFFF0000"/>
      </font>
      <fill>
        <patternFill patternType="solid">
          <fgColor rgb="FFFF0000"/>
          <bgColor rgb="FFFF00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Consolidado'!$F$8:$F$68</c:f>
              <c:numCache/>
            </c:numRef>
          </c:val>
        </c:ser>
        <c:overlap val="100"/>
        <c:axId val="1671730482"/>
        <c:axId val="172591982"/>
      </c:barChart>
      <c:catAx>
        <c:axId val="167173048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72591982"/>
      </c:catAx>
      <c:valAx>
        <c:axId val="17259198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671730482"/>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5B9BD5"/>
            </a:solidFill>
            <a:ln cmpd="sng">
              <a:solidFill>
                <a:srgbClr val="000000"/>
              </a:solidFill>
            </a:ln>
          </c:spPr>
          <c:cat>
            <c:strRef>
              <c:f>'9. Seguimiento Consolidado'!$A$9:$A$68</c:f>
            </c:strRef>
          </c:cat>
          <c:val>
            <c:numRef>
              <c:f>'9. Seguimiento Consolidado'!$G$8:$G$68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Consolidado'!$H$8:$H$68</c:f>
              <c:numCache/>
            </c:numRef>
          </c:val>
        </c:ser>
        <c:overlap val="100"/>
        <c:axId val="220081709"/>
        <c:axId val="2128157114"/>
      </c:barChart>
      <c:catAx>
        <c:axId val="22008170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128157114"/>
      </c:catAx>
      <c:valAx>
        <c:axId val="2128157114"/>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20081709"/>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Consolidado'!$J$8:$J$68</c:f>
              <c:numCache/>
            </c:numRef>
          </c:val>
        </c:ser>
        <c:overlap val="100"/>
        <c:axId val="2051580011"/>
        <c:axId val="225531730"/>
      </c:barChart>
      <c:catAx>
        <c:axId val="205158001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25531730"/>
      </c:catAx>
      <c:valAx>
        <c:axId val="22553173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205158001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79938550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473093870"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331994974"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WPvnPUdDcv74rfta0irH_hMcWRsNIzZI?usp=share_link" TargetMode="External"/><Relationship Id="rId2" Type="http://schemas.openxmlformats.org/officeDocument/2006/relationships/hyperlink" Target="https://drive.google.com/drive/folders/1WPvnPUdDcv74rfta0irH_hMcWRsNIzZI?usp=share_link" TargetMode="External"/><Relationship Id="rId3" Type="http://schemas.openxmlformats.org/officeDocument/2006/relationships/hyperlink" Target="https://drive.google.com/drive/folders/1l8aVYiPkScXYk30OkmtYu5iDBdkYt4wA?usp=share_link" TargetMode="External"/><Relationship Id="rId4" Type="http://schemas.openxmlformats.org/officeDocument/2006/relationships/hyperlink" Target="https://drive.google.com/drive/folders/1sR5j6MdXk9nIGQNgQafovRoq_IgJUtaW?usp=share_link" TargetMode="External"/><Relationship Id="rId5"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v>
      </c>
      <c r="D8" s="4"/>
      <c r="E8" s="4"/>
      <c r="F8" s="4"/>
      <c r="G8" s="4"/>
      <c r="H8" s="2"/>
      <c r="I8" s="23" t="str">
        <f>IFERROR(VLOOKUP(C6,'Datos Hoja 1'!$A$1:$D$17,3,FALSE),"")</f>
        <v>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5: Fortalecer el manejo de emergencias, calamidades y/o desastres en el marco del SDGR – CC en Bogotá D.C.</v>
      </c>
      <c r="D10" s="4"/>
      <c r="E10" s="4"/>
      <c r="F10" s="4"/>
      <c r="G10" s="4"/>
      <c r="H10" s="2"/>
      <c r="I10" s="9"/>
      <c r="L10" s="10"/>
      <c r="M10" s="6"/>
      <c r="N10" s="6"/>
      <c r="O10" s="8"/>
      <c r="P10" s="8"/>
      <c r="Q10" s="8"/>
      <c r="R10" s="8"/>
      <c r="S10" s="8"/>
      <c r="T10" s="8"/>
      <c r="U10" s="8"/>
      <c r="V10" s="8"/>
      <c r="W10" s="8"/>
      <c r="X10" s="8"/>
      <c r="Y10" s="8"/>
      <c r="Z10" s="8"/>
    </row>
    <row r="11" ht="27.75" customHeight="1">
      <c r="A11" s="24"/>
      <c r="B11" s="25"/>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6" t="s">
        <v>10</v>
      </c>
      <c r="B12" s="27"/>
      <c r="C12" s="27"/>
      <c r="D12" s="27"/>
      <c r="E12" s="27"/>
      <c r="F12" s="27"/>
      <c r="G12" s="27"/>
      <c r="H12" s="27"/>
      <c r="I12" s="27"/>
      <c r="J12" s="27"/>
      <c r="K12" s="27"/>
      <c r="L12" s="28"/>
      <c r="M12" s="6"/>
      <c r="N12" s="6"/>
      <c r="O12" s="8"/>
      <c r="P12" s="8"/>
      <c r="Q12" s="8"/>
      <c r="R12" s="8"/>
      <c r="S12" s="8"/>
      <c r="T12" s="8"/>
      <c r="U12" s="8"/>
      <c r="V12" s="8"/>
      <c r="W12" s="8"/>
      <c r="X12" s="8"/>
      <c r="Y12" s="8"/>
      <c r="Z12" s="8"/>
    </row>
    <row r="13" ht="16.5" customHeight="1">
      <c r="A13" s="29" t="s">
        <v>11</v>
      </c>
      <c r="B13" s="30" t="s">
        <v>12</v>
      </c>
      <c r="C13" s="28"/>
      <c r="D13" s="31"/>
      <c r="E13" s="30" t="s">
        <v>13</v>
      </c>
      <c r="F13" s="28"/>
      <c r="G13" s="29"/>
      <c r="H13" s="30" t="s">
        <v>14</v>
      </c>
      <c r="I13" s="28"/>
      <c r="J13" s="31" t="s">
        <v>11</v>
      </c>
      <c r="K13" s="30" t="s">
        <v>15</v>
      </c>
      <c r="L13" s="28"/>
      <c r="M13" s="6"/>
      <c r="N13" s="6"/>
      <c r="O13" s="8"/>
      <c r="P13" s="8"/>
      <c r="Q13" s="8"/>
      <c r="R13" s="8"/>
      <c r="S13" s="8"/>
      <c r="T13" s="8"/>
      <c r="U13" s="8"/>
      <c r="V13" s="8"/>
      <c r="W13" s="8"/>
      <c r="X13" s="8"/>
      <c r="Y13" s="8"/>
      <c r="Z13" s="8"/>
    </row>
    <row r="14" ht="16.5" customHeight="1">
      <c r="A14" s="29" t="s">
        <v>11</v>
      </c>
      <c r="B14" s="30" t="s">
        <v>16</v>
      </c>
      <c r="C14" s="28"/>
      <c r="D14" s="31"/>
      <c r="E14" s="30" t="s">
        <v>17</v>
      </c>
      <c r="F14" s="28"/>
      <c r="G14" s="29"/>
      <c r="H14" s="30" t="s">
        <v>18</v>
      </c>
      <c r="I14" s="28"/>
      <c r="J14" s="31"/>
      <c r="K14" s="30" t="s">
        <v>19</v>
      </c>
      <c r="L14" s="28"/>
      <c r="M14" s="6"/>
      <c r="N14" s="6"/>
      <c r="O14" s="8"/>
      <c r="P14" s="8"/>
      <c r="Q14" s="8"/>
      <c r="R14" s="8"/>
      <c r="S14" s="8"/>
      <c r="T14" s="8"/>
      <c r="U14" s="8"/>
      <c r="V14" s="8"/>
      <c r="W14" s="8"/>
      <c r="X14" s="8"/>
      <c r="Y14" s="8"/>
      <c r="Z14" s="8"/>
    </row>
    <row r="15" ht="25.5" customHeight="1">
      <c r="A15" s="29" t="s">
        <v>11</v>
      </c>
      <c r="B15" s="30" t="s">
        <v>20</v>
      </c>
      <c r="C15" s="28"/>
      <c r="D15" s="31"/>
      <c r="E15" s="32" t="s">
        <v>21</v>
      </c>
      <c r="F15" s="28"/>
      <c r="G15" s="29"/>
      <c r="H15" s="30" t="s">
        <v>22</v>
      </c>
      <c r="I15" s="28"/>
      <c r="J15" s="31"/>
      <c r="K15" s="32" t="s">
        <v>23</v>
      </c>
      <c r="L15" s="28"/>
      <c r="M15" s="6"/>
      <c r="N15" s="6"/>
      <c r="O15" s="8"/>
      <c r="P15" s="8"/>
      <c r="Q15" s="8"/>
      <c r="R15" s="8"/>
      <c r="S15" s="8"/>
      <c r="T15" s="8"/>
      <c r="U15" s="8"/>
      <c r="V15" s="8"/>
      <c r="W15" s="8"/>
      <c r="X15" s="8"/>
      <c r="Y15" s="8"/>
      <c r="Z15" s="8"/>
    </row>
    <row r="16" ht="16.5" customHeight="1">
      <c r="A16" s="29" t="s">
        <v>11</v>
      </c>
      <c r="B16" s="30" t="s">
        <v>24</v>
      </c>
      <c r="C16" s="28"/>
      <c r="D16" s="31"/>
      <c r="E16" s="30" t="s">
        <v>25</v>
      </c>
      <c r="F16" s="28"/>
      <c r="G16" s="29"/>
      <c r="H16" s="30" t="s">
        <v>26</v>
      </c>
      <c r="I16" s="28"/>
      <c r="J16" s="31"/>
      <c r="K16" s="30" t="s">
        <v>27</v>
      </c>
      <c r="L16" s="28"/>
      <c r="M16" s="6"/>
      <c r="N16" s="6"/>
      <c r="O16" s="8"/>
      <c r="P16" s="8"/>
      <c r="Q16" s="8"/>
      <c r="R16" s="8"/>
      <c r="S16" s="8"/>
      <c r="T16" s="8"/>
      <c r="U16" s="8"/>
      <c r="V16" s="8"/>
      <c r="W16" s="8"/>
      <c r="X16" s="8"/>
      <c r="Y16" s="8"/>
      <c r="Z16" s="8"/>
    </row>
    <row r="17" ht="16.5" customHeight="1">
      <c r="A17" s="29"/>
      <c r="B17" s="30" t="s">
        <v>28</v>
      </c>
      <c r="C17" s="28"/>
      <c r="D17" s="31"/>
      <c r="E17" s="30" t="s">
        <v>29</v>
      </c>
      <c r="F17" s="28"/>
      <c r="G17" s="29"/>
      <c r="H17" s="30" t="s">
        <v>30</v>
      </c>
      <c r="I17" s="28"/>
      <c r="J17" s="31" t="s">
        <v>11</v>
      </c>
      <c r="K17" s="30" t="s">
        <v>31</v>
      </c>
      <c r="L17" s="28"/>
      <c r="M17" s="6"/>
      <c r="N17" s="6"/>
      <c r="O17" s="8"/>
      <c r="P17" s="8"/>
      <c r="Q17" s="8"/>
      <c r="R17" s="8"/>
      <c r="S17" s="8"/>
      <c r="T17" s="8"/>
      <c r="U17" s="8"/>
      <c r="V17" s="8"/>
      <c r="W17" s="8"/>
      <c r="X17" s="8"/>
      <c r="Y17" s="8"/>
      <c r="Z17" s="8"/>
    </row>
    <row r="18" ht="25.5" customHeight="1">
      <c r="A18" s="29"/>
      <c r="B18" s="30" t="s">
        <v>32</v>
      </c>
      <c r="C18" s="28"/>
      <c r="D18" s="31"/>
      <c r="E18" s="32" t="s">
        <v>33</v>
      </c>
      <c r="F18" s="28"/>
      <c r="G18" s="29" t="s">
        <v>11</v>
      </c>
      <c r="H18" s="32" t="s">
        <v>34</v>
      </c>
      <c r="I18" s="28"/>
      <c r="J18" s="31"/>
      <c r="K18" s="30" t="s">
        <v>35</v>
      </c>
      <c r="L18" s="28"/>
      <c r="M18" s="6"/>
      <c r="N18" s="6"/>
      <c r="O18" s="8"/>
      <c r="P18" s="8"/>
      <c r="Q18" s="8"/>
      <c r="R18" s="8"/>
      <c r="S18" s="8"/>
      <c r="T18" s="8"/>
      <c r="U18" s="8"/>
      <c r="V18" s="8"/>
      <c r="W18" s="8"/>
      <c r="X18" s="8"/>
      <c r="Y18" s="8"/>
      <c r="Z18" s="8"/>
    </row>
    <row r="19" ht="16.5" customHeight="1">
      <c r="A19" s="29"/>
      <c r="B19" s="30" t="s">
        <v>36</v>
      </c>
      <c r="C19" s="28"/>
      <c r="D19" s="31"/>
      <c r="E19" s="32" t="s">
        <v>37</v>
      </c>
      <c r="F19" s="28"/>
      <c r="G19" s="29"/>
      <c r="H19" s="33" t="s">
        <v>38</v>
      </c>
      <c r="I19" s="28"/>
      <c r="J19" s="31"/>
      <c r="K19" s="33" t="s">
        <v>38</v>
      </c>
      <c r="L19" s="28"/>
      <c r="M19" s="6"/>
      <c r="N19" s="6"/>
      <c r="O19" s="8"/>
      <c r="P19" s="8"/>
      <c r="Q19" s="8"/>
      <c r="R19" s="8"/>
      <c r="S19" s="8"/>
      <c r="T19" s="8"/>
      <c r="U19" s="8"/>
      <c r="V19" s="8"/>
      <c r="W19" s="8"/>
      <c r="X19" s="8"/>
      <c r="Y19" s="8"/>
      <c r="Z19" s="8"/>
    </row>
    <row r="20" ht="16.5" customHeight="1">
      <c r="A20" s="29"/>
      <c r="B20" s="33" t="s">
        <v>38</v>
      </c>
      <c r="C20" s="28"/>
      <c r="D20" s="31"/>
      <c r="E20" s="33" t="s">
        <v>38</v>
      </c>
      <c r="F20" s="28"/>
      <c r="G20" s="29"/>
      <c r="H20" s="33" t="s">
        <v>38</v>
      </c>
      <c r="I20" s="28"/>
      <c r="J20" s="31"/>
      <c r="K20" s="33" t="s">
        <v>39</v>
      </c>
      <c r="L20" s="28"/>
      <c r="M20" s="6"/>
      <c r="N20" s="6"/>
      <c r="O20" s="8"/>
      <c r="P20" s="8"/>
      <c r="Q20" s="8"/>
      <c r="R20" s="8"/>
      <c r="S20" s="8"/>
      <c r="T20" s="8"/>
      <c r="U20" s="8"/>
      <c r="V20" s="8"/>
      <c r="W20" s="8"/>
      <c r="X20" s="8"/>
      <c r="Y20" s="8"/>
      <c r="Z20" s="8"/>
    </row>
    <row r="21" ht="21.0" customHeight="1">
      <c r="A21" s="26" t="s">
        <v>40</v>
      </c>
      <c r="B21" s="27"/>
      <c r="C21" s="27"/>
      <c r="D21" s="27"/>
      <c r="E21" s="27"/>
      <c r="F21" s="27"/>
      <c r="G21" s="27"/>
      <c r="H21" s="27"/>
      <c r="I21" s="27"/>
      <c r="J21" s="27"/>
      <c r="K21" s="27"/>
      <c r="L21" s="28"/>
      <c r="M21" s="6"/>
      <c r="N21" s="6"/>
      <c r="O21" s="8"/>
      <c r="P21" s="8"/>
      <c r="Q21" s="8"/>
      <c r="R21" s="8"/>
      <c r="S21" s="8"/>
      <c r="T21" s="8"/>
      <c r="U21" s="8"/>
      <c r="V21" s="8"/>
      <c r="W21" s="8"/>
      <c r="X21" s="8"/>
      <c r="Y21" s="8"/>
      <c r="Z21" s="8"/>
    </row>
    <row r="22" ht="21.0" customHeight="1">
      <c r="A22" s="34" t="s">
        <v>41</v>
      </c>
      <c r="B22" s="35"/>
      <c r="C22" s="35"/>
      <c r="D22" s="35"/>
      <c r="E22" s="35"/>
      <c r="F22" s="36"/>
      <c r="G22" s="26" t="s">
        <v>42</v>
      </c>
      <c r="H22" s="27"/>
      <c r="I22" s="27"/>
      <c r="J22" s="27"/>
      <c r="K22" s="27"/>
      <c r="L22" s="28"/>
      <c r="M22" s="6"/>
      <c r="N22" s="6"/>
      <c r="O22" s="8"/>
      <c r="P22" s="8"/>
      <c r="Q22" s="8"/>
      <c r="R22" s="8"/>
      <c r="S22" s="8"/>
      <c r="T22" s="8"/>
      <c r="U22" s="8"/>
      <c r="V22" s="8"/>
      <c r="W22" s="8"/>
      <c r="X22" s="8"/>
      <c r="Y22" s="8"/>
      <c r="Z22" s="8"/>
    </row>
    <row r="23" ht="16.5" customHeight="1">
      <c r="A23" s="37">
        <v>1.0</v>
      </c>
      <c r="B23" s="33" t="s">
        <v>43</v>
      </c>
      <c r="C23" s="27"/>
      <c r="D23" s="27"/>
      <c r="E23" s="27"/>
      <c r="F23" s="28"/>
      <c r="G23" s="37">
        <v>1.0</v>
      </c>
      <c r="H23" s="33" t="s">
        <v>44</v>
      </c>
      <c r="I23" s="27"/>
      <c r="J23" s="27"/>
      <c r="K23" s="27"/>
      <c r="L23" s="28"/>
      <c r="M23" s="6"/>
      <c r="N23" s="6"/>
      <c r="O23" s="8"/>
      <c r="P23" s="8"/>
      <c r="Q23" s="8"/>
      <c r="R23" s="8"/>
      <c r="S23" s="8"/>
      <c r="T23" s="8"/>
      <c r="U23" s="8"/>
      <c r="V23" s="8"/>
      <c r="W23" s="8"/>
      <c r="X23" s="8"/>
      <c r="Y23" s="8"/>
      <c r="Z23" s="8"/>
    </row>
    <row r="24" ht="16.5" customHeight="1">
      <c r="A24" s="37">
        <v>2.0</v>
      </c>
      <c r="B24" s="33" t="s">
        <v>45</v>
      </c>
      <c r="C24" s="27"/>
      <c r="D24" s="27"/>
      <c r="E24" s="27"/>
      <c r="F24" s="28"/>
      <c r="G24" s="37">
        <v>2.0</v>
      </c>
      <c r="H24" s="33" t="s">
        <v>46</v>
      </c>
      <c r="I24" s="27"/>
      <c r="J24" s="27"/>
      <c r="K24" s="27"/>
      <c r="L24" s="28"/>
      <c r="M24" s="6"/>
      <c r="N24" s="6"/>
      <c r="O24" s="8"/>
      <c r="P24" s="8"/>
      <c r="Q24" s="8"/>
      <c r="R24" s="8"/>
      <c r="S24" s="8"/>
      <c r="T24" s="8"/>
      <c r="U24" s="8"/>
      <c r="V24" s="8"/>
      <c r="W24" s="8"/>
      <c r="X24" s="8"/>
      <c r="Y24" s="8"/>
      <c r="Z24" s="8"/>
    </row>
    <row r="25" ht="16.5" customHeight="1">
      <c r="A25" s="37">
        <v>3.0</v>
      </c>
      <c r="B25" s="33" t="s">
        <v>47</v>
      </c>
      <c r="C25" s="27"/>
      <c r="D25" s="27"/>
      <c r="E25" s="27"/>
      <c r="F25" s="28"/>
      <c r="G25" s="37">
        <v>3.0</v>
      </c>
      <c r="H25" s="33" t="s">
        <v>48</v>
      </c>
      <c r="I25" s="27"/>
      <c r="J25" s="27"/>
      <c r="K25" s="27"/>
      <c r="L25" s="28"/>
      <c r="M25" s="6"/>
      <c r="N25" s="6"/>
      <c r="O25" s="8"/>
      <c r="P25" s="8"/>
      <c r="Q25" s="8"/>
      <c r="R25" s="8"/>
      <c r="S25" s="8"/>
      <c r="T25" s="8"/>
      <c r="U25" s="8"/>
      <c r="V25" s="8"/>
      <c r="W25" s="8"/>
      <c r="X25" s="8"/>
      <c r="Y25" s="8"/>
      <c r="Z25" s="8"/>
    </row>
    <row r="26" ht="16.5" customHeight="1">
      <c r="A26" s="37">
        <v>4.0</v>
      </c>
      <c r="B26" s="33" t="s">
        <v>49</v>
      </c>
      <c r="C26" s="27"/>
      <c r="D26" s="27"/>
      <c r="E26" s="27"/>
      <c r="F26" s="28"/>
      <c r="G26" s="37">
        <v>4.0</v>
      </c>
      <c r="H26" s="33" t="s">
        <v>50</v>
      </c>
      <c r="I26" s="27"/>
      <c r="J26" s="27"/>
      <c r="K26" s="27"/>
      <c r="L26" s="28"/>
      <c r="M26" s="6"/>
      <c r="N26" s="6"/>
      <c r="O26" s="8"/>
      <c r="P26" s="8"/>
      <c r="Q26" s="8"/>
      <c r="R26" s="8"/>
      <c r="S26" s="8"/>
      <c r="T26" s="8"/>
      <c r="U26" s="8"/>
      <c r="V26" s="8"/>
      <c r="W26" s="8"/>
      <c r="X26" s="8"/>
      <c r="Y26" s="8"/>
      <c r="Z26" s="8"/>
    </row>
    <row r="27" ht="16.5" customHeight="1">
      <c r="A27" s="37">
        <v>5.0</v>
      </c>
      <c r="B27" s="33" t="s">
        <v>51</v>
      </c>
      <c r="C27" s="27"/>
      <c r="D27" s="27"/>
      <c r="E27" s="27"/>
      <c r="F27" s="28"/>
      <c r="G27" s="37">
        <v>5.0</v>
      </c>
      <c r="H27" s="33" t="s">
        <v>52</v>
      </c>
      <c r="I27" s="27"/>
      <c r="J27" s="27"/>
      <c r="K27" s="27"/>
      <c r="L27" s="28"/>
      <c r="M27" s="6"/>
      <c r="N27" s="6"/>
      <c r="O27" s="8"/>
      <c r="P27" s="8"/>
      <c r="Q27" s="8"/>
      <c r="R27" s="8"/>
      <c r="S27" s="8"/>
      <c r="T27" s="8"/>
      <c r="U27" s="8"/>
      <c r="V27" s="8"/>
      <c r="W27" s="8"/>
      <c r="X27" s="8"/>
      <c r="Y27" s="8"/>
      <c r="Z27" s="8"/>
    </row>
    <row r="28" ht="16.5" customHeight="1">
      <c r="A28" s="37">
        <v>6.0</v>
      </c>
      <c r="B28" s="33" t="s">
        <v>53</v>
      </c>
      <c r="C28" s="27"/>
      <c r="D28" s="27"/>
      <c r="E28" s="27"/>
      <c r="F28" s="28"/>
      <c r="G28" s="37">
        <v>6.0</v>
      </c>
      <c r="H28" s="33" t="s">
        <v>54</v>
      </c>
      <c r="I28" s="27"/>
      <c r="J28" s="27"/>
      <c r="K28" s="27"/>
      <c r="L28" s="28"/>
      <c r="M28" s="6"/>
      <c r="N28" s="6"/>
      <c r="O28" s="8"/>
      <c r="P28" s="8"/>
      <c r="Q28" s="8"/>
      <c r="R28" s="8"/>
      <c r="S28" s="8"/>
      <c r="T28" s="8"/>
      <c r="U28" s="8"/>
      <c r="V28" s="8"/>
      <c r="W28" s="8"/>
      <c r="X28" s="8"/>
      <c r="Y28" s="8"/>
      <c r="Z28" s="8"/>
    </row>
    <row r="29" ht="16.5" customHeight="1">
      <c r="A29" s="37">
        <v>7.0</v>
      </c>
      <c r="B29" s="33" t="s">
        <v>55</v>
      </c>
      <c r="C29" s="27"/>
      <c r="D29" s="27"/>
      <c r="E29" s="27"/>
      <c r="F29" s="28"/>
      <c r="G29" s="37">
        <v>7.0</v>
      </c>
      <c r="H29" s="33" t="s">
        <v>56</v>
      </c>
      <c r="I29" s="27"/>
      <c r="J29" s="27"/>
      <c r="K29" s="27"/>
      <c r="L29" s="28"/>
      <c r="M29" s="6"/>
      <c r="N29" s="6"/>
      <c r="O29" s="8"/>
      <c r="P29" s="8"/>
      <c r="Q29" s="8"/>
      <c r="R29" s="8"/>
      <c r="S29" s="8"/>
      <c r="T29" s="8"/>
      <c r="U29" s="8"/>
      <c r="V29" s="8"/>
      <c r="W29" s="8"/>
      <c r="X29" s="8"/>
      <c r="Y29" s="8"/>
      <c r="Z29" s="8"/>
    </row>
    <row r="30" ht="16.5" customHeight="1">
      <c r="A30" s="37">
        <v>8.0</v>
      </c>
      <c r="B30" s="33" t="s">
        <v>57</v>
      </c>
      <c r="C30" s="27"/>
      <c r="D30" s="27"/>
      <c r="E30" s="27"/>
      <c r="F30" s="28"/>
      <c r="G30" s="37">
        <v>8.0</v>
      </c>
      <c r="H30" s="33" t="s">
        <v>58</v>
      </c>
      <c r="I30" s="27"/>
      <c r="J30" s="27"/>
      <c r="K30" s="27"/>
      <c r="L30" s="28"/>
      <c r="M30" s="6"/>
      <c r="N30" s="6"/>
      <c r="O30" s="8"/>
      <c r="P30" s="8"/>
      <c r="Q30" s="8"/>
      <c r="R30" s="8"/>
      <c r="S30" s="8"/>
      <c r="T30" s="8"/>
      <c r="U30" s="8"/>
      <c r="V30" s="8"/>
      <c r="W30" s="8"/>
      <c r="X30" s="8"/>
      <c r="Y30" s="8"/>
      <c r="Z30" s="8"/>
    </row>
    <row r="31" ht="16.5" customHeight="1">
      <c r="A31" s="37">
        <v>9.0</v>
      </c>
      <c r="B31" s="33" t="s">
        <v>59</v>
      </c>
      <c r="C31" s="27"/>
      <c r="D31" s="27"/>
      <c r="E31" s="27"/>
      <c r="F31" s="28"/>
      <c r="G31" s="37">
        <v>9.0</v>
      </c>
      <c r="H31" s="33"/>
      <c r="I31" s="27"/>
      <c r="J31" s="27"/>
      <c r="K31" s="27"/>
      <c r="L31" s="28"/>
      <c r="M31" s="6"/>
      <c r="N31" s="6"/>
      <c r="O31" s="8"/>
      <c r="P31" s="8"/>
      <c r="Q31" s="8"/>
      <c r="R31" s="8"/>
      <c r="S31" s="8"/>
      <c r="T31" s="8"/>
      <c r="U31" s="8"/>
      <c r="V31" s="8"/>
      <c r="W31" s="8"/>
      <c r="X31" s="8"/>
      <c r="Y31" s="8"/>
      <c r="Z31" s="8"/>
    </row>
    <row r="32" ht="16.5" customHeight="1">
      <c r="A32" s="37">
        <v>10.0</v>
      </c>
      <c r="B32" s="33" t="s">
        <v>60</v>
      </c>
      <c r="C32" s="27"/>
      <c r="D32" s="27"/>
      <c r="E32" s="27"/>
      <c r="F32" s="28"/>
      <c r="G32" s="37">
        <v>10.0</v>
      </c>
      <c r="H32" s="33"/>
      <c r="I32" s="27"/>
      <c r="J32" s="27"/>
      <c r="K32" s="27"/>
      <c r="L32" s="28"/>
      <c r="M32" s="6"/>
      <c r="N32" s="6"/>
      <c r="O32" s="8"/>
      <c r="P32" s="8"/>
      <c r="Q32" s="8"/>
      <c r="R32" s="8"/>
      <c r="S32" s="8"/>
      <c r="T32" s="8"/>
      <c r="U32" s="8"/>
      <c r="V32" s="8"/>
      <c r="W32" s="8"/>
      <c r="X32" s="8"/>
      <c r="Y32" s="8"/>
      <c r="Z32" s="8"/>
    </row>
    <row r="33" ht="16.5" customHeight="1">
      <c r="A33" s="37">
        <v>11.0</v>
      </c>
      <c r="B33" s="33" t="s">
        <v>61</v>
      </c>
      <c r="C33" s="27"/>
      <c r="D33" s="27"/>
      <c r="E33" s="27"/>
      <c r="F33" s="28"/>
      <c r="G33" s="37">
        <v>11.0</v>
      </c>
      <c r="H33" s="33"/>
      <c r="I33" s="27"/>
      <c r="J33" s="27"/>
      <c r="K33" s="27"/>
      <c r="L33" s="28"/>
      <c r="M33" s="6"/>
      <c r="N33" s="6"/>
      <c r="O33" s="8"/>
      <c r="P33" s="8"/>
      <c r="Q33" s="8"/>
      <c r="R33" s="8"/>
      <c r="S33" s="8"/>
      <c r="T33" s="8"/>
      <c r="U33" s="8"/>
      <c r="V33" s="8"/>
      <c r="W33" s="8"/>
      <c r="X33" s="8"/>
      <c r="Y33" s="8"/>
      <c r="Z33" s="8"/>
    </row>
    <row r="34" ht="16.5" customHeight="1">
      <c r="A34" s="37">
        <v>12.0</v>
      </c>
      <c r="B34" s="33" t="s">
        <v>62</v>
      </c>
      <c r="C34" s="27"/>
      <c r="D34" s="27"/>
      <c r="E34" s="27"/>
      <c r="F34" s="28"/>
      <c r="G34" s="37">
        <v>12.0</v>
      </c>
      <c r="H34" s="33"/>
      <c r="I34" s="27"/>
      <c r="J34" s="27"/>
      <c r="K34" s="27"/>
      <c r="L34" s="28"/>
      <c r="M34" s="6"/>
      <c r="N34" s="6"/>
      <c r="O34" s="8"/>
      <c r="P34" s="8"/>
      <c r="Q34" s="8"/>
      <c r="R34" s="8"/>
      <c r="S34" s="8"/>
      <c r="T34" s="8"/>
      <c r="U34" s="8"/>
      <c r="V34" s="8"/>
      <c r="W34" s="8"/>
      <c r="X34" s="8"/>
      <c r="Y34" s="8"/>
      <c r="Z34" s="8"/>
    </row>
    <row r="35" ht="16.5" customHeight="1">
      <c r="A35" s="37">
        <v>13.0</v>
      </c>
      <c r="B35" s="33" t="s">
        <v>63</v>
      </c>
      <c r="C35" s="27"/>
      <c r="D35" s="27"/>
      <c r="E35" s="27"/>
      <c r="F35" s="28"/>
      <c r="G35" s="37">
        <v>13.0</v>
      </c>
      <c r="H35" s="33"/>
      <c r="I35" s="27"/>
      <c r="J35" s="27"/>
      <c r="K35" s="27"/>
      <c r="L35" s="28"/>
      <c r="M35" s="6"/>
      <c r="N35" s="6"/>
      <c r="O35" s="8"/>
      <c r="P35" s="8"/>
      <c r="Q35" s="8"/>
      <c r="R35" s="8"/>
      <c r="S35" s="8"/>
      <c r="T35" s="8"/>
      <c r="U35" s="8"/>
      <c r="V35" s="8"/>
      <c r="W35" s="8"/>
      <c r="X35" s="8"/>
      <c r="Y35" s="8"/>
      <c r="Z35" s="8"/>
    </row>
    <row r="36" ht="16.5" customHeight="1">
      <c r="A36" s="37">
        <v>14.0</v>
      </c>
      <c r="B36" s="33" t="s">
        <v>64</v>
      </c>
      <c r="C36" s="27"/>
      <c r="D36" s="27"/>
      <c r="E36" s="27"/>
      <c r="F36" s="28"/>
      <c r="G36" s="37">
        <v>14.0</v>
      </c>
      <c r="H36" s="33"/>
      <c r="I36" s="27"/>
      <c r="J36" s="27"/>
      <c r="K36" s="27"/>
      <c r="L36" s="28"/>
      <c r="M36" s="6"/>
      <c r="N36" s="6"/>
      <c r="O36" s="8"/>
      <c r="P36" s="8"/>
      <c r="Q36" s="8"/>
      <c r="R36" s="8"/>
      <c r="S36" s="8"/>
      <c r="T36" s="8"/>
      <c r="U36" s="8"/>
      <c r="V36" s="8"/>
      <c r="W36" s="8"/>
      <c r="X36" s="8"/>
      <c r="Y36" s="8"/>
      <c r="Z36" s="8"/>
    </row>
    <row r="37" ht="16.5" customHeight="1">
      <c r="A37" s="37">
        <v>15.0</v>
      </c>
      <c r="B37" s="33" t="s">
        <v>65</v>
      </c>
      <c r="C37" s="27"/>
      <c r="D37" s="27"/>
      <c r="E37" s="27"/>
      <c r="F37" s="28"/>
      <c r="G37" s="37">
        <v>15.0</v>
      </c>
      <c r="H37" s="33"/>
      <c r="I37" s="27"/>
      <c r="J37" s="27"/>
      <c r="K37" s="27"/>
      <c r="L37" s="28"/>
      <c r="M37" s="6"/>
      <c r="N37" s="6"/>
      <c r="O37" s="8"/>
      <c r="P37" s="8"/>
      <c r="Q37" s="8"/>
      <c r="R37" s="8"/>
      <c r="S37" s="8"/>
      <c r="T37" s="8"/>
      <c r="U37" s="8"/>
      <c r="V37" s="8"/>
      <c r="W37" s="8"/>
      <c r="X37" s="8"/>
      <c r="Y37" s="8"/>
      <c r="Z37" s="8"/>
    </row>
    <row r="38" ht="16.5" customHeight="1">
      <c r="A38" s="26" t="s">
        <v>66</v>
      </c>
      <c r="B38" s="27"/>
      <c r="C38" s="27"/>
      <c r="D38" s="27"/>
      <c r="E38" s="27"/>
      <c r="F38" s="27"/>
      <c r="G38" s="27"/>
      <c r="H38" s="27"/>
      <c r="I38" s="27"/>
      <c r="J38" s="27"/>
      <c r="K38" s="27"/>
      <c r="L38" s="28"/>
      <c r="M38" s="6"/>
      <c r="N38" s="6"/>
      <c r="O38" s="8"/>
      <c r="P38" s="8"/>
      <c r="Q38" s="8"/>
      <c r="R38" s="8"/>
      <c r="S38" s="8"/>
      <c r="T38" s="8"/>
      <c r="U38" s="8"/>
      <c r="V38" s="8"/>
      <c r="W38" s="8"/>
      <c r="X38" s="8"/>
      <c r="Y38" s="8"/>
      <c r="Z38" s="8"/>
    </row>
    <row r="39" ht="21.0" customHeight="1">
      <c r="A39" s="34" t="s">
        <v>67</v>
      </c>
      <c r="B39" s="35"/>
      <c r="C39" s="35"/>
      <c r="D39" s="35"/>
      <c r="E39" s="35"/>
      <c r="F39" s="36"/>
      <c r="G39" s="26" t="s">
        <v>68</v>
      </c>
      <c r="H39" s="27"/>
      <c r="I39" s="27"/>
      <c r="J39" s="27"/>
      <c r="K39" s="27"/>
      <c r="L39" s="28"/>
      <c r="M39" s="6"/>
      <c r="N39" s="6"/>
      <c r="O39" s="8"/>
      <c r="P39" s="8"/>
      <c r="Q39" s="8"/>
      <c r="R39" s="8"/>
      <c r="S39" s="8"/>
      <c r="T39" s="8"/>
      <c r="U39" s="8"/>
      <c r="V39" s="8"/>
      <c r="W39" s="8"/>
      <c r="X39" s="8"/>
      <c r="Y39" s="8"/>
      <c r="Z39" s="8"/>
    </row>
    <row r="40" ht="16.5" customHeight="1">
      <c r="A40" s="37">
        <v>1.0</v>
      </c>
      <c r="B40" s="33" t="s">
        <v>69</v>
      </c>
      <c r="C40" s="27"/>
      <c r="D40" s="27"/>
      <c r="E40" s="27"/>
      <c r="F40" s="28"/>
      <c r="G40" s="37">
        <v>1.0</v>
      </c>
      <c r="H40" s="33" t="s">
        <v>70</v>
      </c>
      <c r="I40" s="27"/>
      <c r="J40" s="27"/>
      <c r="K40" s="27"/>
      <c r="L40" s="28"/>
      <c r="M40" s="6"/>
      <c r="N40" s="6"/>
      <c r="O40" s="8"/>
      <c r="P40" s="8"/>
      <c r="Q40" s="8"/>
      <c r="R40" s="8"/>
      <c r="S40" s="8"/>
      <c r="T40" s="8"/>
      <c r="U40" s="8"/>
      <c r="V40" s="8"/>
      <c r="W40" s="8"/>
      <c r="X40" s="8"/>
      <c r="Y40" s="8"/>
      <c r="Z40" s="8"/>
    </row>
    <row r="41" ht="16.5" customHeight="1">
      <c r="A41" s="37">
        <v>2.0</v>
      </c>
      <c r="B41" s="33" t="s">
        <v>71</v>
      </c>
      <c r="C41" s="27"/>
      <c r="D41" s="27"/>
      <c r="E41" s="27"/>
      <c r="F41" s="28"/>
      <c r="G41" s="37">
        <v>2.0</v>
      </c>
      <c r="H41" s="33" t="s">
        <v>72</v>
      </c>
      <c r="I41" s="27"/>
      <c r="J41" s="27"/>
      <c r="K41" s="27"/>
      <c r="L41" s="28"/>
      <c r="M41" s="6"/>
      <c r="N41" s="6"/>
      <c r="O41" s="8"/>
      <c r="P41" s="8"/>
      <c r="Q41" s="8"/>
      <c r="R41" s="8"/>
      <c r="S41" s="8"/>
      <c r="T41" s="8"/>
      <c r="U41" s="8"/>
      <c r="V41" s="8"/>
      <c r="W41" s="8"/>
      <c r="X41" s="8"/>
      <c r="Y41" s="8"/>
      <c r="Z41" s="8"/>
    </row>
    <row r="42" ht="16.5" customHeight="1">
      <c r="A42" s="37">
        <v>3.0</v>
      </c>
      <c r="B42" s="33" t="s">
        <v>73</v>
      </c>
      <c r="C42" s="27"/>
      <c r="D42" s="27"/>
      <c r="E42" s="27"/>
      <c r="F42" s="28"/>
      <c r="G42" s="37">
        <v>3.0</v>
      </c>
      <c r="H42" s="33" t="s">
        <v>74</v>
      </c>
      <c r="I42" s="27"/>
      <c r="J42" s="27"/>
      <c r="K42" s="27"/>
      <c r="L42" s="28"/>
      <c r="M42" s="6"/>
      <c r="N42" s="6"/>
      <c r="O42" s="8"/>
      <c r="P42" s="8"/>
      <c r="Q42" s="8"/>
      <c r="R42" s="8"/>
      <c r="S42" s="8"/>
      <c r="T42" s="8"/>
      <c r="U42" s="8"/>
      <c r="V42" s="8"/>
      <c r="W42" s="8"/>
      <c r="X42" s="8"/>
      <c r="Y42" s="8"/>
      <c r="Z42" s="8"/>
    </row>
    <row r="43" ht="16.5" customHeight="1">
      <c r="A43" s="37">
        <v>4.0</v>
      </c>
      <c r="B43" s="33" t="s">
        <v>75</v>
      </c>
      <c r="C43" s="27"/>
      <c r="D43" s="27"/>
      <c r="E43" s="27"/>
      <c r="F43" s="28"/>
      <c r="G43" s="37">
        <v>4.0</v>
      </c>
      <c r="H43" s="33" t="s">
        <v>76</v>
      </c>
      <c r="I43" s="27"/>
      <c r="J43" s="27"/>
      <c r="K43" s="27"/>
      <c r="L43" s="28"/>
      <c r="M43" s="6"/>
      <c r="N43" s="6"/>
      <c r="O43" s="8"/>
      <c r="P43" s="8"/>
      <c r="Q43" s="8"/>
      <c r="R43" s="8"/>
      <c r="S43" s="8"/>
      <c r="T43" s="8"/>
      <c r="U43" s="8"/>
      <c r="V43" s="8"/>
      <c r="W43" s="8"/>
      <c r="X43" s="8"/>
      <c r="Y43" s="8"/>
      <c r="Z43" s="8"/>
    </row>
    <row r="44" ht="16.5" customHeight="1">
      <c r="A44" s="37">
        <v>5.0</v>
      </c>
      <c r="B44" s="33"/>
      <c r="C44" s="27"/>
      <c r="D44" s="27"/>
      <c r="E44" s="27"/>
      <c r="F44" s="28"/>
      <c r="G44" s="37">
        <v>5.0</v>
      </c>
      <c r="H44" s="33" t="s">
        <v>77</v>
      </c>
      <c r="I44" s="27"/>
      <c r="J44" s="27"/>
      <c r="K44" s="27"/>
      <c r="L44" s="28"/>
      <c r="M44" s="6"/>
      <c r="N44" s="6"/>
      <c r="O44" s="8"/>
      <c r="P44" s="8"/>
      <c r="Q44" s="8"/>
      <c r="R44" s="8"/>
      <c r="S44" s="8"/>
      <c r="T44" s="8"/>
      <c r="U44" s="8"/>
      <c r="V44" s="8"/>
      <c r="W44" s="8"/>
      <c r="X44" s="8"/>
      <c r="Y44" s="8"/>
      <c r="Z44" s="8"/>
    </row>
    <row r="45" ht="16.5" customHeight="1">
      <c r="A45" s="37">
        <v>6.0</v>
      </c>
      <c r="B45" s="33"/>
      <c r="C45" s="27"/>
      <c r="D45" s="27"/>
      <c r="E45" s="27"/>
      <c r="F45" s="28"/>
      <c r="G45" s="37">
        <v>6.0</v>
      </c>
      <c r="H45" s="33" t="s">
        <v>78</v>
      </c>
      <c r="I45" s="27"/>
      <c r="J45" s="27"/>
      <c r="K45" s="27"/>
      <c r="L45" s="28"/>
      <c r="M45" s="6"/>
      <c r="N45" s="6"/>
      <c r="O45" s="8"/>
      <c r="P45" s="8"/>
      <c r="Q45" s="8"/>
      <c r="R45" s="8"/>
      <c r="S45" s="8"/>
      <c r="T45" s="8"/>
      <c r="U45" s="8"/>
      <c r="V45" s="8"/>
      <c r="W45" s="8"/>
      <c r="X45" s="8"/>
      <c r="Y45" s="8"/>
      <c r="Z45" s="8"/>
    </row>
    <row r="46" ht="16.5" customHeight="1">
      <c r="A46" s="37">
        <v>7.0</v>
      </c>
      <c r="B46" s="33"/>
      <c r="C46" s="27"/>
      <c r="D46" s="27"/>
      <c r="E46" s="27"/>
      <c r="F46" s="28"/>
      <c r="G46" s="37">
        <v>7.0</v>
      </c>
      <c r="H46" s="33"/>
      <c r="I46" s="27"/>
      <c r="J46" s="27"/>
      <c r="K46" s="27"/>
      <c r="L46" s="28"/>
      <c r="M46" s="6"/>
      <c r="N46" s="6"/>
      <c r="O46" s="8"/>
      <c r="P46" s="8"/>
      <c r="Q46" s="8"/>
      <c r="R46" s="8"/>
      <c r="S46" s="8"/>
      <c r="T46" s="8"/>
      <c r="U46" s="8"/>
      <c r="V46" s="8"/>
      <c r="W46" s="8"/>
      <c r="X46" s="8"/>
      <c r="Y46" s="8"/>
      <c r="Z46" s="8"/>
    </row>
    <row r="47" ht="16.5" customHeight="1">
      <c r="A47" s="37">
        <v>8.0</v>
      </c>
      <c r="B47" s="33"/>
      <c r="C47" s="27"/>
      <c r="D47" s="27"/>
      <c r="E47" s="27"/>
      <c r="F47" s="28"/>
      <c r="G47" s="37">
        <v>8.0</v>
      </c>
      <c r="H47" s="33"/>
      <c r="I47" s="27"/>
      <c r="J47" s="27"/>
      <c r="K47" s="27"/>
      <c r="L47" s="28"/>
      <c r="M47" s="6"/>
      <c r="N47" s="6"/>
      <c r="O47" s="8"/>
      <c r="P47" s="8"/>
      <c r="Q47" s="8"/>
      <c r="R47" s="8"/>
      <c r="S47" s="8"/>
      <c r="T47" s="8"/>
      <c r="U47" s="8"/>
      <c r="V47" s="8"/>
      <c r="W47" s="8"/>
      <c r="X47" s="8"/>
      <c r="Y47" s="8"/>
      <c r="Z47" s="8"/>
    </row>
    <row r="48" ht="16.5" customHeight="1">
      <c r="A48" s="37">
        <v>9.0</v>
      </c>
      <c r="B48" s="33"/>
      <c r="C48" s="27"/>
      <c r="D48" s="27"/>
      <c r="E48" s="27"/>
      <c r="F48" s="28"/>
      <c r="G48" s="37">
        <v>9.0</v>
      </c>
      <c r="H48" s="33"/>
      <c r="I48" s="27"/>
      <c r="J48" s="27"/>
      <c r="K48" s="27"/>
      <c r="L48" s="28"/>
      <c r="M48" s="6"/>
      <c r="N48" s="6"/>
      <c r="O48" s="8"/>
      <c r="P48" s="8"/>
      <c r="Q48" s="8"/>
      <c r="R48" s="8"/>
      <c r="S48" s="8"/>
      <c r="T48" s="8"/>
      <c r="U48" s="8"/>
      <c r="V48" s="8"/>
      <c r="W48" s="8"/>
      <c r="X48" s="8"/>
      <c r="Y48" s="8"/>
      <c r="Z48" s="8"/>
    </row>
    <row r="49" ht="16.5" customHeight="1">
      <c r="A49" s="37">
        <v>10.0</v>
      </c>
      <c r="B49" s="33"/>
      <c r="C49" s="27"/>
      <c r="D49" s="27"/>
      <c r="E49" s="27"/>
      <c r="F49" s="28"/>
      <c r="G49" s="37">
        <v>10.0</v>
      </c>
      <c r="H49" s="33"/>
      <c r="I49" s="27"/>
      <c r="J49" s="27"/>
      <c r="K49" s="27"/>
      <c r="L49" s="28"/>
      <c r="M49" s="6"/>
      <c r="N49" s="6"/>
      <c r="O49" s="8"/>
      <c r="P49" s="8"/>
      <c r="Q49" s="8"/>
      <c r="R49" s="8"/>
      <c r="S49" s="8"/>
      <c r="T49" s="8"/>
      <c r="U49" s="8"/>
      <c r="V49" s="8"/>
      <c r="W49" s="8"/>
      <c r="X49" s="8"/>
      <c r="Y49" s="8"/>
      <c r="Z49" s="8"/>
    </row>
    <row r="50" ht="16.5" customHeight="1">
      <c r="A50" s="37">
        <v>11.0</v>
      </c>
      <c r="B50" s="33"/>
      <c r="C50" s="27"/>
      <c r="D50" s="27"/>
      <c r="E50" s="27"/>
      <c r="F50" s="28"/>
      <c r="G50" s="37">
        <v>11.0</v>
      </c>
      <c r="H50" s="33"/>
      <c r="I50" s="27"/>
      <c r="J50" s="27"/>
      <c r="K50" s="27"/>
      <c r="L50" s="28"/>
      <c r="M50" s="6"/>
      <c r="N50" s="6"/>
      <c r="O50" s="8"/>
      <c r="P50" s="8"/>
      <c r="Q50" s="8"/>
      <c r="R50" s="8"/>
      <c r="S50" s="8"/>
      <c r="T50" s="8"/>
      <c r="U50" s="8"/>
      <c r="V50" s="8"/>
      <c r="W50" s="8"/>
      <c r="X50" s="8"/>
      <c r="Y50" s="8"/>
      <c r="Z50" s="8"/>
    </row>
    <row r="51" ht="16.5" customHeight="1">
      <c r="A51" s="37">
        <v>12.0</v>
      </c>
      <c r="B51" s="33"/>
      <c r="C51" s="27"/>
      <c r="D51" s="27"/>
      <c r="E51" s="27"/>
      <c r="F51" s="28"/>
      <c r="G51" s="37">
        <v>12.0</v>
      </c>
      <c r="H51" s="33"/>
      <c r="I51" s="27"/>
      <c r="J51" s="27"/>
      <c r="K51" s="27"/>
      <c r="L51" s="28"/>
      <c r="M51" s="6"/>
      <c r="N51" s="6"/>
      <c r="O51" s="8"/>
      <c r="P51" s="8"/>
      <c r="Q51" s="8"/>
      <c r="R51" s="8"/>
      <c r="S51" s="8"/>
      <c r="T51" s="8"/>
      <c r="U51" s="8"/>
      <c r="V51" s="8"/>
      <c r="W51" s="8"/>
      <c r="X51" s="8"/>
      <c r="Y51" s="8"/>
      <c r="Z51" s="8"/>
    </row>
    <row r="52" ht="16.5" customHeight="1">
      <c r="A52" s="37">
        <v>13.0</v>
      </c>
      <c r="B52" s="33"/>
      <c r="C52" s="27"/>
      <c r="D52" s="27"/>
      <c r="E52" s="27"/>
      <c r="F52" s="28"/>
      <c r="G52" s="37">
        <v>13.0</v>
      </c>
      <c r="H52" s="33"/>
      <c r="I52" s="27"/>
      <c r="J52" s="27"/>
      <c r="K52" s="27"/>
      <c r="L52" s="28"/>
      <c r="M52" s="6"/>
      <c r="N52" s="6"/>
      <c r="O52" s="8"/>
      <c r="P52" s="8"/>
      <c r="Q52" s="8"/>
      <c r="R52" s="8"/>
      <c r="S52" s="8"/>
      <c r="T52" s="8"/>
      <c r="U52" s="8"/>
      <c r="V52" s="8"/>
      <c r="W52" s="8"/>
      <c r="X52" s="8"/>
      <c r="Y52" s="8"/>
      <c r="Z52" s="8"/>
    </row>
    <row r="53" ht="16.5" customHeight="1">
      <c r="A53" s="37">
        <v>14.0</v>
      </c>
      <c r="B53" s="33"/>
      <c r="C53" s="27"/>
      <c r="D53" s="27"/>
      <c r="E53" s="27"/>
      <c r="F53" s="28"/>
      <c r="G53" s="37">
        <v>14.0</v>
      </c>
      <c r="H53" s="33"/>
      <c r="I53" s="27"/>
      <c r="J53" s="27"/>
      <c r="K53" s="27"/>
      <c r="L53" s="28"/>
      <c r="M53" s="6"/>
      <c r="N53" s="6"/>
      <c r="O53" s="8"/>
      <c r="P53" s="8"/>
      <c r="Q53" s="8"/>
      <c r="R53" s="8"/>
      <c r="S53" s="8"/>
      <c r="T53" s="8"/>
      <c r="U53" s="8"/>
      <c r="V53" s="8"/>
      <c r="W53" s="8"/>
      <c r="X53" s="8"/>
      <c r="Y53" s="8"/>
      <c r="Z53" s="8"/>
    </row>
    <row r="54" ht="16.5" customHeight="1">
      <c r="A54" s="37">
        <v>15.0</v>
      </c>
      <c r="B54" s="33"/>
      <c r="C54" s="27"/>
      <c r="D54" s="27"/>
      <c r="E54" s="27"/>
      <c r="F54" s="28"/>
      <c r="G54" s="37">
        <v>15.0</v>
      </c>
      <c r="H54" s="33"/>
      <c r="I54" s="27"/>
      <c r="J54" s="27"/>
      <c r="K54" s="27"/>
      <c r="L54" s="28"/>
      <c r="M54" s="6"/>
      <c r="N54" s="6"/>
      <c r="O54" s="8"/>
      <c r="P54" s="8"/>
      <c r="Q54" s="8"/>
      <c r="R54" s="8"/>
      <c r="S54" s="8"/>
      <c r="T54" s="8"/>
      <c r="U54" s="8"/>
      <c r="V54" s="8"/>
      <c r="W54" s="8"/>
      <c r="X54" s="8"/>
      <c r="Y54" s="8"/>
      <c r="Z54" s="8"/>
    </row>
    <row r="55" ht="16.5" customHeight="1">
      <c r="A55" s="26" t="s">
        <v>79</v>
      </c>
      <c r="B55" s="27"/>
      <c r="C55" s="27"/>
      <c r="D55" s="27"/>
      <c r="E55" s="27"/>
      <c r="F55" s="27"/>
      <c r="G55" s="27"/>
      <c r="H55" s="27"/>
      <c r="I55" s="27"/>
      <c r="J55" s="27"/>
      <c r="K55" s="27"/>
      <c r="L55" s="28"/>
      <c r="M55" s="6"/>
      <c r="N55" s="6"/>
      <c r="O55" s="8"/>
      <c r="P55" s="8"/>
      <c r="Q55" s="8"/>
      <c r="R55" s="8"/>
      <c r="S55" s="8"/>
      <c r="T55" s="8"/>
      <c r="U55" s="8"/>
      <c r="V55" s="8"/>
      <c r="W55" s="8"/>
      <c r="X55" s="8"/>
      <c r="Y55" s="8"/>
      <c r="Z55" s="8"/>
    </row>
    <row r="56" ht="21.0" customHeight="1">
      <c r="A56" s="34" t="s">
        <v>80</v>
      </c>
      <c r="B56" s="35"/>
      <c r="C56" s="35"/>
      <c r="D56" s="35"/>
      <c r="E56" s="35"/>
      <c r="F56" s="36"/>
      <c r="G56" s="26" t="s">
        <v>81</v>
      </c>
      <c r="H56" s="27"/>
      <c r="I56" s="27"/>
      <c r="J56" s="27"/>
      <c r="K56" s="27"/>
      <c r="L56" s="28"/>
      <c r="M56" s="6"/>
      <c r="N56" s="6"/>
      <c r="O56" s="8"/>
      <c r="P56" s="8"/>
      <c r="Q56" s="8"/>
      <c r="R56" s="8"/>
      <c r="S56" s="8"/>
      <c r="T56" s="8"/>
      <c r="U56" s="8"/>
      <c r="V56" s="8"/>
      <c r="W56" s="8"/>
      <c r="X56" s="8"/>
      <c r="Y56" s="8"/>
      <c r="Z56" s="8"/>
    </row>
    <row r="57" ht="16.5" customHeight="1">
      <c r="A57" s="37">
        <v>1.0</v>
      </c>
      <c r="B57" s="33" t="s">
        <v>82</v>
      </c>
      <c r="C57" s="27"/>
      <c r="D57" s="27"/>
      <c r="E57" s="27"/>
      <c r="F57" s="28"/>
      <c r="G57" s="37">
        <v>1.0</v>
      </c>
      <c r="H57" s="33" t="s">
        <v>83</v>
      </c>
      <c r="I57" s="27"/>
      <c r="J57" s="27"/>
      <c r="K57" s="27"/>
      <c r="L57" s="28"/>
      <c r="M57" s="6"/>
      <c r="N57" s="6"/>
      <c r="O57" s="8"/>
      <c r="P57" s="8"/>
      <c r="Q57" s="8"/>
      <c r="R57" s="8"/>
      <c r="S57" s="8"/>
      <c r="T57" s="8"/>
      <c r="U57" s="8"/>
      <c r="V57" s="8"/>
      <c r="W57" s="8"/>
      <c r="X57" s="8"/>
      <c r="Y57" s="8"/>
      <c r="Z57" s="8"/>
    </row>
    <row r="58" ht="16.5" customHeight="1">
      <c r="A58" s="37">
        <v>2.0</v>
      </c>
      <c r="B58" s="33"/>
      <c r="C58" s="27"/>
      <c r="D58" s="27"/>
      <c r="E58" s="27"/>
      <c r="F58" s="28"/>
      <c r="G58" s="37">
        <v>2.0</v>
      </c>
      <c r="H58" s="33"/>
      <c r="I58" s="27"/>
      <c r="J58" s="27"/>
      <c r="K58" s="27"/>
      <c r="L58" s="28"/>
      <c r="M58" s="6"/>
      <c r="N58" s="6"/>
      <c r="O58" s="8"/>
      <c r="P58" s="8"/>
      <c r="Q58" s="8"/>
      <c r="R58" s="8"/>
      <c r="S58" s="8"/>
      <c r="T58" s="8"/>
      <c r="U58" s="8"/>
      <c r="V58" s="8"/>
      <c r="W58" s="8"/>
      <c r="X58" s="8"/>
      <c r="Y58" s="8"/>
      <c r="Z58" s="8"/>
    </row>
    <row r="59" ht="16.5" customHeight="1">
      <c r="A59" s="37">
        <v>3.0</v>
      </c>
      <c r="B59" s="33"/>
      <c r="C59" s="27"/>
      <c r="D59" s="27"/>
      <c r="E59" s="27"/>
      <c r="F59" s="28"/>
      <c r="G59" s="37">
        <v>3.0</v>
      </c>
      <c r="H59" s="33"/>
      <c r="I59" s="27"/>
      <c r="J59" s="27"/>
      <c r="K59" s="27"/>
      <c r="L59" s="28"/>
      <c r="M59" s="6"/>
      <c r="N59" s="6"/>
      <c r="O59" s="8"/>
      <c r="P59" s="8"/>
      <c r="Q59" s="8"/>
      <c r="R59" s="8"/>
      <c r="S59" s="8"/>
      <c r="T59" s="8"/>
      <c r="U59" s="8"/>
      <c r="V59" s="8"/>
      <c r="W59" s="8"/>
      <c r="X59" s="8"/>
      <c r="Y59" s="8"/>
      <c r="Z59" s="8"/>
    </row>
    <row r="60" ht="16.5" customHeight="1">
      <c r="A60" s="37">
        <v>4.0</v>
      </c>
      <c r="B60" s="33"/>
      <c r="C60" s="27"/>
      <c r="D60" s="27"/>
      <c r="E60" s="27"/>
      <c r="F60" s="28"/>
      <c r="G60" s="37">
        <v>4.0</v>
      </c>
      <c r="H60" s="33"/>
      <c r="I60" s="27"/>
      <c r="J60" s="27"/>
      <c r="K60" s="27"/>
      <c r="L60" s="28"/>
      <c r="M60" s="6"/>
      <c r="N60" s="6"/>
      <c r="O60" s="8"/>
      <c r="P60" s="8"/>
      <c r="Q60" s="8"/>
      <c r="R60" s="8"/>
      <c r="S60" s="8"/>
      <c r="T60" s="8"/>
      <c r="U60" s="8"/>
      <c r="V60" s="8"/>
      <c r="W60" s="8"/>
      <c r="X60" s="8"/>
      <c r="Y60" s="8"/>
      <c r="Z60" s="8"/>
    </row>
    <row r="61" ht="16.5" customHeight="1">
      <c r="A61" s="37">
        <v>5.0</v>
      </c>
      <c r="B61" s="33"/>
      <c r="C61" s="27"/>
      <c r="D61" s="27"/>
      <c r="E61" s="27"/>
      <c r="F61" s="28"/>
      <c r="G61" s="37">
        <v>5.0</v>
      </c>
      <c r="H61" s="33"/>
      <c r="I61" s="27"/>
      <c r="J61" s="27"/>
      <c r="K61" s="27"/>
      <c r="L61" s="28"/>
      <c r="M61" s="6"/>
      <c r="N61" s="6"/>
      <c r="O61" s="8"/>
      <c r="P61" s="8"/>
      <c r="Q61" s="8"/>
      <c r="R61" s="8"/>
      <c r="S61" s="8"/>
      <c r="T61" s="8"/>
      <c r="U61" s="8"/>
      <c r="V61" s="8"/>
      <c r="W61" s="8"/>
      <c r="X61" s="8"/>
      <c r="Y61" s="8"/>
      <c r="Z61" s="8"/>
    </row>
    <row r="62" ht="16.5" customHeight="1">
      <c r="A62" s="37">
        <v>6.0</v>
      </c>
      <c r="B62" s="33"/>
      <c r="C62" s="27"/>
      <c r="D62" s="27"/>
      <c r="E62" s="27"/>
      <c r="F62" s="28"/>
      <c r="G62" s="37">
        <v>6.0</v>
      </c>
      <c r="H62" s="33"/>
      <c r="I62" s="27"/>
      <c r="J62" s="27"/>
      <c r="K62" s="27"/>
      <c r="L62" s="28"/>
      <c r="M62" s="6"/>
      <c r="N62" s="6"/>
      <c r="O62" s="8"/>
      <c r="P62" s="8"/>
      <c r="Q62" s="8"/>
      <c r="R62" s="8"/>
      <c r="S62" s="8"/>
      <c r="T62" s="8"/>
      <c r="U62" s="8"/>
      <c r="V62" s="8"/>
      <c r="W62" s="8"/>
      <c r="X62" s="8"/>
      <c r="Y62" s="8"/>
      <c r="Z62" s="8"/>
    </row>
    <row r="63" ht="16.5" customHeight="1">
      <c r="A63" s="37">
        <v>7.0</v>
      </c>
      <c r="B63" s="33"/>
      <c r="C63" s="27"/>
      <c r="D63" s="27"/>
      <c r="E63" s="27"/>
      <c r="F63" s="28"/>
      <c r="G63" s="37">
        <v>7.0</v>
      </c>
      <c r="H63" s="33"/>
      <c r="I63" s="27"/>
      <c r="J63" s="27"/>
      <c r="K63" s="27"/>
      <c r="L63" s="28"/>
      <c r="M63" s="6"/>
      <c r="N63" s="6"/>
      <c r="O63" s="8"/>
      <c r="P63" s="8"/>
      <c r="Q63" s="8"/>
      <c r="R63" s="8"/>
      <c r="S63" s="8"/>
      <c r="T63" s="8"/>
      <c r="U63" s="8"/>
      <c r="V63" s="8"/>
      <c r="W63" s="8"/>
      <c r="X63" s="8"/>
      <c r="Y63" s="8"/>
      <c r="Z63" s="8"/>
    </row>
    <row r="64" ht="16.5" customHeight="1">
      <c r="A64" s="37">
        <v>8.0</v>
      </c>
      <c r="B64" s="33"/>
      <c r="C64" s="27"/>
      <c r="D64" s="27"/>
      <c r="E64" s="27"/>
      <c r="F64" s="28"/>
      <c r="G64" s="37">
        <v>8.0</v>
      </c>
      <c r="H64" s="33"/>
      <c r="I64" s="27"/>
      <c r="J64" s="27"/>
      <c r="K64" s="27"/>
      <c r="L64" s="28"/>
      <c r="M64" s="6"/>
      <c r="N64" s="6"/>
      <c r="O64" s="8"/>
      <c r="P64" s="8"/>
      <c r="Q64" s="8"/>
      <c r="R64" s="8"/>
      <c r="S64" s="8"/>
      <c r="T64" s="8"/>
      <c r="U64" s="8"/>
      <c r="V64" s="8"/>
      <c r="W64" s="8"/>
      <c r="X64" s="8"/>
      <c r="Y64" s="8"/>
      <c r="Z64" s="8"/>
    </row>
    <row r="65" ht="16.5" customHeight="1">
      <c r="A65" s="37">
        <v>9.0</v>
      </c>
      <c r="B65" s="33"/>
      <c r="C65" s="27"/>
      <c r="D65" s="27"/>
      <c r="E65" s="27"/>
      <c r="F65" s="28"/>
      <c r="G65" s="37">
        <v>9.0</v>
      </c>
      <c r="H65" s="33"/>
      <c r="I65" s="27"/>
      <c r="J65" s="27"/>
      <c r="K65" s="27"/>
      <c r="L65" s="28"/>
      <c r="M65" s="6"/>
      <c r="N65" s="6"/>
      <c r="O65" s="8"/>
      <c r="P65" s="8"/>
      <c r="Q65" s="8"/>
      <c r="R65" s="8"/>
      <c r="S65" s="8"/>
      <c r="T65" s="8"/>
      <c r="U65" s="8"/>
      <c r="V65" s="8"/>
      <c r="W65" s="8"/>
      <c r="X65" s="8"/>
      <c r="Y65" s="8"/>
      <c r="Z65" s="8"/>
    </row>
    <row r="66" ht="16.5" customHeight="1">
      <c r="A66" s="37">
        <v>10.0</v>
      </c>
      <c r="B66" s="33"/>
      <c r="C66" s="27"/>
      <c r="D66" s="27"/>
      <c r="E66" s="27"/>
      <c r="F66" s="28"/>
      <c r="G66" s="37">
        <v>10.0</v>
      </c>
      <c r="H66" s="33"/>
      <c r="I66" s="27"/>
      <c r="J66" s="27"/>
      <c r="K66" s="27"/>
      <c r="L66" s="28"/>
      <c r="M66" s="6"/>
      <c r="N66" s="6"/>
      <c r="O66" s="8"/>
      <c r="P66" s="8"/>
      <c r="Q66" s="8"/>
      <c r="R66" s="8"/>
      <c r="S66" s="8"/>
      <c r="T66" s="8"/>
      <c r="U66" s="8"/>
      <c r="V66" s="8"/>
      <c r="W66" s="8"/>
      <c r="X66" s="8"/>
      <c r="Y66" s="8"/>
      <c r="Z66" s="8"/>
    </row>
    <row r="67" ht="21.0" customHeight="1">
      <c r="A67" s="34" t="s">
        <v>84</v>
      </c>
      <c r="B67" s="35"/>
      <c r="C67" s="35"/>
      <c r="D67" s="35"/>
      <c r="E67" s="35"/>
      <c r="F67" s="36"/>
      <c r="G67" s="26" t="s">
        <v>85</v>
      </c>
      <c r="H67" s="27"/>
      <c r="I67" s="27"/>
      <c r="J67" s="27"/>
      <c r="K67" s="27"/>
      <c r="L67" s="28"/>
      <c r="M67" s="6"/>
      <c r="N67" s="6"/>
      <c r="O67" s="8"/>
      <c r="P67" s="8"/>
      <c r="Q67" s="8"/>
      <c r="R67" s="8"/>
      <c r="S67" s="8"/>
      <c r="T67" s="8"/>
      <c r="U67" s="8"/>
      <c r="V67" s="8"/>
      <c r="W67" s="8"/>
      <c r="X67" s="8"/>
      <c r="Y67" s="8"/>
      <c r="Z67" s="8"/>
    </row>
    <row r="68" ht="16.5" customHeight="1">
      <c r="A68" s="37">
        <v>1.0</v>
      </c>
      <c r="B68" s="33" t="s">
        <v>86</v>
      </c>
      <c r="C68" s="27"/>
      <c r="D68" s="27"/>
      <c r="E68" s="27"/>
      <c r="F68" s="28"/>
      <c r="G68" s="37">
        <v>1.0</v>
      </c>
      <c r="H68" s="33" t="s">
        <v>87</v>
      </c>
      <c r="I68" s="27"/>
      <c r="J68" s="27"/>
      <c r="K68" s="27"/>
      <c r="L68" s="28"/>
      <c r="M68" s="6"/>
      <c r="N68" s="6"/>
      <c r="O68" s="8"/>
      <c r="P68" s="8"/>
      <c r="Q68" s="8"/>
      <c r="R68" s="8"/>
      <c r="S68" s="8"/>
      <c r="T68" s="8"/>
      <c r="U68" s="8"/>
      <c r="V68" s="8"/>
      <c r="W68" s="8"/>
      <c r="X68" s="8"/>
      <c r="Y68" s="8"/>
      <c r="Z68" s="8"/>
    </row>
    <row r="69" ht="16.5" customHeight="1">
      <c r="A69" s="37">
        <v>2.0</v>
      </c>
      <c r="B69" s="33" t="s">
        <v>88</v>
      </c>
      <c r="C69" s="27"/>
      <c r="D69" s="27"/>
      <c r="E69" s="27"/>
      <c r="F69" s="28"/>
      <c r="G69" s="37">
        <v>2.0</v>
      </c>
      <c r="H69" s="33"/>
      <c r="I69" s="27"/>
      <c r="J69" s="27"/>
      <c r="K69" s="27"/>
      <c r="L69" s="28"/>
      <c r="M69" s="6"/>
      <c r="N69" s="6"/>
      <c r="O69" s="8"/>
      <c r="P69" s="8"/>
      <c r="Q69" s="8"/>
      <c r="R69" s="8"/>
      <c r="S69" s="8"/>
      <c r="T69" s="8"/>
      <c r="U69" s="8"/>
      <c r="V69" s="8"/>
      <c r="W69" s="8"/>
      <c r="X69" s="8"/>
      <c r="Y69" s="8"/>
      <c r="Z69" s="8"/>
    </row>
    <row r="70" ht="16.5" customHeight="1">
      <c r="A70" s="37">
        <v>3.0</v>
      </c>
      <c r="B70" s="33"/>
      <c r="C70" s="27"/>
      <c r="D70" s="27"/>
      <c r="E70" s="27"/>
      <c r="F70" s="28"/>
      <c r="G70" s="37">
        <v>3.0</v>
      </c>
      <c r="H70" s="33"/>
      <c r="I70" s="27"/>
      <c r="J70" s="27"/>
      <c r="K70" s="27"/>
      <c r="L70" s="28"/>
      <c r="M70" s="6"/>
      <c r="N70" s="6"/>
      <c r="O70" s="8"/>
      <c r="P70" s="8"/>
      <c r="Q70" s="8"/>
      <c r="R70" s="8"/>
      <c r="S70" s="8"/>
      <c r="T70" s="8"/>
      <c r="U70" s="8"/>
      <c r="V70" s="8"/>
      <c r="W70" s="8"/>
      <c r="X70" s="8"/>
      <c r="Y70" s="8"/>
      <c r="Z70" s="8"/>
    </row>
    <row r="71" ht="16.5" customHeight="1">
      <c r="A71" s="37">
        <v>4.0</v>
      </c>
      <c r="B71" s="33"/>
      <c r="C71" s="27"/>
      <c r="D71" s="27"/>
      <c r="E71" s="27"/>
      <c r="F71" s="28"/>
      <c r="G71" s="37">
        <v>4.0</v>
      </c>
      <c r="H71" s="33"/>
      <c r="I71" s="27"/>
      <c r="J71" s="27"/>
      <c r="K71" s="27"/>
      <c r="L71" s="28"/>
      <c r="M71" s="6"/>
      <c r="N71" s="6"/>
      <c r="O71" s="8"/>
      <c r="P71" s="8"/>
      <c r="Q71" s="8"/>
      <c r="R71" s="8"/>
      <c r="S71" s="8"/>
      <c r="T71" s="8"/>
      <c r="U71" s="8"/>
      <c r="V71" s="8"/>
      <c r="W71" s="8"/>
      <c r="X71" s="8"/>
      <c r="Y71" s="8"/>
      <c r="Z71" s="8"/>
    </row>
    <row r="72" ht="16.5" customHeight="1">
      <c r="A72" s="37">
        <v>5.0</v>
      </c>
      <c r="B72" s="33"/>
      <c r="C72" s="27"/>
      <c r="D72" s="27"/>
      <c r="E72" s="27"/>
      <c r="F72" s="28"/>
      <c r="G72" s="37">
        <v>5.0</v>
      </c>
      <c r="H72" s="33"/>
      <c r="I72" s="27"/>
      <c r="J72" s="27"/>
      <c r="K72" s="27"/>
      <c r="L72" s="28"/>
      <c r="M72" s="6"/>
      <c r="N72" s="6"/>
      <c r="O72" s="8"/>
      <c r="P72" s="8"/>
      <c r="Q72" s="8"/>
      <c r="R72" s="8"/>
      <c r="S72" s="8"/>
      <c r="T72" s="8"/>
      <c r="U72" s="8"/>
      <c r="V72" s="8"/>
      <c r="W72" s="8"/>
      <c r="X72" s="8"/>
      <c r="Y72" s="8"/>
      <c r="Z72" s="8"/>
    </row>
    <row r="73" ht="16.5" customHeight="1">
      <c r="A73" s="37">
        <v>6.0</v>
      </c>
      <c r="B73" s="33"/>
      <c r="C73" s="27"/>
      <c r="D73" s="27"/>
      <c r="E73" s="27"/>
      <c r="F73" s="28"/>
      <c r="G73" s="37">
        <v>6.0</v>
      </c>
      <c r="H73" s="33"/>
      <c r="I73" s="27"/>
      <c r="J73" s="27"/>
      <c r="K73" s="27"/>
      <c r="L73" s="28"/>
      <c r="M73" s="6"/>
      <c r="N73" s="6"/>
      <c r="O73" s="8"/>
      <c r="P73" s="8"/>
      <c r="Q73" s="8"/>
      <c r="R73" s="8"/>
      <c r="S73" s="8"/>
      <c r="T73" s="8"/>
      <c r="U73" s="8"/>
      <c r="V73" s="8"/>
      <c r="W73" s="8"/>
      <c r="X73" s="8"/>
      <c r="Y73" s="8"/>
      <c r="Z73" s="8"/>
    </row>
    <row r="74" ht="16.5" customHeight="1">
      <c r="A74" s="37">
        <v>7.0</v>
      </c>
      <c r="B74" s="33"/>
      <c r="C74" s="27"/>
      <c r="D74" s="27"/>
      <c r="E74" s="27"/>
      <c r="F74" s="28"/>
      <c r="G74" s="37">
        <v>7.0</v>
      </c>
      <c r="H74" s="33"/>
      <c r="I74" s="27"/>
      <c r="J74" s="27"/>
      <c r="K74" s="27"/>
      <c r="L74" s="28"/>
      <c r="M74" s="6"/>
      <c r="N74" s="6"/>
      <c r="O74" s="8"/>
      <c r="P74" s="8"/>
      <c r="Q74" s="8"/>
      <c r="R74" s="8"/>
      <c r="S74" s="8"/>
      <c r="T74" s="8"/>
      <c r="U74" s="8"/>
      <c r="V74" s="8"/>
      <c r="W74" s="8"/>
      <c r="X74" s="8"/>
      <c r="Y74" s="8"/>
      <c r="Z74" s="8"/>
    </row>
    <row r="75" ht="16.5" customHeight="1">
      <c r="A75" s="37">
        <v>8.0</v>
      </c>
      <c r="B75" s="33"/>
      <c r="C75" s="27"/>
      <c r="D75" s="27"/>
      <c r="E75" s="27"/>
      <c r="F75" s="28"/>
      <c r="G75" s="37">
        <v>8.0</v>
      </c>
      <c r="H75" s="33"/>
      <c r="I75" s="27"/>
      <c r="J75" s="27"/>
      <c r="K75" s="27"/>
      <c r="L75" s="28"/>
      <c r="M75" s="6"/>
      <c r="N75" s="6"/>
      <c r="O75" s="8"/>
      <c r="P75" s="8"/>
      <c r="Q75" s="8"/>
      <c r="R75" s="8"/>
      <c r="S75" s="8"/>
      <c r="T75" s="8"/>
      <c r="U75" s="8"/>
      <c r="V75" s="8"/>
      <c r="W75" s="8"/>
      <c r="X75" s="8"/>
      <c r="Y75" s="8"/>
      <c r="Z75" s="8"/>
    </row>
    <row r="76" ht="16.5" customHeight="1">
      <c r="A76" s="37">
        <v>9.0</v>
      </c>
      <c r="B76" s="33"/>
      <c r="C76" s="27"/>
      <c r="D76" s="27"/>
      <c r="E76" s="27"/>
      <c r="F76" s="28"/>
      <c r="G76" s="37">
        <v>9.0</v>
      </c>
      <c r="H76" s="33"/>
      <c r="I76" s="27"/>
      <c r="J76" s="27"/>
      <c r="K76" s="27"/>
      <c r="L76" s="28"/>
      <c r="M76" s="6"/>
      <c r="N76" s="6"/>
      <c r="O76" s="8"/>
      <c r="P76" s="8"/>
      <c r="Q76" s="8"/>
      <c r="R76" s="8"/>
      <c r="S76" s="8"/>
      <c r="T76" s="8"/>
      <c r="U76" s="8"/>
      <c r="V76" s="8"/>
      <c r="W76" s="8"/>
      <c r="X76" s="8"/>
      <c r="Y76" s="8"/>
      <c r="Z76" s="8"/>
    </row>
    <row r="77" ht="16.5" customHeight="1">
      <c r="A77" s="37">
        <v>10.0</v>
      </c>
      <c r="B77" s="33"/>
      <c r="C77" s="27"/>
      <c r="D77" s="27"/>
      <c r="E77" s="27"/>
      <c r="F77" s="28"/>
      <c r="G77" s="37">
        <v>10.0</v>
      </c>
      <c r="H77" s="33"/>
      <c r="I77" s="27"/>
      <c r="J77" s="27"/>
      <c r="K77" s="27"/>
      <c r="L77" s="28"/>
      <c r="M77" s="6"/>
      <c r="N77" s="6"/>
      <c r="O77" s="8"/>
      <c r="P77" s="8"/>
      <c r="Q77" s="8"/>
      <c r="R77" s="8"/>
      <c r="S77" s="8"/>
      <c r="T77" s="8"/>
      <c r="U77" s="8"/>
      <c r="V77" s="8"/>
      <c r="W77" s="8"/>
      <c r="X77" s="8"/>
      <c r="Y77" s="8"/>
      <c r="Z77" s="8"/>
    </row>
    <row r="78" ht="21.0" customHeight="1">
      <c r="A78" s="34" t="s">
        <v>89</v>
      </c>
      <c r="B78" s="35"/>
      <c r="C78" s="35"/>
      <c r="D78" s="35"/>
      <c r="E78" s="35"/>
      <c r="F78" s="36"/>
      <c r="G78" s="26" t="s">
        <v>90</v>
      </c>
      <c r="H78" s="27"/>
      <c r="I78" s="27"/>
      <c r="J78" s="27"/>
      <c r="K78" s="27"/>
      <c r="L78" s="28"/>
      <c r="M78" s="6"/>
      <c r="N78" s="6"/>
      <c r="O78" s="8"/>
      <c r="P78" s="8"/>
      <c r="Q78" s="8"/>
      <c r="R78" s="8"/>
      <c r="S78" s="8"/>
      <c r="T78" s="8"/>
      <c r="U78" s="8"/>
      <c r="V78" s="8"/>
      <c r="W78" s="8"/>
      <c r="X78" s="8"/>
      <c r="Y78" s="8"/>
      <c r="Z78" s="8"/>
    </row>
    <row r="79" ht="16.5" customHeight="1">
      <c r="A79" s="37">
        <v>1.0</v>
      </c>
      <c r="B79" s="33" t="s">
        <v>91</v>
      </c>
      <c r="C79" s="27"/>
      <c r="D79" s="27"/>
      <c r="E79" s="27"/>
      <c r="F79" s="28"/>
      <c r="G79" s="37">
        <v>1.0</v>
      </c>
      <c r="H79" s="33" t="s">
        <v>92</v>
      </c>
      <c r="I79" s="27"/>
      <c r="J79" s="27"/>
      <c r="K79" s="27"/>
      <c r="L79" s="28"/>
      <c r="M79" s="6"/>
      <c r="N79" s="6"/>
      <c r="O79" s="8"/>
      <c r="P79" s="8"/>
      <c r="Q79" s="8"/>
      <c r="R79" s="8"/>
      <c r="S79" s="8"/>
      <c r="T79" s="8"/>
      <c r="U79" s="8"/>
      <c r="V79" s="8"/>
      <c r="W79" s="8"/>
      <c r="X79" s="8"/>
      <c r="Y79" s="8"/>
      <c r="Z79" s="8"/>
    </row>
    <row r="80" ht="16.5" customHeight="1">
      <c r="A80" s="37">
        <v>2.0</v>
      </c>
      <c r="B80" s="33" t="s">
        <v>93</v>
      </c>
      <c r="C80" s="27"/>
      <c r="D80" s="27"/>
      <c r="E80" s="27"/>
      <c r="F80" s="28"/>
      <c r="G80" s="37">
        <v>2.0</v>
      </c>
      <c r="H80" s="33"/>
      <c r="I80" s="27"/>
      <c r="J80" s="27"/>
      <c r="K80" s="27"/>
      <c r="L80" s="28"/>
      <c r="M80" s="6"/>
      <c r="N80" s="6"/>
      <c r="O80" s="8"/>
      <c r="P80" s="8"/>
      <c r="Q80" s="8"/>
      <c r="R80" s="8"/>
      <c r="S80" s="8"/>
      <c r="T80" s="8"/>
      <c r="U80" s="8"/>
      <c r="V80" s="8"/>
      <c r="W80" s="8"/>
      <c r="X80" s="8"/>
      <c r="Y80" s="8"/>
      <c r="Z80" s="8"/>
    </row>
    <row r="81" ht="16.5" customHeight="1">
      <c r="A81" s="37">
        <v>3.0</v>
      </c>
      <c r="B81" s="33"/>
      <c r="C81" s="27"/>
      <c r="D81" s="27"/>
      <c r="E81" s="27"/>
      <c r="F81" s="28"/>
      <c r="G81" s="37">
        <v>3.0</v>
      </c>
      <c r="H81" s="33"/>
      <c r="I81" s="27"/>
      <c r="J81" s="27"/>
      <c r="K81" s="27"/>
      <c r="L81" s="28"/>
      <c r="M81" s="6"/>
      <c r="N81" s="6"/>
      <c r="O81" s="8"/>
      <c r="P81" s="8"/>
      <c r="Q81" s="8"/>
      <c r="R81" s="8"/>
      <c r="S81" s="8"/>
      <c r="T81" s="8"/>
      <c r="U81" s="8"/>
      <c r="V81" s="8"/>
      <c r="W81" s="8"/>
      <c r="X81" s="8"/>
      <c r="Y81" s="8"/>
      <c r="Z81" s="8"/>
    </row>
    <row r="82" ht="16.5" customHeight="1">
      <c r="A82" s="37">
        <v>4.0</v>
      </c>
      <c r="B82" s="33"/>
      <c r="C82" s="27"/>
      <c r="D82" s="27"/>
      <c r="E82" s="27"/>
      <c r="F82" s="28"/>
      <c r="G82" s="37">
        <v>4.0</v>
      </c>
      <c r="H82" s="33"/>
      <c r="I82" s="27"/>
      <c r="J82" s="27"/>
      <c r="K82" s="27"/>
      <c r="L82" s="28"/>
      <c r="M82" s="6"/>
      <c r="N82" s="6"/>
      <c r="O82" s="8"/>
      <c r="P82" s="8"/>
      <c r="Q82" s="8"/>
      <c r="R82" s="8"/>
      <c r="S82" s="8"/>
      <c r="T82" s="8"/>
      <c r="U82" s="8"/>
      <c r="V82" s="8"/>
      <c r="W82" s="8"/>
      <c r="X82" s="8"/>
      <c r="Y82" s="8"/>
      <c r="Z82" s="8"/>
    </row>
    <row r="83" ht="16.5" customHeight="1">
      <c r="A83" s="37">
        <v>5.0</v>
      </c>
      <c r="B83" s="33"/>
      <c r="C83" s="27"/>
      <c r="D83" s="27"/>
      <c r="E83" s="27"/>
      <c r="F83" s="28"/>
      <c r="G83" s="37">
        <v>5.0</v>
      </c>
      <c r="H83" s="33"/>
      <c r="I83" s="27"/>
      <c r="J83" s="27"/>
      <c r="K83" s="27"/>
      <c r="L83" s="28"/>
      <c r="M83" s="6"/>
      <c r="N83" s="6"/>
      <c r="O83" s="8"/>
      <c r="P83" s="8"/>
      <c r="Q83" s="8"/>
      <c r="R83" s="8"/>
      <c r="S83" s="8"/>
      <c r="T83" s="8"/>
      <c r="U83" s="8"/>
      <c r="V83" s="8"/>
      <c r="W83" s="8"/>
      <c r="X83" s="8"/>
      <c r="Y83" s="8"/>
      <c r="Z83" s="8"/>
    </row>
    <row r="84" ht="16.5" customHeight="1">
      <c r="A84" s="37">
        <v>6.0</v>
      </c>
      <c r="B84" s="33"/>
      <c r="C84" s="27"/>
      <c r="D84" s="27"/>
      <c r="E84" s="27"/>
      <c r="F84" s="28"/>
      <c r="G84" s="37">
        <v>6.0</v>
      </c>
      <c r="H84" s="33"/>
      <c r="I84" s="27"/>
      <c r="J84" s="27"/>
      <c r="K84" s="27"/>
      <c r="L84" s="28"/>
      <c r="M84" s="6"/>
      <c r="N84" s="6"/>
      <c r="O84" s="8"/>
      <c r="P84" s="8"/>
      <c r="Q84" s="8"/>
      <c r="R84" s="8"/>
      <c r="S84" s="8"/>
      <c r="T84" s="8"/>
      <c r="U84" s="8"/>
      <c r="V84" s="8"/>
      <c r="W84" s="8"/>
      <c r="X84" s="8"/>
      <c r="Y84" s="8"/>
      <c r="Z84" s="8"/>
    </row>
    <row r="85" ht="16.5" customHeight="1">
      <c r="A85" s="37">
        <v>7.0</v>
      </c>
      <c r="B85" s="33"/>
      <c r="C85" s="27"/>
      <c r="D85" s="27"/>
      <c r="E85" s="27"/>
      <c r="F85" s="28"/>
      <c r="G85" s="37">
        <v>7.0</v>
      </c>
      <c r="H85" s="33"/>
      <c r="I85" s="27"/>
      <c r="J85" s="27"/>
      <c r="K85" s="27"/>
      <c r="L85" s="28"/>
      <c r="M85" s="6"/>
      <c r="N85" s="6"/>
      <c r="O85" s="8"/>
      <c r="P85" s="8"/>
      <c r="Q85" s="8"/>
      <c r="R85" s="8"/>
      <c r="S85" s="8"/>
      <c r="T85" s="8"/>
      <c r="U85" s="8"/>
      <c r="V85" s="8"/>
      <c r="W85" s="8"/>
      <c r="X85" s="8"/>
      <c r="Y85" s="8"/>
      <c r="Z85" s="8"/>
    </row>
    <row r="86" ht="16.5" customHeight="1">
      <c r="A86" s="37">
        <v>8.0</v>
      </c>
      <c r="B86" s="33"/>
      <c r="C86" s="27"/>
      <c r="D86" s="27"/>
      <c r="E86" s="27"/>
      <c r="F86" s="28"/>
      <c r="G86" s="37">
        <v>8.0</v>
      </c>
      <c r="H86" s="33"/>
      <c r="I86" s="27"/>
      <c r="J86" s="27"/>
      <c r="K86" s="27"/>
      <c r="L86" s="28"/>
      <c r="M86" s="6"/>
      <c r="N86" s="6"/>
      <c r="O86" s="8"/>
      <c r="P86" s="8"/>
      <c r="Q86" s="8"/>
      <c r="R86" s="8"/>
      <c r="S86" s="8"/>
      <c r="T86" s="8"/>
      <c r="U86" s="8"/>
      <c r="V86" s="8"/>
      <c r="W86" s="8"/>
      <c r="X86" s="8"/>
      <c r="Y86" s="8"/>
      <c r="Z86" s="8"/>
    </row>
    <row r="87" ht="16.5" customHeight="1">
      <c r="A87" s="37">
        <v>9.0</v>
      </c>
      <c r="B87" s="33"/>
      <c r="C87" s="27"/>
      <c r="D87" s="27"/>
      <c r="E87" s="27"/>
      <c r="F87" s="28"/>
      <c r="G87" s="37">
        <v>9.0</v>
      </c>
      <c r="H87" s="33"/>
      <c r="I87" s="27"/>
      <c r="J87" s="27"/>
      <c r="K87" s="27"/>
      <c r="L87" s="28"/>
      <c r="M87" s="6"/>
      <c r="N87" s="6"/>
      <c r="O87" s="8"/>
      <c r="P87" s="8"/>
      <c r="Q87" s="8"/>
      <c r="R87" s="8"/>
      <c r="S87" s="8"/>
      <c r="T87" s="8"/>
      <c r="U87" s="8"/>
      <c r="V87" s="8"/>
      <c r="W87" s="8"/>
      <c r="X87" s="8"/>
      <c r="Y87" s="8"/>
      <c r="Z87" s="8"/>
    </row>
    <row r="88" ht="16.5" customHeight="1">
      <c r="A88" s="37">
        <v>10.0</v>
      </c>
      <c r="B88" s="33"/>
      <c r="C88" s="27"/>
      <c r="D88" s="27"/>
      <c r="E88" s="27"/>
      <c r="F88" s="28"/>
      <c r="G88" s="37">
        <v>10.0</v>
      </c>
      <c r="H88" s="33"/>
      <c r="I88" s="27"/>
      <c r="J88" s="27"/>
      <c r="K88" s="27"/>
      <c r="L88" s="28"/>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8"/>
      <c r="B1" s="2"/>
      <c r="C1" s="39" t="s">
        <v>0</v>
      </c>
      <c r="D1" s="4"/>
      <c r="E1" s="4"/>
      <c r="F1" s="4"/>
      <c r="G1" s="4"/>
      <c r="H1" s="4"/>
      <c r="I1" s="4"/>
      <c r="J1" s="4"/>
      <c r="K1" s="4"/>
      <c r="L1" s="4"/>
      <c r="M1" s="4"/>
      <c r="N1" s="4"/>
      <c r="O1" s="4"/>
      <c r="P1" s="4"/>
      <c r="Q1" s="4"/>
      <c r="R1" s="4"/>
      <c r="S1" s="4"/>
      <c r="T1" s="4"/>
      <c r="U1" s="2"/>
      <c r="V1" s="40" t="s">
        <v>94</v>
      </c>
      <c r="W1" s="8"/>
      <c r="X1" s="8"/>
      <c r="Y1" s="8"/>
      <c r="Z1" s="8"/>
    </row>
    <row r="2" ht="16.5" customHeight="1">
      <c r="A2" s="9"/>
      <c r="B2" s="10"/>
      <c r="C2" s="9"/>
      <c r="U2" s="10"/>
      <c r="V2" s="40" t="s">
        <v>95</v>
      </c>
      <c r="W2" s="8"/>
      <c r="X2" s="8"/>
      <c r="Y2" s="8"/>
      <c r="Z2" s="8"/>
    </row>
    <row r="3" ht="16.5" customHeight="1">
      <c r="A3" s="9"/>
      <c r="B3" s="10"/>
      <c r="C3" s="9"/>
      <c r="U3" s="10"/>
      <c r="V3" s="40" t="s">
        <v>96</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40" t="s">
        <v>97</v>
      </c>
      <c r="W4" s="8"/>
      <c r="X4" s="8"/>
      <c r="Y4" s="8"/>
      <c r="Z4" s="8"/>
    </row>
    <row r="5" ht="11.25" customHeight="1">
      <c r="A5" s="41"/>
      <c r="B5" s="41"/>
      <c r="C5" s="41"/>
      <c r="D5" s="42"/>
      <c r="E5" s="42"/>
      <c r="F5" s="42"/>
      <c r="G5" s="42"/>
      <c r="H5" s="42"/>
      <c r="I5" s="42"/>
      <c r="J5" s="42"/>
      <c r="K5" s="42"/>
      <c r="L5" s="42"/>
      <c r="M5" s="42"/>
      <c r="N5" s="42"/>
      <c r="O5" s="42"/>
      <c r="P5" s="42"/>
      <c r="Q5" s="42"/>
      <c r="R5" s="42"/>
      <c r="S5" s="42"/>
      <c r="T5" s="42"/>
      <c r="U5" s="42"/>
      <c r="V5" s="42"/>
      <c r="W5" s="8"/>
      <c r="X5" s="8"/>
      <c r="Y5" s="8"/>
      <c r="Z5" s="8"/>
    </row>
    <row r="6" ht="15.0" customHeight="1">
      <c r="A6" s="43" t="s">
        <v>98</v>
      </c>
      <c r="B6" s="44" t="s">
        <v>99</v>
      </c>
      <c r="C6" s="45" t="s">
        <v>100</v>
      </c>
      <c r="D6" s="27"/>
      <c r="E6" s="27"/>
      <c r="F6" s="27"/>
      <c r="G6" s="27"/>
      <c r="H6" s="27"/>
      <c r="I6" s="27"/>
      <c r="J6" s="28"/>
      <c r="K6" s="45" t="s">
        <v>101</v>
      </c>
      <c r="L6" s="27"/>
      <c r="M6" s="27"/>
      <c r="N6" s="27"/>
      <c r="O6" s="27"/>
      <c r="P6" s="28"/>
      <c r="Q6" s="45" t="s">
        <v>102</v>
      </c>
      <c r="R6" s="27"/>
      <c r="S6" s="27"/>
      <c r="T6" s="27"/>
      <c r="U6" s="27"/>
      <c r="V6" s="28"/>
      <c r="W6" s="8"/>
      <c r="X6" s="8"/>
      <c r="Y6" s="8"/>
      <c r="Z6" s="8"/>
    </row>
    <row r="7" ht="18.0" customHeight="1">
      <c r="A7" s="46"/>
      <c r="B7" s="46"/>
      <c r="C7" s="47" t="s">
        <v>103</v>
      </c>
      <c r="D7" s="47" t="s">
        <v>104</v>
      </c>
      <c r="E7" s="47" t="s">
        <v>105</v>
      </c>
      <c r="F7" s="47" t="s">
        <v>106</v>
      </c>
      <c r="G7" s="48" t="s">
        <v>107</v>
      </c>
      <c r="H7" s="47" t="s">
        <v>108</v>
      </c>
      <c r="I7" s="47" t="s">
        <v>109</v>
      </c>
      <c r="J7" s="47" t="s">
        <v>110</v>
      </c>
      <c r="K7" s="49" t="s">
        <v>111</v>
      </c>
      <c r="L7" s="44" t="s">
        <v>112</v>
      </c>
      <c r="M7" s="50" t="s">
        <v>113</v>
      </c>
      <c r="N7" s="49" t="s">
        <v>114</v>
      </c>
      <c r="O7" s="44" t="s">
        <v>112</v>
      </c>
      <c r="P7" s="49" t="s">
        <v>115</v>
      </c>
      <c r="Q7" s="47" t="s">
        <v>116</v>
      </c>
      <c r="R7" s="47" t="s">
        <v>117</v>
      </c>
      <c r="S7" s="47" t="s">
        <v>118</v>
      </c>
      <c r="T7" s="47" t="s">
        <v>119</v>
      </c>
      <c r="U7" s="49" t="s">
        <v>120</v>
      </c>
      <c r="V7" s="47" t="s">
        <v>121</v>
      </c>
      <c r="W7" s="8"/>
      <c r="X7" s="8"/>
      <c r="Y7" s="8"/>
      <c r="Z7" s="8"/>
    </row>
    <row r="8" ht="34.5" customHeight="1">
      <c r="A8" s="51"/>
      <c r="B8" s="51"/>
      <c r="C8" s="51"/>
      <c r="D8" s="51"/>
      <c r="E8" s="51"/>
      <c r="F8" s="51"/>
      <c r="G8" s="51"/>
      <c r="H8" s="51"/>
      <c r="I8" s="51"/>
      <c r="J8" s="51"/>
      <c r="K8" s="51"/>
      <c r="L8" s="51"/>
      <c r="M8" s="51"/>
      <c r="N8" s="51"/>
      <c r="O8" s="51"/>
      <c r="P8" s="51"/>
      <c r="Q8" s="51"/>
      <c r="R8" s="51"/>
      <c r="S8" s="51"/>
      <c r="T8" s="51"/>
      <c r="U8" s="51"/>
      <c r="V8" s="51"/>
      <c r="W8" s="8"/>
      <c r="X8" s="8"/>
      <c r="Y8" s="8"/>
      <c r="Z8" s="8"/>
    </row>
    <row r="9" ht="16.5" customHeight="1">
      <c r="A9" s="52">
        <v>1.0</v>
      </c>
      <c r="B9" s="53" t="str">
        <f>IF(C9="","",
IF('1. Punto de Partida'!$C$6="","",'1. Punto de Partida'!$C$6))</f>
        <v>Manejo de Emergencias y Desastres</v>
      </c>
      <c r="C9" s="53" t="s">
        <v>122</v>
      </c>
      <c r="D9" s="53" t="s">
        <v>123</v>
      </c>
      <c r="E9" s="53" t="s">
        <v>124</v>
      </c>
      <c r="F9" s="53" t="s">
        <v>125</v>
      </c>
      <c r="G9" s="53" t="s">
        <v>126</v>
      </c>
      <c r="H9" s="53" t="s">
        <v>127</v>
      </c>
      <c r="I9" s="53" t="s">
        <v>128</v>
      </c>
      <c r="J9" s="53" t="s">
        <v>129</v>
      </c>
      <c r="K9" s="54" t="str">
        <f>IFERROR(MID(J9,1,SEARCH(":",J9,1)-1),"")</f>
        <v>Rara vez</v>
      </c>
      <c r="L9" s="55">
        <f>IF(OR(K9="Rara vez",K9="Muy Baja"),0.2,
IF(OR(K9="Improbable",K9="Baja"),0.4,
IF(OR(K9="Posible",K9="Media"),0.6,
IF(OR(K9="Probable",K9="Alta"),0.8,
IF(OR(K9="Casi seguro",K9="Muy Alta"),1,"")))))</f>
        <v>0.2</v>
      </c>
      <c r="M9" s="56" t="s">
        <v>130</v>
      </c>
      <c r="N9" s="54"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55">
        <f>IF(N9="Leve",0.2,
IF(N9="Menor",0.4,
IF(N9="Moderado",0.6,
IF(N9="Mayor",0.8,
IF(N9="Catastrófico",1,"")))))</f>
        <v>0.6</v>
      </c>
      <c r="P9" s="5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8"/>
      <c r="R9" s="58"/>
      <c r="S9" s="58"/>
      <c r="T9" s="58"/>
      <c r="U9" s="53" t="str">
        <f>IF(S9="","","Cuatrimestral")</f>
        <v/>
      </c>
      <c r="V9" s="53"/>
      <c r="W9" s="8"/>
      <c r="X9" s="8"/>
      <c r="Y9" s="8"/>
      <c r="Z9" s="8"/>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8"/>
      <c r="X10" s="8"/>
      <c r="Y10" s="8"/>
      <c r="Z10" s="8"/>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8"/>
      <c r="X11" s="8"/>
      <c r="Y11" s="8"/>
      <c r="Z11" s="8"/>
    </row>
    <row r="12" ht="16.5" customHeight="1">
      <c r="A12" s="52">
        <v>2.0</v>
      </c>
      <c r="B12" s="53" t="str">
        <f>IF(C12="","",
IF('1. Punto de Partida'!$C$6="","",'1. Punto de Partida'!$C$6))</f>
        <v>Manejo de Emergencias y Desastres</v>
      </c>
      <c r="C12" s="53" t="s">
        <v>131</v>
      </c>
      <c r="D12" s="53" t="s">
        <v>132</v>
      </c>
      <c r="E12" s="53" t="s">
        <v>133</v>
      </c>
      <c r="F12" s="53" t="s">
        <v>134</v>
      </c>
      <c r="G12" s="53" t="s">
        <v>135</v>
      </c>
      <c r="H12" s="53" t="s">
        <v>127</v>
      </c>
      <c r="I12" s="53" t="s">
        <v>128</v>
      </c>
      <c r="J12" s="53" t="s">
        <v>129</v>
      </c>
      <c r="K12" s="54" t="str">
        <f>IFERROR(MID(J12,1,SEARCH(":",J12,1)-1),"")</f>
        <v>Rara vez</v>
      </c>
      <c r="L12" s="55">
        <f>IF(OR(K12="Rara vez",K12="Muy Baja"),0.2,
IF(OR(K12="Improbable",K12="Baja"),0.4,
IF(OR(K12="Posible",K12="Media"),0.6,
IF(OR(K12="Probable",K12="Alta"),0.8,
IF(OR(K12="Casi seguro",K12="Muy Alta"),1,"")))))</f>
        <v>0.2</v>
      </c>
      <c r="M12" s="56"/>
      <c r="N12" s="54"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5">
        <f>IF(N12="Leve",0.2,
IF(N12="Menor",0.4,
IF(N12="Moderado",0.6,
IF(N12="Mayor",0.8,
IF(N12="Catastrófico",1,"")))))</f>
        <v>0.6</v>
      </c>
      <c r="P12" s="5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58"/>
      <c r="R12" s="58"/>
      <c r="S12" s="58"/>
      <c r="T12" s="58"/>
      <c r="U12" s="53" t="str">
        <f>IF(S12="","","Cuatrimestral")</f>
        <v/>
      </c>
      <c r="V12" s="53"/>
      <c r="W12" s="8"/>
      <c r="X12" s="8"/>
      <c r="Y12" s="8"/>
      <c r="Z12" s="8"/>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8"/>
      <c r="X13" s="8"/>
      <c r="Y13" s="8"/>
      <c r="Z13" s="8"/>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8"/>
      <c r="X14" s="8"/>
      <c r="Y14" s="8"/>
      <c r="Z14" s="8"/>
    </row>
    <row r="15" ht="16.5" customHeight="1">
      <c r="A15" s="52">
        <v>3.0</v>
      </c>
      <c r="B15" s="53" t="str">
        <f>IF(C15="","",
IF('1. Punto de Partida'!$C$6="","",'1. Punto de Partida'!$C$6))</f>
        <v>Manejo de Emergencias y Desastres</v>
      </c>
      <c r="C15" s="53" t="s">
        <v>136</v>
      </c>
      <c r="D15" s="53" t="s">
        <v>123</v>
      </c>
      <c r="E15" s="53" t="s">
        <v>137</v>
      </c>
      <c r="F15" s="53" t="s">
        <v>138</v>
      </c>
      <c r="G15" s="53" t="s">
        <v>139</v>
      </c>
      <c r="H15" s="53" t="s">
        <v>140</v>
      </c>
      <c r="I15" s="53" t="s">
        <v>128</v>
      </c>
      <c r="J15" s="53" t="s">
        <v>129</v>
      </c>
      <c r="K15" s="54" t="str">
        <f>IFERROR(MID(J15,1,SEARCH(":",J15,1)-1),"")</f>
        <v>Rara vez</v>
      </c>
      <c r="L15" s="55">
        <f>IF(OR(K15="Rara vez",K15="Muy Baja"),0.2,
IF(OR(K15="Improbable",K15="Baja"),0.4,
IF(OR(K15="Posible",K15="Media"),0.6,
IF(OR(K15="Probable",K15="Alta"),0.8,
IF(OR(K15="Casi seguro",K15="Muy Alta"),1,"")))))</f>
        <v>0.2</v>
      </c>
      <c r="M15" s="56"/>
      <c r="N15" s="54"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55">
        <f>IF(N15="Leve",0.2,
IF(N15="Menor",0.4,
IF(N15="Moderado",0.6,
IF(N15="Mayor",0.8,
IF(N15="Catastrófico",1,"")))))</f>
        <v>0.6</v>
      </c>
      <c r="P15" s="5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58"/>
      <c r="R15" s="58"/>
      <c r="S15" s="58"/>
      <c r="T15" s="58"/>
      <c r="U15" s="53" t="str">
        <f>IF(S15="","","Cuatrimestral")</f>
        <v/>
      </c>
      <c r="V15" s="53"/>
      <c r="W15" s="8"/>
      <c r="X15" s="8"/>
      <c r="Y15" s="8"/>
      <c r="Z15" s="8"/>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8"/>
      <c r="X16" s="8"/>
      <c r="Y16" s="8"/>
      <c r="Z16" s="8"/>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8"/>
      <c r="X17" s="8"/>
      <c r="Y17" s="8"/>
      <c r="Z17" s="8"/>
    </row>
    <row r="18" ht="16.5" customHeight="1">
      <c r="A18" s="52">
        <v>4.0</v>
      </c>
      <c r="B18" s="53" t="str">
        <f>IF(C18="","",
IF('1. Punto de Partida'!$C$6="","",'1. Punto de Partida'!$C$6))</f>
        <v>Manejo de Emergencias y Desastres</v>
      </c>
      <c r="C18" s="53" t="s">
        <v>141</v>
      </c>
      <c r="D18" s="53" t="s">
        <v>123</v>
      </c>
      <c r="E18" s="53" t="s">
        <v>142</v>
      </c>
      <c r="F18" s="53" t="s">
        <v>143</v>
      </c>
      <c r="G18" s="53" t="s">
        <v>144</v>
      </c>
      <c r="H18" s="53" t="s">
        <v>145</v>
      </c>
      <c r="I18" s="53" t="s">
        <v>128</v>
      </c>
      <c r="J18" s="53" t="s">
        <v>146</v>
      </c>
      <c r="K18" s="54" t="str">
        <f>IFERROR(MID(J18,1,SEARCH(":",J18,1)-1),"")</f>
        <v>Baja</v>
      </c>
      <c r="L18" s="55">
        <f>IF(OR(K18="Rara vez",K18="Muy Baja"),0.2,
IF(OR(K18="Improbable",K18="Baja"),0.4,
IF(OR(K18="Posible",K18="Media"),0.6,
IF(OR(K18="Probable",K18="Alta"),0.8,
IF(OR(K18="Casi seguro",K18="Muy Alta"),1,"")))))</f>
        <v>0.4</v>
      </c>
      <c r="M18" s="56" t="s">
        <v>147</v>
      </c>
      <c r="N18" s="54"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55">
        <f>IF(N18="Leve",0.2,
IF(N18="Menor",0.4,
IF(N18="Moderado",0.6,
IF(N18="Mayor",0.8,
IF(N18="Catastrófico",1,"")))))</f>
        <v>0.2</v>
      </c>
      <c r="P18" s="5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58" t="s">
        <v>148</v>
      </c>
      <c r="R18" s="58" t="s">
        <v>149</v>
      </c>
      <c r="S18" s="58">
        <v>100.0</v>
      </c>
      <c r="T18" s="58" t="s">
        <v>150</v>
      </c>
      <c r="U18" s="53" t="str">
        <f>IF(S18="","","Cuatrimestral")</f>
        <v>Cuatrimestral</v>
      </c>
      <c r="V18" s="53" t="s">
        <v>151</v>
      </c>
      <c r="W18" s="8"/>
      <c r="X18" s="8"/>
      <c r="Y18" s="8"/>
      <c r="Z18" s="8"/>
    </row>
    <row r="19" ht="15.0" customHeight="1">
      <c r="A19" s="46"/>
      <c r="B19" s="46"/>
      <c r="C19" s="46"/>
      <c r="D19" s="46"/>
      <c r="E19" s="46"/>
      <c r="F19" s="46"/>
      <c r="G19" s="46"/>
      <c r="H19" s="46"/>
      <c r="I19" s="46"/>
      <c r="J19" s="46"/>
      <c r="K19" s="46"/>
      <c r="L19" s="46"/>
      <c r="M19" s="46"/>
      <c r="N19" s="46"/>
      <c r="O19" s="46"/>
      <c r="P19" s="46"/>
      <c r="Q19" s="46"/>
      <c r="R19" s="46"/>
      <c r="S19" s="46"/>
      <c r="T19" s="46"/>
      <c r="U19" s="46"/>
      <c r="V19" s="46"/>
      <c r="W19" s="8"/>
      <c r="X19" s="8"/>
      <c r="Y19" s="8"/>
      <c r="Z19" s="8"/>
    </row>
    <row r="20" ht="15.0" customHeight="1">
      <c r="A20" s="51"/>
      <c r="B20" s="51"/>
      <c r="C20" s="51"/>
      <c r="D20" s="51"/>
      <c r="E20" s="51"/>
      <c r="F20" s="51"/>
      <c r="G20" s="51"/>
      <c r="H20" s="51"/>
      <c r="I20" s="51"/>
      <c r="J20" s="51"/>
      <c r="K20" s="51"/>
      <c r="L20" s="51"/>
      <c r="M20" s="51"/>
      <c r="N20" s="51"/>
      <c r="O20" s="51"/>
      <c r="P20" s="51"/>
      <c r="Q20" s="51"/>
      <c r="R20" s="51"/>
      <c r="S20" s="51"/>
      <c r="T20" s="51"/>
      <c r="U20" s="51"/>
      <c r="V20" s="51"/>
      <c r="W20" s="8"/>
      <c r="X20" s="8"/>
      <c r="Y20" s="8"/>
      <c r="Z20" s="8"/>
    </row>
    <row r="21" ht="16.5" customHeight="1">
      <c r="A21" s="52">
        <v>5.0</v>
      </c>
      <c r="B21" s="53" t="str">
        <f>IF(C21="","",
IF('1. Punto de Partida'!$C$6="","",'1. Punto de Partida'!$C$6))</f>
        <v>Manejo de Emergencias y Desastres</v>
      </c>
      <c r="C21" s="53" t="s">
        <v>152</v>
      </c>
      <c r="D21" s="53" t="s">
        <v>123</v>
      </c>
      <c r="E21" s="53" t="s">
        <v>153</v>
      </c>
      <c r="F21" s="53" t="s">
        <v>154</v>
      </c>
      <c r="G21" s="53" t="s">
        <v>155</v>
      </c>
      <c r="H21" s="53" t="s">
        <v>140</v>
      </c>
      <c r="I21" s="53" t="s">
        <v>128</v>
      </c>
      <c r="J21" s="53" t="s">
        <v>129</v>
      </c>
      <c r="K21" s="54" t="str">
        <f>IFERROR(MID(J21,1,SEARCH(":",J21,1)-1),"")</f>
        <v>Rara vez</v>
      </c>
      <c r="L21" s="55">
        <f>IF(OR(K21="Rara vez",K21="Muy Baja"),0.2,
IF(OR(K21="Improbable",K21="Baja"),0.4,
IF(OR(K21="Posible",K21="Media"),0.6,
IF(OR(K21="Probable",K21="Alta"),0.8,
IF(OR(K21="Casi seguro",K21="Muy Alta"),1,"")))))</f>
        <v>0.2</v>
      </c>
      <c r="M21" s="56"/>
      <c r="N21" s="54"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Moderado</v>
      </c>
      <c r="O21" s="55">
        <f>IF(N21="Leve",0.2,
IF(N21="Menor",0.4,
IF(N21="Moderado",0.6,
IF(N21="Mayor",0.8,
IF(N21="Catastrófico",1,"")))))</f>
        <v>0.6</v>
      </c>
      <c r="P21" s="5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58"/>
      <c r="R21" s="58"/>
      <c r="S21" s="58"/>
      <c r="T21" s="58"/>
      <c r="U21" s="53" t="str">
        <f>IF(S21="","","Cuatrimestral")</f>
        <v/>
      </c>
      <c r="V21" s="53"/>
      <c r="W21" s="8"/>
      <c r="X21" s="8"/>
      <c r="Y21" s="8"/>
      <c r="Z21" s="8"/>
    </row>
    <row r="22" ht="15.0" customHeight="1">
      <c r="A22" s="46"/>
      <c r="B22" s="46"/>
      <c r="C22" s="46"/>
      <c r="D22" s="46"/>
      <c r="E22" s="46"/>
      <c r="F22" s="46"/>
      <c r="G22" s="46"/>
      <c r="H22" s="46"/>
      <c r="I22" s="46"/>
      <c r="J22" s="46"/>
      <c r="K22" s="46"/>
      <c r="L22" s="46"/>
      <c r="M22" s="46"/>
      <c r="N22" s="46"/>
      <c r="O22" s="46"/>
      <c r="P22" s="46"/>
      <c r="Q22" s="46"/>
      <c r="R22" s="46"/>
      <c r="S22" s="46"/>
      <c r="T22" s="46"/>
      <c r="U22" s="46"/>
      <c r="V22" s="46"/>
      <c r="W22" s="8"/>
      <c r="X22" s="8"/>
      <c r="Y22" s="8"/>
      <c r="Z22" s="8"/>
    </row>
    <row r="23" ht="15.0" customHeight="1">
      <c r="A23" s="51"/>
      <c r="B23" s="51"/>
      <c r="C23" s="51"/>
      <c r="D23" s="51"/>
      <c r="E23" s="51"/>
      <c r="F23" s="51"/>
      <c r="G23" s="51"/>
      <c r="H23" s="51"/>
      <c r="I23" s="51"/>
      <c r="J23" s="51"/>
      <c r="K23" s="51"/>
      <c r="L23" s="51"/>
      <c r="M23" s="51"/>
      <c r="N23" s="51"/>
      <c r="O23" s="51"/>
      <c r="P23" s="51"/>
      <c r="Q23" s="51"/>
      <c r="R23" s="51"/>
      <c r="S23" s="51"/>
      <c r="T23" s="51"/>
      <c r="U23" s="51"/>
      <c r="V23" s="51"/>
      <c r="W23" s="8"/>
      <c r="X23" s="8"/>
      <c r="Y23" s="8"/>
      <c r="Z23" s="8"/>
    </row>
    <row r="24" ht="16.5" customHeight="1">
      <c r="A24" s="52">
        <v>6.0</v>
      </c>
      <c r="B24" s="53" t="str">
        <f>IF(C24="","",
IF('1. Punto de Partida'!$C$6="","",'1. Punto de Partida'!$C$6))</f>
        <v>Manejo de Emergencias y Desastres</v>
      </c>
      <c r="C24" s="53" t="s">
        <v>122</v>
      </c>
      <c r="D24" s="53" t="s">
        <v>123</v>
      </c>
      <c r="E24" s="53" t="s">
        <v>156</v>
      </c>
      <c r="F24" s="53" t="s">
        <v>157</v>
      </c>
      <c r="G24" s="53" t="s">
        <v>158</v>
      </c>
      <c r="H24" s="53" t="s">
        <v>159</v>
      </c>
      <c r="I24" s="53" t="s">
        <v>128</v>
      </c>
      <c r="J24" s="53" t="s">
        <v>160</v>
      </c>
      <c r="K24" s="54" t="str">
        <f>IFERROR(MID(J24,1,SEARCH(":",J24,1)-1),"")</f>
        <v>Media</v>
      </c>
      <c r="L24" s="55">
        <f>IF(OR(K24="Rara vez",K24="Muy Baja"),0.2,
IF(OR(K24="Improbable",K24="Baja"),0.4,
IF(OR(K24="Posible",K24="Media"),0.6,
IF(OR(K24="Probable",K24="Alta"),0.8,
IF(OR(K24="Casi seguro",K24="Muy Alta"),1,"")))))</f>
        <v>0.6</v>
      </c>
      <c r="M24" s="56" t="s">
        <v>161</v>
      </c>
      <c r="N24" s="54"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55">
        <f>IF(N24="Leve",0.2,
IF(N24="Menor",0.4,
IF(N24="Moderado",0.6,
IF(N24="Mayor",0.8,
IF(N24="Catastrófico",1,"")))))</f>
        <v>0.6</v>
      </c>
      <c r="P24" s="5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58" t="s">
        <v>162</v>
      </c>
      <c r="R24" s="58" t="s">
        <v>163</v>
      </c>
      <c r="S24" s="58">
        <v>100.0</v>
      </c>
      <c r="T24" s="58" t="s">
        <v>150</v>
      </c>
      <c r="U24" s="53" t="str">
        <f>IF(S24="","","Cuatrimestral")</f>
        <v>Cuatrimestral</v>
      </c>
      <c r="V24" s="53" t="s">
        <v>164</v>
      </c>
      <c r="W24" s="8"/>
      <c r="X24" s="8"/>
      <c r="Y24" s="8"/>
      <c r="Z24" s="8"/>
    </row>
    <row r="25" ht="15.0" customHeight="1">
      <c r="A25" s="46"/>
      <c r="B25" s="46"/>
      <c r="C25" s="46"/>
      <c r="D25" s="46"/>
      <c r="E25" s="46"/>
      <c r="F25" s="46"/>
      <c r="G25" s="46"/>
      <c r="H25" s="46"/>
      <c r="I25" s="46"/>
      <c r="J25" s="46"/>
      <c r="K25" s="46"/>
      <c r="L25" s="46"/>
      <c r="M25" s="46"/>
      <c r="N25" s="46"/>
      <c r="O25" s="46"/>
      <c r="P25" s="46"/>
      <c r="Q25" s="46"/>
      <c r="R25" s="46"/>
      <c r="S25" s="46"/>
      <c r="T25" s="46"/>
      <c r="U25" s="46"/>
      <c r="V25" s="46"/>
      <c r="W25" s="8"/>
      <c r="X25" s="8"/>
      <c r="Y25" s="8"/>
      <c r="Z25" s="8"/>
    </row>
    <row r="26" ht="15.0" customHeight="1">
      <c r="A26" s="51"/>
      <c r="B26" s="51"/>
      <c r="C26" s="51"/>
      <c r="D26" s="51"/>
      <c r="E26" s="51"/>
      <c r="F26" s="51"/>
      <c r="G26" s="51"/>
      <c r="H26" s="51"/>
      <c r="I26" s="51"/>
      <c r="J26" s="51"/>
      <c r="K26" s="51"/>
      <c r="L26" s="51"/>
      <c r="M26" s="51"/>
      <c r="N26" s="51"/>
      <c r="O26" s="51"/>
      <c r="P26" s="51"/>
      <c r="Q26" s="51"/>
      <c r="R26" s="51"/>
      <c r="S26" s="51"/>
      <c r="T26" s="51"/>
      <c r="U26" s="51"/>
      <c r="V26" s="51"/>
      <c r="W26" s="8"/>
      <c r="X26" s="8"/>
      <c r="Y26" s="8"/>
      <c r="Z26" s="8"/>
    </row>
    <row r="27" ht="16.5" customHeight="1">
      <c r="A27" s="52">
        <v>7.0</v>
      </c>
      <c r="B27" s="53" t="str">
        <f>IF(C27="","",
IF('1. Punto de Partida'!$C$6="","",'1. Punto de Partida'!$C$6))</f>
        <v/>
      </c>
      <c r="C27" s="53"/>
      <c r="D27" s="53"/>
      <c r="E27" s="53"/>
      <c r="F27" s="53"/>
      <c r="G27" s="53"/>
      <c r="H27" s="53"/>
      <c r="I27" s="53"/>
      <c r="J27" s="53"/>
      <c r="K27" s="54" t="str">
        <f>IFERROR(MID(J27,1,SEARCH(":",J27,1)-1),"")</f>
        <v/>
      </c>
      <c r="L27" s="55" t="str">
        <f>IF(OR(K27="Rara vez",K27="Muy Baja"),0.2,
IF(OR(K27="Improbable",K27="Baja"),0.4,
IF(OR(K27="Posible",K27="Media"),0.6,
IF(OR(K27="Probable",K27="Alta"),0.8,
IF(OR(K27="Casi seguro",K27="Muy Alta"),1,"")))))</f>
        <v/>
      </c>
      <c r="M27" s="56"/>
      <c r="N27" s="54"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5" t="str">
        <f>IF(N27="Leve",0.2,
IF(N27="Menor",0.4,
IF(N27="Moderado",0.6,
IF(N27="Mayor",0.8,
IF(N27="Catastrófico",1,"")))))</f>
        <v/>
      </c>
      <c r="P27" s="5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8"/>
      <c r="R27" s="58"/>
      <c r="S27" s="58"/>
      <c r="T27" s="58"/>
      <c r="U27" s="53" t="str">
        <f>IF(S27="","","Cuatrimestral")</f>
        <v/>
      </c>
      <c r="V27" s="53"/>
      <c r="W27" s="8"/>
      <c r="X27" s="8"/>
      <c r="Y27" s="8"/>
      <c r="Z27" s="8"/>
    </row>
    <row r="28" ht="15.0" customHeight="1">
      <c r="A28" s="46"/>
      <c r="B28" s="46"/>
      <c r="C28" s="46"/>
      <c r="D28" s="46"/>
      <c r="E28" s="46"/>
      <c r="F28" s="46"/>
      <c r="G28" s="46"/>
      <c r="H28" s="46"/>
      <c r="I28" s="46"/>
      <c r="J28" s="46"/>
      <c r="K28" s="46"/>
      <c r="L28" s="46"/>
      <c r="M28" s="46"/>
      <c r="N28" s="46"/>
      <c r="O28" s="46"/>
      <c r="P28" s="46"/>
      <c r="Q28" s="46"/>
      <c r="R28" s="46"/>
      <c r="S28" s="46"/>
      <c r="T28" s="46"/>
      <c r="U28" s="46"/>
      <c r="V28" s="46"/>
      <c r="W28" s="8"/>
      <c r="X28" s="8"/>
      <c r="Y28" s="8"/>
      <c r="Z28" s="8"/>
    </row>
    <row r="29" ht="15.0" customHeight="1">
      <c r="A29" s="51"/>
      <c r="B29" s="51"/>
      <c r="C29" s="51"/>
      <c r="D29" s="51"/>
      <c r="E29" s="51"/>
      <c r="F29" s="51"/>
      <c r="G29" s="51"/>
      <c r="H29" s="51"/>
      <c r="I29" s="51"/>
      <c r="J29" s="51"/>
      <c r="K29" s="51"/>
      <c r="L29" s="51"/>
      <c r="M29" s="51"/>
      <c r="N29" s="51"/>
      <c r="O29" s="51"/>
      <c r="P29" s="51"/>
      <c r="Q29" s="51"/>
      <c r="R29" s="51"/>
      <c r="S29" s="51"/>
      <c r="T29" s="51"/>
      <c r="U29" s="51"/>
      <c r="V29" s="51"/>
      <c r="W29" s="8"/>
      <c r="X29" s="8"/>
      <c r="Y29" s="8"/>
      <c r="Z29" s="8"/>
    </row>
    <row r="30" ht="16.5" customHeight="1">
      <c r="A30" s="52">
        <v>8.0</v>
      </c>
      <c r="B30" s="53" t="str">
        <f>IF(C30="","",
IF('1. Punto de Partida'!$C$6="","",'1. Punto de Partida'!$C$6))</f>
        <v/>
      </c>
      <c r="C30" s="53"/>
      <c r="D30" s="53"/>
      <c r="E30" s="53"/>
      <c r="F30" s="53"/>
      <c r="G30" s="53"/>
      <c r="H30" s="53"/>
      <c r="I30" s="53"/>
      <c r="J30" s="53"/>
      <c r="K30" s="54" t="str">
        <f>IFERROR(MID(J30,1,SEARCH(":",J30,1)-1),"")</f>
        <v/>
      </c>
      <c r="L30" s="55" t="str">
        <f>IF(OR(K30="Rara vez",K30="Muy Baja"),0.2,
IF(OR(K30="Improbable",K30="Baja"),0.4,
IF(OR(K30="Posible",K30="Media"),0.6,
IF(OR(K30="Probable",K30="Alta"),0.8,
IF(OR(K30="Casi seguro",K30="Muy Alta"),1,"")))))</f>
        <v/>
      </c>
      <c r="M30" s="56"/>
      <c r="N30" s="54"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5" t="str">
        <f>IF(N30="Leve",0.2,
IF(N30="Menor",0.4,
IF(N30="Moderado",0.6,
IF(N30="Mayor",0.8,
IF(N30="Catastrófico",1,"")))))</f>
        <v/>
      </c>
      <c r="P30" s="5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8"/>
      <c r="R30" s="58"/>
      <c r="S30" s="58"/>
      <c r="T30" s="58"/>
      <c r="U30" s="53" t="str">
        <f>IF(S30="","","Cuatrimestral")</f>
        <v/>
      </c>
      <c r="V30" s="53"/>
      <c r="W30" s="8"/>
      <c r="X30" s="8"/>
      <c r="Y30" s="8"/>
      <c r="Z30" s="8"/>
    </row>
    <row r="31" ht="15.0" customHeight="1">
      <c r="A31" s="46"/>
      <c r="B31" s="46"/>
      <c r="C31" s="46"/>
      <c r="D31" s="46"/>
      <c r="E31" s="46"/>
      <c r="F31" s="46"/>
      <c r="G31" s="46"/>
      <c r="H31" s="46"/>
      <c r="I31" s="46"/>
      <c r="J31" s="46"/>
      <c r="K31" s="46"/>
      <c r="L31" s="46"/>
      <c r="M31" s="46"/>
      <c r="N31" s="46"/>
      <c r="O31" s="46"/>
      <c r="P31" s="46"/>
      <c r="Q31" s="46"/>
      <c r="R31" s="46"/>
      <c r="S31" s="46"/>
      <c r="T31" s="46"/>
      <c r="U31" s="46"/>
      <c r="V31" s="46"/>
      <c r="W31" s="8"/>
      <c r="X31" s="8"/>
      <c r="Y31" s="8"/>
      <c r="Z31" s="8"/>
    </row>
    <row r="32" ht="15.0" customHeight="1">
      <c r="A32" s="51"/>
      <c r="B32" s="51"/>
      <c r="C32" s="51"/>
      <c r="D32" s="51"/>
      <c r="E32" s="51"/>
      <c r="F32" s="51"/>
      <c r="G32" s="51"/>
      <c r="H32" s="51"/>
      <c r="I32" s="51"/>
      <c r="J32" s="51"/>
      <c r="K32" s="51"/>
      <c r="L32" s="51"/>
      <c r="M32" s="51"/>
      <c r="N32" s="51"/>
      <c r="O32" s="51"/>
      <c r="P32" s="51"/>
      <c r="Q32" s="51"/>
      <c r="R32" s="51"/>
      <c r="S32" s="51"/>
      <c r="T32" s="51"/>
      <c r="U32" s="51"/>
      <c r="V32" s="51"/>
      <c r="W32" s="8"/>
      <c r="X32" s="8"/>
      <c r="Y32" s="8"/>
      <c r="Z32" s="8"/>
    </row>
    <row r="33" ht="16.5" customHeight="1">
      <c r="A33" s="52">
        <v>9.0</v>
      </c>
      <c r="B33" s="53" t="str">
        <f>IF(C33="","",
IF('1. Punto de Partida'!$C$6="","",'1. Punto de Partida'!$C$6))</f>
        <v/>
      </c>
      <c r="C33" s="53"/>
      <c r="D33" s="53"/>
      <c r="E33" s="53"/>
      <c r="F33" s="53"/>
      <c r="G33" s="53"/>
      <c r="H33" s="53"/>
      <c r="I33" s="53"/>
      <c r="J33" s="53"/>
      <c r="K33" s="54" t="str">
        <f>IFERROR(MID(J33,1,SEARCH(":",J33,1)-1),"")</f>
        <v/>
      </c>
      <c r="L33" s="55" t="str">
        <f>IF(OR(K33="Rara vez",K33="Muy Baja"),0.2,
IF(OR(K33="Improbable",K33="Baja"),0.4,
IF(OR(K33="Posible",K33="Media"),0.6,
IF(OR(K33="Probable",K33="Alta"),0.8,
IF(OR(K33="Casi seguro",K33="Muy Alta"),1,"")))))</f>
        <v/>
      </c>
      <c r="M33" s="56"/>
      <c r="N33" s="54"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5" t="str">
        <f>IF(N33="Leve",0.2,
IF(N33="Menor",0.4,
IF(N33="Moderado",0.6,
IF(N33="Mayor",0.8,
IF(N33="Catastrófico",1,"")))))</f>
        <v/>
      </c>
      <c r="P33" s="5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8"/>
      <c r="R33" s="58"/>
      <c r="S33" s="58"/>
      <c r="T33" s="58"/>
      <c r="U33" s="53" t="str">
        <f>IF(S33="","","Cuatrimestral")</f>
        <v/>
      </c>
      <c r="V33" s="53"/>
      <c r="W33" s="8"/>
      <c r="X33" s="8"/>
      <c r="Y33" s="8"/>
      <c r="Z33" s="8"/>
    </row>
    <row r="34" ht="15.0" customHeight="1">
      <c r="A34" s="46"/>
      <c r="B34" s="46"/>
      <c r="C34" s="46"/>
      <c r="D34" s="46"/>
      <c r="E34" s="46"/>
      <c r="F34" s="46"/>
      <c r="G34" s="46"/>
      <c r="H34" s="46"/>
      <c r="I34" s="46"/>
      <c r="J34" s="46"/>
      <c r="K34" s="46"/>
      <c r="L34" s="46"/>
      <c r="M34" s="46"/>
      <c r="N34" s="46"/>
      <c r="O34" s="46"/>
      <c r="P34" s="46"/>
      <c r="Q34" s="46"/>
      <c r="R34" s="46"/>
      <c r="S34" s="46"/>
      <c r="T34" s="46"/>
      <c r="U34" s="46"/>
      <c r="V34" s="46"/>
      <c r="W34" s="8"/>
      <c r="X34" s="8"/>
      <c r="Y34" s="8"/>
      <c r="Z34" s="8"/>
    </row>
    <row r="35" ht="15.0" customHeight="1">
      <c r="A35" s="51"/>
      <c r="B35" s="51"/>
      <c r="C35" s="51"/>
      <c r="D35" s="51"/>
      <c r="E35" s="51"/>
      <c r="F35" s="51"/>
      <c r="G35" s="51"/>
      <c r="H35" s="51"/>
      <c r="I35" s="51"/>
      <c r="J35" s="51"/>
      <c r="K35" s="51"/>
      <c r="L35" s="51"/>
      <c r="M35" s="51"/>
      <c r="N35" s="51"/>
      <c r="O35" s="51"/>
      <c r="P35" s="51"/>
      <c r="Q35" s="51"/>
      <c r="R35" s="51"/>
      <c r="S35" s="51"/>
      <c r="T35" s="51"/>
      <c r="U35" s="51"/>
      <c r="V35" s="51"/>
      <c r="W35" s="8"/>
      <c r="X35" s="8"/>
      <c r="Y35" s="8"/>
      <c r="Z35" s="8"/>
    </row>
    <row r="36" ht="16.5" customHeight="1">
      <c r="A36" s="52">
        <v>10.0</v>
      </c>
      <c r="B36" s="53" t="str">
        <f>IF(C36="","",
IF('1. Punto de Partida'!$C$6="","",'1. Punto de Partida'!$C$6))</f>
        <v/>
      </c>
      <c r="C36" s="53"/>
      <c r="D36" s="53"/>
      <c r="E36" s="53"/>
      <c r="F36" s="53"/>
      <c r="G36" s="53"/>
      <c r="H36" s="53"/>
      <c r="I36" s="53"/>
      <c r="J36" s="53"/>
      <c r="K36" s="54" t="str">
        <f>IFERROR(MID(J36,1,SEARCH(":",J36,1)-1),"")</f>
        <v/>
      </c>
      <c r="L36" s="55" t="str">
        <f>IF(OR(K36="Rara vez",K36="Muy Baja"),0.2,
IF(OR(K36="Improbable",K36="Baja"),0.4,
IF(OR(K36="Posible",K36="Media"),0.6,
IF(OR(K36="Probable",K36="Alta"),0.8,
IF(OR(K36="Casi seguro",K36="Muy Alta"),1,"")))))</f>
        <v/>
      </c>
      <c r="M36" s="56"/>
      <c r="N36" s="54"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5" t="str">
        <f>IF(N36="Leve",0.2,
IF(N36="Menor",0.4,
IF(N36="Moderado",0.6,
IF(N36="Mayor",0.8,
IF(N36="Catastrófico",1,"")))))</f>
        <v/>
      </c>
      <c r="P36" s="5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8"/>
      <c r="R36" s="58"/>
      <c r="S36" s="58"/>
      <c r="T36" s="58"/>
      <c r="U36" s="53" t="str">
        <f>IF(S36="","","Cuatrimestral")</f>
        <v/>
      </c>
      <c r="V36" s="53"/>
      <c r="W36" s="8"/>
      <c r="X36" s="8"/>
      <c r="Y36" s="8"/>
      <c r="Z36" s="8"/>
    </row>
    <row r="37" ht="15.0" customHeight="1">
      <c r="A37" s="46"/>
      <c r="B37" s="46"/>
      <c r="C37" s="46"/>
      <c r="D37" s="46"/>
      <c r="E37" s="46"/>
      <c r="F37" s="46"/>
      <c r="G37" s="46"/>
      <c r="H37" s="46"/>
      <c r="I37" s="46"/>
      <c r="J37" s="46"/>
      <c r="K37" s="46"/>
      <c r="L37" s="46"/>
      <c r="M37" s="46"/>
      <c r="N37" s="46"/>
      <c r="O37" s="46"/>
      <c r="P37" s="46"/>
      <c r="Q37" s="46"/>
      <c r="R37" s="46"/>
      <c r="S37" s="46"/>
      <c r="T37" s="46"/>
      <c r="U37" s="46"/>
      <c r="V37" s="46"/>
      <c r="W37" s="8"/>
      <c r="X37" s="8"/>
      <c r="Y37" s="8"/>
      <c r="Z37" s="8"/>
    </row>
    <row r="38" ht="15.0" customHeight="1">
      <c r="A38" s="51"/>
      <c r="B38" s="51"/>
      <c r="C38" s="51"/>
      <c r="D38" s="51"/>
      <c r="E38" s="51"/>
      <c r="F38" s="51"/>
      <c r="G38" s="51"/>
      <c r="H38" s="51"/>
      <c r="I38" s="51"/>
      <c r="J38" s="51"/>
      <c r="K38" s="51"/>
      <c r="L38" s="51"/>
      <c r="M38" s="51"/>
      <c r="N38" s="51"/>
      <c r="O38" s="51"/>
      <c r="P38" s="51"/>
      <c r="Q38" s="51"/>
      <c r="R38" s="51"/>
      <c r="S38" s="51"/>
      <c r="T38" s="51"/>
      <c r="U38" s="51"/>
      <c r="V38" s="51"/>
      <c r="W38" s="8"/>
      <c r="X38" s="8"/>
      <c r="Y38" s="8"/>
      <c r="Z38" s="8"/>
    </row>
    <row r="39" ht="16.5" customHeight="1">
      <c r="A39" s="52">
        <v>11.0</v>
      </c>
      <c r="B39" s="53" t="str">
        <f>IF(C39="","",
IF('1. Punto de Partida'!$C$6="","",'1. Punto de Partida'!$C$6))</f>
        <v/>
      </c>
      <c r="C39" s="53"/>
      <c r="D39" s="53"/>
      <c r="E39" s="53"/>
      <c r="F39" s="53"/>
      <c r="G39" s="53"/>
      <c r="H39" s="53"/>
      <c r="I39" s="53"/>
      <c r="J39" s="53"/>
      <c r="K39" s="54" t="str">
        <f>IFERROR(MID(J39,1,SEARCH(":",J39,1)-1),"")</f>
        <v/>
      </c>
      <c r="L39" s="55" t="str">
        <f>IF(OR(K39="Rara vez",K39="Muy Baja"),0.2,
IF(OR(K39="Improbable",K39="Baja"),0.4,
IF(OR(K39="Posible",K39="Media"),0.6,
IF(OR(K39="Probable",K39="Alta"),0.8,
IF(OR(K39="Casi seguro",K39="Muy Alta"),1,"")))))</f>
        <v/>
      </c>
      <c r="M39" s="56"/>
      <c r="N39" s="54"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5" t="str">
        <f>IF(N39="Leve",0.2,
IF(N39="Menor",0.4,
IF(N39="Moderado",0.6,
IF(N39="Mayor",0.8,
IF(N39="Catastrófico",1,"")))))</f>
        <v/>
      </c>
      <c r="P39" s="5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8"/>
      <c r="R39" s="58"/>
      <c r="S39" s="58"/>
      <c r="T39" s="58"/>
      <c r="U39" s="53" t="str">
        <f>IF(S39="","","Cuatrimestral")</f>
        <v/>
      </c>
      <c r="V39" s="53"/>
      <c r="W39" s="8"/>
      <c r="X39" s="8"/>
      <c r="Y39" s="8"/>
      <c r="Z39" s="8"/>
    </row>
    <row r="40" ht="15.0" customHeight="1">
      <c r="A40" s="46"/>
      <c r="B40" s="46"/>
      <c r="C40" s="46"/>
      <c r="D40" s="46"/>
      <c r="E40" s="46"/>
      <c r="F40" s="46"/>
      <c r="G40" s="46"/>
      <c r="H40" s="46"/>
      <c r="I40" s="46"/>
      <c r="J40" s="46"/>
      <c r="K40" s="46"/>
      <c r="L40" s="46"/>
      <c r="M40" s="46"/>
      <c r="N40" s="46"/>
      <c r="O40" s="46"/>
      <c r="P40" s="46"/>
      <c r="Q40" s="46"/>
      <c r="R40" s="46"/>
      <c r="S40" s="46"/>
      <c r="T40" s="46"/>
      <c r="U40" s="46"/>
      <c r="V40" s="46"/>
      <c r="W40" s="8"/>
      <c r="X40" s="8"/>
      <c r="Y40" s="8"/>
      <c r="Z40" s="8"/>
    </row>
    <row r="41" ht="15.0" customHeight="1">
      <c r="A41" s="51"/>
      <c r="B41" s="51"/>
      <c r="C41" s="51"/>
      <c r="D41" s="51"/>
      <c r="E41" s="51"/>
      <c r="F41" s="51"/>
      <c r="G41" s="51"/>
      <c r="H41" s="51"/>
      <c r="I41" s="51"/>
      <c r="J41" s="51"/>
      <c r="K41" s="51"/>
      <c r="L41" s="51"/>
      <c r="M41" s="51"/>
      <c r="N41" s="51"/>
      <c r="O41" s="51"/>
      <c r="P41" s="51"/>
      <c r="Q41" s="51"/>
      <c r="R41" s="51"/>
      <c r="S41" s="51"/>
      <c r="T41" s="51"/>
      <c r="U41" s="51"/>
      <c r="V41" s="51"/>
      <c r="W41" s="8"/>
      <c r="X41" s="8"/>
      <c r="Y41" s="8"/>
      <c r="Z41" s="8"/>
    </row>
    <row r="42" ht="16.5" customHeight="1">
      <c r="A42" s="52">
        <v>12.0</v>
      </c>
      <c r="B42" s="53" t="str">
        <f>IF(C42="","",
IF('1. Punto de Partida'!$C$6="","",'1. Punto de Partida'!$C$6))</f>
        <v/>
      </c>
      <c r="C42" s="53"/>
      <c r="D42" s="53"/>
      <c r="E42" s="53"/>
      <c r="F42" s="53"/>
      <c r="G42" s="53"/>
      <c r="H42" s="53"/>
      <c r="I42" s="53"/>
      <c r="J42" s="53"/>
      <c r="K42" s="54" t="str">
        <f>IFERROR(MID(J42,1,SEARCH(":",J42,1)-1),"")</f>
        <v/>
      </c>
      <c r="L42" s="55" t="str">
        <f>IF(OR(K42="Rara vez",K42="Muy Baja"),0.2,
IF(OR(K42="Improbable",K42="Baja"),0.4,
IF(OR(K42="Posible",K42="Media"),0.6,
IF(OR(K42="Probable",K42="Alta"),0.8,
IF(OR(K42="Casi seguro",K42="Muy Alta"),1,"")))))</f>
        <v/>
      </c>
      <c r="M42" s="56"/>
      <c r="N42" s="54"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5" t="str">
        <f>IF(N42="Leve",0.2,
IF(N42="Menor",0.4,
IF(N42="Moderado",0.6,
IF(N42="Mayor",0.8,
IF(N42="Catastrófico",1,"")))))</f>
        <v/>
      </c>
      <c r="P42" s="5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8"/>
      <c r="R42" s="58"/>
      <c r="S42" s="58"/>
      <c r="T42" s="58"/>
      <c r="U42" s="53" t="str">
        <f>IF(S42="","","Cuatrimestral")</f>
        <v/>
      </c>
      <c r="V42" s="53"/>
      <c r="W42" s="8"/>
      <c r="X42" s="8"/>
      <c r="Y42" s="8"/>
      <c r="Z42" s="8"/>
    </row>
    <row r="43" ht="15.0" customHeight="1">
      <c r="A43" s="46"/>
      <c r="B43" s="46"/>
      <c r="C43" s="46"/>
      <c r="D43" s="46"/>
      <c r="E43" s="46"/>
      <c r="F43" s="46"/>
      <c r="G43" s="46"/>
      <c r="H43" s="46"/>
      <c r="I43" s="46"/>
      <c r="J43" s="46"/>
      <c r="K43" s="46"/>
      <c r="L43" s="46"/>
      <c r="M43" s="46"/>
      <c r="N43" s="46"/>
      <c r="O43" s="46"/>
      <c r="P43" s="46"/>
      <c r="Q43" s="46"/>
      <c r="R43" s="46"/>
      <c r="S43" s="46"/>
      <c r="T43" s="46"/>
      <c r="U43" s="46"/>
      <c r="V43" s="46"/>
      <c r="W43" s="8"/>
      <c r="X43" s="8"/>
      <c r="Y43" s="8"/>
      <c r="Z43" s="8"/>
    </row>
    <row r="44" ht="15.0" customHeight="1">
      <c r="A44" s="51"/>
      <c r="B44" s="51"/>
      <c r="C44" s="51"/>
      <c r="D44" s="51"/>
      <c r="E44" s="51"/>
      <c r="F44" s="51"/>
      <c r="G44" s="51"/>
      <c r="H44" s="51"/>
      <c r="I44" s="51"/>
      <c r="J44" s="51"/>
      <c r="K44" s="51"/>
      <c r="L44" s="51"/>
      <c r="M44" s="51"/>
      <c r="N44" s="51"/>
      <c r="O44" s="51"/>
      <c r="P44" s="51"/>
      <c r="Q44" s="51"/>
      <c r="R44" s="51"/>
      <c r="S44" s="51"/>
      <c r="T44" s="51"/>
      <c r="U44" s="51"/>
      <c r="V44" s="51"/>
      <c r="W44" s="8"/>
      <c r="X44" s="8"/>
      <c r="Y44" s="8"/>
      <c r="Z44" s="8"/>
    </row>
    <row r="45" ht="16.5" customHeight="1">
      <c r="A45" s="52">
        <v>13.0</v>
      </c>
      <c r="B45" s="53" t="str">
        <f>IF(C45="","",
IF('1. Punto de Partida'!$C$6="","",'1. Punto de Partida'!$C$6))</f>
        <v/>
      </c>
      <c r="C45" s="53"/>
      <c r="D45" s="53"/>
      <c r="E45" s="53"/>
      <c r="F45" s="53"/>
      <c r="G45" s="53"/>
      <c r="H45" s="53"/>
      <c r="I45" s="53"/>
      <c r="J45" s="53"/>
      <c r="K45" s="54" t="str">
        <f>IFERROR(MID(J45,1,SEARCH(":",J45,1)-1),"")</f>
        <v/>
      </c>
      <c r="L45" s="55" t="str">
        <f>IF(OR(K45="Rara vez",K45="Muy Baja"),0.2,
IF(OR(K45="Improbable",K45="Baja"),0.4,
IF(OR(K45="Posible",K45="Media"),0.6,
IF(OR(K45="Probable",K45="Alta"),0.8,
IF(OR(K45="Casi seguro",K45="Muy Alta"),1,"")))))</f>
        <v/>
      </c>
      <c r="M45" s="56"/>
      <c r="N45" s="54"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5" t="str">
        <f>IF(N45="Leve",0.2,
IF(N45="Menor",0.4,
IF(N45="Moderado",0.6,
IF(N45="Mayor",0.8,
IF(N45="Catastrófico",1,"")))))</f>
        <v/>
      </c>
      <c r="P45" s="5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8"/>
      <c r="R45" s="58"/>
      <c r="S45" s="58"/>
      <c r="T45" s="58"/>
      <c r="U45" s="53" t="str">
        <f>IF(S45="","","Cuatrimestral")</f>
        <v/>
      </c>
      <c r="V45" s="53"/>
      <c r="W45" s="8"/>
      <c r="X45" s="8"/>
      <c r="Y45" s="8"/>
      <c r="Z45" s="8"/>
    </row>
    <row r="46" ht="15.0" customHeight="1">
      <c r="A46" s="46"/>
      <c r="B46" s="46"/>
      <c r="C46" s="46"/>
      <c r="D46" s="46"/>
      <c r="E46" s="46"/>
      <c r="F46" s="46"/>
      <c r="G46" s="46"/>
      <c r="H46" s="46"/>
      <c r="I46" s="46"/>
      <c r="J46" s="46"/>
      <c r="K46" s="46"/>
      <c r="L46" s="46"/>
      <c r="M46" s="46"/>
      <c r="N46" s="46"/>
      <c r="O46" s="46"/>
      <c r="P46" s="46"/>
      <c r="Q46" s="46"/>
      <c r="R46" s="46"/>
      <c r="S46" s="46"/>
      <c r="T46" s="46"/>
      <c r="U46" s="46"/>
      <c r="V46" s="46"/>
      <c r="W46" s="8"/>
      <c r="X46" s="8"/>
      <c r="Y46" s="8"/>
      <c r="Z46" s="8"/>
    </row>
    <row r="47" ht="15.0" customHeight="1">
      <c r="A47" s="51"/>
      <c r="B47" s="51"/>
      <c r="C47" s="51"/>
      <c r="D47" s="51"/>
      <c r="E47" s="51"/>
      <c r="F47" s="51"/>
      <c r="G47" s="51"/>
      <c r="H47" s="51"/>
      <c r="I47" s="51"/>
      <c r="J47" s="51"/>
      <c r="K47" s="51"/>
      <c r="L47" s="51"/>
      <c r="M47" s="51"/>
      <c r="N47" s="51"/>
      <c r="O47" s="51"/>
      <c r="P47" s="51"/>
      <c r="Q47" s="51"/>
      <c r="R47" s="51"/>
      <c r="S47" s="51"/>
      <c r="T47" s="51"/>
      <c r="U47" s="51"/>
      <c r="V47" s="51"/>
      <c r="W47" s="8"/>
      <c r="X47" s="8"/>
      <c r="Y47" s="8"/>
      <c r="Z47" s="8"/>
    </row>
    <row r="48" ht="16.5" customHeight="1">
      <c r="A48" s="52">
        <v>14.0</v>
      </c>
      <c r="B48" s="53" t="str">
        <f>IF(C48="","",
IF('1. Punto de Partida'!$C$6="","",'1. Punto de Partida'!$C$6))</f>
        <v/>
      </c>
      <c r="C48" s="53"/>
      <c r="D48" s="53"/>
      <c r="E48" s="53"/>
      <c r="F48" s="53"/>
      <c r="G48" s="53"/>
      <c r="H48" s="53"/>
      <c r="I48" s="53"/>
      <c r="J48" s="53"/>
      <c r="K48" s="54" t="str">
        <f>IFERROR(MID(J48,1,SEARCH(":",J48,1)-1),"")</f>
        <v/>
      </c>
      <c r="L48" s="55" t="str">
        <f>IF(OR(K48="Rara vez",K48="Muy Baja"),0.2,
IF(OR(K48="Improbable",K48="Baja"),0.4,
IF(OR(K48="Posible",K48="Media"),0.6,
IF(OR(K48="Probable",K48="Alta"),0.8,
IF(OR(K48="Casi seguro",K48="Muy Alta"),1,"")))))</f>
        <v/>
      </c>
      <c r="M48" s="56"/>
      <c r="N48" s="54"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5" t="str">
        <f>IF(N48="Leve",0.2,
IF(N48="Menor",0.4,
IF(N48="Moderado",0.6,
IF(N48="Mayor",0.8,
IF(N48="Catastrófico",1,"")))))</f>
        <v/>
      </c>
      <c r="P48" s="5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8"/>
      <c r="R48" s="58"/>
      <c r="S48" s="58"/>
      <c r="T48" s="58"/>
      <c r="U48" s="53" t="str">
        <f>IF(S48="","","Cuatrimestral")</f>
        <v/>
      </c>
      <c r="V48" s="53"/>
      <c r="W48" s="8"/>
      <c r="X48" s="8"/>
      <c r="Y48" s="8"/>
      <c r="Z48" s="8"/>
    </row>
    <row r="49" ht="15.0" customHeight="1">
      <c r="A49" s="46"/>
      <c r="B49" s="46"/>
      <c r="C49" s="46"/>
      <c r="D49" s="46"/>
      <c r="E49" s="46"/>
      <c r="F49" s="46"/>
      <c r="G49" s="46"/>
      <c r="H49" s="46"/>
      <c r="I49" s="46"/>
      <c r="J49" s="46"/>
      <c r="K49" s="46"/>
      <c r="L49" s="46"/>
      <c r="M49" s="46"/>
      <c r="N49" s="46"/>
      <c r="O49" s="46"/>
      <c r="P49" s="46"/>
      <c r="Q49" s="46"/>
      <c r="R49" s="46"/>
      <c r="S49" s="46"/>
      <c r="T49" s="46"/>
      <c r="U49" s="46"/>
      <c r="V49" s="46"/>
      <c r="W49" s="8"/>
      <c r="X49" s="8"/>
      <c r="Y49" s="8"/>
      <c r="Z49" s="8"/>
    </row>
    <row r="50" ht="15.0" customHeight="1">
      <c r="A50" s="51"/>
      <c r="B50" s="51"/>
      <c r="C50" s="51"/>
      <c r="D50" s="51"/>
      <c r="E50" s="51"/>
      <c r="F50" s="51"/>
      <c r="G50" s="51"/>
      <c r="H50" s="51"/>
      <c r="I50" s="51"/>
      <c r="J50" s="51"/>
      <c r="K50" s="51"/>
      <c r="L50" s="51"/>
      <c r="M50" s="51"/>
      <c r="N50" s="51"/>
      <c r="O50" s="51"/>
      <c r="P50" s="51"/>
      <c r="Q50" s="51"/>
      <c r="R50" s="51"/>
      <c r="S50" s="51"/>
      <c r="T50" s="51"/>
      <c r="U50" s="51"/>
      <c r="V50" s="51"/>
      <c r="W50" s="8"/>
      <c r="X50" s="8"/>
      <c r="Y50" s="8"/>
      <c r="Z50" s="8"/>
    </row>
    <row r="51" ht="16.5" customHeight="1">
      <c r="A51" s="52">
        <v>15.0</v>
      </c>
      <c r="B51" s="53" t="str">
        <f>IF(C51="","",
IF('1. Punto de Partida'!$C$6="","",'1. Punto de Partida'!$C$6))</f>
        <v/>
      </c>
      <c r="C51" s="53"/>
      <c r="D51" s="53"/>
      <c r="E51" s="53"/>
      <c r="F51" s="53"/>
      <c r="G51" s="53"/>
      <c r="H51" s="53"/>
      <c r="I51" s="53"/>
      <c r="J51" s="53"/>
      <c r="K51" s="54" t="str">
        <f>IFERROR(MID(J51,1,SEARCH(":",J51,1)-1),"")</f>
        <v/>
      </c>
      <c r="L51" s="55" t="str">
        <f>IF(OR(K51="Rara vez",K51="Muy Baja"),0.2,
IF(OR(K51="Improbable",K51="Baja"),0.4,
IF(OR(K51="Posible",K51="Media"),0.6,
IF(OR(K51="Probable",K51="Alta"),0.8,
IF(OR(K51="Casi seguro",K51="Muy Alta"),1,"")))))</f>
        <v/>
      </c>
      <c r="M51" s="56"/>
      <c r="N51" s="54"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5" t="str">
        <f>IF(N51="Leve",0.2,
IF(N51="Menor",0.4,
IF(N51="Moderado",0.6,
IF(N51="Mayor",0.8,
IF(N51="Catastrófico",1,"")))))</f>
        <v/>
      </c>
      <c r="P51" s="5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8"/>
      <c r="R51" s="58"/>
      <c r="S51" s="58"/>
      <c r="T51" s="58"/>
      <c r="U51" s="53" t="str">
        <f>IF(S51="","","Cuatrimestral")</f>
        <v/>
      </c>
      <c r="V51" s="53"/>
      <c r="W51" s="8"/>
      <c r="X51" s="8"/>
      <c r="Y51" s="8"/>
      <c r="Z51" s="8"/>
    </row>
    <row r="52" ht="15.0" customHeight="1">
      <c r="A52" s="46"/>
      <c r="B52" s="46"/>
      <c r="C52" s="46"/>
      <c r="D52" s="46"/>
      <c r="E52" s="46"/>
      <c r="F52" s="46"/>
      <c r="G52" s="46"/>
      <c r="H52" s="46"/>
      <c r="I52" s="46"/>
      <c r="J52" s="46"/>
      <c r="K52" s="46"/>
      <c r="L52" s="46"/>
      <c r="M52" s="46"/>
      <c r="N52" s="46"/>
      <c r="O52" s="46"/>
      <c r="P52" s="46"/>
      <c r="Q52" s="46"/>
      <c r="R52" s="46"/>
      <c r="S52" s="46"/>
      <c r="T52" s="46"/>
      <c r="U52" s="46"/>
      <c r="V52" s="46"/>
      <c r="W52" s="8"/>
      <c r="X52" s="8"/>
      <c r="Y52" s="8"/>
      <c r="Z52" s="8"/>
    </row>
    <row r="53" ht="15.0" customHeight="1">
      <c r="A53" s="51"/>
      <c r="B53" s="51"/>
      <c r="C53" s="51"/>
      <c r="D53" s="51"/>
      <c r="E53" s="51"/>
      <c r="F53" s="51"/>
      <c r="G53" s="51"/>
      <c r="H53" s="51"/>
      <c r="I53" s="51"/>
      <c r="J53" s="51"/>
      <c r="K53" s="51"/>
      <c r="L53" s="51"/>
      <c r="M53" s="51"/>
      <c r="N53" s="51"/>
      <c r="O53" s="51"/>
      <c r="P53" s="51"/>
      <c r="Q53" s="51"/>
      <c r="R53" s="51"/>
      <c r="S53" s="51"/>
      <c r="T53" s="51"/>
      <c r="U53" s="51"/>
      <c r="V53" s="51"/>
      <c r="W53" s="8"/>
      <c r="X53" s="8"/>
      <c r="Y53" s="8"/>
      <c r="Z53" s="8"/>
    </row>
    <row r="54" ht="16.5" customHeight="1">
      <c r="A54" s="52">
        <v>16.0</v>
      </c>
      <c r="B54" s="53" t="str">
        <f>IF(C54="","",
IF('1. Punto de Partida'!$C$6="","",'1. Punto de Partida'!$C$6))</f>
        <v/>
      </c>
      <c r="C54" s="53"/>
      <c r="D54" s="53"/>
      <c r="E54" s="53"/>
      <c r="F54" s="53"/>
      <c r="G54" s="53"/>
      <c r="H54" s="53"/>
      <c r="I54" s="53"/>
      <c r="J54" s="53"/>
      <c r="K54" s="54" t="str">
        <f>IFERROR(MID(J54,1,SEARCH(":",J54,1)-1),"")</f>
        <v/>
      </c>
      <c r="L54" s="55" t="str">
        <f>IF(OR(K54="Rara vez",K54="Muy Baja"),0.2,
IF(OR(K54="Improbable",K54="Baja"),0.4,
IF(OR(K54="Posible",K54="Media"),0.6,
IF(OR(K54="Probable",K54="Alta"),0.8,
IF(OR(K54="Casi seguro",K54="Muy Alta"),1,"")))))</f>
        <v/>
      </c>
      <c r="M54" s="56"/>
      <c r="N54" s="54"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5" t="str">
        <f>IF(N54="Leve",0.2,
IF(N54="Menor",0.4,
IF(N54="Moderado",0.6,
IF(N54="Mayor",0.8,
IF(N54="Catastrófico",1,"")))))</f>
        <v/>
      </c>
      <c r="P54" s="5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8"/>
      <c r="R54" s="58"/>
      <c r="S54" s="58"/>
      <c r="T54" s="58"/>
      <c r="U54" s="53" t="str">
        <f>IF(S54="","","Cuatrimestral")</f>
        <v/>
      </c>
      <c r="V54" s="53"/>
      <c r="W54" s="8"/>
      <c r="X54" s="8"/>
      <c r="Y54" s="8"/>
      <c r="Z54" s="8"/>
    </row>
    <row r="55" ht="15.0" customHeight="1">
      <c r="A55" s="46"/>
      <c r="B55" s="46"/>
      <c r="C55" s="46"/>
      <c r="D55" s="46"/>
      <c r="E55" s="46"/>
      <c r="F55" s="46"/>
      <c r="G55" s="46"/>
      <c r="H55" s="46"/>
      <c r="I55" s="46"/>
      <c r="J55" s="46"/>
      <c r="K55" s="46"/>
      <c r="L55" s="46"/>
      <c r="M55" s="46"/>
      <c r="N55" s="46"/>
      <c r="O55" s="46"/>
      <c r="P55" s="46"/>
      <c r="Q55" s="46"/>
      <c r="R55" s="46"/>
      <c r="S55" s="46"/>
      <c r="T55" s="46"/>
      <c r="U55" s="46"/>
      <c r="V55" s="46"/>
      <c r="W55" s="8"/>
      <c r="X55" s="8"/>
      <c r="Y55" s="8"/>
      <c r="Z55" s="8"/>
    </row>
    <row r="56" ht="15.0" customHeight="1">
      <c r="A56" s="51"/>
      <c r="B56" s="51"/>
      <c r="C56" s="51"/>
      <c r="D56" s="51"/>
      <c r="E56" s="51"/>
      <c r="F56" s="51"/>
      <c r="G56" s="51"/>
      <c r="H56" s="51"/>
      <c r="I56" s="51"/>
      <c r="J56" s="51"/>
      <c r="K56" s="51"/>
      <c r="L56" s="51"/>
      <c r="M56" s="51"/>
      <c r="N56" s="51"/>
      <c r="O56" s="51"/>
      <c r="P56" s="51"/>
      <c r="Q56" s="51"/>
      <c r="R56" s="51"/>
      <c r="S56" s="51"/>
      <c r="T56" s="51"/>
      <c r="U56" s="51"/>
      <c r="V56" s="51"/>
      <c r="W56" s="8"/>
      <c r="X56" s="8"/>
      <c r="Y56" s="8"/>
      <c r="Z56" s="8"/>
    </row>
    <row r="57" ht="16.5" customHeight="1">
      <c r="A57" s="52">
        <v>17.0</v>
      </c>
      <c r="B57" s="53" t="str">
        <f>IF(C57="","",
IF('1. Punto de Partida'!$C$6="","",'1. Punto de Partida'!$C$6))</f>
        <v/>
      </c>
      <c r="C57" s="53"/>
      <c r="D57" s="53"/>
      <c r="E57" s="53"/>
      <c r="F57" s="53"/>
      <c r="G57" s="53"/>
      <c r="H57" s="53"/>
      <c r="I57" s="53"/>
      <c r="J57" s="53"/>
      <c r="K57" s="54" t="str">
        <f>IFERROR(MID(J57,1,SEARCH(":",J57,1)-1),"")</f>
        <v/>
      </c>
      <c r="L57" s="55" t="str">
        <f>IF(OR(K57="Rara vez",K57="Muy Baja"),0.2,
IF(OR(K57="Improbable",K57="Baja"),0.4,
IF(OR(K57="Posible",K57="Media"),0.6,
IF(OR(K57="Probable",K57="Alta"),0.8,
IF(OR(K57="Casi seguro",K57="Muy Alta"),1,"")))))</f>
        <v/>
      </c>
      <c r="M57" s="56"/>
      <c r="N57" s="54"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5" t="str">
        <f>IF(N57="Leve",0.2,
IF(N57="Menor",0.4,
IF(N57="Moderado",0.6,
IF(N57="Mayor",0.8,
IF(N57="Catastrófico",1,"")))))</f>
        <v/>
      </c>
      <c r="P57" s="5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8"/>
      <c r="R57" s="58"/>
      <c r="S57" s="58"/>
      <c r="T57" s="58"/>
      <c r="U57" s="53" t="str">
        <f>IF(S57="","","Cuatrimestral")</f>
        <v/>
      </c>
      <c r="V57" s="53"/>
      <c r="W57" s="8"/>
      <c r="X57" s="8"/>
      <c r="Y57" s="8"/>
      <c r="Z57" s="8"/>
    </row>
    <row r="58" ht="15.0" customHeight="1">
      <c r="A58" s="46"/>
      <c r="B58" s="46"/>
      <c r="C58" s="46"/>
      <c r="D58" s="46"/>
      <c r="E58" s="46"/>
      <c r="F58" s="46"/>
      <c r="G58" s="46"/>
      <c r="H58" s="46"/>
      <c r="I58" s="46"/>
      <c r="J58" s="46"/>
      <c r="K58" s="46"/>
      <c r="L58" s="46"/>
      <c r="M58" s="46"/>
      <c r="N58" s="46"/>
      <c r="O58" s="46"/>
      <c r="P58" s="46"/>
      <c r="Q58" s="46"/>
      <c r="R58" s="46"/>
      <c r="S58" s="46"/>
      <c r="T58" s="46"/>
      <c r="U58" s="46"/>
      <c r="V58" s="46"/>
      <c r="W58" s="8"/>
      <c r="X58" s="8"/>
      <c r="Y58" s="8"/>
      <c r="Z58" s="8"/>
    </row>
    <row r="59" ht="15.0" customHeight="1">
      <c r="A59" s="51"/>
      <c r="B59" s="51"/>
      <c r="C59" s="51"/>
      <c r="D59" s="51"/>
      <c r="E59" s="51"/>
      <c r="F59" s="51"/>
      <c r="G59" s="51"/>
      <c r="H59" s="51"/>
      <c r="I59" s="51"/>
      <c r="J59" s="51"/>
      <c r="K59" s="51"/>
      <c r="L59" s="51"/>
      <c r="M59" s="51"/>
      <c r="N59" s="51"/>
      <c r="O59" s="51"/>
      <c r="P59" s="51"/>
      <c r="Q59" s="51"/>
      <c r="R59" s="51"/>
      <c r="S59" s="51"/>
      <c r="T59" s="51"/>
      <c r="U59" s="51"/>
      <c r="V59" s="51"/>
      <c r="W59" s="8"/>
      <c r="X59" s="8"/>
      <c r="Y59" s="8"/>
      <c r="Z59" s="8"/>
    </row>
    <row r="60" ht="16.5" customHeight="1">
      <c r="A60" s="52">
        <v>18.0</v>
      </c>
      <c r="B60" s="53" t="str">
        <f>IF(C60="","",
IF('1. Punto de Partida'!$C$6="","",'1. Punto de Partida'!$C$6))</f>
        <v/>
      </c>
      <c r="C60" s="53"/>
      <c r="D60" s="53"/>
      <c r="E60" s="53"/>
      <c r="F60" s="53"/>
      <c r="G60" s="53"/>
      <c r="H60" s="53"/>
      <c r="I60" s="53"/>
      <c r="J60" s="53"/>
      <c r="K60" s="54" t="str">
        <f>IFERROR(MID(J60,1,SEARCH(":",J60,1)-1),"")</f>
        <v/>
      </c>
      <c r="L60" s="55" t="str">
        <f>IF(OR(K60="Rara vez",K60="Muy Baja"),0.2,
IF(OR(K60="Improbable",K60="Baja"),0.4,
IF(OR(K60="Posible",K60="Media"),0.6,
IF(OR(K60="Probable",K60="Alta"),0.8,
IF(OR(K60="Casi seguro",K60="Muy Alta"),1,"")))))</f>
        <v/>
      </c>
      <c r="M60" s="56"/>
      <c r="N60" s="54"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5" t="str">
        <f>IF(N60="Leve",0.2,
IF(N60="Menor",0.4,
IF(N60="Moderado",0.6,
IF(N60="Mayor",0.8,
IF(N60="Catastrófico",1,"")))))</f>
        <v/>
      </c>
      <c r="P60" s="5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8"/>
      <c r="R60" s="58"/>
      <c r="S60" s="58"/>
      <c r="T60" s="58"/>
      <c r="U60" s="53" t="str">
        <f>IF(S60="","","Cuatrimestral")</f>
        <v/>
      </c>
      <c r="V60" s="53"/>
      <c r="W60" s="8"/>
      <c r="X60" s="8"/>
      <c r="Y60" s="8"/>
      <c r="Z60" s="8"/>
    </row>
    <row r="61" ht="15.0" customHeight="1">
      <c r="A61" s="46"/>
      <c r="B61" s="46"/>
      <c r="C61" s="46"/>
      <c r="D61" s="46"/>
      <c r="E61" s="46"/>
      <c r="F61" s="46"/>
      <c r="G61" s="46"/>
      <c r="H61" s="46"/>
      <c r="I61" s="46"/>
      <c r="J61" s="46"/>
      <c r="K61" s="46"/>
      <c r="L61" s="46"/>
      <c r="M61" s="46"/>
      <c r="N61" s="46"/>
      <c r="O61" s="46"/>
      <c r="P61" s="46"/>
      <c r="Q61" s="46"/>
      <c r="R61" s="46"/>
      <c r="S61" s="46"/>
      <c r="T61" s="46"/>
      <c r="U61" s="46"/>
      <c r="V61" s="46"/>
      <c r="W61" s="8"/>
      <c r="X61" s="8"/>
      <c r="Y61" s="8"/>
      <c r="Z61" s="8"/>
    </row>
    <row r="62" ht="15.0" customHeight="1">
      <c r="A62" s="51"/>
      <c r="B62" s="51"/>
      <c r="C62" s="51"/>
      <c r="D62" s="51"/>
      <c r="E62" s="51"/>
      <c r="F62" s="51"/>
      <c r="G62" s="51"/>
      <c r="H62" s="51"/>
      <c r="I62" s="51"/>
      <c r="J62" s="51"/>
      <c r="K62" s="51"/>
      <c r="L62" s="51"/>
      <c r="M62" s="51"/>
      <c r="N62" s="51"/>
      <c r="O62" s="51"/>
      <c r="P62" s="51"/>
      <c r="Q62" s="51"/>
      <c r="R62" s="51"/>
      <c r="S62" s="51"/>
      <c r="T62" s="51"/>
      <c r="U62" s="51"/>
      <c r="V62" s="51"/>
      <c r="W62" s="8"/>
      <c r="X62" s="8"/>
      <c r="Y62" s="8"/>
      <c r="Z62" s="8"/>
    </row>
    <row r="63" ht="16.5" customHeight="1">
      <c r="A63" s="52">
        <v>19.0</v>
      </c>
      <c r="B63" s="53" t="str">
        <f>IF(C63="","",
IF('1. Punto de Partida'!$C$6="","",'1. Punto de Partida'!$C$6))</f>
        <v/>
      </c>
      <c r="C63" s="53"/>
      <c r="D63" s="53"/>
      <c r="E63" s="53"/>
      <c r="F63" s="53"/>
      <c r="G63" s="53"/>
      <c r="H63" s="53"/>
      <c r="I63" s="53"/>
      <c r="J63" s="53"/>
      <c r="K63" s="54" t="str">
        <f>IFERROR(MID(J63,1,SEARCH(":",J63,1)-1),"")</f>
        <v/>
      </c>
      <c r="L63" s="55" t="str">
        <f>IF(OR(K63="Rara vez",K63="Muy Baja"),0.2,
IF(OR(K63="Improbable",K63="Baja"),0.4,
IF(OR(K63="Posible",K63="Media"),0.6,
IF(OR(K63="Probable",K63="Alta"),0.8,
IF(OR(K63="Casi seguro",K63="Muy Alta"),1,"")))))</f>
        <v/>
      </c>
      <c r="M63" s="56"/>
      <c r="N63" s="54"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5" t="str">
        <f>IF(N63="Leve",0.2,
IF(N63="Menor",0.4,
IF(N63="Moderado",0.6,
IF(N63="Mayor",0.8,
IF(N63="Catastrófico",1,"")))))</f>
        <v/>
      </c>
      <c r="P63" s="5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8"/>
      <c r="R63" s="58"/>
      <c r="S63" s="58"/>
      <c r="T63" s="58"/>
      <c r="U63" s="53" t="str">
        <f>IF(S63="","","Cuatrimestral")</f>
        <v/>
      </c>
      <c r="V63" s="53"/>
      <c r="W63" s="8"/>
      <c r="X63" s="8"/>
      <c r="Y63" s="8"/>
      <c r="Z63" s="8"/>
    </row>
    <row r="64" ht="15.0" customHeight="1">
      <c r="A64" s="46"/>
      <c r="B64" s="46"/>
      <c r="C64" s="46"/>
      <c r="D64" s="46"/>
      <c r="E64" s="46"/>
      <c r="F64" s="46"/>
      <c r="G64" s="46"/>
      <c r="H64" s="46"/>
      <c r="I64" s="46"/>
      <c r="J64" s="46"/>
      <c r="K64" s="46"/>
      <c r="L64" s="46"/>
      <c r="M64" s="46"/>
      <c r="N64" s="46"/>
      <c r="O64" s="46"/>
      <c r="P64" s="46"/>
      <c r="Q64" s="46"/>
      <c r="R64" s="46"/>
      <c r="S64" s="46"/>
      <c r="T64" s="46"/>
      <c r="U64" s="46"/>
      <c r="V64" s="46"/>
      <c r="W64" s="8"/>
      <c r="X64" s="8"/>
      <c r="Y64" s="8"/>
      <c r="Z64" s="8"/>
    </row>
    <row r="65" ht="15.0" customHeight="1">
      <c r="A65" s="51"/>
      <c r="B65" s="51"/>
      <c r="C65" s="51"/>
      <c r="D65" s="51"/>
      <c r="E65" s="51"/>
      <c r="F65" s="51"/>
      <c r="G65" s="51"/>
      <c r="H65" s="51"/>
      <c r="I65" s="51"/>
      <c r="J65" s="51"/>
      <c r="K65" s="51"/>
      <c r="L65" s="51"/>
      <c r="M65" s="51"/>
      <c r="N65" s="51"/>
      <c r="O65" s="51"/>
      <c r="P65" s="51"/>
      <c r="Q65" s="51"/>
      <c r="R65" s="51"/>
      <c r="S65" s="51"/>
      <c r="T65" s="51"/>
      <c r="U65" s="51"/>
      <c r="V65" s="51"/>
      <c r="W65" s="8"/>
      <c r="X65" s="8"/>
      <c r="Y65" s="8"/>
      <c r="Z65" s="8"/>
    </row>
    <row r="66" ht="16.5" customHeight="1">
      <c r="A66" s="52">
        <v>20.0</v>
      </c>
      <c r="B66" s="53" t="str">
        <f>IF(C66="","",
IF('1. Punto de Partida'!$C$6="","",'1. Punto de Partida'!$C$6))</f>
        <v/>
      </c>
      <c r="C66" s="53"/>
      <c r="D66" s="53"/>
      <c r="E66" s="53"/>
      <c r="F66" s="53"/>
      <c r="G66" s="53"/>
      <c r="H66" s="53"/>
      <c r="I66" s="53"/>
      <c r="J66" s="53"/>
      <c r="K66" s="54" t="str">
        <f>IFERROR(MID(J66,1,SEARCH(":",J66,1)-1),"")</f>
        <v/>
      </c>
      <c r="L66" s="55" t="str">
        <f>IF(OR(K66="Rara vez",K66="Muy Baja"),0.2,
IF(OR(K66="Improbable",K66="Baja"),0.4,
IF(OR(K66="Posible",K66="Media"),0.6,
IF(OR(K66="Probable",K66="Alta"),0.8,
IF(OR(K66="Casi seguro",K66="Muy Alta"),1,"")))))</f>
        <v/>
      </c>
      <c r="M66" s="56"/>
      <c r="N66" s="54"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5" t="str">
        <f>IF(N66="Leve",0.2,
IF(N66="Menor",0.4,
IF(N66="Moderado",0.6,
IF(N66="Mayor",0.8,
IF(N66="Catastrófico",1,"")))))</f>
        <v/>
      </c>
      <c r="P66" s="5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8"/>
      <c r="R66" s="58"/>
      <c r="S66" s="58"/>
      <c r="T66" s="58"/>
      <c r="U66" s="53" t="str">
        <f>IF(S66="","","Cuatrimestral")</f>
        <v/>
      </c>
      <c r="V66" s="53"/>
      <c r="W66" s="8"/>
      <c r="X66" s="8"/>
      <c r="Y66" s="8"/>
      <c r="Z66" s="8"/>
    </row>
    <row r="67" ht="15.0" customHeight="1">
      <c r="A67" s="46"/>
      <c r="B67" s="46"/>
      <c r="C67" s="46"/>
      <c r="D67" s="46"/>
      <c r="E67" s="46"/>
      <c r="F67" s="46"/>
      <c r="G67" s="46"/>
      <c r="H67" s="46"/>
      <c r="I67" s="46"/>
      <c r="J67" s="46"/>
      <c r="K67" s="46"/>
      <c r="L67" s="46"/>
      <c r="M67" s="46"/>
      <c r="N67" s="46"/>
      <c r="O67" s="46"/>
      <c r="P67" s="46"/>
      <c r="Q67" s="46"/>
      <c r="R67" s="46"/>
      <c r="S67" s="46"/>
      <c r="T67" s="46"/>
      <c r="U67" s="46"/>
      <c r="V67" s="46"/>
      <c r="W67" s="8"/>
      <c r="X67" s="8"/>
      <c r="Y67" s="8"/>
      <c r="Z67" s="8"/>
    </row>
    <row r="68" ht="15.0" customHeight="1">
      <c r="A68" s="51"/>
      <c r="B68" s="51"/>
      <c r="C68" s="51"/>
      <c r="D68" s="51"/>
      <c r="E68" s="51"/>
      <c r="F68" s="51"/>
      <c r="G68" s="51"/>
      <c r="H68" s="51"/>
      <c r="I68" s="51"/>
      <c r="J68" s="51"/>
      <c r="K68" s="51"/>
      <c r="L68" s="51"/>
      <c r="M68" s="51"/>
      <c r="N68" s="51"/>
      <c r="O68" s="51"/>
      <c r="P68" s="51"/>
      <c r="Q68" s="51"/>
      <c r="R68" s="51"/>
      <c r="S68" s="51"/>
      <c r="T68" s="51"/>
      <c r="U68" s="51"/>
      <c r="V68" s="51"/>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K9:K53">
    <cfRule type="expression" dxfId="0" priority="6">
      <formula>IF($K9="Casi seguro",1,0)</formula>
    </cfRule>
  </conditionalFormatting>
  <conditionalFormatting sqref="K9:K53">
    <cfRule type="expression" dxfId="1" priority="7">
      <formula>IF($K9="Probable",1,0)</formula>
    </cfRule>
  </conditionalFormatting>
  <conditionalFormatting sqref="K9:K53">
    <cfRule type="expression" dxfId="2" priority="8">
      <formula>IF($K9="Posible",1,0)</formula>
    </cfRule>
  </conditionalFormatting>
  <conditionalFormatting sqref="K9:K53">
    <cfRule type="expression" dxfId="3" priority="9">
      <formula>IF($K9="Improbable",1,0)</formula>
    </cfRule>
  </conditionalFormatting>
  <conditionalFormatting sqref="K9:K53">
    <cfRule type="expression" dxfId="4" priority="10">
      <formula>IF($K9="Rara vez",1,0)</formula>
    </cfRule>
  </conditionalFormatting>
  <conditionalFormatting sqref="K12 K15 K18 K21 K24 K27 K30 K33 K36 K39 K42 K45 K48 K51">
    <cfRule type="cellIs" dxfId="0" priority="11" operator="equal">
      <formula>"Muy Alta"</formula>
    </cfRule>
  </conditionalFormatting>
  <conditionalFormatting sqref="K12 K15 K18 K21 K24 K27 K30 K33 K36 K39 K42 K45 K48 K51">
    <cfRule type="cellIs" dxfId="1" priority="12" operator="equal">
      <formula>"Alta"</formula>
    </cfRule>
  </conditionalFormatting>
  <conditionalFormatting sqref="K12 K15 K18 K21 K24 K27 K30 K33 K36 K39 K42 K45 K48 K51">
    <cfRule type="cellIs" dxfId="2" priority="13" operator="equal">
      <formula>"Media"</formula>
    </cfRule>
  </conditionalFormatting>
  <conditionalFormatting sqref="K12 K15 K18 K21 K24 K27 K30 K33 K36 K39 K42 K45 K48 K51">
    <cfRule type="cellIs" dxfId="3" priority="14" operator="equal">
      <formula>"Baja"</formula>
    </cfRule>
  </conditionalFormatting>
  <conditionalFormatting sqref="K12 K15 K18 K21 K24 K27 K30 K33 K36 K39 K42 K45 K48 K51">
    <cfRule type="cellIs" dxfId="4" priority="15" operator="equal">
      <formula>"Muy Baja"</formula>
    </cfRule>
  </conditionalFormatting>
  <conditionalFormatting sqref="K12 K15 K18 K21 K24 K27 K30 K33 K36">
    <cfRule type="cellIs" dxfId="0" priority="16" operator="equal">
      <formula>"Muy Alta"</formula>
    </cfRule>
  </conditionalFormatting>
  <conditionalFormatting sqref="K12 K15 K18 K21 K24 K27 K30 K33 K36">
    <cfRule type="cellIs" dxfId="1" priority="17" operator="equal">
      <formula>"Alta"</formula>
    </cfRule>
  </conditionalFormatting>
  <conditionalFormatting sqref="K12 K15 K18 K21 K24 K27 K30 K33 K36">
    <cfRule type="cellIs" dxfId="2" priority="18" operator="equal">
      <formula>"Media"</formula>
    </cfRule>
  </conditionalFormatting>
  <conditionalFormatting sqref="K12 K15 K18 K21 K24 K27 K30 K33 K36">
    <cfRule type="cellIs" dxfId="3" priority="19" operator="equal">
      <formula>"Baja"</formula>
    </cfRule>
  </conditionalFormatting>
  <conditionalFormatting sqref="K12 K15 K18 K21 K24 K27 K30 K33 K36">
    <cfRule type="cellIs" dxfId="4" priority="20" operator="equal">
      <formula>"Muy Baja"</formula>
    </cfRule>
  </conditionalFormatting>
  <conditionalFormatting sqref="K39 K42 K45 K48 K51">
    <cfRule type="cellIs" dxfId="0" priority="21" operator="equal">
      <formula>"Muy Alta"</formula>
    </cfRule>
  </conditionalFormatting>
  <conditionalFormatting sqref="K39 K42 K45 K48 K51">
    <cfRule type="cellIs" dxfId="1" priority="22" operator="equal">
      <formula>"Alta"</formula>
    </cfRule>
  </conditionalFormatting>
  <conditionalFormatting sqref="K39 K42 K45 K48 K51">
    <cfRule type="cellIs" dxfId="2" priority="23" operator="equal">
      <formula>"Media"</formula>
    </cfRule>
  </conditionalFormatting>
  <conditionalFormatting sqref="K39 K42 K45 K48 K51">
    <cfRule type="cellIs" dxfId="3" priority="24" operator="equal">
      <formula>"Baja"</formula>
    </cfRule>
  </conditionalFormatting>
  <conditionalFormatting sqref="K39 K42 K45 K48 K51">
    <cfRule type="cellIs" dxfId="4" priority="25" operator="equal">
      <formula>"Muy Baja"</formula>
    </cfRule>
  </conditionalFormatting>
  <conditionalFormatting sqref="K54 K57 K60 K63 K66">
    <cfRule type="cellIs" dxfId="0" priority="26" operator="equal">
      <formula>"Muy Alta"</formula>
    </cfRule>
  </conditionalFormatting>
  <conditionalFormatting sqref="K54 K57 K60 K63 K66">
    <cfRule type="cellIs" dxfId="1" priority="27" operator="equal">
      <formula>"Alta"</formula>
    </cfRule>
  </conditionalFormatting>
  <conditionalFormatting sqref="K54 K57 K60 K63 K66">
    <cfRule type="cellIs" dxfId="2" priority="28" operator="equal">
      <formula>"Media"</formula>
    </cfRule>
  </conditionalFormatting>
  <conditionalFormatting sqref="K54 K57 K60 K63 K66">
    <cfRule type="cellIs" dxfId="3" priority="29" operator="equal">
      <formula>"Baja"</formula>
    </cfRule>
  </conditionalFormatting>
  <conditionalFormatting sqref="K54 K57 K60 K63 K66">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N9">
    <cfRule type="cellIs" dxfId="0" priority="41" operator="equal">
      <formula>"Catastrófico"</formula>
    </cfRule>
  </conditionalFormatting>
  <conditionalFormatting sqref="N9">
    <cfRule type="cellIs" dxfId="1" priority="42" operator="equal">
      <formula>"Mayor"</formula>
    </cfRule>
  </conditionalFormatting>
  <conditionalFormatting sqref="N9">
    <cfRule type="cellIs" dxfId="2" priority="43" operator="equal">
      <formula>"Moderado"</formula>
    </cfRule>
  </conditionalFormatting>
  <conditionalFormatting sqref="N9">
    <cfRule type="cellIs" dxfId="3" priority="44" operator="equal">
      <formula>"Menor"</formula>
    </cfRule>
  </conditionalFormatting>
  <conditionalFormatting sqref="N9">
    <cfRule type="cellIs" dxfId="4" priority="45" operator="equal">
      <formula>"Leve"</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P9">
    <cfRule type="cellIs" dxfId="5" priority="51" operator="equal">
      <formula>"Extremo"</formula>
    </cfRule>
  </conditionalFormatting>
  <conditionalFormatting sqref="P9">
    <cfRule type="cellIs" dxfId="6" priority="52" operator="equal">
      <formula>"Alto"</formula>
    </cfRule>
  </conditionalFormatting>
  <conditionalFormatting sqref="P9">
    <cfRule type="cellIs" dxfId="7" priority="53" operator="equal">
      <formula>"Moderado"</formula>
    </cfRule>
  </conditionalFormatting>
  <conditionalFormatting sqref="P9">
    <cfRule type="cellIs" dxfId="4" priority="54" operator="equal">
      <formula>"Bajo"</formula>
    </cfRule>
  </conditionalFormatting>
  <conditionalFormatting sqref="P12">
    <cfRule type="cellIs" dxfId="5" priority="55" operator="equal">
      <formula>"Extremo"</formula>
    </cfRule>
  </conditionalFormatting>
  <conditionalFormatting sqref="P12">
    <cfRule type="cellIs" dxfId="6" priority="56" operator="equal">
      <formula>"Alto"</formula>
    </cfRule>
  </conditionalFormatting>
  <conditionalFormatting sqref="P12">
    <cfRule type="cellIs" dxfId="7" priority="57" operator="equal">
      <formula>"Moderado"</formula>
    </cfRule>
  </conditionalFormatting>
  <conditionalFormatting sqref="P12">
    <cfRule type="cellIs" dxfId="4" priority="58" operator="equal">
      <formula>"Bajo"</formula>
    </cfRule>
  </conditionalFormatting>
  <conditionalFormatting sqref="P15 P18 P21">
    <cfRule type="cellIs" dxfId="5" priority="59" operator="equal">
      <formula>"Extremo"</formula>
    </cfRule>
  </conditionalFormatting>
  <conditionalFormatting sqref="P15 P18 P21">
    <cfRule type="cellIs" dxfId="6" priority="60" operator="equal">
      <formula>"Alto"</formula>
    </cfRule>
  </conditionalFormatting>
  <conditionalFormatting sqref="P15 P18 P21">
    <cfRule type="cellIs" dxfId="7" priority="61" operator="equal">
      <formula>"Moderado"</formula>
    </cfRule>
  </conditionalFormatting>
  <conditionalFormatting sqref="P15 P18 P21">
    <cfRule type="cellIs" dxfId="4" priority="62" operator="equal">
      <formula>"Bajo"</formula>
    </cfRule>
  </conditionalFormatting>
  <conditionalFormatting sqref="P24 P27 P30 P33 P36 P39 P42 P45 P48 P51 P54 P57 P60 P63 P66">
    <cfRule type="cellIs" dxfId="5" priority="63" operator="equal">
      <formula>"Extremo"</formula>
    </cfRule>
  </conditionalFormatting>
  <conditionalFormatting sqref="P24 P27 P30 P33 P36 P39 P42 P45 P48 P51 P54 P57 P60 P63 P66">
    <cfRule type="cellIs" dxfId="6" priority="64" operator="equal">
      <formula>"Alto"</formula>
    </cfRule>
  </conditionalFormatting>
  <conditionalFormatting sqref="P24 P27 P30 P33 P36 P39 P42 P45 P48 P51 P54 P57 P60 P63 P66">
    <cfRule type="cellIs" dxfId="7" priority="65" operator="equal">
      <formula>"Moderado"</formula>
    </cfRule>
  </conditionalFormatting>
  <conditionalFormatting sqref="P24 P27 P30 P33 P36 P39 P42 P45 P48 P51 P54 P57 P60 P63 P66">
    <cfRule type="cellIs" dxfId="4" priority="66" operator="equal">
      <formula>"Bajo"</formula>
    </cfRule>
  </conditionalFormatting>
  <conditionalFormatting sqref="Q9:V68">
    <cfRule type="expression" dxfId="8" priority="67">
      <formula>IF(OR($H9="Corrupción",$H9="Lavado de Activos",$H9="Corrupción en Trámites, OPAs y Consultas de Acceso a la Información Pública",$H9="Financiación del Terrorismo"),1,0)</formula>
    </cfRule>
  </conditionalFormatting>
  <dataValidations>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I9 I12 I15 I18 I21 I24 I27 I30 I33 I36 I39 I42 I45 I48 I51 I54 I57 I60 I63 I66">
      <formula1>Listas!$C$2:$C$8</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H9 H12 H15 H18 H21 H24 H27 H30 H33 H36 H39 H42 H45 H48 H51 H54 H57 H60 H63 H66">
      <formula1>IF($G9&gt;0,TipoRiesgo,Listas!$R$2)</formula1>
    </dataValidation>
    <dataValidation type="list" allowBlank="1" showErrorMessage="1" sqref="D9 D12 D15 D18 D21 D24 D27 D30 D33 D36 D39 D42 D45 D48 D51 D54 D57 D60 D63 D66">
      <formula1>Listas!$A$2:$A$4</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9"/>
      <c r="B1" s="2"/>
      <c r="C1" s="3" t="s">
        <v>0</v>
      </c>
      <c r="D1" s="4"/>
      <c r="E1" s="4"/>
      <c r="F1" s="4"/>
      <c r="G1" s="4"/>
      <c r="H1" s="4"/>
      <c r="I1" s="4"/>
      <c r="J1" s="4"/>
      <c r="K1" s="4"/>
      <c r="L1" s="4"/>
      <c r="M1" s="4"/>
      <c r="N1" s="4"/>
      <c r="O1" s="4"/>
      <c r="P1" s="4"/>
      <c r="Q1" s="4"/>
      <c r="R1" s="4"/>
      <c r="S1" s="4"/>
      <c r="T1" s="4"/>
      <c r="U1" s="4"/>
      <c r="V1" s="4"/>
      <c r="W1" s="2"/>
      <c r="X1" s="60" t="s">
        <v>165</v>
      </c>
      <c r="Y1" s="27"/>
      <c r="Z1" s="28"/>
      <c r="AA1" s="7"/>
      <c r="AB1" s="7"/>
      <c r="AC1" s="7"/>
      <c r="AD1" s="7"/>
      <c r="AE1" s="7"/>
      <c r="AF1" s="7"/>
      <c r="AG1" s="7"/>
      <c r="AH1" s="7"/>
      <c r="AI1" s="7"/>
      <c r="AJ1" s="7"/>
      <c r="AK1" s="7"/>
    </row>
    <row r="2" ht="19.5" customHeight="1">
      <c r="A2" s="9"/>
      <c r="B2" s="10"/>
      <c r="C2" s="9"/>
      <c r="W2" s="10"/>
      <c r="X2" s="60" t="s">
        <v>166</v>
      </c>
      <c r="Y2" s="27"/>
      <c r="Z2" s="28"/>
      <c r="AA2" s="7"/>
      <c r="AB2" s="7"/>
      <c r="AC2" s="7"/>
      <c r="AD2" s="7"/>
      <c r="AE2" s="7"/>
      <c r="AF2" s="7"/>
      <c r="AG2" s="7"/>
      <c r="AH2" s="7"/>
      <c r="AI2" s="7"/>
      <c r="AJ2" s="7"/>
      <c r="AK2" s="7"/>
    </row>
    <row r="3" ht="19.5" customHeight="1">
      <c r="A3" s="9"/>
      <c r="B3" s="10"/>
      <c r="C3" s="9"/>
      <c r="W3" s="10"/>
      <c r="X3" s="60" t="s">
        <v>167</v>
      </c>
      <c r="Y3" s="27"/>
      <c r="Z3" s="28"/>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0" t="s">
        <v>168</v>
      </c>
      <c r="Y4" s="27"/>
      <c r="Z4" s="28"/>
      <c r="AA4" s="7"/>
      <c r="AB4" s="7"/>
      <c r="AC4" s="7"/>
      <c r="AD4" s="7"/>
      <c r="AE4" s="7"/>
      <c r="AF4" s="7"/>
      <c r="AG4" s="7"/>
      <c r="AH4" s="7"/>
      <c r="AI4" s="7"/>
      <c r="AJ4" s="7"/>
      <c r="AK4" s="7"/>
    </row>
    <row r="5" ht="16.5" customHeight="1">
      <c r="A5" s="61"/>
      <c r="B5" s="61"/>
      <c r="C5" s="61"/>
      <c r="D5" s="61"/>
      <c r="E5" s="61"/>
      <c r="F5" s="61"/>
      <c r="G5" s="61"/>
      <c r="H5" s="61"/>
      <c r="I5" s="61"/>
      <c r="J5" s="61"/>
      <c r="K5" s="61"/>
      <c r="L5" s="61"/>
      <c r="M5" s="61"/>
      <c r="N5" s="61"/>
      <c r="O5" s="61"/>
      <c r="P5" s="61"/>
      <c r="Q5" s="61"/>
      <c r="R5" s="61"/>
      <c r="S5" s="61"/>
      <c r="T5" s="61"/>
      <c r="U5" s="61"/>
      <c r="V5" s="61"/>
      <c r="W5" s="61"/>
      <c r="X5" s="61"/>
      <c r="Y5" s="7"/>
      <c r="Z5" s="7"/>
      <c r="AA5" s="7"/>
      <c r="AB5" s="7"/>
      <c r="AC5" s="7"/>
      <c r="AD5" s="7"/>
      <c r="AE5" s="7"/>
      <c r="AF5" s="7"/>
      <c r="AG5" s="7"/>
      <c r="AH5" s="7"/>
      <c r="AI5" s="7"/>
      <c r="AJ5" s="7"/>
      <c r="AK5" s="7"/>
    </row>
    <row r="6" ht="15.75" customHeight="1">
      <c r="A6" s="45" t="s">
        <v>100</v>
      </c>
      <c r="B6" s="27"/>
      <c r="C6" s="27"/>
      <c r="D6" s="27"/>
      <c r="E6" s="28"/>
      <c r="F6" s="45" t="s">
        <v>169</v>
      </c>
      <c r="G6" s="27"/>
      <c r="H6" s="27"/>
      <c r="I6" s="27"/>
      <c r="J6" s="27"/>
      <c r="K6" s="27"/>
      <c r="L6" s="27"/>
      <c r="M6" s="27"/>
      <c r="N6" s="27"/>
      <c r="O6" s="27"/>
      <c r="P6" s="27"/>
      <c r="Q6" s="27"/>
      <c r="R6" s="27"/>
      <c r="S6" s="27"/>
      <c r="T6" s="27"/>
      <c r="U6" s="27"/>
      <c r="V6" s="27"/>
      <c r="W6" s="27"/>
      <c r="X6" s="28"/>
      <c r="Y6" s="49" t="s">
        <v>170</v>
      </c>
      <c r="Z6" s="49" t="s">
        <v>114</v>
      </c>
      <c r="AA6" s="7"/>
      <c r="AB6" s="7"/>
      <c r="AC6" s="7"/>
      <c r="AD6" s="7"/>
      <c r="AE6" s="7"/>
      <c r="AF6" s="7"/>
      <c r="AG6" s="7"/>
      <c r="AH6" s="7"/>
      <c r="AI6" s="7"/>
      <c r="AJ6" s="7"/>
      <c r="AK6" s="7"/>
    </row>
    <row r="7" ht="18.0" customHeight="1">
      <c r="A7" s="43" t="s">
        <v>98</v>
      </c>
      <c r="B7" s="44" t="s">
        <v>99</v>
      </c>
      <c r="C7" s="44" t="s">
        <v>103</v>
      </c>
      <c r="D7" s="44" t="s">
        <v>107</v>
      </c>
      <c r="E7" s="44" t="s">
        <v>108</v>
      </c>
      <c r="F7" s="62" t="s">
        <v>171</v>
      </c>
      <c r="G7" s="62" t="s">
        <v>172</v>
      </c>
      <c r="H7" s="62" t="s">
        <v>173</v>
      </c>
      <c r="I7" s="62" t="s">
        <v>174</v>
      </c>
      <c r="J7" s="62" t="s">
        <v>175</v>
      </c>
      <c r="K7" s="62" t="s">
        <v>176</v>
      </c>
      <c r="L7" s="62" t="s">
        <v>177</v>
      </c>
      <c r="M7" s="62" t="s">
        <v>178</v>
      </c>
      <c r="N7" s="62" t="s">
        <v>179</v>
      </c>
      <c r="O7" s="62" t="s">
        <v>180</v>
      </c>
      <c r="P7" s="62" t="s">
        <v>181</v>
      </c>
      <c r="Q7" s="62" t="s">
        <v>182</v>
      </c>
      <c r="R7" s="62" t="s">
        <v>183</v>
      </c>
      <c r="S7" s="62" t="s">
        <v>184</v>
      </c>
      <c r="T7" s="62" t="s">
        <v>185</v>
      </c>
      <c r="U7" s="62" t="s">
        <v>186</v>
      </c>
      <c r="V7" s="62" t="s">
        <v>187</v>
      </c>
      <c r="W7" s="62" t="s">
        <v>188</v>
      </c>
      <c r="X7" s="62" t="s">
        <v>189</v>
      </c>
      <c r="Y7" s="46"/>
      <c r="Z7" s="46"/>
      <c r="AA7" s="7"/>
      <c r="AB7" s="7"/>
      <c r="AC7" s="7"/>
      <c r="AD7" s="7"/>
      <c r="AE7" s="7"/>
      <c r="AF7" s="7"/>
      <c r="AG7" s="7"/>
      <c r="AH7" s="7"/>
      <c r="AI7" s="7"/>
      <c r="AJ7" s="7"/>
      <c r="AK7" s="7"/>
    </row>
    <row r="8" ht="35.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63"/>
      <c r="AB8" s="63"/>
      <c r="AC8" s="63"/>
      <c r="AD8" s="63"/>
      <c r="AE8" s="63"/>
      <c r="AF8" s="63"/>
      <c r="AG8" s="63"/>
      <c r="AH8" s="63"/>
      <c r="AI8" s="63"/>
      <c r="AJ8" s="63"/>
      <c r="AK8" s="63"/>
    </row>
    <row r="9" ht="33.0" customHeight="1">
      <c r="A9" s="52">
        <v>1.0</v>
      </c>
      <c r="B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Manejo de Emergencias y Desastres</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Aprovisionamiento, servicios de logística y entrega de ayudas no pecuniarias del centro distrital logístico y de reserva</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Uso  de los elementos del CDLyR para actividades contrarias al objeto que fueron adquiridos para el favorecimiento de un tercero</v>
      </c>
      <c r="E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53" t="s">
        <v>190</v>
      </c>
      <c r="G9" s="53" t="s">
        <v>190</v>
      </c>
      <c r="H9" s="53" t="s">
        <v>191</v>
      </c>
      <c r="I9" s="53" t="s">
        <v>190</v>
      </c>
      <c r="J9" s="53" t="s">
        <v>190</v>
      </c>
      <c r="K9" s="53" t="s">
        <v>190</v>
      </c>
      <c r="L9" s="53" t="s">
        <v>190</v>
      </c>
      <c r="M9" s="53" t="s">
        <v>190</v>
      </c>
      <c r="N9" s="53" t="s">
        <v>190</v>
      </c>
      <c r="O9" s="53" t="s">
        <v>191</v>
      </c>
      <c r="P9" s="53" t="s">
        <v>191</v>
      </c>
      <c r="Q9" s="53" t="s">
        <v>191</v>
      </c>
      <c r="R9" s="53" t="s">
        <v>190</v>
      </c>
      <c r="S9" s="53" t="s">
        <v>190</v>
      </c>
      <c r="T9" s="53" t="s">
        <v>190</v>
      </c>
      <c r="U9" s="53" t="s">
        <v>190</v>
      </c>
      <c r="V9" s="53" t="s">
        <v>190</v>
      </c>
      <c r="W9" s="53" t="s">
        <v>190</v>
      </c>
      <c r="X9" s="53" t="s">
        <v>190</v>
      </c>
      <c r="Y9" s="53">
        <f>IF(OR(E9="",E9="No Aplica"),"",COUNTIF(F9:X11,"SI"))</f>
        <v>4</v>
      </c>
      <c r="Z9" s="54"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Moderado</v>
      </c>
      <c r="AA9" s="64"/>
      <c r="AB9" s="64"/>
      <c r="AC9" s="64"/>
      <c r="AD9" s="64"/>
      <c r="AE9" s="64"/>
      <c r="AF9" s="64"/>
      <c r="AG9" s="64"/>
      <c r="AH9" s="64"/>
      <c r="AI9" s="64"/>
      <c r="AJ9" s="64"/>
      <c r="AK9" s="64"/>
    </row>
    <row r="10" ht="30.0"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row>
    <row r="11" ht="27.0"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row>
    <row r="12" ht="16.5" customHeight="1">
      <c r="A12" s="52">
        <v>2.0</v>
      </c>
      <c r="B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Manejo de Emergencias y Desastres</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Reconocimiento de AHCP para la relocalización transitoria de familias afectadas por emergencia o por riesgo inminente</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Otorgamiento de la AHCP sin el cumplimiento de los requisitos para el favorecimiento de un tercero</v>
      </c>
      <c r="E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F12" s="53" t="s">
        <v>190</v>
      </c>
      <c r="G12" s="53" t="s">
        <v>190</v>
      </c>
      <c r="H12" s="53" t="s">
        <v>190</v>
      </c>
      <c r="I12" s="53" t="s">
        <v>190</v>
      </c>
      <c r="J12" s="53" t="s">
        <v>191</v>
      </c>
      <c r="K12" s="53" t="s">
        <v>191</v>
      </c>
      <c r="L12" s="53" t="s">
        <v>190</v>
      </c>
      <c r="M12" s="53" t="s">
        <v>190</v>
      </c>
      <c r="N12" s="53" t="s">
        <v>190</v>
      </c>
      <c r="O12" s="53" t="s">
        <v>191</v>
      </c>
      <c r="P12" s="53" t="s">
        <v>191</v>
      </c>
      <c r="Q12" s="53" t="s">
        <v>191</v>
      </c>
      <c r="R12" s="53" t="s">
        <v>190</v>
      </c>
      <c r="S12" s="53" t="s">
        <v>190</v>
      </c>
      <c r="T12" s="53" t="s">
        <v>190</v>
      </c>
      <c r="U12" s="53" t="s">
        <v>190</v>
      </c>
      <c r="V12" s="53" t="s">
        <v>190</v>
      </c>
      <c r="W12" s="53" t="s">
        <v>190</v>
      </c>
      <c r="X12" s="53" t="s">
        <v>190</v>
      </c>
      <c r="Y12" s="53">
        <f>IF(OR(E12="",E12="No Aplica"),"",COUNTIF(F12:X14,"SI"))</f>
        <v>5</v>
      </c>
      <c r="Z12" s="54"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Moderado</v>
      </c>
      <c r="AA12" s="7"/>
      <c r="AB12" s="7"/>
      <c r="AC12" s="7"/>
      <c r="AD12" s="7"/>
      <c r="AE12" s="7"/>
      <c r="AF12" s="7"/>
      <c r="AG12" s="7"/>
      <c r="AH12" s="7"/>
      <c r="AI12" s="7"/>
      <c r="AJ12" s="7"/>
      <c r="AK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row>
    <row r="15" ht="16.5" customHeight="1">
      <c r="A15" s="52">
        <v>3.0</v>
      </c>
      <c r="B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Manejo de Emergencias y Desastres</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Emisión de concepto técnico de planes de emergencias y contingencias para actividades de aglomeraciones de público, parques de diverisiones, atracciones o dispositivos de entretenimeinto</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Emisión de conceptos técnicos de evaluación de planes de aglomeraciones de público, parques de diversiones, atracciones o dispositivos de entretenimiento, sin el cumplimiento de requisitos para beneficio de un tercero</v>
      </c>
      <c r="E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 en Trámites, OPAs y Consultas de Acceso a la Información Pública</v>
      </c>
      <c r="F15" s="53" t="s">
        <v>190</v>
      </c>
      <c r="G15" s="53" t="s">
        <v>190</v>
      </c>
      <c r="H15" s="53" t="s">
        <v>190</v>
      </c>
      <c r="I15" s="53" t="s">
        <v>190</v>
      </c>
      <c r="J15" s="53" t="s">
        <v>191</v>
      </c>
      <c r="K15" s="53" t="s">
        <v>190</v>
      </c>
      <c r="L15" s="53" t="s">
        <v>190</v>
      </c>
      <c r="M15" s="53" t="s">
        <v>190</v>
      </c>
      <c r="N15" s="53" t="s">
        <v>190</v>
      </c>
      <c r="O15" s="53" t="s">
        <v>191</v>
      </c>
      <c r="P15" s="53" t="s">
        <v>191</v>
      </c>
      <c r="Q15" s="53" t="s">
        <v>191</v>
      </c>
      <c r="R15" s="53" t="s">
        <v>190</v>
      </c>
      <c r="S15" s="53" t="s">
        <v>190</v>
      </c>
      <c r="T15" s="53" t="s">
        <v>190</v>
      </c>
      <c r="U15" s="53" t="s">
        <v>190</v>
      </c>
      <c r="V15" s="53" t="s">
        <v>190</v>
      </c>
      <c r="W15" s="53" t="s">
        <v>190</v>
      </c>
      <c r="X15" s="53" t="s">
        <v>190</v>
      </c>
      <c r="Y15" s="53">
        <f>IF(OR(E15="",E15="No Aplica"),"",COUNTIF(F15:X17,"SI"))</f>
        <v>4</v>
      </c>
      <c r="Z15" s="54"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Moderado</v>
      </c>
      <c r="AA15" s="7"/>
      <c r="AB15" s="7"/>
      <c r="AC15" s="7"/>
      <c r="AD15" s="7"/>
      <c r="AE15" s="7"/>
      <c r="AF15" s="7"/>
      <c r="AG15" s="7"/>
      <c r="AH15" s="7"/>
      <c r="AI15" s="7"/>
      <c r="AJ15" s="7"/>
      <c r="AK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row>
    <row r="18" ht="16.5" customHeight="1">
      <c r="A18" s="52">
        <v>4.0</v>
      </c>
      <c r="B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53"/>
      <c r="G18" s="53"/>
      <c r="H18" s="53"/>
      <c r="I18" s="53"/>
      <c r="J18" s="53"/>
      <c r="K18" s="53"/>
      <c r="L18" s="53"/>
      <c r="M18" s="53"/>
      <c r="N18" s="53"/>
      <c r="O18" s="53"/>
      <c r="P18" s="53"/>
      <c r="Q18" s="53"/>
      <c r="R18" s="53"/>
      <c r="S18" s="53"/>
      <c r="T18" s="53"/>
      <c r="U18" s="53"/>
      <c r="V18" s="53"/>
      <c r="W18" s="53"/>
      <c r="X18" s="53"/>
      <c r="Y18" s="53" t="str">
        <f>IF(OR(E18="",E18="No Aplica"),"",COUNTIF(F18:X20,"SI"))</f>
        <v/>
      </c>
      <c r="Z18" s="54"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row>
    <row r="20" ht="16.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row>
    <row r="21" ht="16.5" customHeight="1">
      <c r="A21" s="52">
        <v>5.0</v>
      </c>
      <c r="B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Manejo de Emergencias y Desastres</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Coordinación servicios de respuesta, emergencias y desastres</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Emisión de certificados de emergencia, sin el cumplimiento de requisitos para beneficio de un tercero</v>
      </c>
      <c r="E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Corrupción en Trámites, OPAs y Consultas de Acceso a la Información Pública</v>
      </c>
      <c r="F21" s="53" t="s">
        <v>190</v>
      </c>
      <c r="G21" s="53" t="s">
        <v>190</v>
      </c>
      <c r="H21" s="53" t="s">
        <v>190</v>
      </c>
      <c r="I21" s="53" t="s">
        <v>190</v>
      </c>
      <c r="J21" s="53" t="s">
        <v>191</v>
      </c>
      <c r="K21" s="53" t="s">
        <v>190</v>
      </c>
      <c r="L21" s="53" t="s">
        <v>190</v>
      </c>
      <c r="M21" s="53" t="s">
        <v>190</v>
      </c>
      <c r="N21" s="53" t="s">
        <v>190</v>
      </c>
      <c r="O21" s="53" t="s">
        <v>191</v>
      </c>
      <c r="P21" s="53" t="s">
        <v>191</v>
      </c>
      <c r="Q21" s="53" t="s">
        <v>191</v>
      </c>
      <c r="R21" s="53" t="s">
        <v>190</v>
      </c>
      <c r="S21" s="53" t="s">
        <v>190</v>
      </c>
      <c r="T21" s="53" t="s">
        <v>190</v>
      </c>
      <c r="U21" s="53" t="s">
        <v>190</v>
      </c>
      <c r="V21" s="53" t="s">
        <v>190</v>
      </c>
      <c r="W21" s="53" t="s">
        <v>190</v>
      </c>
      <c r="X21" s="53" t="s">
        <v>190</v>
      </c>
      <c r="Y21" s="53">
        <f>IF(OR(E21="",E21="No Aplica"),"",COUNTIF(F21:X23,"SI"))</f>
        <v>4</v>
      </c>
      <c r="Z21" s="54"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Moderado</v>
      </c>
      <c r="AA21" s="7"/>
      <c r="AB21" s="7"/>
      <c r="AC21" s="7"/>
      <c r="AD21" s="7"/>
      <c r="AE21" s="7"/>
      <c r="AF21" s="7"/>
      <c r="AG21" s="7"/>
      <c r="AH21" s="7"/>
      <c r="AI21" s="7"/>
      <c r="AJ21" s="7"/>
      <c r="AK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row>
    <row r="24" ht="16.5" customHeight="1">
      <c r="A24" s="52">
        <v>6.0</v>
      </c>
      <c r="B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53"/>
      <c r="G24" s="53"/>
      <c r="H24" s="53"/>
      <c r="I24" s="53"/>
      <c r="J24" s="53"/>
      <c r="K24" s="53"/>
      <c r="L24" s="53"/>
      <c r="M24" s="53"/>
      <c r="N24" s="53"/>
      <c r="O24" s="53"/>
      <c r="P24" s="53"/>
      <c r="Q24" s="53"/>
      <c r="R24" s="53"/>
      <c r="S24" s="53"/>
      <c r="T24" s="53"/>
      <c r="U24" s="53"/>
      <c r="V24" s="53"/>
      <c r="W24" s="53"/>
      <c r="X24" s="53"/>
      <c r="Y24" s="53" t="str">
        <f>IF(OR(E24="",E24="No Aplica"),"",COUNTIF(F24:X26,"SI"))</f>
        <v/>
      </c>
      <c r="Z24" s="54"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row>
    <row r="27" ht="16.5" customHeight="1">
      <c r="A27" s="52">
        <v>7.0</v>
      </c>
      <c r="B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3"/>
      <c r="G27" s="53"/>
      <c r="H27" s="53"/>
      <c r="I27" s="53"/>
      <c r="J27" s="53"/>
      <c r="K27" s="53"/>
      <c r="L27" s="53"/>
      <c r="M27" s="53"/>
      <c r="N27" s="53"/>
      <c r="O27" s="53"/>
      <c r="P27" s="53"/>
      <c r="Q27" s="53"/>
      <c r="R27" s="53"/>
      <c r="S27" s="53"/>
      <c r="T27" s="53"/>
      <c r="U27" s="53"/>
      <c r="V27" s="53"/>
      <c r="W27" s="53"/>
      <c r="X27" s="53"/>
      <c r="Y27" s="53" t="str">
        <f>IF(OR(E27="",E27="No Aplica"),"",COUNTIF(F27:X29,"SI"))</f>
        <v/>
      </c>
      <c r="Z27" s="54"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row>
    <row r="30" ht="16.5" customHeight="1">
      <c r="A30" s="52">
        <v>8.0</v>
      </c>
      <c r="B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3"/>
      <c r="G30" s="53"/>
      <c r="H30" s="53"/>
      <c r="I30" s="53"/>
      <c r="J30" s="53"/>
      <c r="K30" s="53"/>
      <c r="L30" s="53"/>
      <c r="M30" s="53"/>
      <c r="N30" s="53"/>
      <c r="O30" s="53"/>
      <c r="P30" s="53"/>
      <c r="Q30" s="53"/>
      <c r="R30" s="53"/>
      <c r="S30" s="53"/>
      <c r="T30" s="53"/>
      <c r="U30" s="53"/>
      <c r="V30" s="53"/>
      <c r="W30" s="53"/>
      <c r="X30" s="53"/>
      <c r="Y30" s="53" t="str">
        <f>IF(OR(E30="",E30="No Aplica"),"",COUNTIF(F30:X32,"SI"))</f>
        <v/>
      </c>
      <c r="Z30" s="54"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row>
    <row r="33" ht="16.5" customHeight="1">
      <c r="A33" s="52">
        <v>9.0</v>
      </c>
      <c r="B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3"/>
      <c r="G33" s="53"/>
      <c r="H33" s="53"/>
      <c r="I33" s="53"/>
      <c r="J33" s="53"/>
      <c r="K33" s="53"/>
      <c r="L33" s="53"/>
      <c r="M33" s="53"/>
      <c r="N33" s="53"/>
      <c r="O33" s="53"/>
      <c r="P33" s="53"/>
      <c r="Q33" s="53"/>
      <c r="R33" s="53"/>
      <c r="S33" s="53"/>
      <c r="T33" s="53"/>
      <c r="U33" s="53"/>
      <c r="V33" s="53"/>
      <c r="W33" s="53"/>
      <c r="X33" s="53"/>
      <c r="Y33" s="53" t="str">
        <f>IF(OR(E33="",E33="No Aplica"),"",COUNTIF(F33:X35,"SI"))</f>
        <v/>
      </c>
      <c r="Z33" s="54"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row>
    <row r="36" ht="16.5" customHeight="1">
      <c r="A36" s="52">
        <v>10.0</v>
      </c>
      <c r="B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3"/>
      <c r="G36" s="53"/>
      <c r="H36" s="53"/>
      <c r="I36" s="53"/>
      <c r="J36" s="53"/>
      <c r="K36" s="53"/>
      <c r="L36" s="53"/>
      <c r="M36" s="53"/>
      <c r="N36" s="53"/>
      <c r="O36" s="53"/>
      <c r="P36" s="53"/>
      <c r="Q36" s="53"/>
      <c r="R36" s="53"/>
      <c r="S36" s="53"/>
      <c r="T36" s="53"/>
      <c r="U36" s="53"/>
      <c r="V36" s="53"/>
      <c r="W36" s="53"/>
      <c r="X36" s="53"/>
      <c r="Y36" s="53" t="str">
        <f>IF(OR(E36="",E36="No Aplica"),"",COUNTIF(F36:X38,"SI"))</f>
        <v/>
      </c>
      <c r="Z36" s="54"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6"/>
      <c r="AB37" s="6"/>
      <c r="AC37" s="6"/>
      <c r="AD37" s="6"/>
      <c r="AE37" s="6"/>
      <c r="AF37" s="6"/>
      <c r="AG37" s="6"/>
      <c r="AH37" s="6"/>
      <c r="AI37" s="6"/>
      <c r="AJ37" s="6"/>
      <c r="AK37" s="6"/>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6"/>
      <c r="AB38" s="6"/>
      <c r="AC38" s="6"/>
      <c r="AD38" s="6"/>
      <c r="AE38" s="6"/>
      <c r="AF38" s="6"/>
      <c r="AG38" s="6"/>
      <c r="AH38" s="6"/>
      <c r="AI38" s="6"/>
      <c r="AJ38" s="6"/>
      <c r="AK38" s="6"/>
    </row>
    <row r="39" ht="16.5" customHeight="1">
      <c r="A39" s="52">
        <v>11.0</v>
      </c>
      <c r="B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3"/>
      <c r="G39" s="53"/>
      <c r="H39" s="53"/>
      <c r="I39" s="53"/>
      <c r="J39" s="53"/>
      <c r="K39" s="53"/>
      <c r="L39" s="53"/>
      <c r="M39" s="53"/>
      <c r="N39" s="53"/>
      <c r="O39" s="53"/>
      <c r="P39" s="53"/>
      <c r="Q39" s="53"/>
      <c r="R39" s="53"/>
      <c r="S39" s="53"/>
      <c r="T39" s="53"/>
      <c r="U39" s="53"/>
      <c r="V39" s="53"/>
      <c r="W39" s="53"/>
      <c r="X39" s="53"/>
      <c r="Y39" s="53" t="str">
        <f>IF(OR(E39="",E39="No Aplica"),"",COUNTIF(F39:X41,"SI"))</f>
        <v/>
      </c>
      <c r="Z39" s="54"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6"/>
      <c r="AB40" s="6"/>
      <c r="AC40" s="6"/>
      <c r="AD40" s="6"/>
      <c r="AE40" s="6"/>
      <c r="AF40" s="6"/>
      <c r="AG40" s="6"/>
      <c r="AH40" s="6"/>
      <c r="AI40" s="6"/>
      <c r="AJ40" s="6"/>
      <c r="AK40" s="6"/>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6"/>
      <c r="AB41" s="6"/>
      <c r="AC41" s="6"/>
      <c r="AD41" s="6"/>
      <c r="AE41" s="6"/>
      <c r="AF41" s="6"/>
      <c r="AG41" s="6"/>
      <c r="AH41" s="6"/>
      <c r="AI41" s="6"/>
      <c r="AJ41" s="6"/>
      <c r="AK41" s="6"/>
    </row>
    <row r="42" ht="16.5" customHeight="1">
      <c r="A42" s="52">
        <v>12.0</v>
      </c>
      <c r="B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3"/>
      <c r="G42" s="53"/>
      <c r="H42" s="53"/>
      <c r="I42" s="53"/>
      <c r="J42" s="53"/>
      <c r="K42" s="53"/>
      <c r="L42" s="53"/>
      <c r="M42" s="53"/>
      <c r="N42" s="53"/>
      <c r="O42" s="53"/>
      <c r="P42" s="53"/>
      <c r="Q42" s="53"/>
      <c r="R42" s="53"/>
      <c r="S42" s="53"/>
      <c r="T42" s="53"/>
      <c r="U42" s="53"/>
      <c r="V42" s="53"/>
      <c r="W42" s="53"/>
      <c r="X42" s="53"/>
      <c r="Y42" s="53" t="str">
        <f>IF(OR(E42="",E42="No Aplica"),"",COUNTIF(F42:X44,"SI"))</f>
        <v/>
      </c>
      <c r="Z42" s="54"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6"/>
      <c r="AB43" s="6"/>
      <c r="AC43" s="6"/>
      <c r="AD43" s="6"/>
      <c r="AE43" s="6"/>
      <c r="AF43" s="6"/>
      <c r="AG43" s="6"/>
      <c r="AH43" s="6"/>
      <c r="AI43" s="6"/>
      <c r="AJ43" s="6"/>
      <c r="AK43" s="6"/>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6"/>
      <c r="AB44" s="6"/>
      <c r="AC44" s="6"/>
      <c r="AD44" s="6"/>
      <c r="AE44" s="6"/>
      <c r="AF44" s="6"/>
      <c r="AG44" s="6"/>
      <c r="AH44" s="6"/>
      <c r="AI44" s="6"/>
      <c r="AJ44" s="6"/>
      <c r="AK44" s="6"/>
    </row>
    <row r="45" ht="16.5" customHeight="1">
      <c r="A45" s="52">
        <v>13.0</v>
      </c>
      <c r="B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3"/>
      <c r="G45" s="53"/>
      <c r="H45" s="53"/>
      <c r="I45" s="53"/>
      <c r="J45" s="53"/>
      <c r="K45" s="53"/>
      <c r="L45" s="53"/>
      <c r="M45" s="53"/>
      <c r="N45" s="53"/>
      <c r="O45" s="53"/>
      <c r="P45" s="53"/>
      <c r="Q45" s="53"/>
      <c r="R45" s="53"/>
      <c r="S45" s="53"/>
      <c r="T45" s="53"/>
      <c r="U45" s="53"/>
      <c r="V45" s="53"/>
      <c r="W45" s="53"/>
      <c r="X45" s="53"/>
      <c r="Y45" s="53" t="str">
        <f>IF(OR(E45="",E45="No Aplica"),"",COUNTIF(F45:X47,"SI"))</f>
        <v/>
      </c>
      <c r="Z45" s="54"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6"/>
      <c r="AB46" s="6"/>
      <c r="AC46" s="6"/>
      <c r="AD46" s="6"/>
      <c r="AE46" s="6"/>
      <c r="AF46" s="6"/>
      <c r="AG46" s="6"/>
      <c r="AH46" s="6"/>
      <c r="AI46" s="6"/>
      <c r="AJ46" s="6"/>
      <c r="AK46" s="6"/>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6"/>
      <c r="AB47" s="6"/>
      <c r="AC47" s="6"/>
      <c r="AD47" s="6"/>
      <c r="AE47" s="6"/>
      <c r="AF47" s="6"/>
      <c r="AG47" s="6"/>
      <c r="AH47" s="6"/>
      <c r="AI47" s="6"/>
      <c r="AJ47" s="6"/>
      <c r="AK47" s="6"/>
    </row>
    <row r="48" ht="16.5" customHeight="1">
      <c r="A48" s="52">
        <v>14.0</v>
      </c>
      <c r="B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3"/>
      <c r="G48" s="53"/>
      <c r="H48" s="53"/>
      <c r="I48" s="53"/>
      <c r="J48" s="53"/>
      <c r="K48" s="53"/>
      <c r="L48" s="53"/>
      <c r="M48" s="53"/>
      <c r="N48" s="53"/>
      <c r="O48" s="53"/>
      <c r="P48" s="53"/>
      <c r="Q48" s="53"/>
      <c r="R48" s="53"/>
      <c r="S48" s="53"/>
      <c r="T48" s="53"/>
      <c r="U48" s="53"/>
      <c r="V48" s="53"/>
      <c r="W48" s="53"/>
      <c r="X48" s="53"/>
      <c r="Y48" s="53" t="str">
        <f>IF(OR(E48="",E48="No Aplica"),"",COUNTIF(F48:X50,"SI"))</f>
        <v/>
      </c>
      <c r="Z48" s="54"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6"/>
      <c r="AB49" s="6"/>
      <c r="AC49" s="6"/>
      <c r="AD49" s="6"/>
      <c r="AE49" s="6"/>
      <c r="AF49" s="6"/>
      <c r="AG49" s="6"/>
      <c r="AH49" s="6"/>
      <c r="AI49" s="6"/>
      <c r="AJ49" s="6"/>
      <c r="AK49" s="6"/>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
      <c r="AB50" s="6"/>
      <c r="AC50" s="6"/>
      <c r="AD50" s="6"/>
      <c r="AE50" s="6"/>
      <c r="AF50" s="6"/>
      <c r="AG50" s="6"/>
      <c r="AH50" s="6"/>
      <c r="AI50" s="6"/>
      <c r="AJ50" s="6"/>
      <c r="AK50" s="6"/>
    </row>
    <row r="51" ht="16.5" customHeight="1">
      <c r="A51" s="52">
        <v>15.0</v>
      </c>
      <c r="B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3"/>
      <c r="G51" s="53"/>
      <c r="H51" s="53"/>
      <c r="I51" s="53"/>
      <c r="J51" s="53"/>
      <c r="K51" s="53"/>
      <c r="L51" s="53"/>
      <c r="M51" s="53"/>
      <c r="N51" s="53"/>
      <c r="O51" s="53"/>
      <c r="P51" s="53"/>
      <c r="Q51" s="53"/>
      <c r="R51" s="53"/>
      <c r="S51" s="53"/>
      <c r="T51" s="53"/>
      <c r="U51" s="53"/>
      <c r="V51" s="53"/>
      <c r="W51" s="53"/>
      <c r="X51" s="53"/>
      <c r="Y51" s="53" t="str">
        <f>IF(OR(E51="",E51="No Aplica"),"",COUNTIF(F51:X53,"SI"))</f>
        <v/>
      </c>
      <c r="Z51" s="54"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6"/>
      <c r="AB52" s="6"/>
      <c r="AC52" s="6"/>
      <c r="AD52" s="6"/>
      <c r="AE52" s="6"/>
      <c r="AF52" s="6"/>
      <c r="AG52" s="6"/>
      <c r="AH52" s="6"/>
      <c r="AI52" s="6"/>
      <c r="AJ52" s="6"/>
      <c r="AK52" s="6"/>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6"/>
      <c r="AB53" s="6"/>
      <c r="AC53" s="6"/>
      <c r="AD53" s="6"/>
      <c r="AE53" s="6"/>
      <c r="AF53" s="6"/>
      <c r="AG53" s="6"/>
      <c r="AH53" s="6"/>
      <c r="AI53" s="6"/>
      <c r="AJ53" s="6"/>
      <c r="AK53" s="6"/>
    </row>
    <row r="54" ht="16.5" customHeight="1">
      <c r="A54" s="52">
        <v>16.0</v>
      </c>
      <c r="B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3"/>
      <c r="G54" s="53"/>
      <c r="H54" s="53"/>
      <c r="I54" s="53"/>
      <c r="J54" s="53"/>
      <c r="K54" s="53"/>
      <c r="L54" s="53"/>
      <c r="M54" s="53"/>
      <c r="N54" s="53"/>
      <c r="O54" s="53"/>
      <c r="P54" s="53"/>
      <c r="Q54" s="53"/>
      <c r="R54" s="53"/>
      <c r="S54" s="53"/>
      <c r="T54" s="53"/>
      <c r="U54" s="53"/>
      <c r="V54" s="53"/>
      <c r="W54" s="53"/>
      <c r="X54" s="53"/>
      <c r="Y54" s="53" t="str">
        <f>IF(OR(E54="",E54="No Aplica"),"",COUNTIF(F54:X56,"SI"))</f>
        <v/>
      </c>
      <c r="Z54" s="54"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6"/>
      <c r="AB55" s="6"/>
      <c r="AC55" s="6"/>
      <c r="AD55" s="6"/>
      <c r="AE55" s="6"/>
      <c r="AF55" s="6"/>
      <c r="AG55" s="6"/>
      <c r="AH55" s="6"/>
      <c r="AI55" s="6"/>
      <c r="AJ55" s="6"/>
      <c r="AK55" s="6"/>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6"/>
      <c r="AB56" s="6"/>
      <c r="AC56" s="6"/>
      <c r="AD56" s="6"/>
      <c r="AE56" s="6"/>
      <c r="AF56" s="6"/>
      <c r="AG56" s="6"/>
      <c r="AH56" s="6"/>
      <c r="AI56" s="6"/>
      <c r="AJ56" s="6"/>
      <c r="AK56" s="6"/>
    </row>
    <row r="57" ht="16.5" customHeight="1">
      <c r="A57" s="52">
        <v>17.0</v>
      </c>
      <c r="B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3"/>
      <c r="G57" s="53"/>
      <c r="H57" s="53"/>
      <c r="I57" s="53"/>
      <c r="J57" s="53"/>
      <c r="K57" s="53"/>
      <c r="L57" s="53"/>
      <c r="M57" s="53"/>
      <c r="N57" s="53"/>
      <c r="O57" s="53"/>
      <c r="P57" s="53"/>
      <c r="Q57" s="53"/>
      <c r="R57" s="53"/>
      <c r="S57" s="53"/>
      <c r="T57" s="53"/>
      <c r="U57" s="53"/>
      <c r="V57" s="53"/>
      <c r="W57" s="53"/>
      <c r="X57" s="53"/>
      <c r="Y57" s="53" t="str">
        <f>IF(OR(E57="",E57="No Aplica"),"",COUNTIF(F57:X59,"SI"))</f>
        <v/>
      </c>
      <c r="Z57" s="54"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6"/>
      <c r="AB58" s="6"/>
      <c r="AC58" s="6"/>
      <c r="AD58" s="6"/>
      <c r="AE58" s="6"/>
      <c r="AF58" s="6"/>
      <c r="AG58" s="6"/>
      <c r="AH58" s="6"/>
      <c r="AI58" s="6"/>
      <c r="AJ58" s="6"/>
      <c r="AK58" s="6"/>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6"/>
      <c r="AB59" s="6"/>
      <c r="AC59" s="6"/>
      <c r="AD59" s="6"/>
      <c r="AE59" s="6"/>
      <c r="AF59" s="6"/>
      <c r="AG59" s="6"/>
      <c r="AH59" s="6"/>
      <c r="AI59" s="6"/>
      <c r="AJ59" s="6"/>
      <c r="AK59" s="6"/>
    </row>
    <row r="60" ht="16.5" customHeight="1">
      <c r="A60" s="52">
        <v>18.0</v>
      </c>
      <c r="B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3"/>
      <c r="G60" s="53"/>
      <c r="H60" s="53"/>
      <c r="I60" s="53"/>
      <c r="J60" s="53"/>
      <c r="K60" s="53"/>
      <c r="L60" s="53"/>
      <c r="M60" s="53"/>
      <c r="N60" s="53"/>
      <c r="O60" s="53"/>
      <c r="P60" s="53"/>
      <c r="Q60" s="53"/>
      <c r="R60" s="53"/>
      <c r="S60" s="53"/>
      <c r="T60" s="53"/>
      <c r="U60" s="53"/>
      <c r="V60" s="53"/>
      <c r="W60" s="53"/>
      <c r="X60" s="53"/>
      <c r="Y60" s="53" t="str">
        <f>IF(OR(E60="",E60="No Aplica"),"",COUNTIF(F60:X62,"SI"))</f>
        <v/>
      </c>
      <c r="Z60" s="54"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6"/>
      <c r="AB61" s="6"/>
      <c r="AC61" s="6"/>
      <c r="AD61" s="6"/>
      <c r="AE61" s="6"/>
      <c r="AF61" s="6"/>
      <c r="AG61" s="6"/>
      <c r="AH61" s="6"/>
      <c r="AI61" s="6"/>
      <c r="AJ61" s="6"/>
      <c r="AK61" s="6"/>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6"/>
      <c r="AB62" s="6"/>
      <c r="AC62" s="6"/>
      <c r="AD62" s="6"/>
      <c r="AE62" s="6"/>
      <c r="AF62" s="6"/>
      <c r="AG62" s="6"/>
      <c r="AH62" s="6"/>
      <c r="AI62" s="6"/>
      <c r="AJ62" s="6"/>
      <c r="AK62" s="6"/>
    </row>
    <row r="63" ht="16.5" customHeight="1">
      <c r="A63" s="52">
        <v>19.0</v>
      </c>
      <c r="B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3"/>
      <c r="G63" s="53"/>
      <c r="H63" s="53"/>
      <c r="I63" s="53"/>
      <c r="J63" s="53"/>
      <c r="K63" s="53"/>
      <c r="L63" s="53"/>
      <c r="M63" s="53"/>
      <c r="N63" s="53"/>
      <c r="O63" s="53"/>
      <c r="P63" s="53"/>
      <c r="Q63" s="53"/>
      <c r="R63" s="53"/>
      <c r="S63" s="53"/>
      <c r="T63" s="53"/>
      <c r="U63" s="53"/>
      <c r="V63" s="53"/>
      <c r="W63" s="53"/>
      <c r="X63" s="53"/>
      <c r="Y63" s="53" t="str">
        <f>IF(OR(E63="",E63="No Aplica"),"",COUNTIF(F63:X65,"SI"))</f>
        <v/>
      </c>
      <c r="Z63" s="54"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6"/>
      <c r="AB64" s="6"/>
      <c r="AC64" s="6"/>
      <c r="AD64" s="6"/>
      <c r="AE64" s="6"/>
      <c r="AF64" s="6"/>
      <c r="AG64" s="6"/>
      <c r="AH64" s="6"/>
      <c r="AI64" s="6"/>
      <c r="AJ64" s="6"/>
      <c r="AK64" s="6"/>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6"/>
      <c r="AB65" s="6"/>
      <c r="AC65" s="6"/>
      <c r="AD65" s="6"/>
      <c r="AE65" s="6"/>
      <c r="AF65" s="6"/>
      <c r="AG65" s="6"/>
      <c r="AH65" s="6"/>
      <c r="AI65" s="6"/>
      <c r="AJ65" s="6"/>
      <c r="AK65" s="6"/>
    </row>
    <row r="66" ht="16.5" customHeight="1">
      <c r="A66" s="52">
        <v>20.0</v>
      </c>
      <c r="B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3"/>
      <c r="G66" s="53"/>
      <c r="H66" s="53"/>
      <c r="I66" s="53"/>
      <c r="J66" s="53"/>
      <c r="K66" s="53"/>
      <c r="L66" s="53"/>
      <c r="M66" s="53"/>
      <c r="N66" s="53"/>
      <c r="O66" s="53"/>
      <c r="P66" s="53"/>
      <c r="Q66" s="53"/>
      <c r="R66" s="53"/>
      <c r="S66" s="53"/>
      <c r="T66" s="53"/>
      <c r="U66" s="53"/>
      <c r="V66" s="53"/>
      <c r="W66" s="53"/>
      <c r="X66" s="53"/>
      <c r="Y66" s="53" t="str">
        <f>IF(OR(E66="",E66="No Aplica"),"",COUNTIF(F66:X68,"SI"))</f>
        <v/>
      </c>
      <c r="Z66" s="54"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Y68">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Z12 Z15 Z18 Z21 Z24 Z27 Z30 Z33 Z36 Z39 Z42 Z45 Z48 Z51 Z54 Z57 Z60 Z63 Z66">
    <cfRule type="cellIs" dxfId="0" priority="8" operator="equal">
      <formula>"Catastrófico"</formula>
    </cfRule>
  </conditionalFormatting>
  <conditionalFormatting sqref="Z12 Z15 Z18 Z21 Z24 Z27 Z30 Z33 Z36 Z39 Z42 Z45 Z48 Z51 Z54 Z57 Z60 Z63 Z66">
    <cfRule type="cellIs" dxfId="1" priority="9" operator="equal">
      <formula>"Mayor"</formula>
    </cfRule>
  </conditionalFormatting>
  <conditionalFormatting sqref="Z12 Z15 Z18 Z21 Z24 Z27 Z30 Z33 Z36 Z39 Z42 Z45 Z48 Z51 Z54 Z57 Z60 Z63 Z66">
    <cfRule type="cellIs" dxfId="2" priority="10" operator="equal">
      <formula>"Moderado"</formula>
    </cfRule>
  </conditionalFormatting>
  <conditionalFormatting sqref="Z12 Z15 Z18 Z21 Z24 Z27 Z30 Z33 Z36 Z39 Z42 Z45 Z48 Z51 Z54 Z57 Z60 Z63 Z66">
    <cfRule type="cellIs" dxfId="3" priority="11" operator="equal">
      <formula>"Menor"</formula>
    </cfRule>
  </conditionalFormatting>
  <conditionalFormatting sqref="Z12 Z15 Z18 Z21 Z24 Z27 Z30 Z33 Z36 Z39 Z42 Z45 Z48 Z51 Z54 Z57 Z60 Z63 Z66">
    <cfRule type="cellIs" dxfId="4" priority="12" operator="equal">
      <formula>"Leve"</formula>
    </cfRule>
  </conditionalFormatting>
  <conditionalFormatting sqref="Z12:Z68">
    <cfRule type="expression" dxfId="9" priority="13">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9"/>
      <c r="B1" s="2"/>
      <c r="C1" s="3" t="s">
        <v>0</v>
      </c>
      <c r="D1" s="4"/>
      <c r="E1" s="4"/>
      <c r="F1" s="4"/>
      <c r="G1" s="4"/>
      <c r="H1" s="4"/>
      <c r="I1" s="4"/>
      <c r="J1" s="2"/>
      <c r="K1" s="60" t="s">
        <v>192</v>
      </c>
      <c r="L1" s="28"/>
      <c r="M1" s="7"/>
      <c r="N1" s="7"/>
      <c r="O1" s="7"/>
      <c r="P1" s="7"/>
      <c r="Q1" s="8"/>
      <c r="R1" s="8"/>
      <c r="S1" s="8"/>
      <c r="T1" s="8"/>
      <c r="U1" s="8"/>
      <c r="V1" s="8"/>
      <c r="W1" s="8"/>
      <c r="X1" s="8"/>
      <c r="Y1" s="8"/>
      <c r="Z1" s="8"/>
    </row>
    <row r="2" ht="15.75" customHeight="1">
      <c r="A2" s="9"/>
      <c r="B2" s="10"/>
      <c r="C2" s="9"/>
      <c r="J2" s="10"/>
      <c r="K2" s="60" t="s">
        <v>193</v>
      </c>
      <c r="L2" s="28"/>
      <c r="M2" s="7"/>
      <c r="N2" s="7"/>
      <c r="O2" s="7"/>
      <c r="P2" s="7"/>
      <c r="Q2" s="8"/>
      <c r="R2" s="8"/>
      <c r="S2" s="8"/>
      <c r="T2" s="8"/>
      <c r="U2" s="8"/>
      <c r="V2" s="8"/>
      <c r="W2" s="8"/>
      <c r="X2" s="8"/>
      <c r="Y2" s="8"/>
      <c r="Z2" s="8"/>
    </row>
    <row r="3" ht="15.75" customHeight="1">
      <c r="A3" s="9"/>
      <c r="B3" s="10"/>
      <c r="C3" s="9"/>
      <c r="J3" s="10"/>
      <c r="K3" s="60" t="s">
        <v>194</v>
      </c>
      <c r="L3" s="28"/>
      <c r="M3" s="7"/>
      <c r="N3" s="7"/>
      <c r="O3" s="7"/>
      <c r="P3" s="7"/>
      <c r="Q3" s="8"/>
      <c r="R3" s="8"/>
      <c r="S3" s="8"/>
      <c r="T3" s="8"/>
      <c r="U3" s="8"/>
      <c r="V3" s="8"/>
      <c r="W3" s="8"/>
      <c r="X3" s="8"/>
      <c r="Y3" s="8"/>
      <c r="Z3" s="8"/>
    </row>
    <row r="4" ht="15.75" customHeight="1">
      <c r="A4" s="12"/>
      <c r="B4" s="13"/>
      <c r="C4" s="12"/>
      <c r="D4" s="14"/>
      <c r="E4" s="14"/>
      <c r="F4" s="14"/>
      <c r="G4" s="14"/>
      <c r="H4" s="14"/>
      <c r="I4" s="14"/>
      <c r="J4" s="13"/>
      <c r="K4" s="60" t="s">
        <v>195</v>
      </c>
      <c r="L4" s="28"/>
      <c r="M4" s="7"/>
      <c r="N4" s="7"/>
      <c r="O4" s="7"/>
      <c r="P4" s="7"/>
      <c r="Q4" s="8"/>
      <c r="R4" s="8"/>
      <c r="S4" s="8"/>
      <c r="T4" s="8"/>
      <c r="U4" s="8"/>
      <c r="V4" s="8"/>
      <c r="W4" s="8"/>
      <c r="X4" s="8"/>
      <c r="Y4" s="8"/>
      <c r="Z4" s="8"/>
    </row>
    <row r="5" ht="16.5" customHeight="1">
      <c r="A5" s="61"/>
      <c r="B5" s="61"/>
      <c r="C5" s="61"/>
      <c r="D5" s="61"/>
      <c r="E5" s="61"/>
      <c r="F5" s="61"/>
      <c r="G5" s="61"/>
      <c r="H5" s="61"/>
      <c r="I5" s="61"/>
      <c r="J5" s="61"/>
      <c r="K5" s="61"/>
      <c r="L5" s="61"/>
      <c r="M5" s="7"/>
      <c r="N5" s="7"/>
      <c r="O5" s="7"/>
      <c r="P5" s="7"/>
      <c r="Q5" s="8"/>
      <c r="R5" s="8"/>
      <c r="S5" s="8"/>
      <c r="T5" s="8"/>
      <c r="U5" s="8"/>
      <c r="V5" s="8"/>
      <c r="W5" s="8"/>
      <c r="X5" s="8"/>
      <c r="Y5" s="8"/>
      <c r="Z5" s="8"/>
    </row>
    <row r="6" ht="15.75" customHeight="1">
      <c r="A6" s="45" t="s">
        <v>100</v>
      </c>
      <c r="B6" s="27"/>
      <c r="C6" s="27"/>
      <c r="D6" s="27"/>
      <c r="E6" s="27"/>
      <c r="F6" s="27"/>
      <c r="G6" s="28"/>
      <c r="H6" s="45" t="s">
        <v>196</v>
      </c>
      <c r="I6" s="27"/>
      <c r="J6" s="27"/>
      <c r="K6" s="27"/>
      <c r="L6" s="28"/>
      <c r="M6" s="7"/>
      <c r="N6" s="7"/>
      <c r="O6" s="7"/>
      <c r="P6" s="7"/>
      <c r="Q6" s="8"/>
      <c r="R6" s="8"/>
      <c r="S6" s="8"/>
      <c r="T6" s="8"/>
      <c r="U6" s="8"/>
      <c r="V6" s="8"/>
      <c r="W6" s="8"/>
      <c r="X6" s="8"/>
      <c r="Y6" s="8"/>
      <c r="Z6" s="8"/>
    </row>
    <row r="7" ht="18.0" customHeight="1">
      <c r="A7" s="43" t="s">
        <v>98</v>
      </c>
      <c r="B7" s="44" t="s">
        <v>99</v>
      </c>
      <c r="C7" s="44" t="s">
        <v>103</v>
      </c>
      <c r="D7" s="44" t="s">
        <v>107</v>
      </c>
      <c r="E7" s="44" t="s">
        <v>108</v>
      </c>
      <c r="F7" s="49" t="s">
        <v>109</v>
      </c>
      <c r="G7" s="49" t="s">
        <v>197</v>
      </c>
      <c r="H7" s="62" t="s">
        <v>198</v>
      </c>
      <c r="I7" s="62" t="s">
        <v>199</v>
      </c>
      <c r="J7" s="44" t="s">
        <v>200</v>
      </c>
      <c r="K7" s="62" t="s">
        <v>201</v>
      </c>
      <c r="L7" s="62" t="s">
        <v>202</v>
      </c>
      <c r="M7" s="7"/>
      <c r="N7" s="7"/>
      <c r="O7" s="7"/>
      <c r="P7" s="7"/>
      <c r="Q7" s="8"/>
      <c r="R7" s="8"/>
      <c r="S7" s="8"/>
      <c r="T7" s="8"/>
      <c r="U7" s="8"/>
      <c r="V7" s="8"/>
      <c r="W7" s="8"/>
      <c r="X7" s="8"/>
      <c r="Y7" s="8"/>
      <c r="Z7" s="8"/>
    </row>
    <row r="8" ht="35.25" customHeight="1">
      <c r="A8" s="51"/>
      <c r="B8" s="51"/>
      <c r="C8" s="51"/>
      <c r="D8" s="51"/>
      <c r="E8" s="51"/>
      <c r="F8" s="51"/>
      <c r="G8" s="51"/>
      <c r="H8" s="51"/>
      <c r="I8" s="51"/>
      <c r="J8" s="51"/>
      <c r="K8" s="51"/>
      <c r="L8" s="51"/>
      <c r="M8" s="63"/>
      <c r="N8" s="63"/>
      <c r="O8" s="63"/>
      <c r="P8" s="63"/>
      <c r="Q8" s="8"/>
      <c r="R8" s="8"/>
      <c r="S8" s="8"/>
      <c r="T8" s="8"/>
      <c r="U8" s="8"/>
      <c r="V8" s="8"/>
      <c r="W8" s="8"/>
      <c r="X8" s="8"/>
      <c r="Y8" s="8"/>
      <c r="Z8" s="8"/>
    </row>
    <row r="9" ht="16.5" customHeight="1">
      <c r="A9" s="52">
        <v>1.0</v>
      </c>
      <c r="B9" s="53" t="str">
        <f>IF(MID('2. Identificación del Riesgo'!H9:H11,1,27)="Seguridad de la Información",'2. Identificación del Riesgo'!B9:B11,
IF('2. Identificación del Riesgo'!H9:H11="","",
IF(MID('2. Identificación del Riesgo'!H9:H11,1,27)&lt;&gt;"Seguridad de la Información","No aplica")))</f>
        <v>No aplica</v>
      </c>
      <c r="C9" s="53" t="str">
        <f>IF(MID('2. Identificación del Riesgo'!H9:H11,1,27)="Seguridad de la Información",'2. Identificación del Riesgo'!C9:C11,
IF('2. Identificación del Riesgo'!H9:H11="","",
IF(MID('2. Identificación del Riesgo'!H9:H11,1,27)&lt;&gt;"Seguridad de la Información","No aplica")))</f>
        <v>No aplica</v>
      </c>
      <c r="D9" s="53" t="str">
        <f>IF(MID('2. Identificación del Riesgo'!H9:H11,1,27)="Seguridad de la Información",'2. Identificación del Riesgo'!G9:G11,
IF('2. Identificación del Riesgo'!H9:H11="","",
IF(MID('2. Identificación del Riesgo'!H9:H11,1,27)&lt;&gt;"Seguridad de la Información","No aplica")))</f>
        <v>No aplica</v>
      </c>
      <c r="E9" s="53" t="str">
        <f>IF(MID('2. Identificación del Riesgo'!H9:H11,1,27)="Seguridad de la Información",'2. Identificación del Riesgo'!H9:H11,
IF('2. Identificación del Riesgo'!H9:H11="","",
IF(MID('2. Identificación del Riesgo'!H9:H11,1,27)&lt;&gt;"Seguridad de la Información","No aplica")))</f>
        <v>No aplica</v>
      </c>
      <c r="F9" s="53" t="str">
        <f>IF(MID('2. Identificación del Riesgo'!H9:H11,1,27)="Seguridad de la Información",'2. Identificación del Riesgo'!I9:I11,
IF('2. Identificación del Riesgo'!H9:H11="","",
IF(MID('2. Identificación del Riesgo'!H9:H11,1,27)&lt;&gt;"Seguridad de la Información","No aplica")))</f>
        <v>No aplica</v>
      </c>
      <c r="G9" s="5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3"/>
      <c r="I9" s="53"/>
      <c r="J9" s="6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3"/>
      <c r="L9" s="53"/>
      <c r="M9" s="64"/>
      <c r="N9" s="64"/>
      <c r="O9" s="64"/>
      <c r="P9" s="64"/>
      <c r="Q9" s="8"/>
      <c r="R9" s="8"/>
      <c r="S9" s="8"/>
      <c r="T9" s="8"/>
      <c r="U9" s="8"/>
      <c r="V9" s="8"/>
      <c r="W9" s="8"/>
      <c r="X9" s="8"/>
      <c r="Y9" s="8"/>
      <c r="Z9" s="8"/>
    </row>
    <row r="10" ht="16.5" customHeight="1">
      <c r="A10" s="46"/>
      <c r="B10" s="46"/>
      <c r="C10" s="46"/>
      <c r="D10" s="46"/>
      <c r="E10" s="46"/>
      <c r="F10" s="46"/>
      <c r="G10" s="46"/>
      <c r="H10" s="46"/>
      <c r="I10" s="46"/>
      <c r="J10" s="46"/>
      <c r="K10" s="46"/>
      <c r="L10" s="46"/>
      <c r="M10" s="7"/>
      <c r="N10" s="7"/>
      <c r="O10" s="7"/>
      <c r="P10" s="7"/>
      <c r="Q10" s="8"/>
      <c r="R10" s="8"/>
      <c r="S10" s="8"/>
      <c r="T10" s="8"/>
      <c r="U10" s="8"/>
      <c r="V10" s="8"/>
      <c r="W10" s="8"/>
      <c r="X10" s="8"/>
      <c r="Y10" s="8"/>
      <c r="Z10" s="8"/>
    </row>
    <row r="11" ht="16.5" customHeight="1">
      <c r="A11" s="51"/>
      <c r="B11" s="51"/>
      <c r="C11" s="51"/>
      <c r="D11" s="51"/>
      <c r="E11" s="51"/>
      <c r="F11" s="51"/>
      <c r="G11" s="51"/>
      <c r="H11" s="51"/>
      <c r="I11" s="51"/>
      <c r="J11" s="51"/>
      <c r="K11" s="51"/>
      <c r="L11" s="51"/>
      <c r="M11" s="7"/>
      <c r="N11" s="7"/>
      <c r="O11" s="7"/>
      <c r="P11" s="7"/>
      <c r="Q11" s="8"/>
      <c r="R11" s="8"/>
      <c r="S11" s="8"/>
      <c r="T11" s="8"/>
      <c r="U11" s="8"/>
      <c r="V11" s="8"/>
      <c r="W11" s="8"/>
      <c r="X11" s="8"/>
      <c r="Y11" s="8"/>
      <c r="Z11" s="8"/>
    </row>
    <row r="12" ht="16.5" customHeight="1">
      <c r="A12" s="52">
        <v>2.0</v>
      </c>
      <c r="B12" s="53" t="str">
        <f>IF(MID('2. Identificación del Riesgo'!H12:H14,1,27)="Seguridad de la Información",'2. Identificación del Riesgo'!B12:B14,
IF('2. Identificación del Riesgo'!H12:H14="","",
IF(MID('2. Identificación del Riesgo'!H12:H14,1,27)&lt;&gt;"Seguridad de la Información","No aplica")))</f>
        <v>No aplica</v>
      </c>
      <c r="C12" s="53" t="str">
        <f>IF(MID('2. Identificación del Riesgo'!H12:H14,1,27)="Seguridad de la Información",'2. Identificación del Riesgo'!C12:C14,
IF('2. Identificación del Riesgo'!H12:H14="","",
IF(MID('2. Identificación del Riesgo'!H12:H14,1,27)&lt;&gt;"Seguridad de la Información","No aplica")))</f>
        <v>No aplica</v>
      </c>
      <c r="D12" s="53" t="str">
        <f>IF(MID('2. Identificación del Riesgo'!H12:H14,1,27)="Seguridad de la Información",'2. Identificación del Riesgo'!G12:G14,
IF('2. Identificación del Riesgo'!H12:H14="","",
IF(MID('2. Identificación del Riesgo'!H12:H14,1,27)&lt;&gt;"Seguridad de la Información","No aplica")))</f>
        <v>No aplica</v>
      </c>
      <c r="E12" s="53" t="str">
        <f>IF(MID('2. Identificación del Riesgo'!H12:H14,1,27)="Seguridad de la Información",'2. Identificación del Riesgo'!H12:H14,
IF('2. Identificación del Riesgo'!H12:H14="","",
IF(MID('2. Identificación del Riesgo'!H12:H14,1,27)&lt;&gt;"Seguridad de la Información","No aplica")))</f>
        <v>No aplica</v>
      </c>
      <c r="F12" s="53" t="str">
        <f>IF(MID('2. Identificación del Riesgo'!H12:H14,1,27)="Seguridad de la Información",'2. Identificación del Riesgo'!I12:I14,
IF('2. Identificación del Riesgo'!H12:H14="","",
IF(MID('2. Identificación del Riesgo'!H12:H14,1,27)&lt;&gt;"Seguridad de la Información","No aplica")))</f>
        <v>No aplica</v>
      </c>
      <c r="G12" s="5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3"/>
      <c r="I12" s="53"/>
      <c r="J12" s="6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3"/>
      <c r="L12" s="53"/>
      <c r="M12" s="7"/>
      <c r="N12" s="7"/>
      <c r="O12" s="7"/>
      <c r="P12" s="7"/>
      <c r="Q12" s="8"/>
      <c r="R12" s="8"/>
      <c r="S12" s="8"/>
      <c r="T12" s="8"/>
      <c r="U12" s="8"/>
      <c r="V12" s="8"/>
      <c r="W12" s="8"/>
      <c r="X12" s="8"/>
      <c r="Y12" s="8"/>
      <c r="Z12" s="8"/>
    </row>
    <row r="13" ht="16.5" customHeight="1">
      <c r="A13" s="46"/>
      <c r="B13" s="46"/>
      <c r="C13" s="46"/>
      <c r="D13" s="46"/>
      <c r="E13" s="46"/>
      <c r="F13" s="46"/>
      <c r="G13" s="46"/>
      <c r="H13" s="46"/>
      <c r="I13" s="46"/>
      <c r="J13" s="46"/>
      <c r="K13" s="46"/>
      <c r="L13" s="46"/>
      <c r="M13" s="7"/>
      <c r="N13" s="7"/>
      <c r="O13" s="7"/>
      <c r="P13" s="7"/>
      <c r="Q13" s="8"/>
      <c r="R13" s="8"/>
      <c r="S13" s="8"/>
      <c r="T13" s="8"/>
      <c r="U13" s="8"/>
      <c r="V13" s="8"/>
      <c r="W13" s="8"/>
      <c r="X13" s="8"/>
      <c r="Y13" s="8"/>
      <c r="Z13" s="8"/>
    </row>
    <row r="14" ht="16.5" customHeight="1">
      <c r="A14" s="51"/>
      <c r="B14" s="51"/>
      <c r="C14" s="51"/>
      <c r="D14" s="51"/>
      <c r="E14" s="51"/>
      <c r="F14" s="51"/>
      <c r="G14" s="51"/>
      <c r="H14" s="51"/>
      <c r="I14" s="51"/>
      <c r="J14" s="51"/>
      <c r="K14" s="51"/>
      <c r="L14" s="51"/>
      <c r="M14" s="7"/>
      <c r="N14" s="7"/>
      <c r="O14" s="7"/>
      <c r="P14" s="7"/>
      <c r="Q14" s="8"/>
      <c r="R14" s="8"/>
      <c r="S14" s="8"/>
      <c r="T14" s="8"/>
      <c r="U14" s="8"/>
      <c r="V14" s="8"/>
      <c r="W14" s="8"/>
      <c r="X14" s="8"/>
      <c r="Y14" s="8"/>
      <c r="Z14" s="8"/>
    </row>
    <row r="15" ht="16.5" customHeight="1">
      <c r="A15" s="52">
        <v>3.0</v>
      </c>
      <c r="B15" s="53" t="str">
        <f>IF(MID('2. Identificación del Riesgo'!H15:H17,1,27)="Seguridad de la Información",'2. Identificación del Riesgo'!B15:B17,
IF('2. Identificación del Riesgo'!H15:H17="","",
IF(MID('2. Identificación del Riesgo'!H15:H17,1,27)&lt;&gt;"Seguridad de la Información","No aplica")))</f>
        <v>No aplica</v>
      </c>
      <c r="C15" s="53" t="str">
        <f>IF(MID('2. Identificación del Riesgo'!H15:H17,1,27)="Seguridad de la Información",'2. Identificación del Riesgo'!C15:C17,
IF('2. Identificación del Riesgo'!H15:H17="","",
IF(MID('2. Identificación del Riesgo'!H15:H17,1,27)&lt;&gt;"Seguridad de la Información","No aplica")))</f>
        <v>No aplica</v>
      </c>
      <c r="D15" s="53" t="str">
        <f>IF(MID('2. Identificación del Riesgo'!H15:H17,1,27)="Seguridad de la Información",'2. Identificación del Riesgo'!G15:G17,
IF('2. Identificación del Riesgo'!H15:H17="","",
IF(MID('2. Identificación del Riesgo'!H15:H17,1,27)&lt;&gt;"Seguridad de la Información","No aplica")))</f>
        <v>No aplica</v>
      </c>
      <c r="E15" s="53" t="str">
        <f>IF(MID('2. Identificación del Riesgo'!H15:H17,1,27)="Seguridad de la Información",'2. Identificación del Riesgo'!H15:H17,
IF('2. Identificación del Riesgo'!H15:H17="","",
IF(MID('2. Identificación del Riesgo'!H15:H17,1,27)&lt;&gt;"Seguridad de la Información","No aplica")))</f>
        <v>No aplica</v>
      </c>
      <c r="F15" s="53" t="str">
        <f>IF(MID('2. Identificación del Riesgo'!H15:H17,1,27)="Seguridad de la Información",'2. Identificación del Riesgo'!I15:I17,
IF('2. Identificación del Riesgo'!H15:H17="","",
IF(MID('2. Identificación del Riesgo'!H15:H17,1,27)&lt;&gt;"Seguridad de la Información","No aplica")))</f>
        <v>No aplica</v>
      </c>
      <c r="G15" s="5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3"/>
      <c r="I15" s="53"/>
      <c r="J15" s="6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3"/>
      <c r="L15" s="53"/>
      <c r="M15" s="7"/>
      <c r="N15" s="7"/>
      <c r="O15" s="7"/>
      <c r="P15" s="7"/>
      <c r="Q15" s="8"/>
      <c r="R15" s="8"/>
      <c r="S15" s="8"/>
      <c r="T15" s="8"/>
      <c r="U15" s="8"/>
      <c r="V15" s="8"/>
      <c r="W15" s="8"/>
      <c r="X15" s="8"/>
      <c r="Y15" s="8"/>
      <c r="Z15" s="8"/>
    </row>
    <row r="16" ht="16.5" customHeight="1">
      <c r="A16" s="46"/>
      <c r="B16" s="46"/>
      <c r="C16" s="46"/>
      <c r="D16" s="46"/>
      <c r="E16" s="46"/>
      <c r="F16" s="46"/>
      <c r="G16" s="46"/>
      <c r="H16" s="46"/>
      <c r="I16" s="46"/>
      <c r="J16" s="46"/>
      <c r="K16" s="46"/>
      <c r="L16" s="46"/>
      <c r="M16" s="7"/>
      <c r="N16" s="7"/>
      <c r="O16" s="7"/>
      <c r="P16" s="7"/>
      <c r="Q16" s="8"/>
      <c r="R16" s="8"/>
      <c r="S16" s="8"/>
      <c r="T16" s="8"/>
      <c r="U16" s="8"/>
      <c r="V16" s="8"/>
      <c r="W16" s="8"/>
      <c r="X16" s="8"/>
      <c r="Y16" s="8"/>
      <c r="Z16" s="8"/>
    </row>
    <row r="17" ht="16.5" customHeight="1">
      <c r="A17" s="51"/>
      <c r="B17" s="51"/>
      <c r="C17" s="51"/>
      <c r="D17" s="51"/>
      <c r="E17" s="51"/>
      <c r="F17" s="51"/>
      <c r="G17" s="51"/>
      <c r="H17" s="51"/>
      <c r="I17" s="51"/>
      <c r="J17" s="51"/>
      <c r="K17" s="51"/>
      <c r="L17" s="51"/>
      <c r="M17" s="7"/>
      <c r="N17" s="7"/>
      <c r="O17" s="7"/>
      <c r="P17" s="7"/>
      <c r="Q17" s="8"/>
      <c r="R17" s="8"/>
      <c r="S17" s="8"/>
      <c r="T17" s="8"/>
      <c r="U17" s="8"/>
      <c r="V17" s="8"/>
      <c r="W17" s="8"/>
      <c r="X17" s="8"/>
      <c r="Y17" s="8"/>
      <c r="Z17" s="8"/>
    </row>
    <row r="18" ht="16.5" customHeight="1">
      <c r="A18" s="52">
        <v>4.0</v>
      </c>
      <c r="B18" s="53" t="str">
        <f>IF(MID('2. Identificación del Riesgo'!H18:H20,1,27)="Seguridad de la Información",'2. Identificación del Riesgo'!B18:B20,
IF('2. Identificación del Riesgo'!H18:H20="","",
IF(MID('2. Identificación del Riesgo'!H18:H20,1,27)&lt;&gt;"Seguridad de la Información","No aplica")))</f>
        <v>No aplica</v>
      </c>
      <c r="C18" s="53" t="str">
        <f>IF(MID('2. Identificación del Riesgo'!H18:H20,1,27)="Seguridad de la Información",'2. Identificación del Riesgo'!C18:C20,
IF('2. Identificación del Riesgo'!H18:H20="","",
IF(MID('2. Identificación del Riesgo'!H18:H20,1,27)&lt;&gt;"Seguridad de la Información","No aplica")))</f>
        <v>No aplica</v>
      </c>
      <c r="D18" s="53" t="str">
        <f>IF(MID('2. Identificación del Riesgo'!H18:H20,1,27)="Seguridad de la Información",'2. Identificación del Riesgo'!G18:G20,
IF('2. Identificación del Riesgo'!H18:H20="","",
IF(MID('2. Identificación del Riesgo'!H18:H20,1,27)&lt;&gt;"Seguridad de la Información","No aplica")))</f>
        <v>No aplica</v>
      </c>
      <c r="E18" s="53" t="str">
        <f>IF(MID('2. Identificación del Riesgo'!H18:H20,1,27)="Seguridad de la Información",'2. Identificación del Riesgo'!H18:H20,
IF('2. Identificación del Riesgo'!H18:H20="","",
IF(MID('2. Identificación del Riesgo'!H18:H20,1,27)&lt;&gt;"Seguridad de la Información","No aplica")))</f>
        <v>No aplica</v>
      </c>
      <c r="F18" s="53" t="str">
        <f>IF(MID('2. Identificación del Riesgo'!H18:H20,1,27)="Seguridad de la Información",'2. Identificación del Riesgo'!I18:I20,
IF('2. Identificación del Riesgo'!H18:H20="","",
IF(MID('2. Identificación del Riesgo'!H18:H20,1,27)&lt;&gt;"Seguridad de la Información","No aplica")))</f>
        <v>No aplica</v>
      </c>
      <c r="G18" s="5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3"/>
      <c r="I18" s="53"/>
      <c r="J18" s="6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3"/>
      <c r="L18" s="53"/>
      <c r="M18" s="7"/>
      <c r="N18" s="7"/>
      <c r="O18" s="7"/>
      <c r="P18" s="7"/>
      <c r="Q18" s="8"/>
      <c r="R18" s="8"/>
      <c r="S18" s="8"/>
      <c r="T18" s="8"/>
      <c r="U18" s="8"/>
      <c r="V18" s="8"/>
      <c r="W18" s="8"/>
      <c r="X18" s="8"/>
      <c r="Y18" s="8"/>
      <c r="Z18" s="8"/>
    </row>
    <row r="19" ht="16.5" customHeight="1">
      <c r="A19" s="46"/>
      <c r="B19" s="46"/>
      <c r="C19" s="46"/>
      <c r="D19" s="46"/>
      <c r="E19" s="46"/>
      <c r="F19" s="46"/>
      <c r="G19" s="46"/>
      <c r="H19" s="46"/>
      <c r="I19" s="46"/>
      <c r="J19" s="46"/>
      <c r="K19" s="46"/>
      <c r="L19" s="46"/>
      <c r="M19" s="7"/>
      <c r="N19" s="7"/>
      <c r="O19" s="7"/>
      <c r="P19" s="7"/>
      <c r="Q19" s="8"/>
      <c r="R19" s="8"/>
      <c r="S19" s="8"/>
      <c r="T19" s="8"/>
      <c r="U19" s="8"/>
      <c r="V19" s="8"/>
      <c r="W19" s="8"/>
      <c r="X19" s="8"/>
      <c r="Y19" s="8"/>
      <c r="Z19" s="8"/>
    </row>
    <row r="20" ht="16.5" customHeight="1">
      <c r="A20" s="51"/>
      <c r="B20" s="51"/>
      <c r="C20" s="51"/>
      <c r="D20" s="51"/>
      <c r="E20" s="51"/>
      <c r="F20" s="51"/>
      <c r="G20" s="51"/>
      <c r="H20" s="51"/>
      <c r="I20" s="51"/>
      <c r="J20" s="51"/>
      <c r="K20" s="51"/>
      <c r="L20" s="51"/>
      <c r="M20" s="7"/>
      <c r="N20" s="7"/>
      <c r="O20" s="7"/>
      <c r="P20" s="7"/>
      <c r="Q20" s="8"/>
      <c r="R20" s="8"/>
      <c r="S20" s="8"/>
      <c r="T20" s="8"/>
      <c r="U20" s="8"/>
      <c r="V20" s="8"/>
      <c r="W20" s="8"/>
      <c r="X20" s="8"/>
      <c r="Y20" s="8"/>
      <c r="Z20" s="8"/>
    </row>
    <row r="21" ht="16.5" customHeight="1">
      <c r="A21" s="52">
        <v>5.0</v>
      </c>
      <c r="B21" s="53" t="str">
        <f>IF(MID('2. Identificación del Riesgo'!H21:H23,1,27)="Seguridad de la Información",'2. Identificación del Riesgo'!B21:B23,
IF('2. Identificación del Riesgo'!H21:H23="","",
IF(MID('2. Identificación del Riesgo'!H21:H23,1,27)&lt;&gt;"Seguridad de la Información","No aplica")))</f>
        <v>No aplica</v>
      </c>
      <c r="C21" s="53" t="str">
        <f>IF(MID('2. Identificación del Riesgo'!H21:H23,1,27)="Seguridad de la Información",'2. Identificación del Riesgo'!C21:C23,
IF('2. Identificación del Riesgo'!H21:H23="","",
IF(MID('2. Identificación del Riesgo'!H21:H23,1,27)&lt;&gt;"Seguridad de la Información","No aplica")))</f>
        <v>No aplica</v>
      </c>
      <c r="D21" s="53" t="str">
        <f>IF(MID('2. Identificación del Riesgo'!H21:H23,1,27)="Seguridad de la Información",'2. Identificación del Riesgo'!G21:G23,
IF('2. Identificación del Riesgo'!H21:H23="","",
IF(MID('2. Identificación del Riesgo'!H21:H23,1,27)&lt;&gt;"Seguridad de la Información","No aplica")))</f>
        <v>No aplica</v>
      </c>
      <c r="E21" s="53" t="str">
        <f>IF(MID('2. Identificación del Riesgo'!H21:H23,1,27)="Seguridad de la Información",'2. Identificación del Riesgo'!H21:H23,
IF('2. Identificación del Riesgo'!H21:H23="","",
IF(MID('2. Identificación del Riesgo'!H21:H23,1,27)&lt;&gt;"Seguridad de la Información","No aplica")))</f>
        <v>No aplica</v>
      </c>
      <c r="F21" s="53" t="str">
        <f>IF(MID('2. Identificación del Riesgo'!H21:H23,1,27)="Seguridad de la Información",'2. Identificación del Riesgo'!I21:I23,
IF('2. Identificación del Riesgo'!H21:H23="","",
IF(MID('2. Identificación del Riesgo'!H21:H23,1,27)&lt;&gt;"Seguridad de la Información","No aplica")))</f>
        <v>No aplica</v>
      </c>
      <c r="G21" s="5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3"/>
      <c r="I21" s="53"/>
      <c r="J21" s="6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3"/>
      <c r="L21" s="53"/>
      <c r="M21" s="7"/>
      <c r="N21" s="7"/>
      <c r="O21" s="7"/>
      <c r="P21" s="7"/>
      <c r="Q21" s="8"/>
      <c r="R21" s="8"/>
      <c r="S21" s="8"/>
      <c r="T21" s="8"/>
      <c r="U21" s="8"/>
      <c r="V21" s="8"/>
      <c r="W21" s="8"/>
      <c r="X21" s="8"/>
      <c r="Y21" s="8"/>
      <c r="Z21" s="8"/>
    </row>
    <row r="22" ht="16.5" customHeight="1">
      <c r="A22" s="46"/>
      <c r="B22" s="46"/>
      <c r="C22" s="46"/>
      <c r="D22" s="46"/>
      <c r="E22" s="46"/>
      <c r="F22" s="46"/>
      <c r="G22" s="46"/>
      <c r="H22" s="46"/>
      <c r="I22" s="46"/>
      <c r="J22" s="46"/>
      <c r="K22" s="46"/>
      <c r="L22" s="46"/>
      <c r="M22" s="7"/>
      <c r="N22" s="7"/>
      <c r="O22" s="7"/>
      <c r="P22" s="7"/>
      <c r="Q22" s="8"/>
      <c r="R22" s="8"/>
      <c r="S22" s="8"/>
      <c r="T22" s="8"/>
      <c r="U22" s="8"/>
      <c r="V22" s="8"/>
      <c r="W22" s="8"/>
      <c r="X22" s="8"/>
      <c r="Y22" s="8"/>
      <c r="Z22" s="8"/>
    </row>
    <row r="23" ht="16.5" customHeight="1">
      <c r="A23" s="51"/>
      <c r="B23" s="51"/>
      <c r="C23" s="51"/>
      <c r="D23" s="51"/>
      <c r="E23" s="51"/>
      <c r="F23" s="51"/>
      <c r="G23" s="51"/>
      <c r="H23" s="51"/>
      <c r="I23" s="51"/>
      <c r="J23" s="51"/>
      <c r="K23" s="51"/>
      <c r="L23" s="51"/>
      <c r="M23" s="7"/>
      <c r="N23" s="7"/>
      <c r="O23" s="7"/>
      <c r="P23" s="7"/>
      <c r="Q23" s="8"/>
      <c r="R23" s="8"/>
      <c r="S23" s="8"/>
      <c r="T23" s="8"/>
      <c r="U23" s="8"/>
      <c r="V23" s="8"/>
      <c r="W23" s="8"/>
      <c r="X23" s="8"/>
      <c r="Y23" s="8"/>
      <c r="Z23" s="8"/>
    </row>
    <row r="24" ht="16.5" customHeight="1">
      <c r="A24" s="52">
        <v>6.0</v>
      </c>
      <c r="B24" s="53" t="str">
        <f>IF(MID('2. Identificación del Riesgo'!H24:H26,1,27)="Seguridad de la Información",'2. Identificación del Riesgo'!B24:B26,
IF('2. Identificación del Riesgo'!H24:H26="","",
IF(MID('2. Identificación del Riesgo'!H24:H26,1,27)&lt;&gt;"Seguridad de la Información","No aplica")))</f>
        <v>No aplica</v>
      </c>
      <c r="C24" s="53" t="str">
        <f>IF(MID('2. Identificación del Riesgo'!H24:H26,1,27)="Seguridad de la Información",'2. Identificación del Riesgo'!C24:C26,
IF('2. Identificación del Riesgo'!H24:H26="","",
IF(MID('2. Identificación del Riesgo'!H24:H26,1,27)&lt;&gt;"Seguridad de la Información","No aplica")))</f>
        <v>No aplica</v>
      </c>
      <c r="D24" s="53" t="str">
        <f>IF(MID('2. Identificación del Riesgo'!H24:H26,1,27)="Seguridad de la Información",'2. Identificación del Riesgo'!G24:G26,
IF('2. Identificación del Riesgo'!H24:H26="","",
IF(MID('2. Identificación del Riesgo'!H24:H26,1,27)&lt;&gt;"Seguridad de la Información","No aplica")))</f>
        <v>No aplica</v>
      </c>
      <c r="E24" s="53" t="str">
        <f>IF(MID('2. Identificación del Riesgo'!H24:H26,1,27)="Seguridad de la Información",'2. Identificación del Riesgo'!H24:H26,
IF('2. Identificación del Riesgo'!H24:H26="","",
IF(MID('2. Identificación del Riesgo'!H24:H26,1,27)&lt;&gt;"Seguridad de la Información","No aplica")))</f>
        <v>No aplica</v>
      </c>
      <c r="F24" s="53" t="str">
        <f>IF(MID('2. Identificación del Riesgo'!H24:H26,1,27)="Seguridad de la Información",'2. Identificación del Riesgo'!I24:I26,
IF('2. Identificación del Riesgo'!H24:H26="","",
IF(MID('2. Identificación del Riesgo'!H24:H26,1,27)&lt;&gt;"Seguridad de la Información","No aplica")))</f>
        <v>No aplica</v>
      </c>
      <c r="G24" s="5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53"/>
      <c r="I24" s="53"/>
      <c r="J24" s="6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3"/>
      <c r="L24" s="53"/>
      <c r="M24" s="7"/>
      <c r="N24" s="7"/>
      <c r="O24" s="7"/>
      <c r="P24" s="7"/>
      <c r="Q24" s="8"/>
      <c r="R24" s="8"/>
      <c r="S24" s="8"/>
      <c r="T24" s="8"/>
      <c r="U24" s="8"/>
      <c r="V24" s="8"/>
      <c r="W24" s="8"/>
      <c r="X24" s="8"/>
      <c r="Y24" s="8"/>
      <c r="Z24" s="8"/>
    </row>
    <row r="25" ht="16.5" customHeight="1">
      <c r="A25" s="46"/>
      <c r="B25" s="46"/>
      <c r="C25" s="46"/>
      <c r="D25" s="46"/>
      <c r="E25" s="46"/>
      <c r="F25" s="46"/>
      <c r="G25" s="46"/>
      <c r="H25" s="46"/>
      <c r="I25" s="46"/>
      <c r="J25" s="46"/>
      <c r="K25" s="46"/>
      <c r="L25" s="46"/>
      <c r="M25" s="7"/>
      <c r="N25" s="7"/>
      <c r="O25" s="7"/>
      <c r="P25" s="7"/>
      <c r="Q25" s="8"/>
      <c r="R25" s="8"/>
      <c r="S25" s="8"/>
      <c r="T25" s="8"/>
      <c r="U25" s="8"/>
      <c r="V25" s="8"/>
      <c r="W25" s="8"/>
      <c r="X25" s="8"/>
      <c r="Y25" s="8"/>
      <c r="Z25" s="8"/>
    </row>
    <row r="26" ht="16.5" customHeight="1">
      <c r="A26" s="51"/>
      <c r="B26" s="51"/>
      <c r="C26" s="51"/>
      <c r="D26" s="51"/>
      <c r="E26" s="51"/>
      <c r="F26" s="51"/>
      <c r="G26" s="51"/>
      <c r="H26" s="51"/>
      <c r="I26" s="51"/>
      <c r="J26" s="51"/>
      <c r="K26" s="51"/>
      <c r="L26" s="51"/>
      <c r="M26" s="7"/>
      <c r="N26" s="7"/>
      <c r="O26" s="7"/>
      <c r="P26" s="7"/>
      <c r="Q26" s="8"/>
      <c r="R26" s="8"/>
      <c r="S26" s="8"/>
      <c r="T26" s="8"/>
      <c r="U26" s="8"/>
      <c r="V26" s="8"/>
      <c r="W26" s="8"/>
      <c r="X26" s="8"/>
      <c r="Y26" s="8"/>
      <c r="Z26" s="8"/>
    </row>
    <row r="27" ht="16.5" customHeight="1">
      <c r="A27" s="52">
        <v>7.0</v>
      </c>
      <c r="B27" s="53" t="str">
        <f>IF(MID('2. Identificación del Riesgo'!H27:H29,1,27)="Seguridad de la Información",'2. Identificación del Riesgo'!B27:B29,
IF('2. Identificación del Riesgo'!H27:H29="","",
IF(MID('2. Identificación del Riesgo'!H27:H29,1,27)&lt;&gt;"Seguridad de la Información","No aplica")))</f>
        <v/>
      </c>
      <c r="C27" s="53" t="str">
        <f>IF(MID('2. Identificación del Riesgo'!H27:H29,1,27)="Seguridad de la Información",'2. Identificación del Riesgo'!C27:C29,
IF('2. Identificación del Riesgo'!H27:H29="","",
IF(MID('2. Identificación del Riesgo'!H27:H29,1,27)&lt;&gt;"Seguridad de la Información","No aplica")))</f>
        <v/>
      </c>
      <c r="D27" s="53" t="str">
        <f>IF(MID('2. Identificación del Riesgo'!H27:H29,1,27)="Seguridad de la Información",'2. Identificación del Riesgo'!G27:G29,
IF('2. Identificación del Riesgo'!H27:H29="","",
IF(MID('2. Identificación del Riesgo'!H27:H29,1,27)&lt;&gt;"Seguridad de la Información","No aplica")))</f>
        <v/>
      </c>
      <c r="E27" s="53" t="str">
        <f>IF(MID('2. Identificación del Riesgo'!H27:H29,1,27)="Seguridad de la Información",'2. Identificación del Riesgo'!H27:H29,
IF('2. Identificación del Riesgo'!H27:H29="","",
IF(MID('2. Identificación del Riesgo'!H27:H29,1,27)&lt;&gt;"Seguridad de la Información","No aplica")))</f>
        <v/>
      </c>
      <c r="F27" s="53" t="str">
        <f>IF(MID('2. Identificación del Riesgo'!H27:H29,1,27)="Seguridad de la Información",'2. Identificación del Riesgo'!I27:I29,
IF('2. Identificación del Riesgo'!H27:H29="","",
IF(MID('2. Identificación del Riesgo'!H27:H29,1,27)&lt;&gt;"Seguridad de la Información","No aplica")))</f>
        <v/>
      </c>
      <c r="G27" s="5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3"/>
      <c r="I27" s="53"/>
      <c r="J27" s="6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3"/>
      <c r="L27" s="53"/>
      <c r="M27" s="7"/>
      <c r="N27" s="7"/>
      <c r="O27" s="7"/>
      <c r="P27" s="7"/>
      <c r="Q27" s="8"/>
      <c r="R27" s="8"/>
      <c r="S27" s="8"/>
      <c r="T27" s="8"/>
      <c r="U27" s="8"/>
      <c r="V27" s="8"/>
      <c r="W27" s="8"/>
      <c r="X27" s="8"/>
      <c r="Y27" s="8"/>
      <c r="Z27" s="8"/>
    </row>
    <row r="28" ht="16.5" customHeight="1">
      <c r="A28" s="46"/>
      <c r="B28" s="46"/>
      <c r="C28" s="46"/>
      <c r="D28" s="46"/>
      <c r="E28" s="46"/>
      <c r="F28" s="46"/>
      <c r="G28" s="46"/>
      <c r="H28" s="46"/>
      <c r="I28" s="46"/>
      <c r="J28" s="46"/>
      <c r="K28" s="46"/>
      <c r="L28" s="46"/>
      <c r="M28" s="7"/>
      <c r="N28" s="7"/>
      <c r="O28" s="7"/>
      <c r="P28" s="7"/>
      <c r="Q28" s="8"/>
      <c r="R28" s="8"/>
      <c r="S28" s="8"/>
      <c r="T28" s="8"/>
      <c r="U28" s="8"/>
      <c r="V28" s="8"/>
      <c r="W28" s="8"/>
      <c r="X28" s="8"/>
      <c r="Y28" s="8"/>
      <c r="Z28" s="8"/>
    </row>
    <row r="29" ht="16.5" customHeight="1">
      <c r="A29" s="51"/>
      <c r="B29" s="51"/>
      <c r="C29" s="51"/>
      <c r="D29" s="51"/>
      <c r="E29" s="51"/>
      <c r="F29" s="51"/>
      <c r="G29" s="51"/>
      <c r="H29" s="51"/>
      <c r="I29" s="51"/>
      <c r="J29" s="51"/>
      <c r="K29" s="51"/>
      <c r="L29" s="51"/>
      <c r="M29" s="7"/>
      <c r="N29" s="7"/>
      <c r="O29" s="7"/>
      <c r="P29" s="7"/>
      <c r="Q29" s="8"/>
      <c r="R29" s="8"/>
      <c r="S29" s="8"/>
      <c r="T29" s="8"/>
      <c r="U29" s="8"/>
      <c r="V29" s="8"/>
      <c r="W29" s="8"/>
      <c r="X29" s="8"/>
      <c r="Y29" s="8"/>
      <c r="Z29" s="8"/>
    </row>
    <row r="30" ht="16.5" customHeight="1">
      <c r="A30" s="52">
        <v>8.0</v>
      </c>
      <c r="B30" s="53" t="str">
        <f>IF(MID('2. Identificación del Riesgo'!H30:H32,1,27)="Seguridad de la Información",'2. Identificación del Riesgo'!B30:B32,
IF('2. Identificación del Riesgo'!H30:H32="","",
IF(MID('2. Identificación del Riesgo'!H30:H32,1,27)&lt;&gt;"Seguridad de la Información","No aplica")))</f>
        <v/>
      </c>
      <c r="C30" s="53" t="str">
        <f>IF(MID('2. Identificación del Riesgo'!H30:H32,1,27)="Seguridad de la Información",'2. Identificación del Riesgo'!C30:C32,
IF('2. Identificación del Riesgo'!H30:H32="","",
IF(MID('2. Identificación del Riesgo'!H30:H32,1,27)&lt;&gt;"Seguridad de la Información","No aplica")))</f>
        <v/>
      </c>
      <c r="D30" s="53" t="str">
        <f>IF(MID('2. Identificación del Riesgo'!H30:H32,1,27)="Seguridad de la Información",'2. Identificación del Riesgo'!G30:G32,
IF('2. Identificación del Riesgo'!H30:H32="","",
IF(MID('2. Identificación del Riesgo'!H30:H32,1,27)&lt;&gt;"Seguridad de la Información","No aplica")))</f>
        <v/>
      </c>
      <c r="E30" s="53" t="str">
        <f>IF(MID('2. Identificación del Riesgo'!H30:H32,1,27)="Seguridad de la Información",'2. Identificación del Riesgo'!H30:H32,
IF('2. Identificación del Riesgo'!H30:H32="","",
IF(MID('2. Identificación del Riesgo'!H30:H32,1,27)&lt;&gt;"Seguridad de la Información","No aplica")))</f>
        <v/>
      </c>
      <c r="F30" s="53" t="str">
        <f>IF(MID('2. Identificación del Riesgo'!H30:H32,1,27)="Seguridad de la Información",'2. Identificación del Riesgo'!I30:I32,
IF('2. Identificación del Riesgo'!H30:H32="","",
IF(MID('2. Identificación del Riesgo'!H30:H32,1,27)&lt;&gt;"Seguridad de la Información","No aplica")))</f>
        <v/>
      </c>
      <c r="G30" s="5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3"/>
      <c r="I30" s="53"/>
      <c r="J30" s="6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3"/>
      <c r="L30" s="53"/>
      <c r="M30" s="7"/>
      <c r="N30" s="7"/>
      <c r="O30" s="7"/>
      <c r="P30" s="7"/>
      <c r="Q30" s="8"/>
      <c r="R30" s="8"/>
      <c r="S30" s="8"/>
      <c r="T30" s="8"/>
      <c r="U30" s="8"/>
      <c r="V30" s="8"/>
      <c r="W30" s="8"/>
      <c r="X30" s="8"/>
      <c r="Y30" s="8"/>
      <c r="Z30" s="8"/>
    </row>
    <row r="31" ht="16.5" customHeight="1">
      <c r="A31" s="46"/>
      <c r="B31" s="46"/>
      <c r="C31" s="46"/>
      <c r="D31" s="46"/>
      <c r="E31" s="46"/>
      <c r="F31" s="46"/>
      <c r="G31" s="46"/>
      <c r="H31" s="46"/>
      <c r="I31" s="46"/>
      <c r="J31" s="46"/>
      <c r="K31" s="46"/>
      <c r="L31" s="46"/>
      <c r="M31" s="7"/>
      <c r="N31" s="7"/>
      <c r="O31" s="7"/>
      <c r="P31" s="7"/>
      <c r="Q31" s="8"/>
      <c r="R31" s="8"/>
      <c r="S31" s="8"/>
      <c r="T31" s="8"/>
      <c r="U31" s="8"/>
      <c r="V31" s="8"/>
      <c r="W31" s="8"/>
      <c r="X31" s="8"/>
      <c r="Y31" s="8"/>
      <c r="Z31" s="8"/>
    </row>
    <row r="32" ht="16.5" customHeight="1">
      <c r="A32" s="51"/>
      <c r="B32" s="51"/>
      <c r="C32" s="51"/>
      <c r="D32" s="51"/>
      <c r="E32" s="51"/>
      <c r="F32" s="51"/>
      <c r="G32" s="51"/>
      <c r="H32" s="51"/>
      <c r="I32" s="51"/>
      <c r="J32" s="51"/>
      <c r="K32" s="51"/>
      <c r="L32" s="51"/>
      <c r="M32" s="7"/>
      <c r="N32" s="7"/>
      <c r="O32" s="7"/>
      <c r="P32" s="7"/>
      <c r="Q32" s="8"/>
      <c r="R32" s="8"/>
      <c r="S32" s="8"/>
      <c r="T32" s="8"/>
      <c r="U32" s="8"/>
      <c r="V32" s="8"/>
      <c r="W32" s="8"/>
      <c r="X32" s="8"/>
      <c r="Y32" s="8"/>
      <c r="Z32" s="8"/>
    </row>
    <row r="33" ht="16.5" customHeight="1">
      <c r="A33" s="52">
        <v>9.0</v>
      </c>
      <c r="B33" s="53" t="str">
        <f>IF(MID('2. Identificación del Riesgo'!H33:H35,1,27)="Seguridad de la Información",'2. Identificación del Riesgo'!B33:B35,
IF('2. Identificación del Riesgo'!H33:H35="","",
IF(MID('2. Identificación del Riesgo'!H33:H35,1,27)&lt;&gt;"Seguridad de la Información","No aplica")))</f>
        <v/>
      </c>
      <c r="C33" s="53" t="str">
        <f>IF(MID('2. Identificación del Riesgo'!H33:H35,1,27)="Seguridad de la Información",'2. Identificación del Riesgo'!C33:C35,
IF('2. Identificación del Riesgo'!H33:H35="","",
IF(MID('2. Identificación del Riesgo'!H33:H35,1,27)&lt;&gt;"Seguridad de la Información","No aplica")))</f>
        <v/>
      </c>
      <c r="D33" s="53" t="str">
        <f>IF(MID('2. Identificación del Riesgo'!H33:H35,1,27)="Seguridad de la Información",'2. Identificación del Riesgo'!G33:G35,
IF('2. Identificación del Riesgo'!H33:H35="","",
IF(MID('2. Identificación del Riesgo'!H33:H35,1,27)&lt;&gt;"Seguridad de la Información","No aplica")))</f>
        <v/>
      </c>
      <c r="E33" s="53" t="str">
        <f>IF(MID('2. Identificación del Riesgo'!H33:H35,1,27)="Seguridad de la Información",'2. Identificación del Riesgo'!H33:H35,
IF('2. Identificación del Riesgo'!H33:H35="","",
IF(MID('2. Identificación del Riesgo'!H33:H35,1,27)&lt;&gt;"Seguridad de la Información","No aplica")))</f>
        <v/>
      </c>
      <c r="F33" s="53" t="str">
        <f>IF(MID('2. Identificación del Riesgo'!H33:H35,1,27)="Seguridad de la Información",'2. Identificación del Riesgo'!I33:I35,
IF('2. Identificación del Riesgo'!H33:H35="","",
IF(MID('2. Identificación del Riesgo'!H33:H35,1,27)&lt;&gt;"Seguridad de la Información","No aplica")))</f>
        <v/>
      </c>
      <c r="G33" s="5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3"/>
      <c r="I33" s="53"/>
      <c r="J33" s="6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3"/>
      <c r="L33" s="53"/>
      <c r="M33" s="7"/>
      <c r="N33" s="7"/>
      <c r="O33" s="7"/>
      <c r="P33" s="7"/>
      <c r="Q33" s="8"/>
      <c r="R33" s="8"/>
      <c r="S33" s="8"/>
      <c r="T33" s="8"/>
      <c r="U33" s="8"/>
      <c r="V33" s="8"/>
      <c r="W33" s="8"/>
      <c r="X33" s="8"/>
      <c r="Y33" s="8"/>
      <c r="Z33" s="8"/>
    </row>
    <row r="34" ht="16.5" customHeight="1">
      <c r="A34" s="46"/>
      <c r="B34" s="46"/>
      <c r="C34" s="46"/>
      <c r="D34" s="46"/>
      <c r="E34" s="46"/>
      <c r="F34" s="46"/>
      <c r="G34" s="46"/>
      <c r="H34" s="46"/>
      <c r="I34" s="46"/>
      <c r="J34" s="46"/>
      <c r="K34" s="46"/>
      <c r="L34" s="46"/>
      <c r="M34" s="7"/>
      <c r="N34" s="7"/>
      <c r="O34" s="7"/>
      <c r="P34" s="7"/>
      <c r="Q34" s="8"/>
      <c r="R34" s="8"/>
      <c r="S34" s="8"/>
      <c r="T34" s="8"/>
      <c r="U34" s="8"/>
      <c r="V34" s="8"/>
      <c r="W34" s="8"/>
      <c r="X34" s="8"/>
      <c r="Y34" s="8"/>
      <c r="Z34" s="8"/>
    </row>
    <row r="35" ht="16.5" customHeight="1">
      <c r="A35" s="51"/>
      <c r="B35" s="51"/>
      <c r="C35" s="51"/>
      <c r="D35" s="51"/>
      <c r="E35" s="51"/>
      <c r="F35" s="51"/>
      <c r="G35" s="51"/>
      <c r="H35" s="51"/>
      <c r="I35" s="51"/>
      <c r="J35" s="51"/>
      <c r="K35" s="51"/>
      <c r="L35" s="51"/>
      <c r="M35" s="7"/>
      <c r="N35" s="7"/>
      <c r="O35" s="7"/>
      <c r="P35" s="7"/>
      <c r="Q35" s="8"/>
      <c r="R35" s="8"/>
      <c r="S35" s="8"/>
      <c r="T35" s="8"/>
      <c r="U35" s="8"/>
      <c r="V35" s="8"/>
      <c r="W35" s="8"/>
      <c r="X35" s="8"/>
      <c r="Y35" s="8"/>
      <c r="Z35" s="8"/>
    </row>
    <row r="36" ht="16.5" customHeight="1">
      <c r="A36" s="52">
        <v>10.0</v>
      </c>
      <c r="B36" s="53" t="str">
        <f>IF(MID('2. Identificación del Riesgo'!H36:H38,1,27)="Seguridad de la Información",'2. Identificación del Riesgo'!B36:B38,
IF('2. Identificación del Riesgo'!H36:H38="","",
IF(MID('2. Identificación del Riesgo'!H36:H38,1,27)&lt;&gt;"Seguridad de la Información","No aplica")))</f>
        <v/>
      </c>
      <c r="C36" s="53" t="str">
        <f>IF(MID('2. Identificación del Riesgo'!H36:H38,1,27)="Seguridad de la Información",'2. Identificación del Riesgo'!C36:C38,
IF('2. Identificación del Riesgo'!H36:H38="","",
IF(MID('2. Identificación del Riesgo'!H36:H38,1,27)&lt;&gt;"Seguridad de la Información","No aplica")))</f>
        <v/>
      </c>
      <c r="D36" s="53" t="str">
        <f>IF(MID('2. Identificación del Riesgo'!H36:H38,1,27)="Seguridad de la Información",'2. Identificación del Riesgo'!G36:G38,
IF('2. Identificación del Riesgo'!H36:H38="","",
IF(MID('2. Identificación del Riesgo'!H36:H38,1,27)&lt;&gt;"Seguridad de la Información","No aplica")))</f>
        <v/>
      </c>
      <c r="E36" s="53" t="str">
        <f>IF(MID('2. Identificación del Riesgo'!H36:H38,1,27)="Seguridad de la Información",'2. Identificación del Riesgo'!H36:H38,
IF('2. Identificación del Riesgo'!H36:H38="","",
IF(MID('2. Identificación del Riesgo'!H36:H38,1,27)&lt;&gt;"Seguridad de la Información","No aplica")))</f>
        <v/>
      </c>
      <c r="F36" s="53" t="str">
        <f>IF(MID('2. Identificación del Riesgo'!H36:H38,1,27)="Seguridad de la Información",'2. Identificación del Riesgo'!I36:I38,
IF('2. Identificación del Riesgo'!H36:H38="","",
IF(MID('2. Identificación del Riesgo'!H36:H38,1,27)&lt;&gt;"Seguridad de la Información","No aplica")))</f>
        <v/>
      </c>
      <c r="G36" s="5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3"/>
      <c r="I36" s="53"/>
      <c r="J36" s="6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3"/>
      <c r="L36" s="53"/>
      <c r="M36" s="7"/>
      <c r="N36" s="7"/>
      <c r="O36" s="7"/>
      <c r="P36" s="7"/>
      <c r="Q36" s="8"/>
      <c r="R36" s="8"/>
      <c r="S36" s="8"/>
      <c r="T36" s="8"/>
      <c r="U36" s="8"/>
      <c r="V36" s="8"/>
      <c r="W36" s="8"/>
      <c r="X36" s="8"/>
      <c r="Y36" s="8"/>
      <c r="Z36" s="8"/>
    </row>
    <row r="37" ht="16.5" customHeight="1">
      <c r="A37" s="46"/>
      <c r="B37" s="46"/>
      <c r="C37" s="46"/>
      <c r="D37" s="46"/>
      <c r="E37" s="46"/>
      <c r="F37" s="46"/>
      <c r="G37" s="46"/>
      <c r="H37" s="46"/>
      <c r="I37" s="46"/>
      <c r="J37" s="46"/>
      <c r="K37" s="46"/>
      <c r="L37" s="46"/>
      <c r="M37" s="6"/>
      <c r="N37" s="6"/>
      <c r="O37" s="6"/>
      <c r="P37" s="6"/>
      <c r="Q37" s="8"/>
      <c r="R37" s="8"/>
      <c r="S37" s="8"/>
      <c r="T37" s="8"/>
      <c r="U37" s="8"/>
      <c r="V37" s="8"/>
      <c r="W37" s="8"/>
      <c r="X37" s="8"/>
      <c r="Y37" s="8"/>
      <c r="Z37" s="8"/>
    </row>
    <row r="38" ht="16.5" customHeight="1">
      <c r="A38" s="51"/>
      <c r="B38" s="51"/>
      <c r="C38" s="51"/>
      <c r="D38" s="51"/>
      <c r="E38" s="51"/>
      <c r="F38" s="51"/>
      <c r="G38" s="51"/>
      <c r="H38" s="51"/>
      <c r="I38" s="51"/>
      <c r="J38" s="51"/>
      <c r="K38" s="51"/>
      <c r="L38" s="51"/>
      <c r="M38" s="6"/>
      <c r="N38" s="6"/>
      <c r="O38" s="6"/>
      <c r="P38" s="6"/>
      <c r="Q38" s="8"/>
      <c r="R38" s="8"/>
      <c r="S38" s="8"/>
      <c r="T38" s="8"/>
      <c r="U38" s="8"/>
      <c r="V38" s="8"/>
      <c r="W38" s="8"/>
      <c r="X38" s="8"/>
      <c r="Y38" s="8"/>
      <c r="Z38" s="8"/>
    </row>
    <row r="39" ht="16.5" customHeight="1">
      <c r="A39" s="52">
        <v>11.0</v>
      </c>
      <c r="B39" s="53" t="str">
        <f>IF(MID('2. Identificación del Riesgo'!H39:H41,1,27)="Seguridad de la Información",'2. Identificación del Riesgo'!B39:B41,
IF('2. Identificación del Riesgo'!H39:H41="","",
IF(MID('2. Identificación del Riesgo'!H39:H41,1,27)&lt;&gt;"Seguridad de la Información","No aplica")))</f>
        <v/>
      </c>
      <c r="C39" s="53" t="str">
        <f>IF(MID('2. Identificación del Riesgo'!H39:H41,1,27)="Seguridad de la Información",'2. Identificación del Riesgo'!C39:C41,
IF('2. Identificación del Riesgo'!H39:H41="","",
IF(MID('2. Identificación del Riesgo'!H39:H41,1,27)&lt;&gt;"Seguridad de la Información","No aplica")))</f>
        <v/>
      </c>
      <c r="D39" s="53" t="str">
        <f>IF(MID('2. Identificación del Riesgo'!H39:H41,1,27)="Seguridad de la Información",'2. Identificación del Riesgo'!G39:G41,
IF('2. Identificación del Riesgo'!H39:H41="","",
IF(MID('2. Identificación del Riesgo'!H39:H41,1,27)&lt;&gt;"Seguridad de la Información","No aplica")))</f>
        <v/>
      </c>
      <c r="E39" s="53" t="str">
        <f>IF(MID('2. Identificación del Riesgo'!H39:H41,1,27)="Seguridad de la Información",'2. Identificación del Riesgo'!H39:H41,
IF('2. Identificación del Riesgo'!H39:H41="","",
IF(MID('2. Identificación del Riesgo'!H39:H41,1,27)&lt;&gt;"Seguridad de la Información","No aplica")))</f>
        <v/>
      </c>
      <c r="F39" s="53" t="str">
        <f>IF(MID('2. Identificación del Riesgo'!H39:H41,1,27)="Seguridad de la Información",'2. Identificación del Riesgo'!I39:I41,
IF('2. Identificación del Riesgo'!H39:H41="","",
IF(MID('2. Identificación del Riesgo'!H39:H41,1,27)&lt;&gt;"Seguridad de la Información","No aplica")))</f>
        <v/>
      </c>
      <c r="G39" s="5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3"/>
      <c r="I39" s="53"/>
      <c r="J39" s="6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3"/>
      <c r="L39" s="53"/>
      <c r="M39" s="7"/>
      <c r="N39" s="7"/>
      <c r="O39" s="7"/>
      <c r="P39" s="7"/>
      <c r="Q39" s="8"/>
      <c r="R39" s="8"/>
      <c r="S39" s="8"/>
      <c r="T39" s="8"/>
      <c r="U39" s="8"/>
      <c r="V39" s="8"/>
      <c r="W39" s="8"/>
      <c r="X39" s="8"/>
      <c r="Y39" s="8"/>
      <c r="Z39" s="8"/>
    </row>
    <row r="40" ht="16.5" customHeight="1">
      <c r="A40" s="46"/>
      <c r="B40" s="46"/>
      <c r="C40" s="46"/>
      <c r="D40" s="46"/>
      <c r="E40" s="46"/>
      <c r="F40" s="46"/>
      <c r="G40" s="46"/>
      <c r="H40" s="46"/>
      <c r="I40" s="46"/>
      <c r="J40" s="46"/>
      <c r="K40" s="46"/>
      <c r="L40" s="46"/>
      <c r="M40" s="6"/>
      <c r="N40" s="6"/>
      <c r="O40" s="6"/>
      <c r="P40" s="6"/>
      <c r="Q40" s="8"/>
      <c r="R40" s="8"/>
      <c r="S40" s="8"/>
      <c r="T40" s="8"/>
      <c r="U40" s="8"/>
      <c r="V40" s="8"/>
      <c r="W40" s="8"/>
      <c r="X40" s="8"/>
      <c r="Y40" s="8"/>
      <c r="Z40" s="8"/>
    </row>
    <row r="41" ht="16.5" customHeight="1">
      <c r="A41" s="51"/>
      <c r="B41" s="51"/>
      <c r="C41" s="51"/>
      <c r="D41" s="51"/>
      <c r="E41" s="51"/>
      <c r="F41" s="51"/>
      <c r="G41" s="51"/>
      <c r="H41" s="51"/>
      <c r="I41" s="51"/>
      <c r="J41" s="51"/>
      <c r="K41" s="51"/>
      <c r="L41" s="51"/>
      <c r="M41" s="6"/>
      <c r="N41" s="6"/>
      <c r="O41" s="6"/>
      <c r="P41" s="6"/>
      <c r="Q41" s="8"/>
      <c r="R41" s="8"/>
      <c r="S41" s="8"/>
      <c r="T41" s="8"/>
      <c r="U41" s="8"/>
      <c r="V41" s="8"/>
      <c r="W41" s="8"/>
      <c r="X41" s="8"/>
      <c r="Y41" s="8"/>
      <c r="Z41" s="8"/>
    </row>
    <row r="42" ht="16.5" customHeight="1">
      <c r="A42" s="52">
        <v>12.0</v>
      </c>
      <c r="B42" s="53" t="str">
        <f>IF(MID('2. Identificación del Riesgo'!H42:H44,1,27)="Seguridad de la Información",'2. Identificación del Riesgo'!B42:B44,
IF('2. Identificación del Riesgo'!H42:H44="","",
IF(MID('2. Identificación del Riesgo'!H42:H44,1,27)&lt;&gt;"Seguridad de la Información","No aplica")))</f>
        <v/>
      </c>
      <c r="C42" s="53" t="str">
        <f>IF(MID('2. Identificación del Riesgo'!H42:H44,1,27)="Seguridad de la Información",'2. Identificación del Riesgo'!C42:C44,
IF('2. Identificación del Riesgo'!H42:H44="","",
IF(MID('2. Identificación del Riesgo'!H42:H44,1,27)&lt;&gt;"Seguridad de la Información","No aplica")))</f>
        <v/>
      </c>
      <c r="D42" s="53" t="str">
        <f>IF(MID('2. Identificación del Riesgo'!H42:H44,1,27)="Seguridad de la Información",'2. Identificación del Riesgo'!G42:G44,
IF('2. Identificación del Riesgo'!H42:H44="","",
IF(MID('2. Identificación del Riesgo'!H42:H44,1,27)&lt;&gt;"Seguridad de la Información","No aplica")))</f>
        <v/>
      </c>
      <c r="E42" s="53" t="str">
        <f>IF(MID('2. Identificación del Riesgo'!H42:H44,1,27)="Seguridad de la Información",'2. Identificación del Riesgo'!H42:H44,
IF('2. Identificación del Riesgo'!H42:H44="","",
IF(MID('2. Identificación del Riesgo'!H42:H44,1,27)&lt;&gt;"Seguridad de la Información","No aplica")))</f>
        <v/>
      </c>
      <c r="F42" s="53" t="str">
        <f>IF(MID('2. Identificación del Riesgo'!H42:H44,1,27)="Seguridad de la Información",'2. Identificación del Riesgo'!I42:I44,
IF('2. Identificación del Riesgo'!H42:H44="","",
IF(MID('2. Identificación del Riesgo'!H42:H44,1,27)&lt;&gt;"Seguridad de la Información","No aplica")))</f>
        <v/>
      </c>
      <c r="G42" s="5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3"/>
      <c r="I42" s="53"/>
      <c r="J42" s="6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3"/>
      <c r="L42" s="53"/>
      <c r="M42" s="7"/>
      <c r="N42" s="7"/>
      <c r="O42" s="7"/>
      <c r="P42" s="7"/>
      <c r="Q42" s="8"/>
      <c r="R42" s="8"/>
      <c r="S42" s="8"/>
      <c r="T42" s="8"/>
      <c r="U42" s="8"/>
      <c r="V42" s="8"/>
      <c r="W42" s="8"/>
      <c r="X42" s="8"/>
      <c r="Y42" s="8"/>
      <c r="Z42" s="8"/>
    </row>
    <row r="43" ht="16.5" customHeight="1">
      <c r="A43" s="46"/>
      <c r="B43" s="46"/>
      <c r="C43" s="46"/>
      <c r="D43" s="46"/>
      <c r="E43" s="46"/>
      <c r="F43" s="46"/>
      <c r="G43" s="46"/>
      <c r="H43" s="46"/>
      <c r="I43" s="46"/>
      <c r="J43" s="46"/>
      <c r="K43" s="46"/>
      <c r="L43" s="46"/>
      <c r="M43" s="6"/>
      <c r="N43" s="6"/>
      <c r="O43" s="6"/>
      <c r="P43" s="6"/>
      <c r="Q43" s="8"/>
      <c r="R43" s="8"/>
      <c r="S43" s="8"/>
      <c r="T43" s="8"/>
      <c r="U43" s="8"/>
      <c r="V43" s="8"/>
      <c r="W43" s="8"/>
      <c r="X43" s="8"/>
      <c r="Y43" s="8"/>
      <c r="Z43" s="8"/>
    </row>
    <row r="44" ht="16.5" customHeight="1">
      <c r="A44" s="51"/>
      <c r="B44" s="51"/>
      <c r="C44" s="51"/>
      <c r="D44" s="51"/>
      <c r="E44" s="51"/>
      <c r="F44" s="51"/>
      <c r="G44" s="51"/>
      <c r="H44" s="51"/>
      <c r="I44" s="51"/>
      <c r="J44" s="51"/>
      <c r="K44" s="51"/>
      <c r="L44" s="51"/>
      <c r="M44" s="6"/>
      <c r="N44" s="6"/>
      <c r="O44" s="6"/>
      <c r="P44" s="6"/>
      <c r="Q44" s="8"/>
      <c r="R44" s="8"/>
      <c r="S44" s="8"/>
      <c r="T44" s="8"/>
      <c r="U44" s="8"/>
      <c r="V44" s="8"/>
      <c r="W44" s="8"/>
      <c r="X44" s="8"/>
      <c r="Y44" s="8"/>
      <c r="Z44" s="8"/>
    </row>
    <row r="45" ht="16.5" customHeight="1">
      <c r="A45" s="52">
        <v>13.0</v>
      </c>
      <c r="B45" s="53" t="str">
        <f>IF(MID('2. Identificación del Riesgo'!H45:H47,1,27)="Seguridad de la Información",'2. Identificación del Riesgo'!B45:B47,
IF('2. Identificación del Riesgo'!H45:H47="","",
IF(MID('2. Identificación del Riesgo'!H45:H47,1,27)&lt;&gt;"Seguridad de la Información","No aplica")))</f>
        <v/>
      </c>
      <c r="C45" s="53" t="str">
        <f>IF(MID('2. Identificación del Riesgo'!H45:H47,1,27)="Seguridad de la Información",'2. Identificación del Riesgo'!C45:C47,
IF('2. Identificación del Riesgo'!H45:H47="","",
IF(MID('2. Identificación del Riesgo'!H45:H47,1,27)&lt;&gt;"Seguridad de la Información","No aplica")))</f>
        <v/>
      </c>
      <c r="D45" s="53" t="str">
        <f>IF(MID('2. Identificación del Riesgo'!H45:H47,1,27)="Seguridad de la Información",'2. Identificación del Riesgo'!G45:G47,
IF('2. Identificación del Riesgo'!H45:H47="","",
IF(MID('2. Identificación del Riesgo'!H45:H47,1,27)&lt;&gt;"Seguridad de la Información","No aplica")))</f>
        <v/>
      </c>
      <c r="E45" s="53" t="str">
        <f>IF(MID('2. Identificación del Riesgo'!H45:H47,1,27)="Seguridad de la Información",'2. Identificación del Riesgo'!H45:H47,
IF('2. Identificación del Riesgo'!H45:H47="","",
IF(MID('2. Identificación del Riesgo'!H45:H47,1,27)&lt;&gt;"Seguridad de la Información","No aplica")))</f>
        <v/>
      </c>
      <c r="F45" s="53" t="str">
        <f>IF(MID('2. Identificación del Riesgo'!H45:H47,1,27)="Seguridad de la Información",'2. Identificación del Riesgo'!I45:I47,
IF('2. Identificación del Riesgo'!H45:H47="","",
IF(MID('2. Identificación del Riesgo'!H45:H47,1,27)&lt;&gt;"Seguridad de la Información","No aplica")))</f>
        <v/>
      </c>
      <c r="G45" s="5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3"/>
      <c r="I45" s="53"/>
      <c r="J45" s="6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3"/>
      <c r="L45" s="53"/>
      <c r="M45" s="7"/>
      <c r="N45" s="7"/>
      <c r="O45" s="7"/>
      <c r="P45" s="7"/>
      <c r="Q45" s="8"/>
      <c r="R45" s="8"/>
      <c r="S45" s="8"/>
      <c r="T45" s="8"/>
      <c r="U45" s="8"/>
      <c r="V45" s="8"/>
      <c r="W45" s="8"/>
      <c r="X45" s="8"/>
      <c r="Y45" s="8"/>
      <c r="Z45" s="8"/>
    </row>
    <row r="46" ht="16.5" customHeight="1">
      <c r="A46" s="46"/>
      <c r="B46" s="46"/>
      <c r="C46" s="46"/>
      <c r="D46" s="46"/>
      <c r="E46" s="46"/>
      <c r="F46" s="46"/>
      <c r="G46" s="46"/>
      <c r="H46" s="46"/>
      <c r="I46" s="46"/>
      <c r="J46" s="46"/>
      <c r="K46" s="46"/>
      <c r="L46" s="46"/>
      <c r="M46" s="6"/>
      <c r="N46" s="6"/>
      <c r="O46" s="6"/>
      <c r="P46" s="6"/>
      <c r="Q46" s="8"/>
      <c r="R46" s="8"/>
      <c r="S46" s="8"/>
      <c r="T46" s="8"/>
      <c r="U46" s="8"/>
      <c r="V46" s="8"/>
      <c r="W46" s="8"/>
      <c r="X46" s="8"/>
      <c r="Y46" s="8"/>
      <c r="Z46" s="8"/>
    </row>
    <row r="47" ht="16.5" customHeight="1">
      <c r="A47" s="51"/>
      <c r="B47" s="51"/>
      <c r="C47" s="51"/>
      <c r="D47" s="51"/>
      <c r="E47" s="51"/>
      <c r="F47" s="51"/>
      <c r="G47" s="51"/>
      <c r="H47" s="51"/>
      <c r="I47" s="51"/>
      <c r="J47" s="51"/>
      <c r="K47" s="51"/>
      <c r="L47" s="51"/>
      <c r="M47" s="6"/>
      <c r="N47" s="6"/>
      <c r="O47" s="6"/>
      <c r="P47" s="6"/>
      <c r="Q47" s="8"/>
      <c r="R47" s="8"/>
      <c r="S47" s="8"/>
      <c r="T47" s="8"/>
      <c r="U47" s="8"/>
      <c r="V47" s="8"/>
      <c r="W47" s="8"/>
      <c r="X47" s="8"/>
      <c r="Y47" s="8"/>
      <c r="Z47" s="8"/>
    </row>
    <row r="48" ht="16.5" customHeight="1">
      <c r="A48" s="52">
        <v>14.0</v>
      </c>
      <c r="B48" s="53" t="str">
        <f>IF(MID('2. Identificación del Riesgo'!H48:H50,1,27)="Seguridad de la Información",'2. Identificación del Riesgo'!B48:B50,
IF('2. Identificación del Riesgo'!H48:H50="","",
IF(MID('2. Identificación del Riesgo'!H48:H50,1,27)&lt;&gt;"Seguridad de la Información","No aplica")))</f>
        <v/>
      </c>
      <c r="C48" s="53" t="str">
        <f>IF(MID('2. Identificación del Riesgo'!H48:H50,1,27)="Seguridad de la Información",'2. Identificación del Riesgo'!C48:C50,
IF('2. Identificación del Riesgo'!H48:H50="","",
IF(MID('2. Identificación del Riesgo'!H48:H50,1,27)&lt;&gt;"Seguridad de la Información","No aplica")))</f>
        <v/>
      </c>
      <c r="D48" s="53" t="str">
        <f>IF(MID('2. Identificación del Riesgo'!H48:H50,1,27)="Seguridad de la Información",'2. Identificación del Riesgo'!G48:G50,
IF('2. Identificación del Riesgo'!H48:H50="","",
IF(MID('2. Identificación del Riesgo'!H48:H50,1,27)&lt;&gt;"Seguridad de la Información","No aplica")))</f>
        <v/>
      </c>
      <c r="E48" s="53" t="str">
        <f>IF(MID('2. Identificación del Riesgo'!H48:H50,1,27)="Seguridad de la Información",'2. Identificación del Riesgo'!H48:H50,
IF('2. Identificación del Riesgo'!H48:H50="","",
IF(MID('2. Identificación del Riesgo'!H48:H50,1,27)&lt;&gt;"Seguridad de la Información","No aplica")))</f>
        <v/>
      </c>
      <c r="F48" s="53" t="str">
        <f>IF(MID('2. Identificación del Riesgo'!H48:H50,1,27)="Seguridad de la Información",'2. Identificación del Riesgo'!I48:I50,
IF('2. Identificación del Riesgo'!H48:H50="","",
IF(MID('2. Identificación del Riesgo'!H48:H50,1,27)&lt;&gt;"Seguridad de la Información","No aplica")))</f>
        <v/>
      </c>
      <c r="G48" s="5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3"/>
      <c r="I48" s="53"/>
      <c r="J48" s="6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3"/>
      <c r="L48" s="53"/>
      <c r="M48" s="7"/>
      <c r="N48" s="7"/>
      <c r="O48" s="7"/>
      <c r="P48" s="7"/>
      <c r="Q48" s="8"/>
      <c r="R48" s="8"/>
      <c r="S48" s="8"/>
      <c r="T48" s="8"/>
      <c r="U48" s="8"/>
      <c r="V48" s="8"/>
      <c r="W48" s="8"/>
      <c r="X48" s="8"/>
      <c r="Y48" s="8"/>
      <c r="Z48" s="8"/>
    </row>
    <row r="49" ht="16.5" customHeight="1">
      <c r="A49" s="46"/>
      <c r="B49" s="46"/>
      <c r="C49" s="46"/>
      <c r="D49" s="46"/>
      <c r="E49" s="46"/>
      <c r="F49" s="46"/>
      <c r="G49" s="46"/>
      <c r="H49" s="46"/>
      <c r="I49" s="46"/>
      <c r="J49" s="46"/>
      <c r="K49" s="46"/>
      <c r="L49" s="46"/>
      <c r="M49" s="6"/>
      <c r="N49" s="6"/>
      <c r="O49" s="6"/>
      <c r="P49" s="6"/>
      <c r="Q49" s="8"/>
      <c r="R49" s="8"/>
      <c r="S49" s="8"/>
      <c r="T49" s="8"/>
      <c r="U49" s="8"/>
      <c r="V49" s="8"/>
      <c r="W49" s="8"/>
      <c r="X49" s="8"/>
      <c r="Y49" s="8"/>
      <c r="Z49" s="8"/>
    </row>
    <row r="50" ht="16.5" customHeight="1">
      <c r="A50" s="51"/>
      <c r="B50" s="51"/>
      <c r="C50" s="51"/>
      <c r="D50" s="51"/>
      <c r="E50" s="51"/>
      <c r="F50" s="51"/>
      <c r="G50" s="51"/>
      <c r="H50" s="51"/>
      <c r="I50" s="51"/>
      <c r="J50" s="51"/>
      <c r="K50" s="51"/>
      <c r="L50" s="51"/>
      <c r="M50" s="6"/>
      <c r="N50" s="6"/>
      <c r="O50" s="6"/>
      <c r="P50" s="6"/>
      <c r="Q50" s="8"/>
      <c r="R50" s="8"/>
      <c r="S50" s="8"/>
      <c r="T50" s="8"/>
      <c r="U50" s="8"/>
      <c r="V50" s="8"/>
      <c r="W50" s="8"/>
      <c r="X50" s="8"/>
      <c r="Y50" s="8"/>
      <c r="Z50" s="8"/>
    </row>
    <row r="51" ht="16.5" customHeight="1">
      <c r="A51" s="52">
        <v>15.0</v>
      </c>
      <c r="B51" s="53" t="str">
        <f>IF(MID('2. Identificación del Riesgo'!H51:H53,1,27)="Seguridad de la Información",'2. Identificación del Riesgo'!B51:B53,
IF('2. Identificación del Riesgo'!H51:H53="","",
IF(MID('2. Identificación del Riesgo'!H51:H53,1,27)&lt;&gt;"Seguridad de la Información","No aplica")))</f>
        <v/>
      </c>
      <c r="C51" s="53" t="str">
        <f>IF(MID('2. Identificación del Riesgo'!H51:H53,1,27)="Seguridad de la Información",'2. Identificación del Riesgo'!C51:C53,
IF('2. Identificación del Riesgo'!H51:H53="","",
IF(MID('2. Identificación del Riesgo'!H51:H53,1,27)&lt;&gt;"Seguridad de la Información","No aplica")))</f>
        <v/>
      </c>
      <c r="D51" s="53" t="str">
        <f>IF(MID('2. Identificación del Riesgo'!H51:H53,1,27)="Seguridad de la Información",'2. Identificación del Riesgo'!G51:G53,
IF('2. Identificación del Riesgo'!H51:H53="","",
IF(MID('2. Identificación del Riesgo'!H51:H53,1,27)&lt;&gt;"Seguridad de la Información","No aplica")))</f>
        <v/>
      </c>
      <c r="E51" s="53" t="str">
        <f>IF(MID('2. Identificación del Riesgo'!H51:H53,1,27)="Seguridad de la Información",'2. Identificación del Riesgo'!H51:H53,
IF('2. Identificación del Riesgo'!H51:H53="","",
IF(MID('2. Identificación del Riesgo'!H51:H53,1,27)&lt;&gt;"Seguridad de la Información","No aplica")))</f>
        <v/>
      </c>
      <c r="F51" s="53" t="str">
        <f>IF(MID('2. Identificación del Riesgo'!H51:H53,1,27)="Seguridad de la Información",'2. Identificación del Riesgo'!I51:I53,
IF('2. Identificación del Riesgo'!H51:H53="","",
IF(MID('2. Identificación del Riesgo'!H51:H53,1,27)&lt;&gt;"Seguridad de la Información","No aplica")))</f>
        <v/>
      </c>
      <c r="G51" s="5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3"/>
      <c r="I51" s="53"/>
      <c r="J51" s="6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3"/>
      <c r="L51" s="53"/>
      <c r="M51" s="7"/>
      <c r="N51" s="7"/>
      <c r="O51" s="7"/>
      <c r="P51" s="7"/>
      <c r="Q51" s="8"/>
      <c r="R51" s="8"/>
      <c r="S51" s="8"/>
      <c r="T51" s="8"/>
      <c r="U51" s="8"/>
      <c r="V51" s="8"/>
      <c r="W51" s="8"/>
      <c r="X51" s="8"/>
      <c r="Y51" s="8"/>
      <c r="Z51" s="8"/>
    </row>
    <row r="52" ht="16.5" customHeight="1">
      <c r="A52" s="46"/>
      <c r="B52" s="46"/>
      <c r="C52" s="46"/>
      <c r="D52" s="46"/>
      <c r="E52" s="46"/>
      <c r="F52" s="46"/>
      <c r="G52" s="46"/>
      <c r="H52" s="46"/>
      <c r="I52" s="46"/>
      <c r="J52" s="46"/>
      <c r="K52" s="46"/>
      <c r="L52" s="46"/>
      <c r="M52" s="6"/>
      <c r="N52" s="6"/>
      <c r="O52" s="6"/>
      <c r="P52" s="6"/>
      <c r="Q52" s="8"/>
      <c r="R52" s="8"/>
      <c r="S52" s="8"/>
      <c r="T52" s="8"/>
      <c r="U52" s="8"/>
      <c r="V52" s="8"/>
      <c r="W52" s="8"/>
      <c r="X52" s="8"/>
      <c r="Y52" s="8"/>
      <c r="Z52" s="8"/>
    </row>
    <row r="53" ht="16.5" customHeight="1">
      <c r="A53" s="51"/>
      <c r="B53" s="51"/>
      <c r="C53" s="51"/>
      <c r="D53" s="51"/>
      <c r="E53" s="51"/>
      <c r="F53" s="51"/>
      <c r="G53" s="51"/>
      <c r="H53" s="51"/>
      <c r="I53" s="51"/>
      <c r="J53" s="51"/>
      <c r="K53" s="51"/>
      <c r="L53" s="51"/>
      <c r="M53" s="6"/>
      <c r="N53" s="6"/>
      <c r="O53" s="6"/>
      <c r="P53" s="6"/>
      <c r="Q53" s="8"/>
      <c r="R53" s="8"/>
      <c r="S53" s="8"/>
      <c r="T53" s="8"/>
      <c r="U53" s="8"/>
      <c r="V53" s="8"/>
      <c r="W53" s="8"/>
      <c r="X53" s="8"/>
      <c r="Y53" s="8"/>
      <c r="Z53" s="8"/>
    </row>
    <row r="54" ht="16.5" customHeight="1">
      <c r="A54" s="52">
        <v>16.0</v>
      </c>
      <c r="B54" s="53" t="str">
        <f>IF(MID('2. Identificación del Riesgo'!H54:H56,1,27)="Seguridad de la Información",'2. Identificación del Riesgo'!B54:B56,
IF('2. Identificación del Riesgo'!H54:H56="","",
IF(MID('2. Identificación del Riesgo'!H54:H56,1,27)&lt;&gt;"Seguridad de la Información","No aplica")))</f>
        <v/>
      </c>
      <c r="C54" s="53" t="str">
        <f>IF(MID('2. Identificación del Riesgo'!H54:H56,1,27)="Seguridad de la Información",'2. Identificación del Riesgo'!C54:C56,
IF('2. Identificación del Riesgo'!H54:H56="","",
IF(MID('2. Identificación del Riesgo'!H54:H56,1,27)&lt;&gt;"Seguridad de la Información","No aplica")))</f>
        <v/>
      </c>
      <c r="D54" s="53" t="str">
        <f>IF(MID('2. Identificación del Riesgo'!H54:H56,1,27)="Seguridad de la Información",'2. Identificación del Riesgo'!G54:G56,
IF('2. Identificación del Riesgo'!H54:H56="","",
IF(MID('2. Identificación del Riesgo'!H54:H56,1,27)&lt;&gt;"Seguridad de la Información","No aplica")))</f>
        <v/>
      </c>
      <c r="E54" s="53" t="str">
        <f>IF(MID('2. Identificación del Riesgo'!H54:H56,1,27)="Seguridad de la Información",'2. Identificación del Riesgo'!H54:H56,
IF('2. Identificación del Riesgo'!H54:H56="","",
IF(MID('2. Identificación del Riesgo'!H54:H56,1,27)&lt;&gt;"Seguridad de la Información","No aplica")))</f>
        <v/>
      </c>
      <c r="F54" s="53" t="str">
        <f>IF(MID('2. Identificación del Riesgo'!H54:H56,1,27)="Seguridad de la Información",'2. Identificación del Riesgo'!I54:I56,
IF('2. Identificación del Riesgo'!H54:H56="","",
IF(MID('2. Identificación del Riesgo'!H54:H56,1,27)&lt;&gt;"Seguridad de la Información","No aplica")))</f>
        <v/>
      </c>
      <c r="G54" s="5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3"/>
      <c r="I54" s="53"/>
      <c r="J54" s="6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3"/>
      <c r="L54" s="53"/>
      <c r="M54" s="7"/>
      <c r="N54" s="7"/>
      <c r="O54" s="7"/>
      <c r="P54" s="7"/>
      <c r="Q54" s="8"/>
      <c r="R54" s="8"/>
      <c r="S54" s="8"/>
      <c r="T54" s="8"/>
      <c r="U54" s="8"/>
      <c r="V54" s="8"/>
      <c r="W54" s="8"/>
      <c r="X54" s="8"/>
      <c r="Y54" s="8"/>
      <c r="Z54" s="8"/>
    </row>
    <row r="55" ht="16.5" customHeight="1">
      <c r="A55" s="46"/>
      <c r="B55" s="46"/>
      <c r="C55" s="46"/>
      <c r="D55" s="46"/>
      <c r="E55" s="46"/>
      <c r="F55" s="46"/>
      <c r="G55" s="46"/>
      <c r="H55" s="46"/>
      <c r="I55" s="46"/>
      <c r="J55" s="46"/>
      <c r="K55" s="46"/>
      <c r="L55" s="46"/>
      <c r="M55" s="6"/>
      <c r="N55" s="6"/>
      <c r="O55" s="6"/>
      <c r="P55" s="6"/>
      <c r="Q55" s="8"/>
      <c r="R55" s="8"/>
      <c r="S55" s="8"/>
      <c r="T55" s="8"/>
      <c r="U55" s="8"/>
      <c r="V55" s="8"/>
      <c r="W55" s="8"/>
      <c r="X55" s="8"/>
      <c r="Y55" s="8"/>
      <c r="Z55" s="8"/>
    </row>
    <row r="56" ht="16.5" customHeight="1">
      <c r="A56" s="51"/>
      <c r="B56" s="51"/>
      <c r="C56" s="51"/>
      <c r="D56" s="51"/>
      <c r="E56" s="51"/>
      <c r="F56" s="51"/>
      <c r="G56" s="51"/>
      <c r="H56" s="51"/>
      <c r="I56" s="51"/>
      <c r="J56" s="51"/>
      <c r="K56" s="51"/>
      <c r="L56" s="51"/>
      <c r="M56" s="6"/>
      <c r="N56" s="6"/>
      <c r="O56" s="6"/>
      <c r="P56" s="6"/>
      <c r="Q56" s="8"/>
      <c r="R56" s="8"/>
      <c r="S56" s="8"/>
      <c r="T56" s="8"/>
      <c r="U56" s="8"/>
      <c r="V56" s="8"/>
      <c r="W56" s="8"/>
      <c r="X56" s="8"/>
      <c r="Y56" s="8"/>
      <c r="Z56" s="8"/>
    </row>
    <row r="57" ht="16.5" customHeight="1">
      <c r="A57" s="52">
        <v>17.0</v>
      </c>
      <c r="B57" s="53" t="str">
        <f>IF(MID('2. Identificación del Riesgo'!H57:H59,1,27)="Seguridad de la Información",'2. Identificación del Riesgo'!B57:B59,
IF('2. Identificación del Riesgo'!H57:H59="","",
IF(MID('2. Identificación del Riesgo'!H57:H59,1,27)&lt;&gt;"Seguridad de la Información","No aplica")))</f>
        <v/>
      </c>
      <c r="C57" s="53" t="str">
        <f>IF(MID('2. Identificación del Riesgo'!H57:H59,1,27)="Seguridad de la Información",'2. Identificación del Riesgo'!C57:C59,
IF('2. Identificación del Riesgo'!H57:H59="","",
IF(MID('2. Identificación del Riesgo'!H57:H59,1,27)&lt;&gt;"Seguridad de la Información","No aplica")))</f>
        <v/>
      </c>
      <c r="D57" s="53" t="str">
        <f>IF(MID('2. Identificación del Riesgo'!H57:H59,1,27)="Seguridad de la Información",'2. Identificación del Riesgo'!G57:G59,
IF('2. Identificación del Riesgo'!H57:H59="","",
IF(MID('2. Identificación del Riesgo'!H57:H59,1,27)&lt;&gt;"Seguridad de la Información","No aplica")))</f>
        <v/>
      </c>
      <c r="E57" s="53" t="str">
        <f>IF(MID('2. Identificación del Riesgo'!H57:H59,1,27)="Seguridad de la Información",'2. Identificación del Riesgo'!H57:H59,
IF('2. Identificación del Riesgo'!H57:H59="","",
IF(MID('2. Identificación del Riesgo'!H57:H59,1,27)&lt;&gt;"Seguridad de la Información","No aplica")))</f>
        <v/>
      </c>
      <c r="F57" s="53" t="str">
        <f>IF(MID('2. Identificación del Riesgo'!H57:H59,1,27)="Seguridad de la Información",'2. Identificación del Riesgo'!I57:I59,
IF('2. Identificación del Riesgo'!H57:H59="","",
IF(MID('2. Identificación del Riesgo'!H57:H59,1,27)&lt;&gt;"Seguridad de la Información","No aplica")))</f>
        <v/>
      </c>
      <c r="G57" s="5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3"/>
      <c r="I57" s="53"/>
      <c r="J57" s="6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3"/>
      <c r="L57" s="53"/>
      <c r="M57" s="7"/>
      <c r="N57" s="7"/>
      <c r="O57" s="7"/>
      <c r="P57" s="7"/>
      <c r="Q57" s="8"/>
      <c r="R57" s="8"/>
      <c r="S57" s="8"/>
      <c r="T57" s="8"/>
      <c r="U57" s="8"/>
      <c r="V57" s="8"/>
      <c r="W57" s="8"/>
      <c r="X57" s="8"/>
      <c r="Y57" s="8"/>
      <c r="Z57" s="8"/>
    </row>
    <row r="58" ht="16.5" customHeight="1">
      <c r="A58" s="46"/>
      <c r="B58" s="46"/>
      <c r="C58" s="46"/>
      <c r="D58" s="46"/>
      <c r="E58" s="46"/>
      <c r="F58" s="46"/>
      <c r="G58" s="46"/>
      <c r="H58" s="46"/>
      <c r="I58" s="46"/>
      <c r="J58" s="46"/>
      <c r="K58" s="46"/>
      <c r="L58" s="46"/>
      <c r="M58" s="6"/>
      <c r="N58" s="6"/>
      <c r="O58" s="6"/>
      <c r="P58" s="6"/>
      <c r="Q58" s="8"/>
      <c r="R58" s="8"/>
      <c r="S58" s="8"/>
      <c r="T58" s="8"/>
      <c r="U58" s="8"/>
      <c r="V58" s="8"/>
      <c r="W58" s="8"/>
      <c r="X58" s="8"/>
      <c r="Y58" s="8"/>
      <c r="Z58" s="8"/>
    </row>
    <row r="59" ht="16.5" customHeight="1">
      <c r="A59" s="51"/>
      <c r="B59" s="51"/>
      <c r="C59" s="51"/>
      <c r="D59" s="51"/>
      <c r="E59" s="51"/>
      <c r="F59" s="51"/>
      <c r="G59" s="51"/>
      <c r="H59" s="51"/>
      <c r="I59" s="51"/>
      <c r="J59" s="51"/>
      <c r="K59" s="51"/>
      <c r="L59" s="51"/>
      <c r="M59" s="6"/>
      <c r="N59" s="6"/>
      <c r="O59" s="6"/>
      <c r="P59" s="6"/>
      <c r="Q59" s="8"/>
      <c r="R59" s="8"/>
      <c r="S59" s="8"/>
      <c r="T59" s="8"/>
      <c r="U59" s="8"/>
      <c r="V59" s="8"/>
      <c r="W59" s="8"/>
      <c r="X59" s="8"/>
      <c r="Y59" s="8"/>
      <c r="Z59" s="8"/>
    </row>
    <row r="60" ht="16.5" customHeight="1">
      <c r="A60" s="52">
        <v>18.0</v>
      </c>
      <c r="B60" s="53" t="str">
        <f>IF(MID('2. Identificación del Riesgo'!H60:H62,1,27)="Seguridad de la Información",'2. Identificación del Riesgo'!B60:B62,
IF('2. Identificación del Riesgo'!H60:H62="","",
IF(MID('2. Identificación del Riesgo'!H60:H62,1,27)&lt;&gt;"Seguridad de la Información","No aplica")))</f>
        <v/>
      </c>
      <c r="C60" s="53" t="str">
        <f>IF(MID('2. Identificación del Riesgo'!H60:H62,1,27)="Seguridad de la Información",'2. Identificación del Riesgo'!C60:C62,
IF('2. Identificación del Riesgo'!H60:H62="","",
IF(MID('2. Identificación del Riesgo'!H60:H62,1,27)&lt;&gt;"Seguridad de la Información","No aplica")))</f>
        <v/>
      </c>
      <c r="D60" s="53" t="str">
        <f>IF(MID('2. Identificación del Riesgo'!H60:H62,1,27)="Seguridad de la Información",'2. Identificación del Riesgo'!G60:G62,
IF('2. Identificación del Riesgo'!H60:H62="","",
IF(MID('2. Identificación del Riesgo'!H60:H62,1,27)&lt;&gt;"Seguridad de la Información","No aplica")))</f>
        <v/>
      </c>
      <c r="E60" s="53" t="str">
        <f>IF(MID('2. Identificación del Riesgo'!H60:H62,1,27)="Seguridad de la Información",'2. Identificación del Riesgo'!H60:H62,
IF('2. Identificación del Riesgo'!H60:H62="","",
IF(MID('2. Identificación del Riesgo'!H60:H62,1,27)&lt;&gt;"Seguridad de la Información","No aplica")))</f>
        <v/>
      </c>
      <c r="F60" s="53" t="str">
        <f>IF(MID('2. Identificación del Riesgo'!H60:H62,1,27)="Seguridad de la Información",'2. Identificación del Riesgo'!I60:I62,
IF('2. Identificación del Riesgo'!H60:H62="","",
IF(MID('2. Identificación del Riesgo'!H60:H62,1,27)&lt;&gt;"Seguridad de la Información","No aplica")))</f>
        <v/>
      </c>
      <c r="G60" s="5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3"/>
      <c r="I60" s="53"/>
      <c r="J60" s="6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3"/>
      <c r="L60" s="53"/>
      <c r="M60" s="7"/>
      <c r="N60" s="7"/>
      <c r="O60" s="7"/>
      <c r="P60" s="7"/>
      <c r="Q60" s="8"/>
      <c r="R60" s="8"/>
      <c r="S60" s="8"/>
      <c r="T60" s="8"/>
      <c r="U60" s="8"/>
      <c r="V60" s="8"/>
      <c r="W60" s="8"/>
      <c r="X60" s="8"/>
      <c r="Y60" s="8"/>
      <c r="Z60" s="8"/>
    </row>
    <row r="61" ht="16.5" customHeight="1">
      <c r="A61" s="46"/>
      <c r="B61" s="46"/>
      <c r="C61" s="46"/>
      <c r="D61" s="46"/>
      <c r="E61" s="46"/>
      <c r="F61" s="46"/>
      <c r="G61" s="46"/>
      <c r="H61" s="46"/>
      <c r="I61" s="46"/>
      <c r="J61" s="46"/>
      <c r="K61" s="46"/>
      <c r="L61" s="46"/>
      <c r="M61" s="6"/>
      <c r="N61" s="6"/>
      <c r="O61" s="6"/>
      <c r="P61" s="6"/>
      <c r="Q61" s="8"/>
      <c r="R61" s="8"/>
      <c r="S61" s="8"/>
      <c r="T61" s="8"/>
      <c r="U61" s="8"/>
      <c r="V61" s="8"/>
      <c r="W61" s="8"/>
      <c r="X61" s="8"/>
      <c r="Y61" s="8"/>
      <c r="Z61" s="8"/>
    </row>
    <row r="62" ht="16.5" customHeight="1">
      <c r="A62" s="51"/>
      <c r="B62" s="51"/>
      <c r="C62" s="51"/>
      <c r="D62" s="51"/>
      <c r="E62" s="51"/>
      <c r="F62" s="51"/>
      <c r="G62" s="51"/>
      <c r="H62" s="51"/>
      <c r="I62" s="51"/>
      <c r="J62" s="51"/>
      <c r="K62" s="51"/>
      <c r="L62" s="51"/>
      <c r="M62" s="6"/>
      <c r="N62" s="6"/>
      <c r="O62" s="6"/>
      <c r="P62" s="6"/>
      <c r="Q62" s="8"/>
      <c r="R62" s="8"/>
      <c r="S62" s="8"/>
      <c r="T62" s="8"/>
      <c r="U62" s="8"/>
      <c r="V62" s="8"/>
      <c r="W62" s="8"/>
      <c r="X62" s="8"/>
      <c r="Y62" s="8"/>
      <c r="Z62" s="8"/>
    </row>
    <row r="63" ht="16.5" customHeight="1">
      <c r="A63" s="52">
        <v>19.0</v>
      </c>
      <c r="B63" s="53" t="str">
        <f>IF(MID('2. Identificación del Riesgo'!H63:H65,1,27)="Seguridad de la Información",'2. Identificación del Riesgo'!B63:B65,
IF('2. Identificación del Riesgo'!H63:H65="","",
IF(MID('2. Identificación del Riesgo'!H63:H65,1,27)&lt;&gt;"Seguridad de la Información","No aplica")))</f>
        <v/>
      </c>
      <c r="C63" s="53" t="str">
        <f>IF(MID('2. Identificación del Riesgo'!H63:H65,1,27)="Seguridad de la Información",'2. Identificación del Riesgo'!C63:C65,
IF('2. Identificación del Riesgo'!H63:H65="","",
IF(MID('2. Identificación del Riesgo'!H63:H65,1,27)&lt;&gt;"Seguridad de la Información","No aplica")))</f>
        <v/>
      </c>
      <c r="D63" s="53" t="str">
        <f>IF(MID('2. Identificación del Riesgo'!H63:H65,1,27)="Seguridad de la Información",'2. Identificación del Riesgo'!G63:G65,
IF('2. Identificación del Riesgo'!H63:H65="","",
IF(MID('2. Identificación del Riesgo'!H63:H65,1,27)&lt;&gt;"Seguridad de la Información","No aplica")))</f>
        <v/>
      </c>
      <c r="E63" s="53" t="str">
        <f>IF(MID('2. Identificación del Riesgo'!H63:H65,1,27)="Seguridad de la Información",'2. Identificación del Riesgo'!H63:H65,
IF('2. Identificación del Riesgo'!H63:H65="","",
IF(MID('2. Identificación del Riesgo'!H63:H65,1,27)&lt;&gt;"Seguridad de la Información","No aplica")))</f>
        <v/>
      </c>
      <c r="F63" s="53" t="str">
        <f>IF(MID('2. Identificación del Riesgo'!H63:H65,1,27)="Seguridad de la Información",'2. Identificación del Riesgo'!I63:I65,
IF('2. Identificación del Riesgo'!H63:H65="","",
IF(MID('2. Identificación del Riesgo'!H63:H65,1,27)&lt;&gt;"Seguridad de la Información","No aplica")))</f>
        <v/>
      </c>
      <c r="G63" s="5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3"/>
      <c r="I63" s="53"/>
      <c r="J63" s="6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3"/>
      <c r="L63" s="53"/>
      <c r="M63" s="7"/>
      <c r="N63" s="7"/>
      <c r="O63" s="7"/>
      <c r="P63" s="7"/>
      <c r="Q63" s="8"/>
      <c r="R63" s="8"/>
      <c r="S63" s="8"/>
      <c r="T63" s="8"/>
      <c r="U63" s="8"/>
      <c r="V63" s="8"/>
      <c r="W63" s="8"/>
      <c r="X63" s="8"/>
      <c r="Y63" s="8"/>
      <c r="Z63" s="8"/>
    </row>
    <row r="64" ht="16.5" customHeight="1">
      <c r="A64" s="46"/>
      <c r="B64" s="46"/>
      <c r="C64" s="46"/>
      <c r="D64" s="46"/>
      <c r="E64" s="46"/>
      <c r="F64" s="46"/>
      <c r="G64" s="46"/>
      <c r="H64" s="46"/>
      <c r="I64" s="46"/>
      <c r="J64" s="46"/>
      <c r="K64" s="46"/>
      <c r="L64" s="46"/>
      <c r="M64" s="6"/>
      <c r="N64" s="6"/>
      <c r="O64" s="6"/>
      <c r="P64" s="6"/>
      <c r="Q64" s="8"/>
      <c r="R64" s="8"/>
      <c r="S64" s="8"/>
      <c r="T64" s="8"/>
      <c r="U64" s="8"/>
      <c r="V64" s="8"/>
      <c r="W64" s="8"/>
      <c r="X64" s="8"/>
      <c r="Y64" s="8"/>
      <c r="Z64" s="8"/>
    </row>
    <row r="65" ht="16.5" customHeight="1">
      <c r="A65" s="51"/>
      <c r="B65" s="51"/>
      <c r="C65" s="51"/>
      <c r="D65" s="51"/>
      <c r="E65" s="51"/>
      <c r="F65" s="51"/>
      <c r="G65" s="51"/>
      <c r="H65" s="51"/>
      <c r="I65" s="51"/>
      <c r="J65" s="51"/>
      <c r="K65" s="51"/>
      <c r="L65" s="51"/>
      <c r="M65" s="6"/>
      <c r="N65" s="6"/>
      <c r="O65" s="6"/>
      <c r="P65" s="6"/>
      <c r="Q65" s="8"/>
      <c r="R65" s="8"/>
      <c r="S65" s="8"/>
      <c r="T65" s="8"/>
      <c r="U65" s="8"/>
      <c r="V65" s="8"/>
      <c r="W65" s="8"/>
      <c r="X65" s="8"/>
      <c r="Y65" s="8"/>
      <c r="Z65" s="8"/>
    </row>
    <row r="66" ht="16.5" customHeight="1">
      <c r="A66" s="52">
        <v>20.0</v>
      </c>
      <c r="B66" s="53" t="str">
        <f>IF(MID('2. Identificación del Riesgo'!H66:H68,1,27)="Seguridad de la Información",'2. Identificación del Riesgo'!B66:B68,
IF('2. Identificación del Riesgo'!H66:H68="","",
IF(MID('2. Identificación del Riesgo'!H66:H68,1,27)&lt;&gt;"Seguridad de la Información","No aplica")))</f>
        <v/>
      </c>
      <c r="C66" s="53" t="str">
        <f>IF(MID('2. Identificación del Riesgo'!H66:H68,1,27)="Seguridad de la Información",'2. Identificación del Riesgo'!C66:C68,
IF('2. Identificación del Riesgo'!H66:H68="","",
IF(MID('2. Identificación del Riesgo'!H66:H68,1,27)&lt;&gt;"Seguridad de la Información","No aplica")))</f>
        <v/>
      </c>
      <c r="D66" s="53" t="str">
        <f>IF(MID('2. Identificación del Riesgo'!H66:H68,1,27)="Seguridad de la Información",'2. Identificación del Riesgo'!G66:G68,
IF('2. Identificación del Riesgo'!H66:H68="","",
IF(MID('2. Identificación del Riesgo'!H66:H68,1,27)&lt;&gt;"Seguridad de la Información","No aplica")))</f>
        <v/>
      </c>
      <c r="E66" s="53" t="str">
        <f>IF(MID('2. Identificación del Riesgo'!H66:H68,1,27)="Seguridad de la Información",'2. Identificación del Riesgo'!H66:H68,
IF('2. Identificación del Riesgo'!H66:H68="","",
IF(MID('2. Identificación del Riesgo'!H66:H68,1,27)&lt;&gt;"Seguridad de la Información","No aplica")))</f>
        <v/>
      </c>
      <c r="F66" s="53" t="str">
        <f>IF(MID('2. Identificación del Riesgo'!H66:H68,1,27)="Seguridad de la Información",'2. Identificación del Riesgo'!I66:I68,
IF('2. Identificación del Riesgo'!H66:H68="","",
IF(MID('2. Identificación del Riesgo'!H66:H68,1,27)&lt;&gt;"Seguridad de la Información","No aplica")))</f>
        <v/>
      </c>
      <c r="G66" s="5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3"/>
      <c r="I66" s="53"/>
      <c r="J66" s="6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3"/>
      <c r="L66" s="53"/>
      <c r="M66" s="7"/>
      <c r="N66" s="7"/>
      <c r="O66" s="7"/>
      <c r="P66" s="7"/>
      <c r="Q66" s="8"/>
      <c r="R66" s="8"/>
      <c r="S66" s="8"/>
      <c r="T66" s="8"/>
      <c r="U66" s="8"/>
      <c r="V66" s="8"/>
      <c r="W66" s="8"/>
      <c r="X66" s="8"/>
      <c r="Y66" s="8"/>
      <c r="Z66" s="8"/>
    </row>
    <row r="67" ht="16.5" customHeight="1">
      <c r="A67" s="46"/>
      <c r="B67" s="46"/>
      <c r="C67" s="46"/>
      <c r="D67" s="46"/>
      <c r="E67" s="46"/>
      <c r="F67" s="46"/>
      <c r="G67" s="46"/>
      <c r="H67" s="46"/>
      <c r="I67" s="46"/>
      <c r="J67" s="46"/>
      <c r="K67" s="46"/>
      <c r="L67" s="46"/>
      <c r="M67" s="6"/>
      <c r="N67" s="6"/>
      <c r="O67" s="6"/>
      <c r="P67" s="6"/>
      <c r="Q67" s="8"/>
      <c r="R67" s="8"/>
      <c r="S67" s="8"/>
      <c r="T67" s="8"/>
      <c r="U67" s="8"/>
      <c r="V67" s="8"/>
      <c r="W67" s="8"/>
      <c r="X67" s="8"/>
      <c r="Y67" s="8"/>
      <c r="Z67" s="8"/>
    </row>
    <row r="68" ht="16.5" customHeight="1">
      <c r="A68" s="51"/>
      <c r="B68" s="51"/>
      <c r="C68" s="51"/>
      <c r="D68" s="51"/>
      <c r="E68" s="51"/>
      <c r="F68" s="51"/>
      <c r="G68" s="51"/>
      <c r="H68" s="51"/>
      <c r="I68" s="51"/>
      <c r="J68" s="51"/>
      <c r="K68" s="51"/>
      <c r="L68" s="51"/>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9" priority="1">
      <formula>IF($E9="No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0" t="s">
        <v>203</v>
      </c>
      <c r="U1" s="27"/>
      <c r="V1" s="28"/>
      <c r="W1" s="7"/>
      <c r="X1" s="7"/>
      <c r="Y1" s="7"/>
      <c r="Z1" s="7"/>
      <c r="AA1" s="7"/>
      <c r="AB1" s="7"/>
      <c r="AC1" s="7"/>
      <c r="AD1" s="7"/>
      <c r="AE1" s="7"/>
      <c r="AF1" s="7"/>
      <c r="AG1" s="7"/>
      <c r="AH1" s="7"/>
      <c r="AI1" s="7"/>
      <c r="AJ1" s="7"/>
      <c r="AK1" s="7"/>
      <c r="AL1" s="7"/>
      <c r="AM1" s="7"/>
    </row>
    <row r="2" ht="16.5" customHeight="1">
      <c r="A2" s="9"/>
      <c r="B2" s="10"/>
      <c r="C2" s="9"/>
      <c r="S2" s="10"/>
      <c r="T2" s="60" t="s">
        <v>204</v>
      </c>
      <c r="U2" s="27"/>
      <c r="V2" s="28"/>
      <c r="W2" s="7"/>
      <c r="X2" s="7"/>
      <c r="Y2" s="7"/>
      <c r="Z2" s="7"/>
      <c r="AA2" s="7"/>
      <c r="AB2" s="7"/>
      <c r="AC2" s="7"/>
      <c r="AD2" s="7"/>
      <c r="AE2" s="7"/>
      <c r="AF2" s="7"/>
      <c r="AG2" s="7"/>
      <c r="AH2" s="7"/>
      <c r="AI2" s="7"/>
      <c r="AJ2" s="7"/>
      <c r="AK2" s="7"/>
      <c r="AL2" s="7"/>
      <c r="AM2" s="7"/>
    </row>
    <row r="3" ht="16.5" customHeight="1">
      <c r="A3" s="9"/>
      <c r="B3" s="10"/>
      <c r="C3" s="9"/>
      <c r="S3" s="10"/>
      <c r="T3" s="60" t="s">
        <v>205</v>
      </c>
      <c r="U3" s="27"/>
      <c r="V3" s="28"/>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60" t="s">
        <v>206</v>
      </c>
      <c r="U4" s="27"/>
      <c r="V4" s="28"/>
      <c r="W4" s="7"/>
      <c r="X4" s="7"/>
      <c r="Y4" s="7"/>
      <c r="Z4" s="7"/>
      <c r="AA4" s="7"/>
      <c r="AB4" s="7"/>
      <c r="AC4" s="7"/>
      <c r="AD4" s="7"/>
      <c r="AE4" s="7"/>
      <c r="AF4" s="7"/>
      <c r="AG4" s="7"/>
      <c r="AH4" s="7"/>
      <c r="AI4" s="7"/>
      <c r="AJ4" s="7"/>
      <c r="AK4" s="7"/>
      <c r="AL4" s="7"/>
      <c r="AM4" s="7"/>
    </row>
    <row r="5" ht="13.5" customHeight="1">
      <c r="A5" s="61"/>
      <c r="B5" s="61"/>
      <c r="C5" s="61"/>
      <c r="D5" s="61"/>
      <c r="E5" s="61"/>
      <c r="F5" s="61"/>
      <c r="G5" s="61"/>
      <c r="H5" s="61"/>
      <c r="I5" s="66"/>
      <c r="J5" s="66"/>
      <c r="K5" s="61"/>
      <c r="L5" s="61"/>
      <c r="M5" s="61"/>
      <c r="N5" s="61"/>
      <c r="O5" s="61"/>
      <c r="P5" s="61"/>
      <c r="Q5" s="61"/>
      <c r="R5" s="61"/>
      <c r="S5" s="61"/>
      <c r="T5" s="61"/>
      <c r="U5" s="61"/>
      <c r="V5" s="61"/>
      <c r="W5" s="7"/>
      <c r="X5" s="7"/>
      <c r="Y5" s="7"/>
      <c r="Z5" s="7"/>
      <c r="AA5" s="7"/>
      <c r="AB5" s="7"/>
      <c r="AC5" s="7"/>
      <c r="AD5" s="7"/>
      <c r="AE5" s="7"/>
      <c r="AF5" s="7"/>
      <c r="AG5" s="7"/>
      <c r="AH5" s="7"/>
      <c r="AI5" s="7"/>
      <c r="AJ5" s="7"/>
      <c r="AK5" s="7"/>
      <c r="AL5" s="7"/>
      <c r="AM5" s="7"/>
    </row>
    <row r="6" ht="15.0" customHeight="1">
      <c r="A6" s="45" t="s">
        <v>100</v>
      </c>
      <c r="B6" s="27"/>
      <c r="C6" s="27"/>
      <c r="D6" s="28"/>
      <c r="E6" s="45" t="s">
        <v>207</v>
      </c>
      <c r="F6" s="27"/>
      <c r="G6" s="27"/>
      <c r="H6" s="27"/>
      <c r="I6" s="27"/>
      <c r="J6" s="27"/>
      <c r="K6" s="27"/>
      <c r="L6" s="27"/>
      <c r="M6" s="27"/>
      <c r="N6" s="27"/>
      <c r="O6" s="27"/>
      <c r="P6" s="27"/>
      <c r="Q6" s="27"/>
      <c r="R6" s="27"/>
      <c r="S6" s="27"/>
      <c r="T6" s="27"/>
      <c r="U6" s="27"/>
      <c r="V6" s="28"/>
      <c r="W6" s="7"/>
      <c r="X6" s="7"/>
      <c r="Y6" s="7"/>
      <c r="Z6" s="7"/>
      <c r="AA6" s="7"/>
      <c r="AB6" s="7"/>
      <c r="AC6" s="7"/>
      <c r="AD6" s="7"/>
      <c r="AE6" s="7"/>
      <c r="AF6" s="7"/>
      <c r="AG6" s="7"/>
      <c r="AH6" s="7"/>
      <c r="AI6" s="7"/>
      <c r="AJ6" s="7"/>
      <c r="AK6" s="7"/>
      <c r="AL6" s="7"/>
      <c r="AM6" s="7"/>
    </row>
    <row r="7" ht="15.75" customHeight="1">
      <c r="A7" s="43" t="s">
        <v>98</v>
      </c>
      <c r="B7" s="44" t="s">
        <v>99</v>
      </c>
      <c r="C7" s="49" t="s">
        <v>107</v>
      </c>
      <c r="D7" s="49" t="s">
        <v>108</v>
      </c>
      <c r="E7" s="47" t="s">
        <v>208</v>
      </c>
      <c r="F7" s="47" t="s">
        <v>209</v>
      </c>
      <c r="G7" s="47" t="s">
        <v>210</v>
      </c>
      <c r="H7" s="49" t="s">
        <v>211</v>
      </c>
      <c r="I7" s="67" t="s">
        <v>212</v>
      </c>
      <c r="J7" s="68"/>
      <c r="K7" s="69"/>
      <c r="L7" s="70" t="s">
        <v>213</v>
      </c>
      <c r="M7" s="27"/>
      <c r="N7" s="27"/>
      <c r="O7" s="27"/>
      <c r="P7" s="27"/>
      <c r="Q7" s="71"/>
      <c r="R7" s="72" t="s">
        <v>214</v>
      </c>
      <c r="S7" s="70" t="s">
        <v>101</v>
      </c>
      <c r="T7" s="71"/>
      <c r="U7" s="72" t="s">
        <v>215</v>
      </c>
      <c r="V7" s="72" t="s">
        <v>216</v>
      </c>
      <c r="W7" s="7"/>
      <c r="X7" s="7"/>
      <c r="Y7" s="7"/>
      <c r="Z7" s="7"/>
      <c r="AA7" s="7"/>
      <c r="AB7" s="7"/>
      <c r="AC7" s="7"/>
      <c r="AD7" s="7"/>
      <c r="AE7" s="7"/>
      <c r="AF7" s="7"/>
      <c r="AG7" s="7"/>
      <c r="AH7" s="7"/>
      <c r="AI7" s="7"/>
      <c r="AJ7" s="7"/>
      <c r="AK7" s="7"/>
      <c r="AL7" s="7"/>
      <c r="AM7" s="7"/>
    </row>
    <row r="8" ht="52.5" customHeight="1">
      <c r="A8" s="51"/>
      <c r="B8" s="51"/>
      <c r="C8" s="51"/>
      <c r="D8" s="51"/>
      <c r="E8" s="51"/>
      <c r="F8" s="51"/>
      <c r="G8" s="51"/>
      <c r="H8" s="51"/>
      <c r="I8" s="73" t="s">
        <v>217</v>
      </c>
      <c r="J8" s="74" t="s">
        <v>218</v>
      </c>
      <c r="K8" s="73" t="s">
        <v>219</v>
      </c>
      <c r="L8" s="73" t="s">
        <v>220</v>
      </c>
      <c r="M8" s="73" t="s">
        <v>221</v>
      </c>
      <c r="N8" s="73" t="s">
        <v>222</v>
      </c>
      <c r="O8" s="73" t="s">
        <v>223</v>
      </c>
      <c r="P8" s="73" t="s">
        <v>224</v>
      </c>
      <c r="Q8" s="75" t="s">
        <v>225</v>
      </c>
      <c r="R8" s="51"/>
      <c r="S8" s="74" t="s">
        <v>226</v>
      </c>
      <c r="T8" s="74" t="s">
        <v>227</v>
      </c>
      <c r="U8" s="51"/>
      <c r="V8" s="51"/>
      <c r="W8" s="63"/>
      <c r="X8" s="63"/>
      <c r="Y8" s="63"/>
      <c r="Z8" s="63"/>
      <c r="AA8" s="63"/>
      <c r="AB8" s="63"/>
      <c r="AC8" s="63"/>
      <c r="AD8" s="63"/>
      <c r="AE8" s="63"/>
      <c r="AF8" s="63"/>
      <c r="AG8" s="63"/>
      <c r="AH8" s="63"/>
      <c r="AI8" s="63"/>
      <c r="AJ8" s="63"/>
      <c r="AK8" s="63"/>
      <c r="AL8" s="63"/>
      <c r="AM8" s="63"/>
    </row>
    <row r="9" ht="30.75" customHeight="1">
      <c r="A9" s="52">
        <v>1.0</v>
      </c>
      <c r="B9" s="7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77"/>
      <c r="F9" s="77"/>
      <c r="G9" s="77"/>
      <c r="H9" s="77" t="str">
        <f t="shared" ref="H9:H68" si="1">CONCATENATE(E9," ",F9," ",G9)</f>
        <v>  </v>
      </c>
      <c r="I9" s="78"/>
      <c r="J9" s="78" t="str">
        <f t="shared" ref="J9:J68" si="2">IF(OR(I9="Preventivo",I9="Detectivo"),"Afecta probabilidad",
IF(I9="Correctivo","Afecta Impacto",""))</f>
        <v/>
      </c>
      <c r="K9" s="78"/>
      <c r="L9" s="78"/>
      <c r="M9" s="78"/>
      <c r="N9" s="78"/>
      <c r="O9" s="78"/>
      <c r="P9" s="78"/>
      <c r="Q9" s="78"/>
      <c r="R9" s="79" t="str">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80" t="str">
        <f>IF(OR(J9="",J9=0),"",
IF(J9="Afecta probabilidad",'2. Identificación del Riesgo'!$L$9,""))</f>
        <v/>
      </c>
      <c r="T9" s="80" t="str">
        <f>IF(OR(J9="",J9=0),"",
IF(J9="Afecta Impacto",'2. Identificación del Riesgo'!$O$9,""))</f>
        <v/>
      </c>
      <c r="U9" s="80">
        <f t="shared" ref="U9:U68" si="4">IFERROR(IF(S9="",0,S9-(S9*R9)),0)</f>
        <v>0</v>
      </c>
      <c r="V9" s="80">
        <f t="shared" ref="V9:V68" si="5">IFERROR(IF(T9="",0,T9-(T9*R9)),0)</f>
        <v>0</v>
      </c>
      <c r="W9" s="64"/>
      <c r="X9" s="64"/>
      <c r="Y9" s="64"/>
      <c r="Z9" s="64"/>
      <c r="AA9" s="64"/>
      <c r="AB9" s="64"/>
      <c r="AC9" s="64"/>
      <c r="AD9" s="64"/>
      <c r="AE9" s="64"/>
      <c r="AF9" s="64"/>
      <c r="AG9" s="64"/>
      <c r="AH9" s="64"/>
      <c r="AI9" s="64"/>
      <c r="AJ9" s="64"/>
      <c r="AK9" s="64"/>
      <c r="AL9" s="64"/>
      <c r="AM9" s="64"/>
    </row>
    <row r="10" ht="30.75" customHeight="1">
      <c r="A10" s="46"/>
      <c r="B10" s="46"/>
      <c r="C10" s="46"/>
      <c r="D10" s="46"/>
      <c r="E10" s="77"/>
      <c r="F10" s="77"/>
      <c r="G10" s="77"/>
      <c r="H10" s="77" t="str">
        <f t="shared" si="1"/>
        <v>  </v>
      </c>
      <c r="I10" s="78"/>
      <c r="J10" s="78" t="str">
        <f t="shared" si="2"/>
        <v/>
      </c>
      <c r="K10" s="78"/>
      <c r="L10" s="78"/>
      <c r="M10" s="78"/>
      <c r="N10" s="78"/>
      <c r="O10" s="78"/>
      <c r="P10" s="78"/>
      <c r="Q10" s="78"/>
      <c r="R10" s="79" t="str">
        <f t="shared" si="3"/>
        <v/>
      </c>
      <c r="S10" s="80" t="str">
        <f>IF(OR(J10="",J10=0),"",
IF(J10="Afecta probabilidad",
IF(J9="Afecta probabilidad",S9-(S9*R9),'2. Identificación del Riesgo'!$L$9),""))</f>
        <v/>
      </c>
      <c r="T10" s="80" t="str">
        <f>IF(OR(J10="",J10=0),"",
IF(J10="Afecta Impacto",
IF(J9="Afecta Impacto",T9-(T9*R9),'2. Identificación del Riesgo'!$O$9),""))</f>
        <v/>
      </c>
      <c r="U10" s="80">
        <f t="shared" si="4"/>
        <v>0</v>
      </c>
      <c r="V10" s="80">
        <f t="shared" si="5"/>
        <v>0</v>
      </c>
      <c r="W10" s="7"/>
      <c r="X10" s="7"/>
      <c r="Y10" s="7"/>
      <c r="Z10" s="7"/>
      <c r="AA10" s="7"/>
      <c r="AB10" s="7"/>
      <c r="AC10" s="7"/>
      <c r="AD10" s="7"/>
      <c r="AE10" s="7"/>
      <c r="AF10" s="7"/>
      <c r="AG10" s="7"/>
      <c r="AH10" s="7"/>
      <c r="AI10" s="7"/>
      <c r="AJ10" s="7"/>
      <c r="AK10" s="7"/>
      <c r="AL10" s="7"/>
      <c r="AM10" s="7"/>
    </row>
    <row r="11" ht="30.75" customHeight="1">
      <c r="A11" s="51"/>
      <c r="B11" s="51"/>
      <c r="C11" s="51"/>
      <c r="D11" s="51"/>
      <c r="E11" s="77"/>
      <c r="F11" s="77"/>
      <c r="G11" s="77"/>
      <c r="H11" s="77" t="str">
        <f t="shared" si="1"/>
        <v>  </v>
      </c>
      <c r="I11" s="78"/>
      <c r="J11" s="78" t="str">
        <f t="shared" si="2"/>
        <v/>
      </c>
      <c r="K11" s="78"/>
      <c r="L11" s="78"/>
      <c r="M11" s="78"/>
      <c r="N11" s="78"/>
      <c r="O11" s="78"/>
      <c r="P11" s="78"/>
      <c r="Q11" s="78"/>
      <c r="R11" s="79" t="str">
        <f t="shared" si="3"/>
        <v/>
      </c>
      <c r="S11" s="80" t="str">
        <f>IF(OR(J11="",J11=0),"",
IF(J11="Afecta probabilidad",
IF(J10="Afecta probabilidad",S10-(S10*R10),
IF(J9="Afecta probabilidad",S9-(S9*R9),'2. Identificación del Riesgo'!$L$9)),""))</f>
        <v/>
      </c>
      <c r="T11" s="80" t="str">
        <f>IF(OR(J11="",J11=0),"",
IF(J11="Afecta Impacto",
IF(J10="Afecta Impacto",T10-(T10*R10),
IF(J9="Afecta Impacto",T9-(T9*R9),'2. Identificación del Riesgo'!$O$9)),""))</f>
        <v/>
      </c>
      <c r="U11" s="80">
        <f t="shared" si="4"/>
        <v>0</v>
      </c>
      <c r="V11" s="80">
        <f t="shared" si="5"/>
        <v>0</v>
      </c>
      <c r="W11" s="7"/>
      <c r="X11" s="7"/>
      <c r="Y11" s="7"/>
      <c r="Z11" s="7"/>
      <c r="AA11" s="7"/>
      <c r="AB11" s="7"/>
      <c r="AC11" s="7"/>
      <c r="AD11" s="7"/>
      <c r="AE11" s="7"/>
      <c r="AF11" s="7"/>
      <c r="AG11" s="7"/>
      <c r="AH11" s="7"/>
      <c r="AI11" s="7"/>
      <c r="AJ11" s="7"/>
      <c r="AK11" s="7"/>
      <c r="AL11" s="7"/>
      <c r="AM11" s="7"/>
    </row>
    <row r="12" ht="30.75" customHeight="1">
      <c r="A12" s="52">
        <v>2.0</v>
      </c>
      <c r="B12" s="7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No aplica</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No aplica</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No aplica</v>
      </c>
      <c r="E12" s="77"/>
      <c r="F12" s="77"/>
      <c r="G12" s="77"/>
      <c r="H12" s="77" t="str">
        <f t="shared" si="1"/>
        <v>  </v>
      </c>
      <c r="I12" s="78"/>
      <c r="J12" s="78" t="str">
        <f t="shared" si="2"/>
        <v/>
      </c>
      <c r="K12" s="78"/>
      <c r="L12" s="78"/>
      <c r="M12" s="78"/>
      <c r="N12" s="78"/>
      <c r="O12" s="78"/>
      <c r="P12" s="78"/>
      <c r="Q12" s="78"/>
      <c r="R12" s="79" t="str">
        <f t="shared" si="3"/>
        <v/>
      </c>
      <c r="S12" s="80" t="str">
        <f>IF(OR(J12="",J12=0),"",
IF(J12="Afecta probabilidad",'2. Identificación del Riesgo'!$L$12,""))</f>
        <v/>
      </c>
      <c r="T12" s="80" t="str">
        <f>IF(OR(J12="",J12=0),"",
IF(J12="Afecta Impacto",'2. Identificación del Riesgo'!$O$12,""))</f>
        <v/>
      </c>
      <c r="U12" s="80">
        <f t="shared" si="4"/>
        <v>0</v>
      </c>
      <c r="V12" s="80">
        <f t="shared" si="5"/>
        <v>0</v>
      </c>
      <c r="W12" s="7"/>
      <c r="X12" s="7"/>
      <c r="Y12" s="7"/>
      <c r="Z12" s="7"/>
      <c r="AA12" s="7"/>
      <c r="AB12" s="7"/>
      <c r="AC12" s="7"/>
      <c r="AD12" s="7"/>
      <c r="AE12" s="7"/>
      <c r="AF12" s="7"/>
      <c r="AG12" s="7"/>
      <c r="AH12" s="7"/>
      <c r="AI12" s="7"/>
      <c r="AJ12" s="7"/>
      <c r="AK12" s="7"/>
      <c r="AL12" s="7"/>
      <c r="AM12" s="7"/>
    </row>
    <row r="13" ht="30.75" customHeight="1">
      <c r="A13" s="46"/>
      <c r="B13" s="46"/>
      <c r="C13" s="46"/>
      <c r="D13" s="46"/>
      <c r="E13" s="77"/>
      <c r="F13" s="77"/>
      <c r="G13" s="77"/>
      <c r="H13" s="77" t="str">
        <f t="shared" si="1"/>
        <v>  </v>
      </c>
      <c r="I13" s="78"/>
      <c r="J13" s="78" t="str">
        <f t="shared" si="2"/>
        <v/>
      </c>
      <c r="K13" s="78"/>
      <c r="L13" s="78"/>
      <c r="M13" s="78"/>
      <c r="N13" s="78"/>
      <c r="O13" s="78"/>
      <c r="P13" s="78"/>
      <c r="Q13" s="78"/>
      <c r="R13" s="79" t="str">
        <f t="shared" si="3"/>
        <v/>
      </c>
      <c r="S13" s="80" t="str">
        <f>IF(OR(J13="",J13=0),"",
IF(J13="Afecta probabilidad",
IF(J12="Afecta probabilidad",S12-(S12*R12),'2. Identificación del Riesgo'!$L$12),""))</f>
        <v/>
      </c>
      <c r="T13" s="80" t="str">
        <f>IF(OR(J13="",J13=0),"",
IF(J13="Afecta Impacto",
IF(J12="Afecta Impacto",T12-(T12*R12),'2. Identificación del Riesgo'!$O$12),""))</f>
        <v/>
      </c>
      <c r="U13" s="80">
        <f t="shared" si="4"/>
        <v>0</v>
      </c>
      <c r="V13" s="80">
        <f t="shared" si="5"/>
        <v>0</v>
      </c>
      <c r="W13" s="7"/>
      <c r="X13" s="7"/>
      <c r="Y13" s="7"/>
      <c r="Z13" s="7"/>
      <c r="AA13" s="7"/>
      <c r="AB13" s="7"/>
      <c r="AC13" s="7"/>
      <c r="AD13" s="7"/>
      <c r="AE13" s="7"/>
      <c r="AF13" s="7"/>
      <c r="AG13" s="7"/>
      <c r="AH13" s="7"/>
      <c r="AI13" s="7"/>
      <c r="AJ13" s="7"/>
      <c r="AK13" s="7"/>
      <c r="AL13" s="7"/>
      <c r="AM13" s="7"/>
    </row>
    <row r="14" ht="30.75" customHeight="1">
      <c r="A14" s="51"/>
      <c r="B14" s="51"/>
      <c r="C14" s="51"/>
      <c r="D14" s="51"/>
      <c r="E14" s="77"/>
      <c r="F14" s="77"/>
      <c r="G14" s="77"/>
      <c r="H14" s="77" t="str">
        <f t="shared" si="1"/>
        <v>  </v>
      </c>
      <c r="I14" s="78"/>
      <c r="J14" s="78" t="str">
        <f t="shared" si="2"/>
        <v/>
      </c>
      <c r="K14" s="78"/>
      <c r="L14" s="78"/>
      <c r="M14" s="78"/>
      <c r="N14" s="78"/>
      <c r="O14" s="78"/>
      <c r="P14" s="78"/>
      <c r="Q14" s="78"/>
      <c r="R14" s="79" t="str">
        <f t="shared" si="3"/>
        <v/>
      </c>
      <c r="S14" s="80" t="str">
        <f>IF(OR(J14="",J14=0),"",
IF(J14="Afecta probabilidad",
IF(J13="Afecta probabilidad",S13-(S13*R13),
IF(J12="Afecta probabilidad",S12-(S12*R12),'2. Identificación del Riesgo'!$L$12)),""))</f>
        <v/>
      </c>
      <c r="T14" s="80" t="str">
        <f>IF(OR(J14="",J14=0),"",
IF(J14="Afecta Impacto",
IF(J13="Afecta Impacto",T13-(T13*R13),
IF(J12="Afecta Impacto",T12-(T12*R12),'2. Identificación del Riesgo'!$O$12)),""))</f>
        <v/>
      </c>
      <c r="U14" s="80">
        <f t="shared" si="4"/>
        <v>0</v>
      </c>
      <c r="V14" s="80">
        <f t="shared" si="5"/>
        <v>0</v>
      </c>
      <c r="W14" s="7"/>
      <c r="X14" s="7"/>
      <c r="Y14" s="7"/>
      <c r="Z14" s="7"/>
      <c r="AA14" s="7"/>
      <c r="AB14" s="7"/>
      <c r="AC14" s="7"/>
      <c r="AD14" s="7"/>
      <c r="AE14" s="7"/>
      <c r="AF14" s="7"/>
      <c r="AG14" s="7"/>
      <c r="AH14" s="7"/>
      <c r="AI14" s="7"/>
      <c r="AJ14" s="7"/>
      <c r="AK14" s="7"/>
      <c r="AL14" s="7"/>
      <c r="AM14" s="7"/>
    </row>
    <row r="15" ht="30.75" customHeight="1">
      <c r="A15" s="52">
        <v>3.0</v>
      </c>
      <c r="B15" s="7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No aplica</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No aplica</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No aplica</v>
      </c>
      <c r="E15" s="77"/>
      <c r="F15" s="77"/>
      <c r="G15" s="77"/>
      <c r="H15" s="77" t="str">
        <f t="shared" si="1"/>
        <v>  </v>
      </c>
      <c r="I15" s="78"/>
      <c r="J15" s="78" t="str">
        <f t="shared" si="2"/>
        <v/>
      </c>
      <c r="K15" s="78"/>
      <c r="L15" s="78"/>
      <c r="M15" s="78"/>
      <c r="N15" s="78"/>
      <c r="O15" s="78"/>
      <c r="P15" s="78"/>
      <c r="Q15" s="78"/>
      <c r="R15" s="79" t="str">
        <f t="shared" si="3"/>
        <v/>
      </c>
      <c r="S15" s="80" t="str">
        <f>IF(OR(J15="",J15=0),"",
IF(J15="Afecta probabilidad",'2. Identificación del Riesgo'!$L$15,""))</f>
        <v/>
      </c>
      <c r="T15" s="80" t="str">
        <f>IF(OR(J15="",J15=0),"",
IF(J15="Afecta Impacto",'2. Identificación del Riesgo'!$O$15,""))</f>
        <v/>
      </c>
      <c r="U15" s="80">
        <f t="shared" si="4"/>
        <v>0</v>
      </c>
      <c r="V15" s="80">
        <f t="shared" si="5"/>
        <v>0</v>
      </c>
      <c r="W15" s="7"/>
      <c r="X15" s="7"/>
      <c r="Y15" s="7"/>
      <c r="Z15" s="7"/>
      <c r="AA15" s="7"/>
      <c r="AB15" s="7"/>
      <c r="AC15" s="7"/>
      <c r="AD15" s="7"/>
      <c r="AE15" s="7"/>
      <c r="AF15" s="7"/>
      <c r="AG15" s="7"/>
      <c r="AH15" s="7"/>
      <c r="AI15" s="7"/>
      <c r="AJ15" s="7"/>
      <c r="AK15" s="7"/>
      <c r="AL15" s="7"/>
      <c r="AM15" s="7"/>
    </row>
    <row r="16" ht="30.75" customHeight="1">
      <c r="A16" s="46"/>
      <c r="B16" s="46"/>
      <c r="C16" s="46"/>
      <c r="D16" s="46"/>
      <c r="E16" s="77"/>
      <c r="F16" s="77"/>
      <c r="G16" s="77"/>
      <c r="H16" s="77" t="str">
        <f t="shared" si="1"/>
        <v>  </v>
      </c>
      <c r="I16" s="78"/>
      <c r="J16" s="78" t="str">
        <f t="shared" si="2"/>
        <v/>
      </c>
      <c r="K16" s="78"/>
      <c r="L16" s="78"/>
      <c r="M16" s="78"/>
      <c r="N16" s="78"/>
      <c r="O16" s="78"/>
      <c r="P16" s="78"/>
      <c r="Q16" s="78"/>
      <c r="R16" s="79" t="str">
        <f t="shared" si="3"/>
        <v/>
      </c>
      <c r="S16" s="80" t="str">
        <f>IF(OR(J16="",J16=0),"",
IF(J16="Afecta probabilidad",
IF(J15="Afecta probabilidad",S15-(S15*R15),'2. Identificación del Riesgo'!$L$15),""))</f>
        <v/>
      </c>
      <c r="T16" s="80" t="str">
        <f>IF(OR(J16="",J16=0),"",
IF(J16="Afecta Impacto",
IF(J15="Afecta Impacto",T15-(T15*R15),'2. Identificación del Riesgo'!$O$15),""))</f>
        <v/>
      </c>
      <c r="U16" s="80">
        <f t="shared" si="4"/>
        <v>0</v>
      </c>
      <c r="V16" s="80">
        <f t="shared" si="5"/>
        <v>0</v>
      </c>
      <c r="W16" s="7"/>
      <c r="X16" s="7"/>
      <c r="Y16" s="7"/>
      <c r="Z16" s="7"/>
      <c r="AA16" s="7"/>
      <c r="AB16" s="7"/>
      <c r="AC16" s="7"/>
      <c r="AD16" s="7"/>
      <c r="AE16" s="7"/>
      <c r="AF16" s="7"/>
      <c r="AG16" s="7"/>
      <c r="AH16" s="7"/>
      <c r="AI16" s="7"/>
      <c r="AJ16" s="7"/>
      <c r="AK16" s="7"/>
      <c r="AL16" s="7"/>
      <c r="AM16" s="7"/>
    </row>
    <row r="17" ht="30.75" customHeight="1">
      <c r="A17" s="51"/>
      <c r="B17" s="51"/>
      <c r="C17" s="51"/>
      <c r="D17" s="51"/>
      <c r="E17" s="77"/>
      <c r="F17" s="77"/>
      <c r="G17" s="77"/>
      <c r="H17" s="77" t="str">
        <f t="shared" si="1"/>
        <v>  </v>
      </c>
      <c r="I17" s="78"/>
      <c r="J17" s="78" t="str">
        <f t="shared" si="2"/>
        <v/>
      </c>
      <c r="K17" s="78"/>
      <c r="L17" s="78"/>
      <c r="M17" s="78"/>
      <c r="N17" s="78"/>
      <c r="O17" s="78"/>
      <c r="P17" s="78"/>
      <c r="Q17" s="78"/>
      <c r="R17" s="79" t="str">
        <f t="shared" si="3"/>
        <v/>
      </c>
      <c r="S17" s="80" t="str">
        <f>IF(OR(J17="",J17=0),"",
IF(J17="Afecta probabilidad",
IF(J16="Afecta probabilidad",S16-(S16*R16),
IF(J15="Afecta probabilidad",S15-(S15*R15),'2. Identificación del Riesgo'!$L$15)),""))</f>
        <v/>
      </c>
      <c r="T17" s="80" t="str">
        <f>IF(OR(J17="",J17=0),"",
IF(J17="Afecta Impacto",
IF(J16="Afecta Impacto",T16-(T16*R16),
IF(J15="Afecta Impacto",T15-(T15*R15),'2. Identificación del Riesgo'!$O$15)),""))</f>
        <v/>
      </c>
      <c r="U17" s="80">
        <f t="shared" si="4"/>
        <v>0</v>
      </c>
      <c r="V17" s="80">
        <f t="shared" si="5"/>
        <v>0</v>
      </c>
      <c r="W17" s="7"/>
      <c r="X17" s="7"/>
      <c r="Y17" s="7"/>
      <c r="Z17" s="7"/>
      <c r="AA17" s="7"/>
      <c r="AB17" s="7"/>
      <c r="AC17" s="7"/>
      <c r="AD17" s="7"/>
      <c r="AE17" s="7"/>
      <c r="AF17" s="7"/>
      <c r="AG17" s="7"/>
      <c r="AH17" s="7"/>
      <c r="AI17" s="7"/>
      <c r="AJ17" s="7"/>
      <c r="AK17" s="7"/>
      <c r="AL17" s="7"/>
      <c r="AM17" s="7"/>
    </row>
    <row r="18" ht="30.75" customHeight="1">
      <c r="A18" s="52">
        <v>4.0</v>
      </c>
      <c r="B18" s="7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Manejo de Emergencias y Desastres</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Incumplimiento de las actividades establecidas en el plan de acción</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Estratégico</v>
      </c>
      <c r="E18" s="77" t="s">
        <v>228</v>
      </c>
      <c r="F18" s="77" t="s">
        <v>229</v>
      </c>
      <c r="G18" s="77" t="s">
        <v>230</v>
      </c>
      <c r="H18" s="77" t="str">
        <f t="shared" si="1"/>
        <v>Líderes de grupos funcionales realizan seguimiento a las actividades del plan de acción mensualmente con el fin de establecer el estado de avance de los compromisos establecidos</v>
      </c>
      <c r="I18" s="78" t="s">
        <v>231</v>
      </c>
      <c r="J18" s="78" t="str">
        <f t="shared" si="2"/>
        <v>Afecta probabilidad</v>
      </c>
      <c r="K18" s="78" t="s">
        <v>232</v>
      </c>
      <c r="L18" s="78" t="s">
        <v>233</v>
      </c>
      <c r="M18" s="78" t="s">
        <v>234</v>
      </c>
      <c r="N18" s="78" t="s">
        <v>235</v>
      </c>
      <c r="O18" s="78" t="s">
        <v>236</v>
      </c>
      <c r="P18" s="78" t="s">
        <v>237</v>
      </c>
      <c r="Q18" s="78" t="s">
        <v>238</v>
      </c>
      <c r="R18" s="79">
        <f t="shared" si="3"/>
        <v>0.4</v>
      </c>
      <c r="S18" s="80">
        <f>IF(OR(J18="",J18=0),"",
IF(J18="Afecta probabilidad",'2. Identificación del Riesgo'!$L$18,""))</f>
        <v>0.4</v>
      </c>
      <c r="T18" s="80" t="str">
        <f>IF(OR(J18="",J18=0),"",
IF(J18="Afecta Impacto",'2. Identificación del Riesgo'!$O$18,""))</f>
        <v/>
      </c>
      <c r="U18" s="80">
        <f t="shared" si="4"/>
        <v>0.24</v>
      </c>
      <c r="V18" s="80">
        <f t="shared" si="5"/>
        <v>0</v>
      </c>
      <c r="W18" s="7"/>
      <c r="X18" s="7"/>
      <c r="Y18" s="7"/>
      <c r="Z18" s="7"/>
      <c r="AA18" s="7"/>
      <c r="AB18" s="7"/>
      <c r="AC18" s="7"/>
      <c r="AD18" s="7"/>
      <c r="AE18" s="7"/>
      <c r="AF18" s="7"/>
      <c r="AG18" s="7"/>
      <c r="AH18" s="7"/>
      <c r="AI18" s="7"/>
      <c r="AJ18" s="7"/>
      <c r="AK18" s="7"/>
      <c r="AL18" s="7"/>
      <c r="AM18" s="7"/>
    </row>
    <row r="19" ht="30.75" customHeight="1">
      <c r="A19" s="46"/>
      <c r="B19" s="46"/>
      <c r="C19" s="46"/>
      <c r="D19" s="46"/>
      <c r="E19" s="77" t="s">
        <v>239</v>
      </c>
      <c r="F19" s="77" t="s">
        <v>240</v>
      </c>
      <c r="G19" s="77" t="s">
        <v>241</v>
      </c>
      <c r="H19" s="77" t="str">
        <f t="shared" si="1"/>
        <v>Subdirector revisa el avance de las actividades del plan de acción cada dos meses con el fin de establecer el estado de avance de los compromisos establecidos</v>
      </c>
      <c r="I19" s="78" t="s">
        <v>231</v>
      </c>
      <c r="J19" s="78" t="str">
        <f t="shared" si="2"/>
        <v>Afecta probabilidad</v>
      </c>
      <c r="K19" s="78" t="s">
        <v>232</v>
      </c>
      <c r="L19" s="78" t="s">
        <v>233</v>
      </c>
      <c r="M19" s="78" t="s">
        <v>234</v>
      </c>
      <c r="N19" s="78" t="s">
        <v>235</v>
      </c>
      <c r="O19" s="78" t="s">
        <v>236</v>
      </c>
      <c r="P19" s="78" t="s">
        <v>242</v>
      </c>
      <c r="Q19" s="78" t="s">
        <v>243</v>
      </c>
      <c r="R19" s="79">
        <f t="shared" si="3"/>
        <v>0.4</v>
      </c>
      <c r="S19" s="80">
        <f>IF(OR(J19="",J19=0),"",
IF(J19="Afecta probabilidad",
IF(J18="Afecta probabilidad",S18-(S18*R18),'2. Identificación del Riesgo'!$L$18),""))</f>
        <v>0.24</v>
      </c>
      <c r="T19" s="80" t="str">
        <f>IF(OR(J19="",J19=0),"",
IF(J19="Afecta Impacto",
IF(J18="Afecta Impacto",T18-(T18*R18),'2. Identificación del Riesgo'!$O$18),""))</f>
        <v/>
      </c>
      <c r="U19" s="80">
        <f t="shared" si="4"/>
        <v>0.144</v>
      </c>
      <c r="V19" s="80">
        <f t="shared" si="5"/>
        <v>0</v>
      </c>
      <c r="W19" s="7"/>
      <c r="X19" s="7"/>
      <c r="Y19" s="7"/>
      <c r="Z19" s="7"/>
      <c r="AA19" s="7"/>
      <c r="AB19" s="7"/>
      <c r="AC19" s="7"/>
      <c r="AD19" s="7"/>
      <c r="AE19" s="7"/>
      <c r="AF19" s="7"/>
      <c r="AG19" s="7"/>
      <c r="AH19" s="7"/>
      <c r="AI19" s="7"/>
      <c r="AJ19" s="7"/>
      <c r="AK19" s="7"/>
      <c r="AL19" s="7"/>
      <c r="AM19" s="7"/>
    </row>
    <row r="20" ht="30.75" customHeight="1">
      <c r="A20" s="51"/>
      <c r="B20" s="51"/>
      <c r="C20" s="51"/>
      <c r="D20" s="51"/>
      <c r="E20" s="77"/>
      <c r="F20" s="77"/>
      <c r="G20" s="77"/>
      <c r="H20" s="77" t="str">
        <f t="shared" si="1"/>
        <v>  </v>
      </c>
      <c r="I20" s="78"/>
      <c r="J20" s="78" t="str">
        <f t="shared" si="2"/>
        <v/>
      </c>
      <c r="K20" s="78"/>
      <c r="L20" s="78"/>
      <c r="M20" s="78"/>
      <c r="N20" s="78"/>
      <c r="O20" s="78"/>
      <c r="P20" s="78"/>
      <c r="Q20" s="78"/>
      <c r="R20" s="79" t="str">
        <f t="shared" si="3"/>
        <v/>
      </c>
      <c r="S20" s="80" t="str">
        <f>IF(OR(J20="",J20=0),"",
IF(J20="Afecta probabilidad",
IF(J19="Afecta probabilidad",S19-(S19*R19),
IF(J18="Afecta probabilidad",S18-(S18*R18),'2. Identificación del Riesgo'!$L$18)),""))</f>
        <v/>
      </c>
      <c r="T20" s="80" t="str">
        <f>IF(OR(J20="",J20=0),"",
IF(J20="Afecta Impacto",
IF(J19="Afecta Impacto",T19-(T19*R19),
IF(J18="Afecta Impacto",T18-(T18*R18),'2. Identificación del Riesgo'!$O$18)),""))</f>
        <v/>
      </c>
      <c r="U20" s="80">
        <f t="shared" si="4"/>
        <v>0</v>
      </c>
      <c r="V20" s="80">
        <f t="shared" si="5"/>
        <v>0</v>
      </c>
      <c r="W20" s="7"/>
      <c r="X20" s="7"/>
      <c r="Y20" s="7"/>
      <c r="Z20" s="7"/>
      <c r="AA20" s="7"/>
      <c r="AB20" s="7"/>
      <c r="AC20" s="7"/>
      <c r="AD20" s="7"/>
      <c r="AE20" s="7"/>
      <c r="AF20" s="7"/>
      <c r="AG20" s="7"/>
      <c r="AH20" s="7"/>
      <c r="AI20" s="7"/>
      <c r="AJ20" s="7"/>
      <c r="AK20" s="7"/>
      <c r="AL20" s="7"/>
      <c r="AM20" s="7"/>
    </row>
    <row r="21" ht="30.75" customHeight="1">
      <c r="A21" s="52">
        <v>5.0</v>
      </c>
      <c r="B21" s="7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No aplica</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No aplica</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No aplica</v>
      </c>
      <c r="E21" s="77"/>
      <c r="F21" s="77"/>
      <c r="G21" s="77"/>
      <c r="H21" s="77" t="str">
        <f t="shared" si="1"/>
        <v>  </v>
      </c>
      <c r="I21" s="78"/>
      <c r="J21" s="78" t="str">
        <f t="shared" si="2"/>
        <v/>
      </c>
      <c r="K21" s="78"/>
      <c r="L21" s="78"/>
      <c r="M21" s="78"/>
      <c r="N21" s="78"/>
      <c r="O21" s="78"/>
      <c r="P21" s="78"/>
      <c r="Q21" s="78"/>
      <c r="R21" s="79" t="str">
        <f t="shared" si="3"/>
        <v/>
      </c>
      <c r="S21" s="80" t="str">
        <f>IF(OR(J21="",J21=0),"",
IF(J21="Afecta probabilidad",'2. Identificación del Riesgo'!$L$21,""))</f>
        <v/>
      </c>
      <c r="T21" s="80" t="str">
        <f>IF(OR(J21="",J21=0),"",
IF(J21="Afecta Impacto",'2. Identificación del Riesgo'!$O$21,""))</f>
        <v/>
      </c>
      <c r="U21" s="80">
        <f t="shared" si="4"/>
        <v>0</v>
      </c>
      <c r="V21" s="80">
        <f t="shared" si="5"/>
        <v>0</v>
      </c>
      <c r="W21" s="7"/>
      <c r="X21" s="7"/>
      <c r="Y21" s="7"/>
      <c r="Z21" s="7"/>
      <c r="AA21" s="7"/>
      <c r="AB21" s="7"/>
      <c r="AC21" s="7"/>
      <c r="AD21" s="7"/>
      <c r="AE21" s="7"/>
      <c r="AF21" s="7"/>
      <c r="AG21" s="7"/>
      <c r="AH21" s="7"/>
      <c r="AI21" s="7"/>
      <c r="AJ21" s="7"/>
      <c r="AK21" s="7"/>
      <c r="AL21" s="7"/>
      <c r="AM21" s="7"/>
    </row>
    <row r="22" ht="30.75" customHeight="1">
      <c r="A22" s="46"/>
      <c r="B22" s="46"/>
      <c r="C22" s="46"/>
      <c r="D22" s="46"/>
      <c r="E22" s="77"/>
      <c r="F22" s="77"/>
      <c r="G22" s="77"/>
      <c r="H22" s="77" t="str">
        <f t="shared" si="1"/>
        <v>  </v>
      </c>
      <c r="I22" s="78"/>
      <c r="J22" s="78" t="str">
        <f t="shared" si="2"/>
        <v/>
      </c>
      <c r="K22" s="78"/>
      <c r="L22" s="78"/>
      <c r="M22" s="78"/>
      <c r="N22" s="78"/>
      <c r="O22" s="78"/>
      <c r="P22" s="78"/>
      <c r="Q22" s="78"/>
      <c r="R22" s="79" t="str">
        <f t="shared" si="3"/>
        <v/>
      </c>
      <c r="S22" s="80" t="str">
        <f>IF(OR(J22="",J22=0),"",
IF(J22="Afecta probabilidad",
IF(J21="Afecta probabilidad",S21-(S21*R21),'2. Identificación del Riesgo'!$L$21),""))</f>
        <v/>
      </c>
      <c r="T22" s="80" t="str">
        <f>IF(OR(J22="",J22=0),"",
IF(J22="Afecta Impacto",
IF(J21="Afecta Impacto",T21-(T21*R21),'2. Identificación del Riesgo'!$O$21),""))</f>
        <v/>
      </c>
      <c r="U22" s="80">
        <f t="shared" si="4"/>
        <v>0</v>
      </c>
      <c r="V22" s="80">
        <f t="shared" si="5"/>
        <v>0</v>
      </c>
      <c r="W22" s="7"/>
      <c r="X22" s="7"/>
      <c r="Y22" s="7"/>
      <c r="Z22" s="7"/>
      <c r="AA22" s="7"/>
      <c r="AB22" s="7"/>
      <c r="AC22" s="7"/>
      <c r="AD22" s="7"/>
      <c r="AE22" s="7"/>
      <c r="AF22" s="7"/>
      <c r="AG22" s="7"/>
      <c r="AH22" s="7"/>
      <c r="AI22" s="7"/>
      <c r="AJ22" s="7"/>
      <c r="AK22" s="7"/>
      <c r="AL22" s="7"/>
      <c r="AM22" s="7"/>
    </row>
    <row r="23" ht="30.75" customHeight="1">
      <c r="A23" s="51"/>
      <c r="B23" s="51"/>
      <c r="C23" s="51"/>
      <c r="D23" s="51"/>
      <c r="E23" s="77"/>
      <c r="F23" s="77"/>
      <c r="G23" s="77"/>
      <c r="H23" s="77" t="str">
        <f t="shared" si="1"/>
        <v>  </v>
      </c>
      <c r="I23" s="78"/>
      <c r="J23" s="78" t="str">
        <f t="shared" si="2"/>
        <v/>
      </c>
      <c r="K23" s="78"/>
      <c r="L23" s="78"/>
      <c r="M23" s="78"/>
      <c r="N23" s="78"/>
      <c r="O23" s="78"/>
      <c r="P23" s="78"/>
      <c r="Q23" s="78"/>
      <c r="R23" s="79" t="str">
        <f t="shared" si="3"/>
        <v/>
      </c>
      <c r="S23" s="80" t="str">
        <f>IF(OR(J23="",J23=0),"",
IF(J23="Afecta probabilidad",
IF(J22="Afecta probabilidad",S22-(S22*R22),
IF(J21="Afecta probabilidad",S21-(S21*R21),'2. Identificación del Riesgo'!$L$21)),""))</f>
        <v/>
      </c>
      <c r="T23" s="80" t="str">
        <f>IF(OR(J23="",J23=0),"",
IF(J23="Afecta Impacto",
IF(J22="Afecta Impacto",T22-(T22*R22),
IF(J21="Afecta Impacto",T21-(T21*R21),'2. Identificación del Riesgo'!$O$21)),""))</f>
        <v/>
      </c>
      <c r="U23" s="80">
        <f t="shared" si="4"/>
        <v>0</v>
      </c>
      <c r="V23" s="80">
        <f t="shared" si="5"/>
        <v>0</v>
      </c>
      <c r="W23" s="7"/>
      <c r="X23" s="7"/>
      <c r="Y23" s="7"/>
      <c r="Z23" s="7"/>
      <c r="AA23" s="7"/>
      <c r="AB23" s="7"/>
      <c r="AC23" s="7"/>
      <c r="AD23" s="7"/>
      <c r="AE23" s="7"/>
      <c r="AF23" s="7"/>
      <c r="AG23" s="7"/>
      <c r="AH23" s="7"/>
      <c r="AI23" s="7"/>
      <c r="AJ23" s="7"/>
      <c r="AK23" s="7"/>
      <c r="AL23" s="7"/>
      <c r="AM23" s="7"/>
    </row>
    <row r="24" ht="30.75" customHeight="1">
      <c r="A24" s="52">
        <v>6.0</v>
      </c>
      <c r="B24" s="7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Manejo de Emergencias y Desastres</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Posibilidad de no atención oportuna de las solicitudes para atención de eventos o emergencias que lleguen a presentarse por falta de suministros disponibles en
el CDLyR</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77" t="s">
        <v>244</v>
      </c>
      <c r="F24" s="77" t="s">
        <v>245</v>
      </c>
      <c r="G24" s="77" t="s">
        <v>246</v>
      </c>
      <c r="H24" s="77" t="str">
        <f t="shared" si="1"/>
        <v>El supervisor del contrato verifica mensualmente el estado de ejecución con el fin de establecer las necesidades de requerimientos</v>
      </c>
      <c r="I24" s="78" t="s">
        <v>231</v>
      </c>
      <c r="J24" s="78" t="str">
        <f t="shared" si="2"/>
        <v>Afecta probabilidad</v>
      </c>
      <c r="K24" s="78" t="s">
        <v>232</v>
      </c>
      <c r="L24" s="78" t="s">
        <v>247</v>
      </c>
      <c r="M24" s="78" t="s">
        <v>234</v>
      </c>
      <c r="N24" s="78" t="s">
        <v>235</v>
      </c>
      <c r="O24" s="78" t="s">
        <v>236</v>
      </c>
      <c r="P24" s="78" t="s">
        <v>248</v>
      </c>
      <c r="Q24" s="78" t="s">
        <v>249</v>
      </c>
      <c r="R24" s="79">
        <f t="shared" si="3"/>
        <v>0.4</v>
      </c>
      <c r="S24" s="80">
        <f>IF(OR(J24="",J24=0),"",
IF(J24="Afecta probabilidad",'2. Identificación del Riesgo'!$L$24,""))</f>
        <v>0.6</v>
      </c>
      <c r="T24" s="80" t="str">
        <f>IF(OR(J24="",J24=0),"",
IF(J24="Afecta Impacto",'2. Identificación del Riesgo'!$O$24,""))</f>
        <v/>
      </c>
      <c r="U24" s="80">
        <f t="shared" si="4"/>
        <v>0.36</v>
      </c>
      <c r="V24" s="80">
        <f t="shared" si="5"/>
        <v>0</v>
      </c>
      <c r="W24" s="7"/>
      <c r="X24" s="7"/>
      <c r="Y24" s="7"/>
      <c r="Z24" s="7"/>
      <c r="AA24" s="7"/>
      <c r="AB24" s="7"/>
      <c r="AC24" s="7"/>
      <c r="AD24" s="7"/>
      <c r="AE24" s="7"/>
      <c r="AF24" s="7"/>
      <c r="AG24" s="7"/>
      <c r="AH24" s="7"/>
      <c r="AI24" s="7"/>
      <c r="AJ24" s="7"/>
      <c r="AK24" s="7"/>
      <c r="AL24" s="7"/>
      <c r="AM24" s="7"/>
    </row>
    <row r="25" ht="30.75" customHeight="1">
      <c r="A25" s="46"/>
      <c r="B25" s="46"/>
      <c r="C25" s="46"/>
      <c r="D25" s="46"/>
      <c r="E25" s="77" t="s">
        <v>250</v>
      </c>
      <c r="F25" s="77" t="s">
        <v>251</v>
      </c>
      <c r="G25" s="77" t="s">
        <v>252</v>
      </c>
      <c r="H25" s="77" t="str">
        <f t="shared" si="1"/>
        <v>El personal de servicios de logística   diariamente adelantan la revisión del inventario de los elementos del CDLyR de acuerdo a la programación establecida en el software realizando el respectivo registro.</v>
      </c>
      <c r="I25" s="78" t="s">
        <v>231</v>
      </c>
      <c r="J25" s="78" t="str">
        <f t="shared" si="2"/>
        <v>Afecta probabilidad</v>
      </c>
      <c r="K25" s="78" t="s">
        <v>232</v>
      </c>
      <c r="L25" s="78" t="s">
        <v>247</v>
      </c>
      <c r="M25" s="78" t="s">
        <v>253</v>
      </c>
      <c r="N25" s="78" t="s">
        <v>235</v>
      </c>
      <c r="O25" s="78" t="s">
        <v>236</v>
      </c>
      <c r="P25" s="78" t="s">
        <v>254</v>
      </c>
      <c r="Q25" s="78" t="s">
        <v>255</v>
      </c>
      <c r="R25" s="79">
        <f t="shared" si="3"/>
        <v>0.4</v>
      </c>
      <c r="S25" s="80">
        <f>IF(OR(J25="",J25=0),"",
IF(J25="Afecta probabilidad",
IF(J24="Afecta probabilidad",S24-(S24*R24),'2. Identificación del Riesgo'!$L$24),""))</f>
        <v>0.36</v>
      </c>
      <c r="T25" s="80" t="str">
        <f>IF(OR(J25="",J25=0),"",
IF(J25="Afecta Impacto",
IF(J24="Afecta Impacto",T24-(T24*R24),'2. Identificación del Riesgo'!$O$24),""))</f>
        <v/>
      </c>
      <c r="U25" s="80">
        <f t="shared" si="4"/>
        <v>0.216</v>
      </c>
      <c r="V25" s="80">
        <f t="shared" si="5"/>
        <v>0</v>
      </c>
      <c r="W25" s="7"/>
      <c r="X25" s="7"/>
      <c r="Y25" s="7"/>
      <c r="Z25" s="7"/>
      <c r="AA25" s="7"/>
      <c r="AB25" s="7"/>
      <c r="AC25" s="7"/>
      <c r="AD25" s="7"/>
      <c r="AE25" s="7"/>
      <c r="AF25" s="7"/>
      <c r="AG25" s="7"/>
      <c r="AH25" s="7"/>
      <c r="AI25" s="7"/>
      <c r="AJ25" s="7"/>
      <c r="AK25" s="7"/>
      <c r="AL25" s="7"/>
      <c r="AM25" s="7"/>
    </row>
    <row r="26" ht="30.75" customHeight="1">
      <c r="A26" s="51"/>
      <c r="B26" s="51"/>
      <c r="C26" s="51"/>
      <c r="D26" s="51"/>
      <c r="E26" s="77" t="s">
        <v>256</v>
      </c>
      <c r="F26" s="77" t="s">
        <v>257</v>
      </c>
      <c r="G26" s="77" t="s">
        <v>258</v>
      </c>
      <c r="H26" s="77" t="str">
        <f t="shared" si="1"/>
        <v>El subdirector de Manejo de Emergencias y Desastres cuando se requiera establece la necesidad de adelantar contratos mediante la modalidad de urgencia manifiesta con el fin de contar de manera inmediata con suministros requeridos para la atención de emergencias, calamidades o desastres</v>
      </c>
      <c r="I26" s="78" t="s">
        <v>259</v>
      </c>
      <c r="J26" s="78" t="str">
        <f t="shared" si="2"/>
        <v>Afecta Impacto</v>
      </c>
      <c r="K26" s="78" t="s">
        <v>232</v>
      </c>
      <c r="L26" s="78" t="s">
        <v>247</v>
      </c>
      <c r="M26" s="78" t="s">
        <v>253</v>
      </c>
      <c r="N26" s="78" t="s">
        <v>235</v>
      </c>
      <c r="O26" s="78" t="s">
        <v>260</v>
      </c>
      <c r="P26" s="78" t="s">
        <v>260</v>
      </c>
      <c r="Q26" s="78" t="s">
        <v>261</v>
      </c>
      <c r="R26" s="79">
        <f t="shared" si="3"/>
        <v>0.25</v>
      </c>
      <c r="S26" s="80" t="str">
        <f>IF(OR(J26="",J26=0),"",
IF(J26="Afecta probabilidad",
IF(J25="Afecta probabilidad",S25-(S25*R25),
IF(J24="Afecta probabilidad",S24-(S24*R24),'2. Identificación del Riesgo'!$L$24)),""))</f>
        <v/>
      </c>
      <c r="T26" s="80">
        <f>IF(OR(J26="",J26=0),"",
IF(J26="Afecta Impacto",
IF(J25="Afecta Impacto",T25-(T25*R25),
IF(J24="Afecta Impacto",T24-(T24*R24),'2. Identificación del Riesgo'!$O$24)),""))</f>
        <v>0.6</v>
      </c>
      <c r="U26" s="80">
        <f t="shared" si="4"/>
        <v>0</v>
      </c>
      <c r="V26" s="80">
        <f t="shared" si="5"/>
        <v>0.45</v>
      </c>
      <c r="W26" s="7"/>
      <c r="X26" s="7"/>
      <c r="Y26" s="7"/>
      <c r="Z26" s="7"/>
      <c r="AA26" s="7"/>
      <c r="AB26" s="7"/>
      <c r="AC26" s="7"/>
      <c r="AD26" s="7"/>
      <c r="AE26" s="7"/>
      <c r="AF26" s="7"/>
      <c r="AG26" s="7"/>
      <c r="AH26" s="7"/>
      <c r="AI26" s="7"/>
      <c r="AJ26" s="7"/>
      <c r="AK26" s="7"/>
      <c r="AL26" s="7"/>
      <c r="AM26" s="7"/>
    </row>
    <row r="27" ht="30.75" customHeight="1">
      <c r="A27" s="52">
        <v>7.0</v>
      </c>
      <c r="B27" s="7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7"/>
      <c r="F27" s="77"/>
      <c r="G27" s="77"/>
      <c r="H27" s="77" t="str">
        <f t="shared" si="1"/>
        <v>  </v>
      </c>
      <c r="I27" s="78"/>
      <c r="J27" s="78" t="str">
        <f t="shared" si="2"/>
        <v/>
      </c>
      <c r="K27" s="78"/>
      <c r="L27" s="78"/>
      <c r="M27" s="78"/>
      <c r="N27" s="78"/>
      <c r="O27" s="78"/>
      <c r="P27" s="78"/>
      <c r="Q27" s="78"/>
      <c r="R27" s="79" t="str">
        <f t="shared" si="3"/>
        <v/>
      </c>
      <c r="S27" s="80" t="str">
        <f>IF(OR(J27="",J27=0),"",
IF(J27="Afecta probabilidad",'2. Identificación del Riesgo'!$L$27,""))</f>
        <v/>
      </c>
      <c r="T27" s="80" t="str">
        <f>IF(OR(J27="",J27=0),"",
IF(J27="Afecta Impacto",'2. Identificación del Riesgo'!$O$27,""))</f>
        <v/>
      </c>
      <c r="U27" s="80">
        <f t="shared" si="4"/>
        <v>0</v>
      </c>
      <c r="V27" s="80">
        <f t="shared" si="5"/>
        <v>0</v>
      </c>
      <c r="W27" s="7"/>
      <c r="X27" s="7"/>
      <c r="Y27" s="7"/>
      <c r="Z27" s="7"/>
      <c r="AA27" s="7"/>
      <c r="AB27" s="7"/>
      <c r="AC27" s="7"/>
      <c r="AD27" s="7"/>
      <c r="AE27" s="7"/>
      <c r="AF27" s="7"/>
      <c r="AG27" s="7"/>
      <c r="AH27" s="7"/>
      <c r="AI27" s="7"/>
      <c r="AJ27" s="7"/>
      <c r="AK27" s="7"/>
      <c r="AL27" s="7"/>
      <c r="AM27" s="7"/>
    </row>
    <row r="28" ht="30.75" customHeight="1">
      <c r="A28" s="46"/>
      <c r="B28" s="46"/>
      <c r="C28" s="46"/>
      <c r="D28" s="46"/>
      <c r="E28" s="77"/>
      <c r="F28" s="77"/>
      <c r="G28" s="77"/>
      <c r="H28" s="77" t="str">
        <f t="shared" si="1"/>
        <v>  </v>
      </c>
      <c r="I28" s="78"/>
      <c r="J28" s="78" t="str">
        <f t="shared" si="2"/>
        <v/>
      </c>
      <c r="K28" s="78"/>
      <c r="L28" s="78"/>
      <c r="M28" s="78"/>
      <c r="N28" s="78"/>
      <c r="O28" s="78"/>
      <c r="P28" s="78"/>
      <c r="Q28" s="78"/>
      <c r="R28" s="79" t="str">
        <f t="shared" si="3"/>
        <v/>
      </c>
      <c r="S28" s="80" t="str">
        <f>IF(OR(J28="",J28=0),"",
IF(J28="Afecta probabilidad",
IF(J27="Afecta probabilidad",S27-(S27*R27),'2. Identificación del Riesgo'!$L$27),""))</f>
        <v/>
      </c>
      <c r="T28" s="80" t="str">
        <f>IF(OR(J28="",J28=0),"",
IF(J28="Afecta Impacto",
IF(J27="Afecta Impacto",T27-(T27*R27),'2. Identificación del Riesgo'!$O$27),""))</f>
        <v/>
      </c>
      <c r="U28" s="80">
        <f t="shared" si="4"/>
        <v>0</v>
      </c>
      <c r="V28" s="80">
        <f t="shared" si="5"/>
        <v>0</v>
      </c>
      <c r="W28" s="7"/>
      <c r="X28" s="7"/>
      <c r="Y28" s="7"/>
      <c r="Z28" s="7"/>
      <c r="AA28" s="7"/>
      <c r="AB28" s="7"/>
      <c r="AC28" s="7"/>
      <c r="AD28" s="7"/>
      <c r="AE28" s="7"/>
      <c r="AF28" s="7"/>
      <c r="AG28" s="7"/>
      <c r="AH28" s="7"/>
      <c r="AI28" s="7"/>
      <c r="AJ28" s="7"/>
      <c r="AK28" s="7"/>
      <c r="AL28" s="7"/>
      <c r="AM28" s="7"/>
    </row>
    <row r="29" ht="30.75" customHeight="1">
      <c r="A29" s="51"/>
      <c r="B29" s="51"/>
      <c r="C29" s="51"/>
      <c r="D29" s="51"/>
      <c r="E29" s="77"/>
      <c r="F29" s="77"/>
      <c r="G29" s="77"/>
      <c r="H29" s="77" t="str">
        <f t="shared" si="1"/>
        <v>  </v>
      </c>
      <c r="I29" s="78"/>
      <c r="J29" s="78" t="str">
        <f t="shared" si="2"/>
        <v/>
      </c>
      <c r="K29" s="78"/>
      <c r="L29" s="78"/>
      <c r="M29" s="78"/>
      <c r="N29" s="78"/>
      <c r="O29" s="78"/>
      <c r="P29" s="78"/>
      <c r="Q29" s="78"/>
      <c r="R29" s="79" t="str">
        <f t="shared" si="3"/>
        <v/>
      </c>
      <c r="S29" s="80" t="str">
        <f>IF(OR(J29="",J29=0),"",
IF(J29="Afecta probabilidad",
IF(J28="Afecta probabilidad",S28-(S28*R28),
IF(J27="Afecta probabilidad",S27-(S27*R27),'2. Identificación del Riesgo'!$L$27)),""))</f>
        <v/>
      </c>
      <c r="T29" s="80" t="str">
        <f>IF(OR(J29="",J29=0),"",
IF(J29="Afecta Impacto",
IF(J28="Afecta Impacto",T28-(T28*R28),
IF(J27="Afecta Impacto",T27-(T27*R27),'2. Identificación del Riesgo'!$O$27)),""))</f>
        <v/>
      </c>
      <c r="U29" s="80">
        <f t="shared" si="4"/>
        <v>0</v>
      </c>
      <c r="V29" s="80">
        <f t="shared" si="5"/>
        <v>0</v>
      </c>
      <c r="W29" s="7"/>
      <c r="X29" s="7"/>
      <c r="Y29" s="7"/>
      <c r="Z29" s="7"/>
      <c r="AA29" s="7"/>
      <c r="AB29" s="7"/>
      <c r="AC29" s="7"/>
      <c r="AD29" s="7"/>
      <c r="AE29" s="7"/>
      <c r="AF29" s="7"/>
      <c r="AG29" s="7"/>
      <c r="AH29" s="7"/>
      <c r="AI29" s="7"/>
      <c r="AJ29" s="7"/>
      <c r="AK29" s="7"/>
      <c r="AL29" s="7"/>
      <c r="AM29" s="7"/>
    </row>
    <row r="30" ht="30.75" customHeight="1">
      <c r="A30" s="52">
        <v>8.0</v>
      </c>
      <c r="B30" s="7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7"/>
      <c r="F30" s="77"/>
      <c r="G30" s="77"/>
      <c r="H30" s="77" t="str">
        <f t="shared" si="1"/>
        <v>  </v>
      </c>
      <c r="I30" s="78"/>
      <c r="J30" s="78" t="str">
        <f t="shared" si="2"/>
        <v/>
      </c>
      <c r="K30" s="78"/>
      <c r="L30" s="78"/>
      <c r="M30" s="78"/>
      <c r="N30" s="78"/>
      <c r="O30" s="78"/>
      <c r="P30" s="78"/>
      <c r="Q30" s="78"/>
      <c r="R30" s="79" t="str">
        <f t="shared" si="3"/>
        <v/>
      </c>
      <c r="S30" s="80" t="str">
        <f>IF(OR(J30="",J30=0),"",
IF(J30="Afecta probabilidad",'2. Identificación del Riesgo'!$L$30,""))</f>
        <v/>
      </c>
      <c r="T30" s="80" t="str">
        <f>IF(OR(J30="",J30=0),"",
IF(J30="Afecta Impacto",'2. Identificación del Riesgo'!$O$30,""))</f>
        <v/>
      </c>
      <c r="U30" s="80">
        <f t="shared" si="4"/>
        <v>0</v>
      </c>
      <c r="V30" s="80">
        <f t="shared" si="5"/>
        <v>0</v>
      </c>
      <c r="W30" s="7"/>
      <c r="X30" s="7"/>
      <c r="Y30" s="7"/>
      <c r="Z30" s="7"/>
      <c r="AA30" s="7"/>
      <c r="AB30" s="7"/>
      <c r="AC30" s="7"/>
      <c r="AD30" s="7"/>
      <c r="AE30" s="7"/>
      <c r="AF30" s="7"/>
      <c r="AG30" s="7"/>
      <c r="AH30" s="7"/>
      <c r="AI30" s="7"/>
      <c r="AJ30" s="7"/>
      <c r="AK30" s="7"/>
      <c r="AL30" s="7"/>
      <c r="AM30" s="7"/>
    </row>
    <row r="31" ht="30.75" customHeight="1">
      <c r="A31" s="46"/>
      <c r="B31" s="46"/>
      <c r="C31" s="46"/>
      <c r="D31" s="46"/>
      <c r="E31" s="77"/>
      <c r="F31" s="77"/>
      <c r="G31" s="77"/>
      <c r="H31" s="77" t="str">
        <f t="shared" si="1"/>
        <v>  </v>
      </c>
      <c r="I31" s="78"/>
      <c r="J31" s="78" t="str">
        <f t="shared" si="2"/>
        <v/>
      </c>
      <c r="K31" s="78"/>
      <c r="L31" s="78"/>
      <c r="M31" s="78"/>
      <c r="N31" s="78"/>
      <c r="O31" s="78"/>
      <c r="P31" s="78"/>
      <c r="Q31" s="78"/>
      <c r="R31" s="79" t="str">
        <f t="shared" si="3"/>
        <v/>
      </c>
      <c r="S31" s="80" t="str">
        <f>IF(OR(J31="",J31=0),"",
IF(J31="Afecta probabilidad",
IF(J30="Afecta probabilidad",S30-(S30*R30),'2. Identificación del Riesgo'!$L$30),""))</f>
        <v/>
      </c>
      <c r="T31" s="80" t="str">
        <f>IF(OR(J31="",J31=0),"",
IF(J31="Afecta Impacto",
IF(J30="Afecta Impacto",T30-(T30*R30),'2. Identificación del Riesgo'!$O$30),""))</f>
        <v/>
      </c>
      <c r="U31" s="80">
        <f t="shared" si="4"/>
        <v>0</v>
      </c>
      <c r="V31" s="80">
        <f t="shared" si="5"/>
        <v>0</v>
      </c>
      <c r="W31" s="7"/>
      <c r="X31" s="7"/>
      <c r="Y31" s="7"/>
      <c r="Z31" s="7"/>
      <c r="AA31" s="7"/>
      <c r="AB31" s="7"/>
      <c r="AC31" s="7"/>
      <c r="AD31" s="7"/>
      <c r="AE31" s="7"/>
      <c r="AF31" s="7"/>
      <c r="AG31" s="7"/>
      <c r="AH31" s="7"/>
      <c r="AI31" s="7"/>
      <c r="AJ31" s="7"/>
      <c r="AK31" s="7"/>
      <c r="AL31" s="7"/>
      <c r="AM31" s="7"/>
    </row>
    <row r="32" ht="30.75" customHeight="1">
      <c r="A32" s="51"/>
      <c r="B32" s="51"/>
      <c r="C32" s="51"/>
      <c r="D32" s="51"/>
      <c r="E32" s="77"/>
      <c r="F32" s="77"/>
      <c r="G32" s="77"/>
      <c r="H32" s="77" t="str">
        <f t="shared" si="1"/>
        <v>  </v>
      </c>
      <c r="I32" s="78"/>
      <c r="J32" s="78" t="str">
        <f t="shared" si="2"/>
        <v/>
      </c>
      <c r="K32" s="78"/>
      <c r="L32" s="78"/>
      <c r="M32" s="78"/>
      <c r="N32" s="78"/>
      <c r="O32" s="78"/>
      <c r="P32" s="78"/>
      <c r="Q32" s="78"/>
      <c r="R32" s="79" t="str">
        <f t="shared" si="3"/>
        <v/>
      </c>
      <c r="S32" s="80" t="str">
        <f>IF(OR(J32="",J32=0),"",
IF(J32="Afecta probabilidad",
IF(J31="Afecta probabilidad",S31-(S31*R31),
IF(J30="Afecta probabilidad",S30-(S30*R30),'2. Identificación del Riesgo'!$L$30)),""))</f>
        <v/>
      </c>
      <c r="T32" s="80" t="str">
        <f>IF(OR(J32="",J32=0),"",
IF(J32="Afecta Impacto",
IF(J31="Afecta Impacto",T31-(T31*R31),
IF(J30="Afecta Impacto",T30-(T30*R30),'2. Identificación del Riesgo'!$O$30)),""))</f>
        <v/>
      </c>
      <c r="U32" s="80">
        <f t="shared" si="4"/>
        <v>0</v>
      </c>
      <c r="V32" s="80">
        <f t="shared" si="5"/>
        <v>0</v>
      </c>
      <c r="W32" s="7"/>
      <c r="X32" s="7"/>
      <c r="Y32" s="7"/>
      <c r="Z32" s="7"/>
      <c r="AA32" s="7"/>
      <c r="AB32" s="7"/>
      <c r="AC32" s="7"/>
      <c r="AD32" s="7"/>
      <c r="AE32" s="7"/>
      <c r="AF32" s="7"/>
      <c r="AG32" s="7"/>
      <c r="AH32" s="7"/>
      <c r="AI32" s="7"/>
      <c r="AJ32" s="7"/>
      <c r="AK32" s="7"/>
      <c r="AL32" s="7"/>
      <c r="AM32" s="7"/>
    </row>
    <row r="33" ht="30.75" customHeight="1">
      <c r="A33" s="52">
        <v>9.0</v>
      </c>
      <c r="B33" s="7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7"/>
      <c r="F33" s="77"/>
      <c r="G33" s="77"/>
      <c r="H33" s="77" t="str">
        <f t="shared" si="1"/>
        <v>  </v>
      </c>
      <c r="I33" s="78"/>
      <c r="J33" s="78" t="str">
        <f t="shared" si="2"/>
        <v/>
      </c>
      <c r="K33" s="78"/>
      <c r="L33" s="78"/>
      <c r="M33" s="78"/>
      <c r="N33" s="78"/>
      <c r="O33" s="78"/>
      <c r="P33" s="78"/>
      <c r="Q33" s="78"/>
      <c r="R33" s="79" t="str">
        <f t="shared" si="3"/>
        <v/>
      </c>
      <c r="S33" s="80" t="str">
        <f>IF(OR(J33="",J33=0),"",
IF(J33="Afecta probabilidad",'2. Identificación del Riesgo'!$L$33,""))</f>
        <v/>
      </c>
      <c r="T33" s="80" t="str">
        <f>IF(OR(J33="",J33=0),"",
IF(J33="Afecta Impacto",'2. Identificación del Riesgo'!$O$33,""))</f>
        <v/>
      </c>
      <c r="U33" s="80">
        <f t="shared" si="4"/>
        <v>0</v>
      </c>
      <c r="V33" s="80">
        <f t="shared" si="5"/>
        <v>0</v>
      </c>
      <c r="W33" s="7"/>
      <c r="X33" s="7"/>
      <c r="Y33" s="7"/>
      <c r="Z33" s="7"/>
      <c r="AA33" s="7"/>
      <c r="AB33" s="7"/>
      <c r="AC33" s="7"/>
      <c r="AD33" s="7"/>
      <c r="AE33" s="7"/>
      <c r="AF33" s="7"/>
      <c r="AG33" s="7"/>
      <c r="AH33" s="7"/>
      <c r="AI33" s="7"/>
      <c r="AJ33" s="7"/>
      <c r="AK33" s="7"/>
      <c r="AL33" s="7"/>
      <c r="AM33" s="7"/>
    </row>
    <row r="34" ht="30.75" customHeight="1">
      <c r="A34" s="46"/>
      <c r="B34" s="46"/>
      <c r="C34" s="46"/>
      <c r="D34" s="46"/>
      <c r="E34" s="77"/>
      <c r="F34" s="77"/>
      <c r="G34" s="77"/>
      <c r="H34" s="77" t="str">
        <f t="shared" si="1"/>
        <v>  </v>
      </c>
      <c r="I34" s="78"/>
      <c r="J34" s="78" t="str">
        <f t="shared" si="2"/>
        <v/>
      </c>
      <c r="K34" s="78"/>
      <c r="L34" s="78"/>
      <c r="M34" s="78"/>
      <c r="N34" s="78"/>
      <c r="O34" s="78"/>
      <c r="P34" s="78"/>
      <c r="Q34" s="78"/>
      <c r="R34" s="79" t="str">
        <f t="shared" si="3"/>
        <v/>
      </c>
      <c r="S34" s="80" t="str">
        <f>IF(OR(J34="",J34=0),"",
IF(J34="Afecta probabilidad",
IF(J33="Afecta probabilidad",S33-(S33*R33),'2. Identificación del Riesgo'!$L$33),""))</f>
        <v/>
      </c>
      <c r="T34" s="80" t="str">
        <f>IF(OR(J34="",J34=0),"",
IF(J34="Afecta Impacto",
IF(J33="Afecta Impacto",T33-(T33*R33),'2. Identificación del Riesgo'!$O$33),""))</f>
        <v/>
      </c>
      <c r="U34" s="80">
        <f t="shared" si="4"/>
        <v>0</v>
      </c>
      <c r="V34" s="80">
        <f t="shared" si="5"/>
        <v>0</v>
      </c>
      <c r="W34" s="7"/>
      <c r="X34" s="7"/>
      <c r="Y34" s="7"/>
      <c r="Z34" s="7"/>
      <c r="AA34" s="7"/>
      <c r="AB34" s="7"/>
      <c r="AC34" s="7"/>
      <c r="AD34" s="7"/>
      <c r="AE34" s="7"/>
      <c r="AF34" s="7"/>
      <c r="AG34" s="7"/>
      <c r="AH34" s="7"/>
      <c r="AI34" s="7"/>
      <c r="AJ34" s="7"/>
      <c r="AK34" s="7"/>
      <c r="AL34" s="7"/>
      <c r="AM34" s="7"/>
    </row>
    <row r="35" ht="30.75" customHeight="1">
      <c r="A35" s="51"/>
      <c r="B35" s="51"/>
      <c r="C35" s="51"/>
      <c r="D35" s="51"/>
      <c r="E35" s="77"/>
      <c r="F35" s="77"/>
      <c r="G35" s="77"/>
      <c r="H35" s="77" t="str">
        <f t="shared" si="1"/>
        <v>  </v>
      </c>
      <c r="I35" s="78"/>
      <c r="J35" s="78" t="str">
        <f t="shared" si="2"/>
        <v/>
      </c>
      <c r="K35" s="78"/>
      <c r="L35" s="78"/>
      <c r="M35" s="78"/>
      <c r="N35" s="78"/>
      <c r="O35" s="78"/>
      <c r="P35" s="78"/>
      <c r="Q35" s="78"/>
      <c r="R35" s="79" t="str">
        <f t="shared" si="3"/>
        <v/>
      </c>
      <c r="S35" s="80" t="str">
        <f>IF(OR(J35="",J35=0),"",
IF(J35="Afecta probabilidad",
IF(J34="Afecta probabilidad",S34-(S34*R34),
IF(J33="Afecta probabilidad",S33-(S33*R33),'2. Identificación del Riesgo'!$L$33)),""))</f>
        <v/>
      </c>
      <c r="T35" s="80" t="str">
        <f>IF(OR(J35="",J35=0),"",
IF(J35="Afecta Impacto",
IF(J34="Afecta Impacto",T34-(T34*R34),
IF(J33="Afecta Impacto",T33-(T33*R33),'2. Identificación del Riesgo'!$O$33)),""))</f>
        <v/>
      </c>
      <c r="U35" s="80">
        <f t="shared" si="4"/>
        <v>0</v>
      </c>
      <c r="V35" s="80">
        <f t="shared" si="5"/>
        <v>0</v>
      </c>
      <c r="W35" s="7"/>
      <c r="X35" s="7"/>
      <c r="Y35" s="7"/>
      <c r="Z35" s="7"/>
      <c r="AA35" s="7"/>
      <c r="AB35" s="7"/>
      <c r="AC35" s="7"/>
      <c r="AD35" s="7"/>
      <c r="AE35" s="7"/>
      <c r="AF35" s="7"/>
      <c r="AG35" s="7"/>
      <c r="AH35" s="7"/>
      <c r="AI35" s="7"/>
      <c r="AJ35" s="7"/>
      <c r="AK35" s="7"/>
      <c r="AL35" s="7"/>
      <c r="AM35" s="7"/>
    </row>
    <row r="36" ht="30.75" customHeight="1">
      <c r="A36" s="52">
        <v>10.0</v>
      </c>
      <c r="B36" s="7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7"/>
      <c r="F36" s="77"/>
      <c r="G36" s="77"/>
      <c r="H36" s="77" t="str">
        <f t="shared" si="1"/>
        <v>  </v>
      </c>
      <c r="I36" s="78"/>
      <c r="J36" s="78" t="str">
        <f t="shared" si="2"/>
        <v/>
      </c>
      <c r="K36" s="78"/>
      <c r="L36" s="78"/>
      <c r="M36" s="78"/>
      <c r="N36" s="78"/>
      <c r="O36" s="78"/>
      <c r="P36" s="78"/>
      <c r="Q36" s="78"/>
      <c r="R36" s="79" t="str">
        <f t="shared" si="3"/>
        <v/>
      </c>
      <c r="S36" s="80" t="str">
        <f>IF(OR(J36="",J36=0),"",
IF(J36="Afecta probabilidad",'2. Identificación del Riesgo'!$L$36,""))</f>
        <v/>
      </c>
      <c r="T36" s="80" t="str">
        <f>IF(OR(J36="",J36=0),"",
IF(J36="Afecta Impacto",'2. Identificación del Riesgo'!$O$36,""))</f>
        <v/>
      </c>
      <c r="U36" s="80">
        <f t="shared" si="4"/>
        <v>0</v>
      </c>
      <c r="V36" s="80">
        <f t="shared" si="5"/>
        <v>0</v>
      </c>
      <c r="W36" s="7"/>
      <c r="X36" s="7"/>
      <c r="Y36" s="7"/>
      <c r="Z36" s="7"/>
      <c r="AA36" s="7"/>
      <c r="AB36" s="7"/>
      <c r="AC36" s="7"/>
      <c r="AD36" s="7"/>
      <c r="AE36" s="7"/>
      <c r="AF36" s="7"/>
      <c r="AG36" s="7"/>
      <c r="AH36" s="7"/>
      <c r="AI36" s="7"/>
      <c r="AJ36" s="7"/>
      <c r="AK36" s="7"/>
      <c r="AL36" s="7"/>
      <c r="AM36" s="7"/>
    </row>
    <row r="37" ht="30.75" customHeight="1">
      <c r="A37" s="46"/>
      <c r="B37" s="46"/>
      <c r="C37" s="46"/>
      <c r="D37" s="46"/>
      <c r="E37" s="77"/>
      <c r="F37" s="77"/>
      <c r="G37" s="77"/>
      <c r="H37" s="77" t="str">
        <f t="shared" si="1"/>
        <v>  </v>
      </c>
      <c r="I37" s="78"/>
      <c r="J37" s="78" t="str">
        <f t="shared" si="2"/>
        <v/>
      </c>
      <c r="K37" s="78"/>
      <c r="L37" s="78"/>
      <c r="M37" s="78"/>
      <c r="N37" s="78"/>
      <c r="O37" s="78"/>
      <c r="P37" s="78"/>
      <c r="Q37" s="78"/>
      <c r="R37" s="79" t="str">
        <f t="shared" si="3"/>
        <v/>
      </c>
      <c r="S37" s="80" t="str">
        <f>IF(OR(J37="",J37=0),"",
IF(J37="Afecta probabilidad",
IF(J36="Afecta probabilidad",S36-(S36*R36),'2. Identificación del Riesgo'!$L$36),""))</f>
        <v/>
      </c>
      <c r="T37" s="80" t="str">
        <f>IF(OR(J37="",J37=0),"",
IF(J37="Afecta Impacto",
IF(J36="Afecta Impacto",T36-(T36*R36),'2. Identificación del Riesgo'!$O$36),""))</f>
        <v/>
      </c>
      <c r="U37" s="80">
        <f t="shared" si="4"/>
        <v>0</v>
      </c>
      <c r="V37" s="80">
        <f t="shared" si="5"/>
        <v>0</v>
      </c>
      <c r="W37" s="6"/>
      <c r="X37" s="6"/>
      <c r="Y37" s="6"/>
      <c r="Z37" s="6"/>
      <c r="AA37" s="6"/>
      <c r="AB37" s="6"/>
      <c r="AC37" s="6"/>
      <c r="AD37" s="6"/>
      <c r="AE37" s="6"/>
      <c r="AF37" s="6"/>
      <c r="AG37" s="6"/>
      <c r="AH37" s="6"/>
      <c r="AI37" s="6"/>
      <c r="AJ37" s="6"/>
      <c r="AK37" s="6"/>
      <c r="AL37" s="6"/>
      <c r="AM37" s="6"/>
    </row>
    <row r="38" ht="30.75" customHeight="1">
      <c r="A38" s="51"/>
      <c r="B38" s="51"/>
      <c r="C38" s="51"/>
      <c r="D38" s="51"/>
      <c r="E38" s="77"/>
      <c r="F38" s="77"/>
      <c r="G38" s="77"/>
      <c r="H38" s="77" t="str">
        <f t="shared" si="1"/>
        <v>  </v>
      </c>
      <c r="I38" s="78"/>
      <c r="J38" s="78" t="str">
        <f t="shared" si="2"/>
        <v/>
      </c>
      <c r="K38" s="78"/>
      <c r="L38" s="78"/>
      <c r="M38" s="78"/>
      <c r="N38" s="78"/>
      <c r="O38" s="78"/>
      <c r="P38" s="78"/>
      <c r="Q38" s="78"/>
      <c r="R38" s="79" t="str">
        <f t="shared" si="3"/>
        <v/>
      </c>
      <c r="S38" s="80" t="str">
        <f>IF(OR(J38="",J38=0),"",
IF(J38="Afecta probabilidad",
IF(J37="Afecta probabilidad",S37-(S37*R37),
IF(J36="Afecta probabilidad",S36-(S36*R36),'2. Identificación del Riesgo'!$L$36)),""))</f>
        <v/>
      </c>
      <c r="T38" s="80" t="str">
        <f>IF(OR(J38="",J38=0),"",
IF(J38="Afecta Impacto",
IF(J37="Afecta Impacto",T37-(T37*R37),
IF(J36="Afecta Impacto",T36-(T36*R36),'2. Identificación del Riesgo'!$O$36)),""))</f>
        <v/>
      </c>
      <c r="U38" s="80">
        <f t="shared" si="4"/>
        <v>0</v>
      </c>
      <c r="V38" s="80">
        <f t="shared" si="5"/>
        <v>0</v>
      </c>
      <c r="W38" s="6"/>
      <c r="X38" s="6"/>
      <c r="Y38" s="6"/>
      <c r="Z38" s="6"/>
      <c r="AA38" s="6"/>
      <c r="AB38" s="6"/>
      <c r="AC38" s="6"/>
      <c r="AD38" s="6"/>
      <c r="AE38" s="6"/>
      <c r="AF38" s="6"/>
      <c r="AG38" s="6"/>
      <c r="AH38" s="6"/>
      <c r="AI38" s="6"/>
      <c r="AJ38" s="6"/>
      <c r="AK38" s="6"/>
      <c r="AL38" s="6"/>
      <c r="AM38" s="6"/>
    </row>
    <row r="39" ht="30.75" customHeight="1">
      <c r="A39" s="52">
        <v>11.0</v>
      </c>
      <c r="B39" s="7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7"/>
      <c r="F39" s="77"/>
      <c r="G39" s="77"/>
      <c r="H39" s="77" t="str">
        <f t="shared" si="1"/>
        <v>  </v>
      </c>
      <c r="I39" s="78"/>
      <c r="J39" s="78" t="str">
        <f t="shared" si="2"/>
        <v/>
      </c>
      <c r="K39" s="78"/>
      <c r="L39" s="78"/>
      <c r="M39" s="78"/>
      <c r="N39" s="78"/>
      <c r="O39" s="78"/>
      <c r="P39" s="78"/>
      <c r="Q39" s="78"/>
      <c r="R39" s="79" t="str">
        <f t="shared" si="3"/>
        <v/>
      </c>
      <c r="S39" s="80" t="str">
        <f>IF(OR(J39="",J39=0),"",
IF(J39="Afecta probabilidad",'2. Identificación del Riesgo'!$L$39,""))</f>
        <v/>
      </c>
      <c r="T39" s="80" t="str">
        <f>IF(OR(J39="",J39=0),"",
IF(J39="Afecta Impacto",'2. Identificación del Riesgo'!$O$39,""))</f>
        <v/>
      </c>
      <c r="U39" s="80">
        <f t="shared" si="4"/>
        <v>0</v>
      </c>
      <c r="V39" s="80">
        <f t="shared" si="5"/>
        <v>0</v>
      </c>
      <c r="W39" s="7"/>
      <c r="X39" s="7"/>
      <c r="Y39" s="7"/>
      <c r="Z39" s="7"/>
      <c r="AA39" s="7"/>
      <c r="AB39" s="7"/>
      <c r="AC39" s="7"/>
      <c r="AD39" s="7"/>
      <c r="AE39" s="7"/>
      <c r="AF39" s="7"/>
      <c r="AG39" s="7"/>
      <c r="AH39" s="7"/>
      <c r="AI39" s="7"/>
      <c r="AJ39" s="7"/>
      <c r="AK39" s="7"/>
      <c r="AL39" s="7"/>
      <c r="AM39" s="7"/>
    </row>
    <row r="40" ht="30.75" customHeight="1">
      <c r="A40" s="46"/>
      <c r="B40" s="46"/>
      <c r="C40" s="46"/>
      <c r="D40" s="46"/>
      <c r="E40" s="77"/>
      <c r="F40" s="77"/>
      <c r="G40" s="77"/>
      <c r="H40" s="77" t="str">
        <f t="shared" si="1"/>
        <v>  </v>
      </c>
      <c r="I40" s="78"/>
      <c r="J40" s="78" t="str">
        <f t="shared" si="2"/>
        <v/>
      </c>
      <c r="K40" s="78"/>
      <c r="L40" s="78"/>
      <c r="M40" s="78"/>
      <c r="N40" s="78"/>
      <c r="O40" s="78"/>
      <c r="P40" s="78"/>
      <c r="Q40" s="78"/>
      <c r="R40" s="79" t="str">
        <f t="shared" si="3"/>
        <v/>
      </c>
      <c r="S40" s="80" t="str">
        <f>IF(OR(J40="",J40=0),"",
IF(J40="Afecta probabilidad",
IF(J39="Afecta probabilidad",S39-(S39*R39),'2. Identificación del Riesgo'!$L$39),""))</f>
        <v/>
      </c>
      <c r="T40" s="80" t="str">
        <f>IF(OR(J40="",J40=0),"",
IF(J40="Afecta Impacto",
IF(J39="Afecta Impacto",T39-(T39*R39),'2. Identificación del Riesgo'!$O$39),""))</f>
        <v/>
      </c>
      <c r="U40" s="80">
        <f t="shared" si="4"/>
        <v>0</v>
      </c>
      <c r="V40" s="80">
        <f t="shared" si="5"/>
        <v>0</v>
      </c>
      <c r="W40" s="6"/>
      <c r="X40" s="6"/>
      <c r="Y40" s="6"/>
      <c r="Z40" s="6"/>
      <c r="AA40" s="6"/>
      <c r="AB40" s="6"/>
      <c r="AC40" s="6"/>
      <c r="AD40" s="6"/>
      <c r="AE40" s="6"/>
      <c r="AF40" s="6"/>
      <c r="AG40" s="6"/>
      <c r="AH40" s="6"/>
      <c r="AI40" s="6"/>
      <c r="AJ40" s="6"/>
      <c r="AK40" s="6"/>
      <c r="AL40" s="6"/>
      <c r="AM40" s="6"/>
    </row>
    <row r="41" ht="30.75" customHeight="1">
      <c r="A41" s="51"/>
      <c r="B41" s="51"/>
      <c r="C41" s="51"/>
      <c r="D41" s="51"/>
      <c r="E41" s="77"/>
      <c r="F41" s="77"/>
      <c r="G41" s="77"/>
      <c r="H41" s="77" t="str">
        <f t="shared" si="1"/>
        <v>  </v>
      </c>
      <c r="I41" s="78"/>
      <c r="J41" s="78" t="str">
        <f t="shared" si="2"/>
        <v/>
      </c>
      <c r="K41" s="78"/>
      <c r="L41" s="78"/>
      <c r="M41" s="78"/>
      <c r="N41" s="78"/>
      <c r="O41" s="78"/>
      <c r="P41" s="78"/>
      <c r="Q41" s="78"/>
      <c r="R41" s="79" t="str">
        <f t="shared" si="3"/>
        <v/>
      </c>
      <c r="S41" s="80" t="str">
        <f>IF(OR(J41="",J41=0),"",
IF(J41="Afecta probabilidad",
IF(J40="Afecta probabilidad",S40-(S40*R40),
IF(J39="Afecta probabilidad",S39-(S39*R39),'2. Identificación del Riesgo'!$L$39)),""))</f>
        <v/>
      </c>
      <c r="T41" s="80" t="str">
        <f>IF(OR(J41="",J41=0),"",
IF(J41="Afecta Impacto",
IF(J40="Afecta Impacto",T40-(T40*R40),
IF(J39="Afecta Impacto",T39-(T39*R39),'2. Identificación del Riesgo'!$O$39)),""))</f>
        <v/>
      </c>
      <c r="U41" s="80">
        <f t="shared" si="4"/>
        <v>0</v>
      </c>
      <c r="V41" s="80">
        <f t="shared" si="5"/>
        <v>0</v>
      </c>
      <c r="W41" s="6"/>
      <c r="X41" s="6"/>
      <c r="Y41" s="6"/>
      <c r="Z41" s="6"/>
      <c r="AA41" s="6"/>
      <c r="AB41" s="6"/>
      <c r="AC41" s="6"/>
      <c r="AD41" s="6"/>
      <c r="AE41" s="6"/>
      <c r="AF41" s="6"/>
      <c r="AG41" s="6"/>
      <c r="AH41" s="6"/>
      <c r="AI41" s="6"/>
      <c r="AJ41" s="6"/>
      <c r="AK41" s="6"/>
      <c r="AL41" s="6"/>
      <c r="AM41" s="6"/>
    </row>
    <row r="42" ht="30.75" customHeight="1">
      <c r="A42" s="52">
        <v>12.0</v>
      </c>
      <c r="B42" s="7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7"/>
      <c r="F42" s="77"/>
      <c r="G42" s="77"/>
      <c r="H42" s="77" t="str">
        <f t="shared" si="1"/>
        <v>  </v>
      </c>
      <c r="I42" s="78"/>
      <c r="J42" s="78" t="str">
        <f t="shared" si="2"/>
        <v/>
      </c>
      <c r="K42" s="78"/>
      <c r="L42" s="78"/>
      <c r="M42" s="78"/>
      <c r="N42" s="78"/>
      <c r="O42" s="78"/>
      <c r="P42" s="78"/>
      <c r="Q42" s="78"/>
      <c r="R42" s="79" t="str">
        <f t="shared" si="3"/>
        <v/>
      </c>
      <c r="S42" s="80" t="str">
        <f>IF(OR(J42="",J42=0),"",
IF(J42="Afecta probabilidad",'2. Identificación del Riesgo'!$L$42,""))</f>
        <v/>
      </c>
      <c r="T42" s="80" t="str">
        <f>IF(OR(J42="",J42=0),"",
IF(J42="Afecta Impacto",'2. Identificación del Riesgo'!$O$42,""))</f>
        <v/>
      </c>
      <c r="U42" s="80">
        <f t="shared" si="4"/>
        <v>0</v>
      </c>
      <c r="V42" s="80">
        <f t="shared" si="5"/>
        <v>0</v>
      </c>
      <c r="W42" s="7"/>
      <c r="X42" s="7"/>
      <c r="Y42" s="7"/>
      <c r="Z42" s="7"/>
      <c r="AA42" s="7"/>
      <c r="AB42" s="7"/>
      <c r="AC42" s="7"/>
      <c r="AD42" s="7"/>
      <c r="AE42" s="7"/>
      <c r="AF42" s="7"/>
      <c r="AG42" s="7"/>
      <c r="AH42" s="7"/>
      <c r="AI42" s="7"/>
      <c r="AJ42" s="7"/>
      <c r="AK42" s="7"/>
      <c r="AL42" s="7"/>
      <c r="AM42" s="7"/>
    </row>
    <row r="43" ht="30.75" customHeight="1">
      <c r="A43" s="46"/>
      <c r="B43" s="46"/>
      <c r="C43" s="46"/>
      <c r="D43" s="46"/>
      <c r="E43" s="77"/>
      <c r="F43" s="77"/>
      <c r="G43" s="77"/>
      <c r="H43" s="77" t="str">
        <f t="shared" si="1"/>
        <v>  </v>
      </c>
      <c r="I43" s="78"/>
      <c r="J43" s="78" t="str">
        <f t="shared" si="2"/>
        <v/>
      </c>
      <c r="K43" s="78"/>
      <c r="L43" s="78"/>
      <c r="M43" s="78"/>
      <c r="N43" s="78"/>
      <c r="O43" s="78"/>
      <c r="P43" s="78"/>
      <c r="Q43" s="78"/>
      <c r="R43" s="79" t="str">
        <f t="shared" si="3"/>
        <v/>
      </c>
      <c r="S43" s="80" t="str">
        <f>IF(OR(J43="",J43=0),"",
IF(J43="Afecta probabilidad",
IF(J42="Afecta probabilidad",S42-(S42*R42),'2. Identificación del Riesgo'!$L$42),""))</f>
        <v/>
      </c>
      <c r="T43" s="80" t="str">
        <f>IF(OR(J43="",J43=0),"",
IF(J43="Afecta Impacto",
IF(J42="Afecta Impacto",T42-(T42*R42),'2. Identificación del Riesgo'!$O$42),""))</f>
        <v/>
      </c>
      <c r="U43" s="80">
        <f t="shared" si="4"/>
        <v>0</v>
      </c>
      <c r="V43" s="80">
        <f t="shared" si="5"/>
        <v>0</v>
      </c>
      <c r="W43" s="6"/>
      <c r="X43" s="6"/>
      <c r="Y43" s="6"/>
      <c r="Z43" s="6"/>
      <c r="AA43" s="6"/>
      <c r="AB43" s="6"/>
      <c r="AC43" s="6"/>
      <c r="AD43" s="6"/>
      <c r="AE43" s="6"/>
      <c r="AF43" s="6"/>
      <c r="AG43" s="6"/>
      <c r="AH43" s="6"/>
      <c r="AI43" s="6"/>
      <c r="AJ43" s="6"/>
      <c r="AK43" s="6"/>
      <c r="AL43" s="6"/>
      <c r="AM43" s="6"/>
    </row>
    <row r="44" ht="30.75" customHeight="1">
      <c r="A44" s="51"/>
      <c r="B44" s="51"/>
      <c r="C44" s="51"/>
      <c r="D44" s="51"/>
      <c r="E44" s="77"/>
      <c r="F44" s="77"/>
      <c r="G44" s="77"/>
      <c r="H44" s="77" t="str">
        <f t="shared" si="1"/>
        <v>  </v>
      </c>
      <c r="I44" s="78"/>
      <c r="J44" s="78" t="str">
        <f t="shared" si="2"/>
        <v/>
      </c>
      <c r="K44" s="78"/>
      <c r="L44" s="78"/>
      <c r="M44" s="78"/>
      <c r="N44" s="78"/>
      <c r="O44" s="78"/>
      <c r="P44" s="78"/>
      <c r="Q44" s="78"/>
      <c r="R44" s="79" t="str">
        <f t="shared" si="3"/>
        <v/>
      </c>
      <c r="S44" s="80" t="str">
        <f>IF(OR(J44="",J44=0),"",
IF(J44="Afecta probabilidad",
IF(J43="Afecta probabilidad",S43-(S43*R43),
IF(J42="Afecta probabilidad",S42-(S42*R42),'2. Identificación del Riesgo'!$L$42)),""))</f>
        <v/>
      </c>
      <c r="T44" s="80" t="str">
        <f>IF(OR(J44="",J44=0),"",
IF(J44="Afecta Impacto",
IF(J43="Afecta Impacto",T43-(T43*R43),
IF(J42="Afecta Impacto",T42-(T42*R42),'2. Identificación del Riesgo'!$O$42)),""))</f>
        <v/>
      </c>
      <c r="U44" s="80">
        <f t="shared" si="4"/>
        <v>0</v>
      </c>
      <c r="V44" s="80">
        <f t="shared" si="5"/>
        <v>0</v>
      </c>
      <c r="W44" s="6"/>
      <c r="X44" s="6"/>
      <c r="Y44" s="6"/>
      <c r="Z44" s="6"/>
      <c r="AA44" s="6"/>
      <c r="AB44" s="6"/>
      <c r="AC44" s="6"/>
      <c r="AD44" s="6"/>
      <c r="AE44" s="6"/>
      <c r="AF44" s="6"/>
      <c r="AG44" s="6"/>
      <c r="AH44" s="6"/>
      <c r="AI44" s="6"/>
      <c r="AJ44" s="6"/>
      <c r="AK44" s="6"/>
      <c r="AL44" s="6"/>
      <c r="AM44" s="6"/>
    </row>
    <row r="45" ht="30.75" customHeight="1">
      <c r="A45" s="52">
        <v>13.0</v>
      </c>
      <c r="B45" s="7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7"/>
      <c r="F45" s="77"/>
      <c r="G45" s="77"/>
      <c r="H45" s="77" t="str">
        <f t="shared" si="1"/>
        <v>  </v>
      </c>
      <c r="I45" s="78"/>
      <c r="J45" s="78" t="str">
        <f t="shared" si="2"/>
        <v/>
      </c>
      <c r="K45" s="78"/>
      <c r="L45" s="78"/>
      <c r="M45" s="78"/>
      <c r="N45" s="78"/>
      <c r="O45" s="78"/>
      <c r="P45" s="78"/>
      <c r="Q45" s="78"/>
      <c r="R45" s="79" t="str">
        <f t="shared" si="3"/>
        <v/>
      </c>
      <c r="S45" s="80" t="str">
        <f>IF(OR(J45="",J45=0),"",
IF(J45="Afecta probabilidad",'2. Identificación del Riesgo'!$L$45,""))</f>
        <v/>
      </c>
      <c r="T45" s="80" t="str">
        <f>IF(OR(J45="",J45=0),"",
IF(J45="Afecta Impacto",'2. Identificación del Riesgo'!$O$45,""))</f>
        <v/>
      </c>
      <c r="U45" s="80">
        <f t="shared" si="4"/>
        <v>0</v>
      </c>
      <c r="V45" s="80">
        <f t="shared" si="5"/>
        <v>0</v>
      </c>
      <c r="W45" s="7"/>
      <c r="X45" s="7"/>
      <c r="Y45" s="7"/>
      <c r="Z45" s="7"/>
      <c r="AA45" s="7"/>
      <c r="AB45" s="7"/>
      <c r="AC45" s="7"/>
      <c r="AD45" s="7"/>
      <c r="AE45" s="7"/>
      <c r="AF45" s="7"/>
      <c r="AG45" s="7"/>
      <c r="AH45" s="7"/>
      <c r="AI45" s="7"/>
      <c r="AJ45" s="7"/>
      <c r="AK45" s="7"/>
      <c r="AL45" s="7"/>
      <c r="AM45" s="7"/>
    </row>
    <row r="46" ht="30.75" customHeight="1">
      <c r="A46" s="46"/>
      <c r="B46" s="46"/>
      <c r="C46" s="46"/>
      <c r="D46" s="46"/>
      <c r="E46" s="77"/>
      <c r="F46" s="77"/>
      <c r="G46" s="77"/>
      <c r="H46" s="77" t="str">
        <f t="shared" si="1"/>
        <v>  </v>
      </c>
      <c r="I46" s="78"/>
      <c r="J46" s="78" t="str">
        <f t="shared" si="2"/>
        <v/>
      </c>
      <c r="K46" s="78"/>
      <c r="L46" s="78"/>
      <c r="M46" s="78"/>
      <c r="N46" s="78"/>
      <c r="O46" s="78"/>
      <c r="P46" s="78"/>
      <c r="Q46" s="78"/>
      <c r="R46" s="79" t="str">
        <f t="shared" si="3"/>
        <v/>
      </c>
      <c r="S46" s="80" t="str">
        <f>IF(OR(J46="",J46=0),"",
IF(J46="Afecta probabilidad",
IF(J45="Afecta probabilidad",S45-(S45*R45),'2. Identificación del Riesgo'!$L$45),""))</f>
        <v/>
      </c>
      <c r="T46" s="80" t="str">
        <f>IF(OR(J46="",J46=0),"",
IF(J46="Afecta Impacto",
IF(J45="Afecta Impacto",T45-(T45*R45),'2. Identificación del Riesgo'!$O$45),""))</f>
        <v/>
      </c>
      <c r="U46" s="80">
        <f t="shared" si="4"/>
        <v>0</v>
      </c>
      <c r="V46" s="80">
        <f t="shared" si="5"/>
        <v>0</v>
      </c>
      <c r="W46" s="6"/>
      <c r="X46" s="6"/>
      <c r="Y46" s="6"/>
      <c r="Z46" s="6"/>
      <c r="AA46" s="6"/>
      <c r="AB46" s="6"/>
      <c r="AC46" s="6"/>
      <c r="AD46" s="6"/>
      <c r="AE46" s="6"/>
      <c r="AF46" s="6"/>
      <c r="AG46" s="6"/>
      <c r="AH46" s="6"/>
      <c r="AI46" s="6"/>
      <c r="AJ46" s="6"/>
      <c r="AK46" s="6"/>
      <c r="AL46" s="6"/>
      <c r="AM46" s="6"/>
    </row>
    <row r="47" ht="30.75" customHeight="1">
      <c r="A47" s="51"/>
      <c r="B47" s="51"/>
      <c r="C47" s="51"/>
      <c r="D47" s="51"/>
      <c r="E47" s="77"/>
      <c r="F47" s="77"/>
      <c r="G47" s="77"/>
      <c r="H47" s="77" t="str">
        <f t="shared" si="1"/>
        <v>  </v>
      </c>
      <c r="I47" s="78"/>
      <c r="J47" s="78" t="str">
        <f t="shared" si="2"/>
        <v/>
      </c>
      <c r="K47" s="78"/>
      <c r="L47" s="78"/>
      <c r="M47" s="78"/>
      <c r="N47" s="78"/>
      <c r="O47" s="78"/>
      <c r="P47" s="78"/>
      <c r="Q47" s="78"/>
      <c r="R47" s="79" t="str">
        <f t="shared" si="3"/>
        <v/>
      </c>
      <c r="S47" s="80" t="str">
        <f>IF(OR(J47="",J47=0),"",
IF(J47="Afecta probabilidad",
IF(J46="Afecta probabilidad",S46-(S46*R46),
IF(J45="Afecta probabilidad",S45-(S45*R45),'2. Identificación del Riesgo'!$L$45)),""))</f>
        <v/>
      </c>
      <c r="T47" s="80" t="str">
        <f>IF(OR(J47="",J47=0),"",
IF(J47="Afecta Impacto",
IF(J46="Afecta Impacto",T46-(T46*R46),
IF(J45="Afecta Impacto",T45-(T45*R45),'2. Identificación del Riesgo'!$O$45)),""))</f>
        <v/>
      </c>
      <c r="U47" s="80">
        <f t="shared" si="4"/>
        <v>0</v>
      </c>
      <c r="V47" s="80">
        <f t="shared" si="5"/>
        <v>0</v>
      </c>
      <c r="W47" s="6"/>
      <c r="X47" s="6"/>
      <c r="Y47" s="6"/>
      <c r="Z47" s="6"/>
      <c r="AA47" s="6"/>
      <c r="AB47" s="6"/>
      <c r="AC47" s="6"/>
      <c r="AD47" s="6"/>
      <c r="AE47" s="6"/>
      <c r="AF47" s="6"/>
      <c r="AG47" s="6"/>
      <c r="AH47" s="6"/>
      <c r="AI47" s="6"/>
      <c r="AJ47" s="6"/>
      <c r="AK47" s="6"/>
      <c r="AL47" s="6"/>
      <c r="AM47" s="6"/>
    </row>
    <row r="48" ht="30.75" customHeight="1">
      <c r="A48" s="52">
        <v>14.0</v>
      </c>
      <c r="B48" s="7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7"/>
      <c r="F48" s="77"/>
      <c r="G48" s="77"/>
      <c r="H48" s="77" t="str">
        <f t="shared" si="1"/>
        <v>  </v>
      </c>
      <c r="I48" s="78"/>
      <c r="J48" s="78" t="str">
        <f t="shared" si="2"/>
        <v/>
      </c>
      <c r="K48" s="78"/>
      <c r="L48" s="78"/>
      <c r="M48" s="78"/>
      <c r="N48" s="78"/>
      <c r="O48" s="78"/>
      <c r="P48" s="78"/>
      <c r="Q48" s="78"/>
      <c r="R48" s="79" t="str">
        <f t="shared" si="3"/>
        <v/>
      </c>
      <c r="S48" s="80" t="str">
        <f>IF(OR(J48="",J48=0),"",
IF(J48="Afecta probabilidad",'2. Identificación del Riesgo'!$L$48,""))</f>
        <v/>
      </c>
      <c r="T48" s="80" t="str">
        <f>IF(OR(J48="",J48=0),"",
IF(J48="Afecta Impacto",'2. Identificación del Riesgo'!$O$48,""))</f>
        <v/>
      </c>
      <c r="U48" s="80">
        <f t="shared" si="4"/>
        <v>0</v>
      </c>
      <c r="V48" s="80">
        <f t="shared" si="5"/>
        <v>0</v>
      </c>
      <c r="W48" s="7"/>
      <c r="X48" s="7"/>
      <c r="Y48" s="7"/>
      <c r="Z48" s="7"/>
      <c r="AA48" s="7"/>
      <c r="AB48" s="7"/>
      <c r="AC48" s="7"/>
      <c r="AD48" s="7"/>
      <c r="AE48" s="7"/>
      <c r="AF48" s="7"/>
      <c r="AG48" s="7"/>
      <c r="AH48" s="7"/>
      <c r="AI48" s="7"/>
      <c r="AJ48" s="7"/>
      <c r="AK48" s="7"/>
      <c r="AL48" s="7"/>
      <c r="AM48" s="7"/>
    </row>
    <row r="49" ht="30.75" customHeight="1">
      <c r="A49" s="46"/>
      <c r="B49" s="46"/>
      <c r="C49" s="46"/>
      <c r="D49" s="46"/>
      <c r="E49" s="77"/>
      <c r="F49" s="77"/>
      <c r="G49" s="77"/>
      <c r="H49" s="77" t="str">
        <f t="shared" si="1"/>
        <v>  </v>
      </c>
      <c r="I49" s="78"/>
      <c r="J49" s="78" t="str">
        <f t="shared" si="2"/>
        <v/>
      </c>
      <c r="K49" s="78"/>
      <c r="L49" s="78"/>
      <c r="M49" s="78"/>
      <c r="N49" s="78"/>
      <c r="O49" s="78"/>
      <c r="P49" s="78"/>
      <c r="Q49" s="78"/>
      <c r="R49" s="79" t="str">
        <f t="shared" si="3"/>
        <v/>
      </c>
      <c r="S49" s="80" t="str">
        <f>IF(OR(J49="",J49=0),"",
IF(J49="Afecta probabilidad",
IF(J48="Afecta probabilidad",S48-(S48*R48),'2. Identificación del Riesgo'!$L$48),""))</f>
        <v/>
      </c>
      <c r="T49" s="80" t="str">
        <f>IF(OR(J49="",J49=0),"",
IF(J49="Afecta Impacto",
IF(J48="Afecta Impacto",T48-(T48*R48),'2. Identificación del Riesgo'!$O$48),""))</f>
        <v/>
      </c>
      <c r="U49" s="80">
        <f t="shared" si="4"/>
        <v>0</v>
      </c>
      <c r="V49" s="80">
        <f t="shared" si="5"/>
        <v>0</v>
      </c>
      <c r="W49" s="6"/>
      <c r="X49" s="6"/>
      <c r="Y49" s="6"/>
      <c r="Z49" s="6"/>
      <c r="AA49" s="6"/>
      <c r="AB49" s="6"/>
      <c r="AC49" s="6"/>
      <c r="AD49" s="6"/>
      <c r="AE49" s="6"/>
      <c r="AF49" s="6"/>
      <c r="AG49" s="6"/>
      <c r="AH49" s="6"/>
      <c r="AI49" s="6"/>
      <c r="AJ49" s="6"/>
      <c r="AK49" s="6"/>
      <c r="AL49" s="6"/>
      <c r="AM49" s="6"/>
    </row>
    <row r="50" ht="30.75" customHeight="1">
      <c r="A50" s="51"/>
      <c r="B50" s="51"/>
      <c r="C50" s="51"/>
      <c r="D50" s="51"/>
      <c r="E50" s="77"/>
      <c r="F50" s="77"/>
      <c r="G50" s="77"/>
      <c r="H50" s="77" t="str">
        <f t="shared" si="1"/>
        <v>  </v>
      </c>
      <c r="I50" s="78"/>
      <c r="J50" s="78" t="str">
        <f t="shared" si="2"/>
        <v/>
      </c>
      <c r="K50" s="78"/>
      <c r="L50" s="78"/>
      <c r="M50" s="78"/>
      <c r="N50" s="78"/>
      <c r="O50" s="78"/>
      <c r="P50" s="78"/>
      <c r="Q50" s="78"/>
      <c r="R50" s="79" t="str">
        <f t="shared" si="3"/>
        <v/>
      </c>
      <c r="S50" s="80" t="str">
        <f>IF(OR(J50="",J50=0),"",
IF(J50="Afecta probabilidad",
IF(J49="Afecta probabilidad",S49-(S49*R49),
IF(J48="Afecta probabilidad",S48-(S48*R48),'2. Identificación del Riesgo'!$L$48)),""))</f>
        <v/>
      </c>
      <c r="T50" s="80" t="str">
        <f>IF(OR(J50="",J50=0),"",
IF(J50="Afecta Impacto",
IF(J49="Afecta Impacto",T49-(T49*R49),
IF(J48="Afecta Impacto",T48-(T48*R48),'2. Identificación del Riesgo'!$O$48)),""))</f>
        <v/>
      </c>
      <c r="U50" s="80">
        <f t="shared" si="4"/>
        <v>0</v>
      </c>
      <c r="V50" s="80">
        <f t="shared" si="5"/>
        <v>0</v>
      </c>
      <c r="W50" s="6"/>
      <c r="X50" s="6"/>
      <c r="Y50" s="6"/>
      <c r="Z50" s="6"/>
      <c r="AA50" s="6"/>
      <c r="AB50" s="6"/>
      <c r="AC50" s="6"/>
      <c r="AD50" s="6"/>
      <c r="AE50" s="6"/>
      <c r="AF50" s="6"/>
      <c r="AG50" s="6"/>
      <c r="AH50" s="6"/>
      <c r="AI50" s="6"/>
      <c r="AJ50" s="6"/>
      <c r="AK50" s="6"/>
      <c r="AL50" s="6"/>
      <c r="AM50" s="6"/>
    </row>
    <row r="51" ht="30.75" customHeight="1">
      <c r="A51" s="52">
        <v>15.0</v>
      </c>
      <c r="B51" s="7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7"/>
      <c r="F51" s="77"/>
      <c r="G51" s="77"/>
      <c r="H51" s="77" t="str">
        <f t="shared" si="1"/>
        <v>  </v>
      </c>
      <c r="I51" s="78"/>
      <c r="J51" s="78" t="str">
        <f t="shared" si="2"/>
        <v/>
      </c>
      <c r="K51" s="78"/>
      <c r="L51" s="78"/>
      <c r="M51" s="78"/>
      <c r="N51" s="78"/>
      <c r="O51" s="78"/>
      <c r="P51" s="78"/>
      <c r="Q51" s="78"/>
      <c r="R51" s="79" t="str">
        <f t="shared" si="3"/>
        <v/>
      </c>
      <c r="S51" s="80" t="str">
        <f>IF(OR(J51="",J51=0),"",
IF(J51="Afecta probabilidad",'2. Identificación del Riesgo'!$L$51,""))</f>
        <v/>
      </c>
      <c r="T51" s="80" t="str">
        <f>IF(OR(J51="",J51=0),"",
IF(J51="Afecta Impacto",'2. Identificación del Riesgo'!$O$51,""))</f>
        <v/>
      </c>
      <c r="U51" s="80">
        <f t="shared" si="4"/>
        <v>0</v>
      </c>
      <c r="V51" s="80">
        <f t="shared" si="5"/>
        <v>0</v>
      </c>
      <c r="W51" s="7"/>
      <c r="X51" s="7"/>
      <c r="Y51" s="7"/>
      <c r="Z51" s="7"/>
      <c r="AA51" s="7"/>
      <c r="AB51" s="7"/>
      <c r="AC51" s="7"/>
      <c r="AD51" s="7"/>
      <c r="AE51" s="7"/>
      <c r="AF51" s="7"/>
      <c r="AG51" s="7"/>
      <c r="AH51" s="7"/>
      <c r="AI51" s="7"/>
      <c r="AJ51" s="7"/>
      <c r="AK51" s="7"/>
      <c r="AL51" s="7"/>
      <c r="AM51" s="7"/>
    </row>
    <row r="52" ht="30.75" customHeight="1">
      <c r="A52" s="46"/>
      <c r="B52" s="46"/>
      <c r="C52" s="46"/>
      <c r="D52" s="46"/>
      <c r="E52" s="77"/>
      <c r="F52" s="77"/>
      <c r="G52" s="77"/>
      <c r="H52" s="77" t="str">
        <f t="shared" si="1"/>
        <v>  </v>
      </c>
      <c r="I52" s="78"/>
      <c r="J52" s="78" t="str">
        <f t="shared" si="2"/>
        <v/>
      </c>
      <c r="K52" s="78"/>
      <c r="L52" s="78"/>
      <c r="M52" s="78"/>
      <c r="N52" s="78"/>
      <c r="O52" s="78"/>
      <c r="P52" s="78"/>
      <c r="Q52" s="78"/>
      <c r="R52" s="79" t="str">
        <f t="shared" si="3"/>
        <v/>
      </c>
      <c r="S52" s="80" t="str">
        <f>IF(OR(J52="",J52=0),"",
IF(J52="Afecta probabilidad",
IF(J51="Afecta probabilidad",S51-(S51*R51),'2. Identificación del Riesgo'!$L$51),""))</f>
        <v/>
      </c>
      <c r="T52" s="80" t="str">
        <f>IF(OR(J52="",J52=0),"",
IF(J52="Afecta Impacto",
IF(J51="Afecta Impacto",T51-(T51*R51),'2. Identificación del Riesgo'!$O$51),""))</f>
        <v/>
      </c>
      <c r="U52" s="80">
        <f t="shared" si="4"/>
        <v>0</v>
      </c>
      <c r="V52" s="80">
        <f t="shared" si="5"/>
        <v>0</v>
      </c>
      <c r="W52" s="6"/>
      <c r="X52" s="6"/>
      <c r="Y52" s="6"/>
      <c r="Z52" s="6"/>
      <c r="AA52" s="6"/>
      <c r="AB52" s="6"/>
      <c r="AC52" s="6"/>
      <c r="AD52" s="6"/>
      <c r="AE52" s="6"/>
      <c r="AF52" s="6"/>
      <c r="AG52" s="6"/>
      <c r="AH52" s="6"/>
      <c r="AI52" s="6"/>
      <c r="AJ52" s="6"/>
      <c r="AK52" s="6"/>
      <c r="AL52" s="6"/>
      <c r="AM52" s="6"/>
    </row>
    <row r="53" ht="30.75" customHeight="1">
      <c r="A53" s="51"/>
      <c r="B53" s="51"/>
      <c r="C53" s="51"/>
      <c r="D53" s="51"/>
      <c r="E53" s="77"/>
      <c r="F53" s="77"/>
      <c r="G53" s="77"/>
      <c r="H53" s="77" t="str">
        <f t="shared" si="1"/>
        <v>  </v>
      </c>
      <c r="I53" s="78"/>
      <c r="J53" s="78" t="str">
        <f t="shared" si="2"/>
        <v/>
      </c>
      <c r="K53" s="78"/>
      <c r="L53" s="78"/>
      <c r="M53" s="78"/>
      <c r="N53" s="78"/>
      <c r="O53" s="78"/>
      <c r="P53" s="78"/>
      <c r="Q53" s="78"/>
      <c r="R53" s="79" t="str">
        <f t="shared" si="3"/>
        <v/>
      </c>
      <c r="S53" s="80" t="str">
        <f>IF(OR(J53="",J53=0),"",
IF(J53="Afecta probabilidad",
IF(J52="Afecta probabilidad",S52-(S52*R52),
IF(J51="Afecta probabilidad",S51-(S51*R51),'2. Identificación del Riesgo'!$L$51)),""))</f>
        <v/>
      </c>
      <c r="T53" s="80" t="str">
        <f>IF(OR(J53="",J53=0),"",
IF(J53="Afecta Impacto",
IF(J52="Afecta Impacto",T52-(T52*R52),
IF(J51="Afecta Impacto",T51-(T51*R51),'2. Identificación del Riesgo'!$O$51)),""))</f>
        <v/>
      </c>
      <c r="U53" s="80">
        <f t="shared" si="4"/>
        <v>0</v>
      </c>
      <c r="V53" s="80">
        <f t="shared" si="5"/>
        <v>0</v>
      </c>
      <c r="W53" s="6"/>
      <c r="X53" s="6"/>
      <c r="Y53" s="6"/>
      <c r="Z53" s="6"/>
      <c r="AA53" s="6"/>
      <c r="AB53" s="6"/>
      <c r="AC53" s="6"/>
      <c r="AD53" s="6"/>
      <c r="AE53" s="6"/>
      <c r="AF53" s="6"/>
      <c r="AG53" s="6"/>
      <c r="AH53" s="6"/>
      <c r="AI53" s="6"/>
      <c r="AJ53" s="6"/>
      <c r="AK53" s="6"/>
      <c r="AL53" s="6"/>
      <c r="AM53" s="6"/>
    </row>
    <row r="54" ht="30.75" customHeight="1">
      <c r="A54" s="52">
        <v>16.0</v>
      </c>
      <c r="B54" s="7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7"/>
      <c r="F54" s="77"/>
      <c r="G54" s="77"/>
      <c r="H54" s="77" t="str">
        <f t="shared" si="1"/>
        <v>  </v>
      </c>
      <c r="I54" s="78"/>
      <c r="J54" s="78" t="str">
        <f t="shared" si="2"/>
        <v/>
      </c>
      <c r="K54" s="78"/>
      <c r="L54" s="78"/>
      <c r="M54" s="78"/>
      <c r="N54" s="78"/>
      <c r="O54" s="78"/>
      <c r="P54" s="78"/>
      <c r="Q54" s="78"/>
      <c r="R54" s="79" t="str">
        <f t="shared" si="3"/>
        <v/>
      </c>
      <c r="S54" s="80" t="str">
        <f>IF(OR(J54="",J54=0),"",
IF(J54="Afecta probabilidad",'2. Identificación del Riesgo'!$L$54,""))</f>
        <v/>
      </c>
      <c r="T54" s="80" t="str">
        <f>IF(OR(J54="",J54=0),"",
IF(J54="Afecta Impacto",'2. Identificación del Riesgo'!$O$54,""))</f>
        <v/>
      </c>
      <c r="U54" s="80">
        <f t="shared" si="4"/>
        <v>0</v>
      </c>
      <c r="V54" s="80">
        <f t="shared" si="5"/>
        <v>0</v>
      </c>
      <c r="W54" s="7"/>
      <c r="X54" s="7"/>
      <c r="Y54" s="7"/>
      <c r="Z54" s="7"/>
      <c r="AA54" s="7"/>
      <c r="AB54" s="7"/>
      <c r="AC54" s="7"/>
      <c r="AD54" s="7"/>
      <c r="AE54" s="7"/>
      <c r="AF54" s="7"/>
      <c r="AG54" s="7"/>
      <c r="AH54" s="7"/>
      <c r="AI54" s="7"/>
      <c r="AJ54" s="7"/>
      <c r="AK54" s="7"/>
      <c r="AL54" s="7"/>
      <c r="AM54" s="7"/>
    </row>
    <row r="55" ht="30.75" customHeight="1">
      <c r="A55" s="46"/>
      <c r="B55" s="46"/>
      <c r="C55" s="46"/>
      <c r="D55" s="46"/>
      <c r="E55" s="77"/>
      <c r="F55" s="77"/>
      <c r="G55" s="77"/>
      <c r="H55" s="77" t="str">
        <f t="shared" si="1"/>
        <v>  </v>
      </c>
      <c r="I55" s="78"/>
      <c r="J55" s="78" t="str">
        <f t="shared" si="2"/>
        <v/>
      </c>
      <c r="K55" s="78"/>
      <c r="L55" s="78"/>
      <c r="M55" s="78"/>
      <c r="N55" s="78"/>
      <c r="O55" s="78"/>
      <c r="P55" s="78"/>
      <c r="Q55" s="78"/>
      <c r="R55" s="79" t="str">
        <f t="shared" si="3"/>
        <v/>
      </c>
      <c r="S55" s="80" t="str">
        <f>IF(OR(J55="",J55=0),"",
IF(J55="Afecta probabilidad",
IF(J54="Afecta probabilidad",S54-(S54*R54),'2. Identificación del Riesgo'!$L$54),""))</f>
        <v/>
      </c>
      <c r="T55" s="80" t="str">
        <f>IF(OR(J55="",J55=0),"",
IF(J55="Afecta Impacto",
IF(J54="Afecta Impacto",T54-(T54*R54),'2. Identificación del Riesgo'!$O$54),""))</f>
        <v/>
      </c>
      <c r="U55" s="80">
        <f t="shared" si="4"/>
        <v>0</v>
      </c>
      <c r="V55" s="80">
        <f t="shared" si="5"/>
        <v>0</v>
      </c>
      <c r="W55" s="6"/>
      <c r="X55" s="6"/>
      <c r="Y55" s="6"/>
      <c r="Z55" s="6"/>
      <c r="AA55" s="6"/>
      <c r="AB55" s="6"/>
      <c r="AC55" s="6"/>
      <c r="AD55" s="6"/>
      <c r="AE55" s="6"/>
      <c r="AF55" s="6"/>
      <c r="AG55" s="6"/>
      <c r="AH55" s="6"/>
      <c r="AI55" s="6"/>
      <c r="AJ55" s="6"/>
      <c r="AK55" s="6"/>
      <c r="AL55" s="6"/>
      <c r="AM55" s="6"/>
    </row>
    <row r="56" ht="30.75" customHeight="1">
      <c r="A56" s="51"/>
      <c r="B56" s="51"/>
      <c r="C56" s="51"/>
      <c r="D56" s="51"/>
      <c r="E56" s="77"/>
      <c r="F56" s="77"/>
      <c r="G56" s="77"/>
      <c r="H56" s="77" t="str">
        <f t="shared" si="1"/>
        <v>  </v>
      </c>
      <c r="I56" s="78"/>
      <c r="J56" s="78" t="str">
        <f t="shared" si="2"/>
        <v/>
      </c>
      <c r="K56" s="78"/>
      <c r="L56" s="78"/>
      <c r="M56" s="78"/>
      <c r="N56" s="78"/>
      <c r="O56" s="78"/>
      <c r="P56" s="78"/>
      <c r="Q56" s="78"/>
      <c r="R56" s="79" t="str">
        <f t="shared" si="3"/>
        <v/>
      </c>
      <c r="S56" s="80" t="str">
        <f>IF(OR(J56="",J56=0),"",
IF(J56="Afecta probabilidad",
IF(J55="Afecta probabilidad",S55-(S55*R55),
IF(J54="Afecta probabilidad",S54-(S54*R54),'2. Identificación del Riesgo'!$L$54)),""))</f>
        <v/>
      </c>
      <c r="T56" s="80" t="str">
        <f>IF(OR(J56="",J56=0),"",
IF(J56="Afecta Impacto",
IF(J55="Afecta Impacto",T55-(T55*R55),
IF(J54="Afecta Impacto",T54-(T54*R54),'2. Identificación del Riesgo'!$O$54)),""))</f>
        <v/>
      </c>
      <c r="U56" s="80">
        <f t="shared" si="4"/>
        <v>0</v>
      </c>
      <c r="V56" s="80">
        <f t="shared" si="5"/>
        <v>0</v>
      </c>
      <c r="W56" s="6"/>
      <c r="X56" s="6"/>
      <c r="Y56" s="6"/>
      <c r="Z56" s="6"/>
      <c r="AA56" s="6"/>
      <c r="AB56" s="6"/>
      <c r="AC56" s="6"/>
      <c r="AD56" s="6"/>
      <c r="AE56" s="6"/>
      <c r="AF56" s="6"/>
      <c r="AG56" s="6"/>
      <c r="AH56" s="6"/>
      <c r="AI56" s="6"/>
      <c r="AJ56" s="6"/>
      <c r="AK56" s="6"/>
      <c r="AL56" s="6"/>
      <c r="AM56" s="6"/>
    </row>
    <row r="57" ht="30.75" customHeight="1">
      <c r="A57" s="52">
        <v>17.0</v>
      </c>
      <c r="B57" s="7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7"/>
      <c r="F57" s="77"/>
      <c r="G57" s="77"/>
      <c r="H57" s="77" t="str">
        <f t="shared" si="1"/>
        <v>  </v>
      </c>
      <c r="I57" s="78"/>
      <c r="J57" s="78" t="str">
        <f t="shared" si="2"/>
        <v/>
      </c>
      <c r="K57" s="78"/>
      <c r="L57" s="78"/>
      <c r="M57" s="78"/>
      <c r="N57" s="78"/>
      <c r="O57" s="78"/>
      <c r="P57" s="78"/>
      <c r="Q57" s="78"/>
      <c r="R57" s="79" t="str">
        <f t="shared" si="3"/>
        <v/>
      </c>
      <c r="S57" s="80" t="str">
        <f>IF(OR(J57="",J57=0),"",
IF(J57="Afecta probabilidad",'2. Identificación del Riesgo'!$L$57,""))</f>
        <v/>
      </c>
      <c r="T57" s="80" t="str">
        <f>IF(OR(J57="",J57=0),"",
IF(J57="Afecta Impacto",'2. Identificación del Riesgo'!$O$57,""))</f>
        <v/>
      </c>
      <c r="U57" s="80">
        <f t="shared" si="4"/>
        <v>0</v>
      </c>
      <c r="V57" s="80">
        <f t="shared" si="5"/>
        <v>0</v>
      </c>
      <c r="W57" s="7"/>
      <c r="X57" s="7"/>
      <c r="Y57" s="7"/>
      <c r="Z57" s="7"/>
      <c r="AA57" s="7"/>
      <c r="AB57" s="7"/>
      <c r="AC57" s="7"/>
      <c r="AD57" s="7"/>
      <c r="AE57" s="7"/>
      <c r="AF57" s="7"/>
      <c r="AG57" s="7"/>
      <c r="AH57" s="7"/>
      <c r="AI57" s="7"/>
      <c r="AJ57" s="7"/>
      <c r="AK57" s="7"/>
      <c r="AL57" s="7"/>
      <c r="AM57" s="7"/>
    </row>
    <row r="58" ht="30.75" customHeight="1">
      <c r="A58" s="46"/>
      <c r="B58" s="46"/>
      <c r="C58" s="46"/>
      <c r="D58" s="46"/>
      <c r="E58" s="77"/>
      <c r="F58" s="77"/>
      <c r="G58" s="77"/>
      <c r="H58" s="77" t="str">
        <f t="shared" si="1"/>
        <v>  </v>
      </c>
      <c r="I58" s="78"/>
      <c r="J58" s="78" t="str">
        <f t="shared" si="2"/>
        <v/>
      </c>
      <c r="K58" s="78"/>
      <c r="L58" s="78"/>
      <c r="M58" s="78"/>
      <c r="N58" s="78"/>
      <c r="O58" s="78"/>
      <c r="P58" s="78"/>
      <c r="Q58" s="78"/>
      <c r="R58" s="79" t="str">
        <f t="shared" si="3"/>
        <v/>
      </c>
      <c r="S58" s="80" t="str">
        <f>IF(OR(J58="",J58=0),"",
IF(J58="Afecta probabilidad",
IF(J57="Afecta probabilidad",S57-(S57*R57),'2. Identificación del Riesgo'!$L$57),""))</f>
        <v/>
      </c>
      <c r="T58" s="80" t="str">
        <f>IF(OR(J58="",J58=0),"",
IF(J58="Afecta Impacto",
IF(J57="Afecta Impacto",T57-(T57*R57),'2. Identificación del Riesgo'!$O$57),""))</f>
        <v/>
      </c>
      <c r="U58" s="80">
        <f t="shared" si="4"/>
        <v>0</v>
      </c>
      <c r="V58" s="80">
        <f t="shared" si="5"/>
        <v>0</v>
      </c>
      <c r="W58" s="6"/>
      <c r="X58" s="6"/>
      <c r="Y58" s="6"/>
      <c r="Z58" s="6"/>
      <c r="AA58" s="6"/>
      <c r="AB58" s="6"/>
      <c r="AC58" s="6"/>
      <c r="AD58" s="6"/>
      <c r="AE58" s="6"/>
      <c r="AF58" s="6"/>
      <c r="AG58" s="6"/>
      <c r="AH58" s="6"/>
      <c r="AI58" s="6"/>
      <c r="AJ58" s="6"/>
      <c r="AK58" s="6"/>
      <c r="AL58" s="6"/>
      <c r="AM58" s="6"/>
    </row>
    <row r="59" ht="30.75" customHeight="1">
      <c r="A59" s="51"/>
      <c r="B59" s="51"/>
      <c r="C59" s="51"/>
      <c r="D59" s="51"/>
      <c r="E59" s="77"/>
      <c r="F59" s="77"/>
      <c r="G59" s="77"/>
      <c r="H59" s="77" t="str">
        <f t="shared" si="1"/>
        <v>  </v>
      </c>
      <c r="I59" s="78"/>
      <c r="J59" s="78" t="str">
        <f t="shared" si="2"/>
        <v/>
      </c>
      <c r="K59" s="78"/>
      <c r="L59" s="78"/>
      <c r="M59" s="78"/>
      <c r="N59" s="78"/>
      <c r="O59" s="78"/>
      <c r="P59" s="78"/>
      <c r="Q59" s="78"/>
      <c r="R59" s="79" t="str">
        <f t="shared" si="3"/>
        <v/>
      </c>
      <c r="S59" s="80" t="str">
        <f>IF(OR(J59="",J59=0),"",
IF(J59="Afecta probabilidad",
IF(J58="Afecta probabilidad",S58-(S58*R58),
IF(J57="Afecta probabilidad",S57-(S57*R57),'2. Identificación del Riesgo'!$L$57)),""))</f>
        <v/>
      </c>
      <c r="T59" s="80" t="str">
        <f>IF(OR(J59="",J59=0),"",
IF(J59="Afecta Impacto",
IF(J58="Afecta Impacto",T58-(T58*R58),
IF(J57="Afecta Impacto",T57-(T57*R57),'2. Identificación del Riesgo'!$O$57)),""))</f>
        <v/>
      </c>
      <c r="U59" s="80">
        <f t="shared" si="4"/>
        <v>0</v>
      </c>
      <c r="V59" s="80">
        <f t="shared" si="5"/>
        <v>0</v>
      </c>
      <c r="W59" s="6"/>
      <c r="X59" s="6"/>
      <c r="Y59" s="6"/>
      <c r="Z59" s="6"/>
      <c r="AA59" s="6"/>
      <c r="AB59" s="6"/>
      <c r="AC59" s="6"/>
      <c r="AD59" s="6"/>
      <c r="AE59" s="6"/>
      <c r="AF59" s="6"/>
      <c r="AG59" s="6"/>
      <c r="AH59" s="6"/>
      <c r="AI59" s="6"/>
      <c r="AJ59" s="6"/>
      <c r="AK59" s="6"/>
      <c r="AL59" s="6"/>
      <c r="AM59" s="6"/>
    </row>
    <row r="60" ht="30.75" customHeight="1">
      <c r="A60" s="52">
        <v>18.0</v>
      </c>
      <c r="B60" s="7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7"/>
      <c r="F60" s="77"/>
      <c r="G60" s="77"/>
      <c r="H60" s="77" t="str">
        <f t="shared" si="1"/>
        <v>  </v>
      </c>
      <c r="I60" s="78"/>
      <c r="J60" s="78" t="str">
        <f t="shared" si="2"/>
        <v/>
      </c>
      <c r="K60" s="78"/>
      <c r="L60" s="78"/>
      <c r="M60" s="78"/>
      <c r="N60" s="78"/>
      <c r="O60" s="78"/>
      <c r="P60" s="78"/>
      <c r="Q60" s="78"/>
      <c r="R60" s="79" t="str">
        <f t="shared" si="3"/>
        <v/>
      </c>
      <c r="S60" s="80" t="str">
        <f>IF(OR(J60="",J60=0),"",
IF(J60="Afecta probabilidad",'2. Identificación del Riesgo'!$L$60,""))</f>
        <v/>
      </c>
      <c r="T60" s="80" t="str">
        <f>IF(OR(J60="",J60=0),"",
IF(J60="Afecta Impacto",'2. Identificación del Riesgo'!$O$60,""))</f>
        <v/>
      </c>
      <c r="U60" s="80">
        <f t="shared" si="4"/>
        <v>0</v>
      </c>
      <c r="V60" s="80">
        <f t="shared" si="5"/>
        <v>0</v>
      </c>
      <c r="W60" s="7"/>
      <c r="X60" s="7"/>
      <c r="Y60" s="7"/>
      <c r="Z60" s="7"/>
      <c r="AA60" s="7"/>
      <c r="AB60" s="7"/>
      <c r="AC60" s="7"/>
      <c r="AD60" s="7"/>
      <c r="AE60" s="7"/>
      <c r="AF60" s="7"/>
      <c r="AG60" s="7"/>
      <c r="AH60" s="7"/>
      <c r="AI60" s="7"/>
      <c r="AJ60" s="7"/>
      <c r="AK60" s="7"/>
      <c r="AL60" s="7"/>
      <c r="AM60" s="7"/>
    </row>
    <row r="61" ht="30.75" customHeight="1">
      <c r="A61" s="46"/>
      <c r="B61" s="46"/>
      <c r="C61" s="46"/>
      <c r="D61" s="46"/>
      <c r="E61" s="77"/>
      <c r="F61" s="77"/>
      <c r="G61" s="77"/>
      <c r="H61" s="77" t="str">
        <f t="shared" si="1"/>
        <v>  </v>
      </c>
      <c r="I61" s="78"/>
      <c r="J61" s="78" t="str">
        <f t="shared" si="2"/>
        <v/>
      </c>
      <c r="K61" s="78"/>
      <c r="L61" s="78"/>
      <c r="M61" s="78"/>
      <c r="N61" s="78"/>
      <c r="O61" s="78"/>
      <c r="P61" s="78"/>
      <c r="Q61" s="78"/>
      <c r="R61" s="79" t="str">
        <f t="shared" si="3"/>
        <v/>
      </c>
      <c r="S61" s="80" t="str">
        <f>IF(OR(J61="",J61=0),"",
IF(J61="Afecta probabilidad",
IF(J60="Afecta probabilidad",S60-(S60*R60),'2. Identificación del Riesgo'!$L$60),""))</f>
        <v/>
      </c>
      <c r="T61" s="80" t="str">
        <f>IF(OR(J61="",J61=0),"",
IF(J61="Afecta Impacto",
IF(J60="Afecta Impacto",T60-(T60*R60),'2. Identificación del Riesgo'!$O$60),""))</f>
        <v/>
      </c>
      <c r="U61" s="80">
        <f t="shared" si="4"/>
        <v>0</v>
      </c>
      <c r="V61" s="80">
        <f t="shared" si="5"/>
        <v>0</v>
      </c>
      <c r="W61" s="6"/>
      <c r="X61" s="6"/>
      <c r="Y61" s="6"/>
      <c r="Z61" s="6"/>
      <c r="AA61" s="6"/>
      <c r="AB61" s="6"/>
      <c r="AC61" s="6"/>
      <c r="AD61" s="6"/>
      <c r="AE61" s="6"/>
      <c r="AF61" s="6"/>
      <c r="AG61" s="6"/>
      <c r="AH61" s="6"/>
      <c r="AI61" s="6"/>
      <c r="AJ61" s="6"/>
      <c r="AK61" s="6"/>
      <c r="AL61" s="6"/>
      <c r="AM61" s="6"/>
    </row>
    <row r="62" ht="30.75" customHeight="1">
      <c r="A62" s="51"/>
      <c r="B62" s="51"/>
      <c r="C62" s="51"/>
      <c r="D62" s="51"/>
      <c r="E62" s="77"/>
      <c r="F62" s="77"/>
      <c r="G62" s="77"/>
      <c r="H62" s="77" t="str">
        <f t="shared" si="1"/>
        <v>  </v>
      </c>
      <c r="I62" s="78"/>
      <c r="J62" s="78" t="str">
        <f t="shared" si="2"/>
        <v/>
      </c>
      <c r="K62" s="78"/>
      <c r="L62" s="78"/>
      <c r="M62" s="78"/>
      <c r="N62" s="78"/>
      <c r="O62" s="78"/>
      <c r="P62" s="78"/>
      <c r="Q62" s="78"/>
      <c r="R62" s="79" t="str">
        <f t="shared" si="3"/>
        <v/>
      </c>
      <c r="S62" s="80" t="str">
        <f>IF(OR(J62="",J62=0),"",
IF(J62="Afecta probabilidad",
IF(J61="Afecta probabilidad",S61-(S61*R61),
IF(J60="Afecta probabilidad",S60-(S60*R60),'2. Identificación del Riesgo'!$L$60)),""))</f>
        <v/>
      </c>
      <c r="T62" s="80" t="str">
        <f>IF(OR(J62="",J62=0),"",
IF(J62="Afecta Impacto",
IF(J61="Afecta Impacto",T61-(T61*R61),
IF(J60="Afecta Impacto",T60-(T60*R60),'2. Identificación del Riesgo'!$O$60)),""))</f>
        <v/>
      </c>
      <c r="U62" s="80">
        <f t="shared" si="4"/>
        <v>0</v>
      </c>
      <c r="V62" s="80">
        <f t="shared" si="5"/>
        <v>0</v>
      </c>
      <c r="W62" s="6"/>
      <c r="X62" s="6"/>
      <c r="Y62" s="6"/>
      <c r="Z62" s="6"/>
      <c r="AA62" s="6"/>
      <c r="AB62" s="6"/>
      <c r="AC62" s="6"/>
      <c r="AD62" s="6"/>
      <c r="AE62" s="6"/>
      <c r="AF62" s="6"/>
      <c r="AG62" s="6"/>
      <c r="AH62" s="6"/>
      <c r="AI62" s="6"/>
      <c r="AJ62" s="6"/>
      <c r="AK62" s="6"/>
      <c r="AL62" s="6"/>
      <c r="AM62" s="6"/>
    </row>
    <row r="63" ht="30.75" customHeight="1">
      <c r="A63" s="52">
        <v>19.0</v>
      </c>
      <c r="B63" s="7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7"/>
      <c r="F63" s="77"/>
      <c r="G63" s="77"/>
      <c r="H63" s="77" t="str">
        <f t="shared" si="1"/>
        <v>  </v>
      </c>
      <c r="I63" s="78"/>
      <c r="J63" s="78" t="str">
        <f t="shared" si="2"/>
        <v/>
      </c>
      <c r="K63" s="78"/>
      <c r="L63" s="78"/>
      <c r="M63" s="78"/>
      <c r="N63" s="78"/>
      <c r="O63" s="78"/>
      <c r="P63" s="78"/>
      <c r="Q63" s="78"/>
      <c r="R63" s="79" t="str">
        <f t="shared" si="3"/>
        <v/>
      </c>
      <c r="S63" s="80" t="str">
        <f>IF(OR(J63="",J63=0),"",
IF(J63="Afecta probabilidad",'2. Identificación del Riesgo'!$L$63,""))</f>
        <v/>
      </c>
      <c r="T63" s="80" t="str">
        <f>IF(OR(J63="",J63=0),"",
IF(J63="Afecta Impacto",'2. Identificación del Riesgo'!$O$63,""))</f>
        <v/>
      </c>
      <c r="U63" s="80">
        <f t="shared" si="4"/>
        <v>0</v>
      </c>
      <c r="V63" s="80">
        <f t="shared" si="5"/>
        <v>0</v>
      </c>
      <c r="W63" s="7"/>
      <c r="X63" s="7"/>
      <c r="Y63" s="7"/>
      <c r="Z63" s="7"/>
      <c r="AA63" s="7"/>
      <c r="AB63" s="7"/>
      <c r="AC63" s="7"/>
      <c r="AD63" s="7"/>
      <c r="AE63" s="7"/>
      <c r="AF63" s="7"/>
      <c r="AG63" s="7"/>
      <c r="AH63" s="7"/>
      <c r="AI63" s="7"/>
      <c r="AJ63" s="7"/>
      <c r="AK63" s="7"/>
      <c r="AL63" s="7"/>
      <c r="AM63" s="7"/>
    </row>
    <row r="64" ht="30.75" customHeight="1">
      <c r="A64" s="46"/>
      <c r="B64" s="46"/>
      <c r="C64" s="46"/>
      <c r="D64" s="46"/>
      <c r="E64" s="77"/>
      <c r="F64" s="77"/>
      <c r="G64" s="77"/>
      <c r="H64" s="77" t="str">
        <f t="shared" si="1"/>
        <v>  </v>
      </c>
      <c r="I64" s="78"/>
      <c r="J64" s="78" t="str">
        <f t="shared" si="2"/>
        <v/>
      </c>
      <c r="K64" s="78"/>
      <c r="L64" s="78"/>
      <c r="M64" s="78"/>
      <c r="N64" s="78"/>
      <c r="O64" s="78"/>
      <c r="P64" s="78"/>
      <c r="Q64" s="78"/>
      <c r="R64" s="79" t="str">
        <f t="shared" si="3"/>
        <v/>
      </c>
      <c r="S64" s="80" t="str">
        <f>IF(OR(J64="",J64=0),"",
IF(J64="Afecta probabilidad",
IF(J63="Afecta probabilidad",S63-(S63*R63),'2. Identificación del Riesgo'!$L$63),""))</f>
        <v/>
      </c>
      <c r="T64" s="80" t="str">
        <f>IF(OR(J64="",J64=0),"",
IF(J64="Afecta Impacto",
IF(J63="Afecta Impacto",T63-(T63*R63),'2. Identificación del Riesgo'!$O$63),""))</f>
        <v/>
      </c>
      <c r="U64" s="80">
        <f t="shared" si="4"/>
        <v>0</v>
      </c>
      <c r="V64" s="80">
        <f t="shared" si="5"/>
        <v>0</v>
      </c>
      <c r="W64" s="6"/>
      <c r="X64" s="6"/>
      <c r="Y64" s="6"/>
      <c r="Z64" s="6"/>
      <c r="AA64" s="6"/>
      <c r="AB64" s="6"/>
      <c r="AC64" s="6"/>
      <c r="AD64" s="6"/>
      <c r="AE64" s="6"/>
      <c r="AF64" s="6"/>
      <c r="AG64" s="6"/>
      <c r="AH64" s="6"/>
      <c r="AI64" s="6"/>
      <c r="AJ64" s="6"/>
      <c r="AK64" s="6"/>
      <c r="AL64" s="6"/>
      <c r="AM64" s="6"/>
    </row>
    <row r="65" ht="30.75" customHeight="1">
      <c r="A65" s="51"/>
      <c r="B65" s="51"/>
      <c r="C65" s="51"/>
      <c r="D65" s="51"/>
      <c r="E65" s="77"/>
      <c r="F65" s="77"/>
      <c r="G65" s="77"/>
      <c r="H65" s="77" t="str">
        <f t="shared" si="1"/>
        <v>  </v>
      </c>
      <c r="I65" s="78"/>
      <c r="J65" s="78" t="str">
        <f t="shared" si="2"/>
        <v/>
      </c>
      <c r="K65" s="78"/>
      <c r="L65" s="78"/>
      <c r="M65" s="78"/>
      <c r="N65" s="78"/>
      <c r="O65" s="78"/>
      <c r="P65" s="78"/>
      <c r="Q65" s="78"/>
      <c r="R65" s="79" t="str">
        <f t="shared" si="3"/>
        <v/>
      </c>
      <c r="S65" s="80" t="str">
        <f>IF(OR(J65="",J65=0),"",
IF(J65="Afecta probabilidad",
IF(J64="Afecta probabilidad",S64-(S64*R64),
IF(J63="Afecta probabilidad",S63-(S63*R63),'2. Identificación del Riesgo'!$L$63)),""))</f>
        <v/>
      </c>
      <c r="T65" s="80" t="str">
        <f>IF(OR(J65="",J65=0),"",
IF(J65="Afecta Impacto",
IF(J64="Afecta Impacto",T64-(T64*R64),
IF(J63="Afecta Impacto",T63-(T63*R63),'2. Identificación del Riesgo'!$O$63)),""))</f>
        <v/>
      </c>
      <c r="U65" s="80">
        <f t="shared" si="4"/>
        <v>0</v>
      </c>
      <c r="V65" s="80">
        <f t="shared" si="5"/>
        <v>0</v>
      </c>
      <c r="W65" s="6"/>
      <c r="X65" s="6"/>
      <c r="Y65" s="6"/>
      <c r="Z65" s="6"/>
      <c r="AA65" s="6"/>
      <c r="AB65" s="6"/>
      <c r="AC65" s="6"/>
      <c r="AD65" s="6"/>
      <c r="AE65" s="6"/>
      <c r="AF65" s="6"/>
      <c r="AG65" s="6"/>
      <c r="AH65" s="6"/>
      <c r="AI65" s="6"/>
      <c r="AJ65" s="6"/>
      <c r="AK65" s="6"/>
      <c r="AL65" s="6"/>
      <c r="AM65" s="6"/>
    </row>
    <row r="66" ht="30.75" customHeight="1">
      <c r="A66" s="52">
        <v>20.0</v>
      </c>
      <c r="B66" s="7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7"/>
      <c r="F66" s="77"/>
      <c r="G66" s="77"/>
      <c r="H66" s="77" t="str">
        <f t="shared" si="1"/>
        <v>  </v>
      </c>
      <c r="I66" s="78"/>
      <c r="J66" s="78" t="str">
        <f t="shared" si="2"/>
        <v/>
      </c>
      <c r="K66" s="78"/>
      <c r="L66" s="78"/>
      <c r="M66" s="78"/>
      <c r="N66" s="78"/>
      <c r="O66" s="78"/>
      <c r="P66" s="78"/>
      <c r="Q66" s="78"/>
      <c r="R66" s="79" t="str">
        <f t="shared" si="3"/>
        <v/>
      </c>
      <c r="S66" s="80" t="str">
        <f>IF(OR(J66="",J66=0),"",
IF(J66="Afecta probabilidad",'2. Identificación del Riesgo'!$L$66,""))</f>
        <v/>
      </c>
      <c r="T66" s="80" t="str">
        <f>IF(OR(J66="",J66=0),"",
IF(J66="Afecta Impacto",'2. Identificación del Riesgo'!$O$66,""))</f>
        <v/>
      </c>
      <c r="U66" s="80">
        <f t="shared" si="4"/>
        <v>0</v>
      </c>
      <c r="V66" s="80">
        <f t="shared" si="5"/>
        <v>0</v>
      </c>
      <c r="W66" s="7"/>
      <c r="X66" s="7"/>
      <c r="Y66" s="7"/>
      <c r="Z66" s="7"/>
      <c r="AA66" s="7"/>
      <c r="AB66" s="7"/>
      <c r="AC66" s="7"/>
      <c r="AD66" s="7"/>
      <c r="AE66" s="7"/>
      <c r="AF66" s="7"/>
      <c r="AG66" s="7"/>
      <c r="AH66" s="7"/>
      <c r="AI66" s="7"/>
      <c r="AJ66" s="7"/>
      <c r="AK66" s="7"/>
      <c r="AL66" s="7"/>
      <c r="AM66" s="7"/>
    </row>
    <row r="67" ht="30.75" customHeight="1">
      <c r="A67" s="46"/>
      <c r="B67" s="46"/>
      <c r="C67" s="46"/>
      <c r="D67" s="46"/>
      <c r="E67" s="77"/>
      <c r="F67" s="77"/>
      <c r="G67" s="77"/>
      <c r="H67" s="77" t="str">
        <f t="shared" si="1"/>
        <v>  </v>
      </c>
      <c r="I67" s="78"/>
      <c r="J67" s="78" t="str">
        <f t="shared" si="2"/>
        <v/>
      </c>
      <c r="K67" s="78"/>
      <c r="L67" s="78"/>
      <c r="M67" s="78"/>
      <c r="N67" s="78"/>
      <c r="O67" s="78"/>
      <c r="P67" s="78"/>
      <c r="Q67" s="78"/>
      <c r="R67" s="79" t="str">
        <f t="shared" si="3"/>
        <v/>
      </c>
      <c r="S67" s="80" t="str">
        <f>IF(OR(J67="",J67=0),"",
IF(J67="Afecta probabilidad",
IF(J66="Afecta probabilidad",S66-(S66*R66),'2. Identificación del Riesgo'!$L$66),""))</f>
        <v/>
      </c>
      <c r="T67" s="80" t="str">
        <f>IF(OR(J67="",J67=0),"",
IF(J67="Afecta Impacto",
IF(J66="Afecta Impacto",T66-(T66*R66),'2. Identificación del Riesgo'!$O$66),""))</f>
        <v/>
      </c>
      <c r="U67" s="80">
        <f t="shared" si="4"/>
        <v>0</v>
      </c>
      <c r="V67" s="80">
        <f t="shared" si="5"/>
        <v>0</v>
      </c>
      <c r="W67" s="6"/>
      <c r="X67" s="6"/>
      <c r="Y67" s="6"/>
      <c r="Z67" s="6"/>
      <c r="AA67" s="6"/>
      <c r="AB67" s="6"/>
      <c r="AC67" s="6"/>
      <c r="AD67" s="6"/>
      <c r="AE67" s="6"/>
      <c r="AF67" s="6"/>
      <c r="AG67" s="6"/>
      <c r="AH67" s="6"/>
      <c r="AI67" s="6"/>
      <c r="AJ67" s="6"/>
      <c r="AK67" s="6"/>
      <c r="AL67" s="6"/>
      <c r="AM67" s="6"/>
    </row>
    <row r="68" ht="30.75" customHeight="1">
      <c r="A68" s="51"/>
      <c r="B68" s="51"/>
      <c r="C68" s="51"/>
      <c r="D68" s="51"/>
      <c r="E68" s="77"/>
      <c r="F68" s="77"/>
      <c r="G68" s="77"/>
      <c r="H68" s="77" t="str">
        <f t="shared" si="1"/>
        <v>  </v>
      </c>
      <c r="I68" s="78"/>
      <c r="J68" s="78" t="str">
        <f t="shared" si="2"/>
        <v/>
      </c>
      <c r="K68" s="78"/>
      <c r="L68" s="78"/>
      <c r="M68" s="78"/>
      <c r="N68" s="78"/>
      <c r="O68" s="78"/>
      <c r="P68" s="78"/>
      <c r="Q68" s="78"/>
      <c r="R68" s="79" t="str">
        <f t="shared" si="3"/>
        <v/>
      </c>
      <c r="S68" s="80" t="str">
        <f>IF(OR(J68="",J68=0),"",
IF(J68="Afecta probabilidad",
IF(J67="Afecta probabilidad",S67-(S67*R67),
IF(J66="Afecta probabilidad",S66-(S66*R66),'2. Identificación del Riesgo'!$L$66)),""))</f>
        <v/>
      </c>
      <c r="T68" s="80" t="str">
        <f>IF(OR(J68="",J68=0),"",
IF(J68="Afecta Impacto",
IF(J67="Afecta Impacto",T67-(T67*R67),
IF(J66="Afecta Impacto",T66-(T66*R66),'2. Identificación del Riesgo'!$O$66)),""))</f>
        <v/>
      </c>
      <c r="U68" s="80">
        <f t="shared" si="4"/>
        <v>0</v>
      </c>
      <c r="V68" s="80">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E9:V11">
    <cfRule type="expression" dxfId="9" priority="2">
      <formula>IF($D$9="No aplica",1,0)</formula>
    </cfRule>
  </conditionalFormatting>
  <conditionalFormatting sqref="E12:V14">
    <cfRule type="expression" dxfId="9" priority="3">
      <formula>IF($D$12="No aplica",1,0)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U9:V68">
    <cfRule type="cellIs" dxfId="10" priority="22" operator="equal">
      <formula>0</formula>
    </cfRule>
  </conditionalFormatting>
  <dataValidations>
    <dataValidation type="list" allowBlank="1" showErrorMessage="1" sqref="M9:M68">
      <formula1>Listas!$L$2:$L$4</formula1>
    </dataValidation>
    <dataValidation type="list" allowBlank="1" showErrorMessage="1" sqref="L9:L68">
      <formula1>Listas!$K$2:$K$4</formula1>
    </dataValidation>
    <dataValidation type="list" allowBlank="1" showErrorMessage="1" sqref="I9:I68">
      <formula1>Listas!$I$2:$I$5</formula1>
    </dataValidation>
    <dataValidation type="list" allowBlank="1" showErrorMessage="1" sqref="N9:N68">
      <formula1>Listas!$M$2:$M$4</formula1>
    </dataValidation>
    <dataValidation type="list" allowBlank="1" showErrorMessage="1" sqref="K9:K68">
      <formula1>Listas!$J$2:$J$4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60" t="s">
        <v>262</v>
      </c>
      <c r="AB1" s="28"/>
      <c r="AC1" s="7"/>
      <c r="AD1" s="7"/>
      <c r="AE1" s="7"/>
      <c r="AF1" s="7"/>
      <c r="AG1" s="7"/>
      <c r="AH1" s="7"/>
      <c r="AI1" s="7"/>
      <c r="AJ1" s="7"/>
      <c r="AK1" s="7"/>
      <c r="AL1" s="7"/>
      <c r="AM1" s="7"/>
      <c r="AN1" s="7"/>
      <c r="AO1" s="7"/>
      <c r="AP1" s="7"/>
      <c r="AQ1" s="7"/>
      <c r="AR1" s="7"/>
    </row>
    <row r="2" ht="16.5" customHeight="1">
      <c r="A2" s="9"/>
      <c r="B2" s="10"/>
      <c r="C2" s="9"/>
      <c r="Z2" s="10"/>
      <c r="AA2" s="60" t="s">
        <v>263</v>
      </c>
      <c r="AB2" s="28"/>
      <c r="AC2" s="7"/>
      <c r="AD2" s="7"/>
      <c r="AE2" s="7"/>
      <c r="AF2" s="7"/>
      <c r="AG2" s="7"/>
      <c r="AH2" s="7"/>
      <c r="AI2" s="7"/>
      <c r="AJ2" s="7"/>
      <c r="AK2" s="7"/>
      <c r="AL2" s="7"/>
      <c r="AM2" s="7"/>
      <c r="AN2" s="7"/>
      <c r="AO2" s="7"/>
      <c r="AP2" s="7"/>
      <c r="AQ2" s="7"/>
      <c r="AR2" s="7"/>
    </row>
    <row r="3" ht="16.5" customHeight="1">
      <c r="A3" s="9"/>
      <c r="B3" s="10"/>
      <c r="C3" s="9"/>
      <c r="Z3" s="10"/>
      <c r="AA3" s="60" t="s">
        <v>264</v>
      </c>
      <c r="AB3" s="28"/>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60" t="s">
        <v>265</v>
      </c>
      <c r="AB4" s="28"/>
      <c r="AC4" s="7"/>
      <c r="AD4" s="7"/>
      <c r="AE4" s="7"/>
      <c r="AF4" s="7"/>
      <c r="AG4" s="7"/>
      <c r="AH4" s="7"/>
      <c r="AI4" s="7"/>
      <c r="AJ4" s="7"/>
      <c r="AK4" s="7"/>
      <c r="AL4" s="7"/>
      <c r="AM4" s="7"/>
      <c r="AN4" s="7"/>
      <c r="AO4" s="7"/>
      <c r="AP4" s="7"/>
      <c r="AQ4" s="7"/>
      <c r="AR4" s="7"/>
    </row>
    <row r="5" ht="16.5" customHeight="1">
      <c r="A5" s="61"/>
      <c r="B5" s="61"/>
      <c r="C5" s="61"/>
      <c r="D5" s="61"/>
      <c r="E5" s="61"/>
      <c r="F5" s="61"/>
      <c r="G5" s="61"/>
      <c r="H5" s="61"/>
      <c r="I5" s="61"/>
      <c r="J5" s="61"/>
      <c r="K5" s="61"/>
      <c r="L5" s="61"/>
      <c r="M5" s="61"/>
      <c r="N5" s="61"/>
      <c r="O5" s="61"/>
      <c r="P5" s="61"/>
      <c r="Q5" s="61"/>
      <c r="R5" s="66"/>
      <c r="S5" s="66"/>
      <c r="T5" s="66"/>
      <c r="U5" s="61"/>
      <c r="V5" s="61"/>
      <c r="W5" s="61"/>
      <c r="X5" s="61"/>
      <c r="Y5" s="61"/>
      <c r="Z5" s="61"/>
      <c r="AA5" s="61"/>
      <c r="AB5" s="61"/>
      <c r="AC5" s="7"/>
      <c r="AD5" s="7"/>
      <c r="AE5" s="7"/>
      <c r="AF5" s="7"/>
      <c r="AG5" s="7"/>
      <c r="AH5" s="7"/>
      <c r="AI5" s="7"/>
      <c r="AJ5" s="7"/>
      <c r="AK5" s="7"/>
      <c r="AL5" s="7"/>
      <c r="AM5" s="7"/>
      <c r="AN5" s="7"/>
      <c r="AO5" s="7"/>
      <c r="AP5" s="7"/>
      <c r="AQ5" s="7"/>
      <c r="AR5" s="7"/>
    </row>
    <row r="6" ht="15.75" customHeight="1">
      <c r="A6" s="45" t="s">
        <v>100</v>
      </c>
      <c r="B6" s="27"/>
      <c r="C6" s="27"/>
      <c r="D6" s="28"/>
      <c r="E6" s="45" t="s">
        <v>211</v>
      </c>
      <c r="F6" s="27"/>
      <c r="G6" s="27"/>
      <c r="H6" s="27"/>
      <c r="I6" s="27"/>
      <c r="J6" s="28"/>
      <c r="K6" s="45" t="s">
        <v>266</v>
      </c>
      <c r="L6" s="27"/>
      <c r="M6" s="27"/>
      <c r="N6" s="27"/>
      <c r="O6" s="27"/>
      <c r="P6" s="27"/>
      <c r="Q6" s="27"/>
      <c r="R6" s="27"/>
      <c r="S6" s="27"/>
      <c r="T6" s="27"/>
      <c r="U6" s="27"/>
      <c r="V6" s="27"/>
      <c r="W6" s="27"/>
      <c r="X6" s="27"/>
      <c r="Y6" s="27"/>
      <c r="Z6" s="27"/>
      <c r="AA6" s="27"/>
      <c r="AB6" s="28"/>
      <c r="AC6" s="7"/>
      <c r="AD6" s="7"/>
      <c r="AE6" s="7"/>
      <c r="AF6" s="7"/>
      <c r="AG6" s="7"/>
      <c r="AH6" s="7"/>
      <c r="AI6" s="7"/>
      <c r="AJ6" s="7"/>
      <c r="AK6" s="7"/>
      <c r="AL6" s="7"/>
      <c r="AM6" s="7"/>
      <c r="AN6" s="7"/>
      <c r="AO6" s="7"/>
      <c r="AP6" s="7"/>
      <c r="AQ6" s="7"/>
      <c r="AR6" s="7"/>
    </row>
    <row r="7" ht="18.0" customHeight="1">
      <c r="A7" s="43" t="s">
        <v>98</v>
      </c>
      <c r="B7" s="44" t="s">
        <v>99</v>
      </c>
      <c r="C7" s="49" t="s">
        <v>107</v>
      </c>
      <c r="D7" s="49" t="s">
        <v>108</v>
      </c>
      <c r="E7" s="50" t="s">
        <v>208</v>
      </c>
      <c r="F7" s="50" t="s">
        <v>267</v>
      </c>
      <c r="G7" s="50" t="s">
        <v>268</v>
      </c>
      <c r="H7" s="50" t="s">
        <v>269</v>
      </c>
      <c r="I7" s="50" t="s">
        <v>270</v>
      </c>
      <c r="J7" s="50" t="s">
        <v>271</v>
      </c>
      <c r="K7" s="81" t="s">
        <v>272</v>
      </c>
      <c r="L7" s="81" t="s">
        <v>273</v>
      </c>
      <c r="M7" s="81" t="s">
        <v>274</v>
      </c>
      <c r="N7" s="81" t="s">
        <v>275</v>
      </c>
      <c r="O7" s="81" t="s">
        <v>276</v>
      </c>
      <c r="P7" s="81" t="s">
        <v>277</v>
      </c>
      <c r="Q7" s="81" t="s">
        <v>278</v>
      </c>
      <c r="R7" s="49" t="s">
        <v>279</v>
      </c>
      <c r="S7" s="49" t="s">
        <v>280</v>
      </c>
      <c r="T7" s="49" t="s">
        <v>281</v>
      </c>
      <c r="U7" s="50" t="s">
        <v>282</v>
      </c>
      <c r="V7" s="49" t="s">
        <v>283</v>
      </c>
      <c r="W7" s="49" t="s">
        <v>284</v>
      </c>
      <c r="X7" s="49" t="s">
        <v>285</v>
      </c>
      <c r="Y7" s="49" t="s">
        <v>286</v>
      </c>
      <c r="Z7" s="50" t="s">
        <v>287</v>
      </c>
      <c r="AA7" s="49" t="s">
        <v>288</v>
      </c>
      <c r="AB7" s="49" t="s">
        <v>289</v>
      </c>
      <c r="AC7" s="7"/>
      <c r="AD7" s="7"/>
      <c r="AE7" s="7"/>
      <c r="AF7" s="7"/>
      <c r="AG7" s="7"/>
      <c r="AH7" s="7"/>
      <c r="AI7" s="7"/>
      <c r="AJ7" s="7"/>
      <c r="AK7" s="7"/>
      <c r="AL7" s="7"/>
      <c r="AM7" s="7"/>
      <c r="AN7" s="7"/>
      <c r="AO7" s="7"/>
      <c r="AP7" s="7"/>
      <c r="AQ7" s="7"/>
      <c r="AR7" s="7"/>
    </row>
    <row r="8" ht="59.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63"/>
      <c r="AD8" s="63"/>
      <c r="AE8" s="63"/>
      <c r="AF8" s="63"/>
      <c r="AG8" s="63"/>
      <c r="AH8" s="63"/>
      <c r="AI8" s="63"/>
      <c r="AJ8" s="63"/>
      <c r="AK8" s="63"/>
      <c r="AL8" s="63"/>
      <c r="AM8" s="63"/>
      <c r="AN8" s="63"/>
      <c r="AO8" s="63"/>
      <c r="AP8" s="63"/>
      <c r="AQ8" s="63"/>
      <c r="AR8" s="63"/>
    </row>
    <row r="9" ht="86.25" customHeight="1">
      <c r="A9" s="52">
        <v>1.0</v>
      </c>
      <c r="B9" s="7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Manejo de Emergencias y Desastres</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Uso  de los elementos del CDLyR para actividades contrarias al objeto que fueron adquiridos para el favorecimiento de un tercero</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82" t="s">
        <v>290</v>
      </c>
      <c r="F9" s="82" t="s">
        <v>291</v>
      </c>
      <c r="G9" s="82" t="s">
        <v>292</v>
      </c>
      <c r="H9" s="83" t="s">
        <v>293</v>
      </c>
      <c r="I9" s="83" t="s">
        <v>294</v>
      </c>
      <c r="J9" s="83" t="s">
        <v>295</v>
      </c>
      <c r="K9" s="84" t="s">
        <v>296</v>
      </c>
      <c r="L9" s="84" t="s">
        <v>297</v>
      </c>
      <c r="M9" s="84" t="s">
        <v>298</v>
      </c>
      <c r="N9" s="84" t="s">
        <v>299</v>
      </c>
      <c r="O9" s="84" t="s">
        <v>300</v>
      </c>
      <c r="P9" s="84" t="s">
        <v>301</v>
      </c>
      <c r="Q9" s="84" t="s">
        <v>302</v>
      </c>
      <c r="R9" s="78" t="str">
        <f t="shared" ref="R9:R68" si="1">IF(AND(S9&gt;=0,S9&lt;=85),"Débil",
IF(AND(S9&gt;=86,S9&lt;=95),"Moderado",
IF(AND(S9&gt;=96,S9&lt;=100),"Fuerte","")))</f>
        <v>Fuerte</v>
      </c>
      <c r="S9" s="78">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78" t="str">
        <f t="shared" ref="T9:T68" si="2">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78" t="s">
        <v>303</v>
      </c>
      <c r="V9" s="78"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Fuerte</v>
      </c>
      <c r="W9" s="85">
        <f>IF(AND(S9="",S10="",S11=""),"",AVERAGE(S9:S11))</f>
        <v>100</v>
      </c>
      <c r="X9" s="85" t="str">
        <f>IF(W9="","",
IF(W9=100,"Fuerte",
IF(W9&lt;50,"Débil",
IF(OR(W9&gt;=50,W9&lt;100),"Moderado",""))))</f>
        <v>Fuerte</v>
      </c>
      <c r="Y9" s="53" t="str">
        <f>IF(X9="","",IF(X9="Fuerte","NO","SI"))</f>
        <v>NO</v>
      </c>
      <c r="Z9" s="53" t="s">
        <v>304</v>
      </c>
      <c r="AA9" s="53">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54"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64"/>
      <c r="AD9" s="64"/>
      <c r="AE9" s="64"/>
      <c r="AF9" s="64"/>
      <c r="AG9" s="64"/>
      <c r="AH9" s="64"/>
      <c r="AI9" s="64"/>
      <c r="AJ9" s="64"/>
      <c r="AK9" s="64"/>
      <c r="AL9" s="64"/>
      <c r="AM9" s="64"/>
      <c r="AN9" s="64"/>
      <c r="AO9" s="64"/>
      <c r="AP9" s="64"/>
      <c r="AQ9" s="64"/>
      <c r="AR9" s="64"/>
    </row>
    <row r="10" ht="97.5" customHeight="1">
      <c r="A10" s="46"/>
      <c r="B10" s="46"/>
      <c r="C10" s="46"/>
      <c r="D10" s="46"/>
      <c r="E10" s="82" t="s">
        <v>290</v>
      </c>
      <c r="F10" s="82" t="s">
        <v>305</v>
      </c>
      <c r="G10" s="82" t="s">
        <v>306</v>
      </c>
      <c r="H10" s="83" t="s">
        <v>307</v>
      </c>
      <c r="I10" s="83" t="s">
        <v>308</v>
      </c>
      <c r="J10" s="83" t="s">
        <v>309</v>
      </c>
      <c r="K10" s="84" t="s">
        <v>296</v>
      </c>
      <c r="L10" s="84" t="s">
        <v>297</v>
      </c>
      <c r="M10" s="84" t="s">
        <v>298</v>
      </c>
      <c r="N10" s="84" t="s">
        <v>299</v>
      </c>
      <c r="O10" s="84" t="s">
        <v>300</v>
      </c>
      <c r="P10" s="84" t="s">
        <v>301</v>
      </c>
      <c r="Q10" s="84" t="s">
        <v>302</v>
      </c>
      <c r="R10" s="78" t="str">
        <f t="shared" si="1"/>
        <v>Fuerte</v>
      </c>
      <c r="S10" s="78">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100</v>
      </c>
      <c r="T10" s="78" t="str">
        <f t="shared" si="2"/>
        <v>No debe establecer un plan de acción para mejorar el diseño del control.</v>
      </c>
      <c r="U10" s="78" t="s">
        <v>303</v>
      </c>
      <c r="V10" s="78" t="str">
        <f t="shared" si="3"/>
        <v>Fuerte</v>
      </c>
      <c r="W10" s="46"/>
      <c r="X10" s="46"/>
      <c r="Y10" s="46"/>
      <c r="Z10" s="46"/>
      <c r="AA10" s="46"/>
      <c r="AB10" s="46"/>
      <c r="AC10" s="7"/>
      <c r="AD10" s="7"/>
      <c r="AE10" s="7"/>
      <c r="AF10" s="7"/>
      <c r="AG10" s="7"/>
      <c r="AH10" s="7"/>
      <c r="AI10" s="7"/>
      <c r="AJ10" s="7"/>
      <c r="AK10" s="7"/>
      <c r="AL10" s="7"/>
      <c r="AM10" s="7"/>
      <c r="AN10" s="7"/>
      <c r="AO10" s="7"/>
      <c r="AP10" s="7"/>
      <c r="AQ10" s="7"/>
      <c r="AR10" s="7"/>
    </row>
    <row r="11" ht="45.75" customHeight="1">
      <c r="A11" s="51"/>
      <c r="B11" s="51"/>
      <c r="C11" s="51"/>
      <c r="D11" s="51"/>
      <c r="E11" s="82"/>
      <c r="F11" s="82"/>
      <c r="G11" s="82"/>
      <c r="H11" s="83"/>
      <c r="I11" s="83"/>
      <c r="J11" s="83"/>
      <c r="K11" s="84"/>
      <c r="L11" s="84"/>
      <c r="M11" s="84"/>
      <c r="N11" s="84"/>
      <c r="O11" s="84"/>
      <c r="P11" s="84"/>
      <c r="Q11" s="84"/>
      <c r="R11" s="78" t="str">
        <f t="shared" si="1"/>
        <v/>
      </c>
      <c r="S11" s="78"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8" t="str">
        <f t="shared" si="2"/>
        <v/>
      </c>
      <c r="U11" s="78"/>
      <c r="V11" s="78" t="str">
        <f t="shared" si="3"/>
        <v/>
      </c>
      <c r="W11" s="51"/>
      <c r="X11" s="51"/>
      <c r="Y11" s="51"/>
      <c r="Z11" s="51"/>
      <c r="AA11" s="51"/>
      <c r="AB11" s="51"/>
      <c r="AC11" s="7"/>
      <c r="AD11" s="7"/>
      <c r="AE11" s="7"/>
      <c r="AF11" s="7"/>
      <c r="AG11" s="7"/>
      <c r="AH11" s="7"/>
      <c r="AI11" s="7"/>
      <c r="AJ11" s="7"/>
      <c r="AK11" s="7"/>
      <c r="AL11" s="7"/>
      <c r="AM11" s="7"/>
      <c r="AN11" s="7"/>
      <c r="AO11" s="7"/>
      <c r="AP11" s="7"/>
      <c r="AQ11" s="7"/>
      <c r="AR11" s="7"/>
    </row>
    <row r="12" ht="96.75" customHeight="1">
      <c r="A12" s="52">
        <v>2.0</v>
      </c>
      <c r="B12" s="7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Manejo de Emergencias y Desastres</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Otorgamiento de la AHCP sin el cumplimiento de los requisitos para el favorecimiento de un tercero</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E12" s="86" t="s">
        <v>310</v>
      </c>
      <c r="F12" s="86" t="s">
        <v>311</v>
      </c>
      <c r="G12" s="86" t="s">
        <v>312</v>
      </c>
      <c r="H12" s="87" t="s">
        <v>313</v>
      </c>
      <c r="I12" s="87" t="s">
        <v>314</v>
      </c>
      <c r="J12" s="87" t="s">
        <v>315</v>
      </c>
      <c r="K12" s="84" t="s">
        <v>296</v>
      </c>
      <c r="L12" s="84" t="s">
        <v>297</v>
      </c>
      <c r="M12" s="84" t="s">
        <v>298</v>
      </c>
      <c r="N12" s="84" t="s">
        <v>299</v>
      </c>
      <c r="O12" s="84" t="s">
        <v>300</v>
      </c>
      <c r="P12" s="84" t="s">
        <v>301</v>
      </c>
      <c r="Q12" s="84" t="s">
        <v>302</v>
      </c>
      <c r="R12" s="78" t="str">
        <f t="shared" si="1"/>
        <v>Fuerte</v>
      </c>
      <c r="S12" s="78">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100</v>
      </c>
      <c r="T12" s="78" t="str">
        <f t="shared" si="2"/>
        <v>No debe establecer un plan de acción para mejorar el diseño del control.</v>
      </c>
      <c r="U12" s="78" t="s">
        <v>303</v>
      </c>
      <c r="V12" s="78" t="str">
        <f t="shared" si="3"/>
        <v>Fuerte</v>
      </c>
      <c r="W12" s="85">
        <f>IF(AND(S12="",S13="",S14=""),"",AVERAGE(S12:S14))</f>
        <v>100</v>
      </c>
      <c r="X12" s="85" t="str">
        <f>IF(W12="","",
IF(W12=100,"Fuerte",
IF(W12&lt;50,"Débil",
IF(OR(W12&gt;=50,W12&lt;100),"Moderado",""))))</f>
        <v>Fuerte</v>
      </c>
      <c r="Y12" s="53" t="str">
        <f>IF(X12="","",IF(X12="Fuerte","NO","SI"))</f>
        <v>NO</v>
      </c>
      <c r="Z12" s="53" t="s">
        <v>304</v>
      </c>
      <c r="AA12" s="53">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2</v>
      </c>
      <c r="AB12" s="54"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Rara vez</v>
      </c>
      <c r="AC12" s="7"/>
      <c r="AD12" s="7"/>
      <c r="AE12" s="7"/>
      <c r="AF12" s="7"/>
      <c r="AG12" s="7"/>
      <c r="AH12" s="7"/>
      <c r="AI12" s="7"/>
      <c r="AJ12" s="7"/>
      <c r="AK12" s="7"/>
      <c r="AL12" s="7"/>
      <c r="AM12" s="7"/>
      <c r="AN12" s="7"/>
      <c r="AO12" s="7"/>
      <c r="AP12" s="7"/>
      <c r="AQ12" s="7"/>
      <c r="AR12" s="7"/>
    </row>
    <row r="13" ht="45.75" customHeight="1">
      <c r="A13" s="46"/>
      <c r="B13" s="46"/>
      <c r="C13" s="46"/>
      <c r="D13" s="46"/>
      <c r="E13" s="86"/>
      <c r="F13" s="86"/>
      <c r="G13" s="86"/>
      <c r="H13" s="87"/>
      <c r="I13" s="87"/>
      <c r="J13" s="87"/>
      <c r="K13" s="84"/>
      <c r="L13" s="84"/>
      <c r="M13" s="84"/>
      <c r="N13" s="84"/>
      <c r="O13" s="84"/>
      <c r="P13" s="84"/>
      <c r="Q13" s="84"/>
      <c r="R13" s="78" t="str">
        <f t="shared" si="1"/>
        <v/>
      </c>
      <c r="S13" s="78"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8" t="str">
        <f t="shared" si="2"/>
        <v/>
      </c>
      <c r="U13" s="78"/>
      <c r="V13" s="78" t="str">
        <f t="shared" si="3"/>
        <v/>
      </c>
      <c r="W13" s="46"/>
      <c r="X13" s="46"/>
      <c r="Y13" s="46"/>
      <c r="Z13" s="46"/>
      <c r="AA13" s="46"/>
      <c r="AB13" s="46"/>
      <c r="AC13" s="7"/>
      <c r="AD13" s="7"/>
      <c r="AE13" s="7"/>
      <c r="AF13" s="7"/>
      <c r="AG13" s="7"/>
      <c r="AH13" s="7"/>
      <c r="AI13" s="7"/>
      <c r="AJ13" s="7"/>
      <c r="AK13" s="7"/>
      <c r="AL13" s="7"/>
      <c r="AM13" s="7"/>
      <c r="AN13" s="7"/>
      <c r="AO13" s="7"/>
      <c r="AP13" s="7"/>
      <c r="AQ13" s="7"/>
      <c r="AR13" s="7"/>
    </row>
    <row r="14" ht="45.75" customHeight="1">
      <c r="A14" s="51"/>
      <c r="B14" s="51"/>
      <c r="C14" s="51"/>
      <c r="D14" s="51"/>
      <c r="E14" s="86"/>
      <c r="F14" s="86"/>
      <c r="G14" s="86"/>
      <c r="H14" s="87"/>
      <c r="I14" s="87"/>
      <c r="J14" s="87"/>
      <c r="K14" s="84"/>
      <c r="L14" s="84"/>
      <c r="M14" s="84"/>
      <c r="N14" s="84"/>
      <c r="O14" s="84"/>
      <c r="P14" s="84"/>
      <c r="Q14" s="84"/>
      <c r="R14" s="78" t="str">
        <f t="shared" si="1"/>
        <v/>
      </c>
      <c r="S14" s="78"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8" t="str">
        <f t="shared" si="2"/>
        <v/>
      </c>
      <c r="U14" s="78"/>
      <c r="V14" s="78" t="str">
        <f t="shared" si="3"/>
        <v/>
      </c>
      <c r="W14" s="51"/>
      <c r="X14" s="51"/>
      <c r="Y14" s="51"/>
      <c r="Z14" s="51"/>
      <c r="AA14" s="51"/>
      <c r="AB14" s="51"/>
      <c r="AC14" s="7"/>
      <c r="AD14" s="7"/>
      <c r="AE14" s="7"/>
      <c r="AF14" s="7"/>
      <c r="AG14" s="7"/>
      <c r="AH14" s="7"/>
      <c r="AI14" s="7"/>
      <c r="AJ14" s="7"/>
      <c r="AK14" s="7"/>
      <c r="AL14" s="7"/>
      <c r="AM14" s="7"/>
      <c r="AN14" s="7"/>
      <c r="AO14" s="7"/>
      <c r="AP14" s="7"/>
      <c r="AQ14" s="7"/>
      <c r="AR14" s="7"/>
    </row>
    <row r="15" ht="144.0" customHeight="1">
      <c r="A15" s="52">
        <v>3.0</v>
      </c>
      <c r="B15" s="7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Manejo de Emergencias y Desastres</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Emisión de conceptos técnicos de evaluación de planes de aglomeraciones de público, parques de diversiones, atracciones o dispositivos de entretenimiento, sin el cumplimiento de requisitos para beneficio de un tercero</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 en Trámites, OPAs y Consultas de Acceso a la Información Pública</v>
      </c>
      <c r="E15" s="86" t="s">
        <v>316</v>
      </c>
      <c r="F15" s="86" t="s">
        <v>317</v>
      </c>
      <c r="G15" s="86" t="s">
        <v>318</v>
      </c>
      <c r="H15" s="87" t="s">
        <v>319</v>
      </c>
      <c r="I15" s="87" t="s">
        <v>320</v>
      </c>
      <c r="J15" s="87" t="s">
        <v>321</v>
      </c>
      <c r="K15" s="84" t="s">
        <v>296</v>
      </c>
      <c r="L15" s="84" t="s">
        <v>297</v>
      </c>
      <c r="M15" s="84" t="s">
        <v>298</v>
      </c>
      <c r="N15" s="84" t="s">
        <v>299</v>
      </c>
      <c r="O15" s="84" t="s">
        <v>300</v>
      </c>
      <c r="P15" s="84" t="s">
        <v>301</v>
      </c>
      <c r="Q15" s="84" t="s">
        <v>302</v>
      </c>
      <c r="R15" s="78" t="str">
        <f t="shared" si="1"/>
        <v>Fuerte</v>
      </c>
      <c r="S15" s="78">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100</v>
      </c>
      <c r="T15" s="78" t="str">
        <f t="shared" si="2"/>
        <v>No debe establecer un plan de acción para mejorar el diseño del control.</v>
      </c>
      <c r="U15" s="78" t="s">
        <v>303</v>
      </c>
      <c r="V15" s="78" t="str">
        <f t="shared" si="3"/>
        <v>Fuerte</v>
      </c>
      <c r="W15" s="85">
        <f>IF(AND(S15="",S16="",S17=""),"",AVERAGE(S15:S17))</f>
        <v>100</v>
      </c>
      <c r="X15" s="85" t="str">
        <f>IF(W15="","",
IF(W15=100,"Fuerte",
IF(W15&lt;50,"Débil",
IF(OR(W15&gt;=50,W15&lt;100),"Moderado",""))))</f>
        <v>Fuerte</v>
      </c>
      <c r="Y15" s="53" t="str">
        <f>IF(X15="","",IF(X15="Fuerte","NO","SI"))</f>
        <v>NO</v>
      </c>
      <c r="Z15" s="53" t="s">
        <v>304</v>
      </c>
      <c r="AA15" s="53">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2</v>
      </c>
      <c r="AB15" s="54"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Rara vez</v>
      </c>
      <c r="AC15" s="7"/>
      <c r="AD15" s="7"/>
      <c r="AE15" s="7"/>
      <c r="AF15" s="7"/>
      <c r="AG15" s="7"/>
      <c r="AH15" s="7"/>
      <c r="AI15" s="7"/>
      <c r="AJ15" s="7"/>
      <c r="AK15" s="7"/>
      <c r="AL15" s="7"/>
      <c r="AM15" s="7"/>
      <c r="AN15" s="7"/>
      <c r="AO15" s="7"/>
      <c r="AP15" s="7"/>
      <c r="AQ15" s="7"/>
      <c r="AR15" s="7"/>
    </row>
    <row r="16" ht="45.75" customHeight="1">
      <c r="A16" s="46"/>
      <c r="B16" s="46"/>
      <c r="C16" s="46"/>
      <c r="D16" s="46"/>
      <c r="E16" s="86"/>
      <c r="F16" s="86"/>
      <c r="G16" s="86"/>
      <c r="H16" s="87"/>
      <c r="I16" s="87"/>
      <c r="J16" s="87"/>
      <c r="K16" s="84"/>
      <c r="L16" s="84"/>
      <c r="M16" s="84"/>
      <c r="N16" s="84"/>
      <c r="O16" s="84"/>
      <c r="P16" s="84"/>
      <c r="Q16" s="84"/>
      <c r="R16" s="78" t="str">
        <f t="shared" si="1"/>
        <v/>
      </c>
      <c r="S16" s="78"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8" t="str">
        <f t="shared" si="2"/>
        <v/>
      </c>
      <c r="U16" s="78"/>
      <c r="V16" s="78" t="str">
        <f t="shared" si="3"/>
        <v/>
      </c>
      <c r="W16" s="46"/>
      <c r="X16" s="46"/>
      <c r="Y16" s="46"/>
      <c r="Z16" s="46"/>
      <c r="AA16" s="46"/>
      <c r="AB16" s="46"/>
      <c r="AC16" s="7"/>
      <c r="AD16" s="7"/>
      <c r="AE16" s="7"/>
      <c r="AF16" s="7"/>
      <c r="AG16" s="7"/>
      <c r="AH16" s="7"/>
      <c r="AI16" s="7"/>
      <c r="AJ16" s="7"/>
      <c r="AK16" s="7"/>
      <c r="AL16" s="7"/>
      <c r="AM16" s="7"/>
      <c r="AN16" s="7"/>
      <c r="AO16" s="7"/>
      <c r="AP16" s="7"/>
      <c r="AQ16" s="7"/>
      <c r="AR16" s="7"/>
    </row>
    <row r="17" ht="45.75" customHeight="1">
      <c r="A17" s="51"/>
      <c r="B17" s="51"/>
      <c r="C17" s="51"/>
      <c r="D17" s="51"/>
      <c r="E17" s="86"/>
      <c r="F17" s="86"/>
      <c r="G17" s="86"/>
      <c r="H17" s="87"/>
      <c r="I17" s="87"/>
      <c r="J17" s="87"/>
      <c r="K17" s="84"/>
      <c r="L17" s="84"/>
      <c r="M17" s="84"/>
      <c r="N17" s="84"/>
      <c r="O17" s="84"/>
      <c r="P17" s="84"/>
      <c r="Q17" s="84"/>
      <c r="R17" s="78" t="str">
        <f t="shared" si="1"/>
        <v/>
      </c>
      <c r="S17" s="78"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8" t="str">
        <f t="shared" si="2"/>
        <v/>
      </c>
      <c r="U17" s="78"/>
      <c r="V17" s="78" t="str">
        <f t="shared" si="3"/>
        <v/>
      </c>
      <c r="W17" s="51"/>
      <c r="X17" s="51"/>
      <c r="Y17" s="51"/>
      <c r="Z17" s="51"/>
      <c r="AA17" s="51"/>
      <c r="AB17" s="51"/>
      <c r="AC17" s="7"/>
      <c r="AD17" s="7"/>
      <c r="AE17" s="7"/>
      <c r="AF17" s="7"/>
      <c r="AG17" s="7"/>
      <c r="AH17" s="7"/>
      <c r="AI17" s="7"/>
      <c r="AJ17" s="7"/>
      <c r="AK17" s="7"/>
      <c r="AL17" s="7"/>
      <c r="AM17" s="7"/>
      <c r="AN17" s="7"/>
      <c r="AO17" s="7"/>
      <c r="AP17" s="7"/>
      <c r="AQ17" s="7"/>
      <c r="AR17" s="7"/>
    </row>
    <row r="18" ht="45.75" customHeight="1">
      <c r="A18" s="52">
        <v>4.0</v>
      </c>
      <c r="B18" s="7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86"/>
      <c r="F18" s="86"/>
      <c r="G18" s="86"/>
      <c r="H18" s="87"/>
      <c r="I18" s="87"/>
      <c r="J18" s="87"/>
      <c r="K18" s="84"/>
      <c r="L18" s="84"/>
      <c r="M18" s="84"/>
      <c r="N18" s="84"/>
      <c r="O18" s="84"/>
      <c r="P18" s="84"/>
      <c r="Q18" s="84"/>
      <c r="R18" s="78" t="str">
        <f t="shared" si="1"/>
        <v/>
      </c>
      <c r="S18" s="78"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8" t="str">
        <f t="shared" si="2"/>
        <v/>
      </c>
      <c r="U18" s="78"/>
      <c r="V18" s="78" t="str">
        <f t="shared" si="3"/>
        <v/>
      </c>
      <c r="W18" s="85" t="str">
        <f>IF(AND(S18="",S19="",S20=""),"",AVERAGE(S18:S20))</f>
        <v/>
      </c>
      <c r="X18" s="85" t="str">
        <f>IF(W18="","",
IF(W18=100,"Fuerte",
IF(W18&lt;50,"Débil",
IF(OR(W18&gt;=50,W18&lt;100),"Moderado",""))))</f>
        <v/>
      </c>
      <c r="Y18" s="53" t="str">
        <f>IF(X18="","",IF(X18="Fuerte","NO","SI"))</f>
        <v/>
      </c>
      <c r="Z18" s="53"/>
      <c r="AA18" s="53"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4"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6"/>
      <c r="B19" s="46"/>
      <c r="C19" s="46"/>
      <c r="D19" s="46"/>
      <c r="E19" s="86"/>
      <c r="F19" s="86"/>
      <c r="G19" s="86"/>
      <c r="H19" s="87"/>
      <c r="I19" s="87"/>
      <c r="J19" s="87"/>
      <c r="K19" s="84"/>
      <c r="L19" s="84"/>
      <c r="M19" s="84"/>
      <c r="N19" s="84"/>
      <c r="O19" s="84"/>
      <c r="P19" s="84"/>
      <c r="Q19" s="84"/>
      <c r="R19" s="78" t="str">
        <f t="shared" si="1"/>
        <v/>
      </c>
      <c r="S19" s="78"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8" t="str">
        <f t="shared" si="2"/>
        <v/>
      </c>
      <c r="U19" s="78"/>
      <c r="V19" s="78" t="str">
        <f t="shared" si="3"/>
        <v/>
      </c>
      <c r="W19" s="46"/>
      <c r="X19" s="46"/>
      <c r="Y19" s="46"/>
      <c r="Z19" s="46"/>
      <c r="AA19" s="46"/>
      <c r="AB19" s="46"/>
      <c r="AC19" s="7"/>
      <c r="AD19" s="7"/>
      <c r="AE19" s="7"/>
      <c r="AF19" s="7"/>
      <c r="AG19" s="7"/>
      <c r="AH19" s="7"/>
      <c r="AI19" s="7"/>
      <c r="AJ19" s="7"/>
      <c r="AK19" s="7"/>
      <c r="AL19" s="7"/>
      <c r="AM19" s="7"/>
      <c r="AN19" s="7"/>
      <c r="AO19" s="7"/>
      <c r="AP19" s="7"/>
      <c r="AQ19" s="7"/>
      <c r="AR19" s="7"/>
    </row>
    <row r="20" ht="45.75" customHeight="1">
      <c r="A20" s="51"/>
      <c r="B20" s="51"/>
      <c r="C20" s="51"/>
      <c r="D20" s="51"/>
      <c r="E20" s="86"/>
      <c r="F20" s="86"/>
      <c r="G20" s="86"/>
      <c r="H20" s="87"/>
      <c r="I20" s="87"/>
      <c r="J20" s="87"/>
      <c r="K20" s="84"/>
      <c r="L20" s="84"/>
      <c r="M20" s="84"/>
      <c r="N20" s="84"/>
      <c r="O20" s="84"/>
      <c r="P20" s="84"/>
      <c r="Q20" s="84"/>
      <c r="R20" s="78" t="str">
        <f t="shared" si="1"/>
        <v/>
      </c>
      <c r="S20" s="78"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8" t="str">
        <f t="shared" si="2"/>
        <v/>
      </c>
      <c r="U20" s="78"/>
      <c r="V20" s="78" t="str">
        <f t="shared" si="3"/>
        <v/>
      </c>
      <c r="W20" s="51"/>
      <c r="X20" s="51"/>
      <c r="Y20" s="51"/>
      <c r="Z20" s="51"/>
      <c r="AA20" s="51"/>
      <c r="AB20" s="51"/>
      <c r="AC20" s="7"/>
      <c r="AD20" s="7"/>
      <c r="AE20" s="7"/>
      <c r="AF20" s="7"/>
      <c r="AG20" s="7"/>
      <c r="AH20" s="7"/>
      <c r="AI20" s="7"/>
      <c r="AJ20" s="7"/>
      <c r="AK20" s="7"/>
      <c r="AL20" s="7"/>
      <c r="AM20" s="7"/>
      <c r="AN20" s="7"/>
      <c r="AO20" s="7"/>
      <c r="AP20" s="7"/>
      <c r="AQ20" s="7"/>
      <c r="AR20" s="7"/>
    </row>
    <row r="21" ht="87.75" customHeight="1">
      <c r="A21" s="52">
        <v>0.0</v>
      </c>
      <c r="B21" s="7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Manejo de Emergencias y Desastres</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Emisión de certificados de emergencia, sin el cumplimiento de requisitos para beneficio de un tercero</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Corrupción en Trámites, OPAs y Consultas de Acceso a la Información Pública</v>
      </c>
      <c r="E21" s="86" t="s">
        <v>322</v>
      </c>
      <c r="F21" s="86" t="s">
        <v>317</v>
      </c>
      <c r="G21" s="86" t="s">
        <v>323</v>
      </c>
      <c r="H21" s="87" t="s">
        <v>324</v>
      </c>
      <c r="I21" s="87" t="s">
        <v>325</v>
      </c>
      <c r="J21" s="87" t="s">
        <v>326</v>
      </c>
      <c r="K21" s="84" t="s">
        <v>296</v>
      </c>
      <c r="L21" s="84" t="s">
        <v>297</v>
      </c>
      <c r="M21" s="84" t="s">
        <v>298</v>
      </c>
      <c r="N21" s="84" t="s">
        <v>299</v>
      </c>
      <c r="O21" s="84" t="s">
        <v>300</v>
      </c>
      <c r="P21" s="84" t="s">
        <v>301</v>
      </c>
      <c r="Q21" s="84" t="s">
        <v>302</v>
      </c>
      <c r="R21" s="78" t="str">
        <f t="shared" si="1"/>
        <v>Fuerte</v>
      </c>
      <c r="S21" s="78">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100</v>
      </c>
      <c r="T21" s="78" t="str">
        <f t="shared" si="2"/>
        <v>No debe establecer un plan de acción para mejorar el diseño del control.</v>
      </c>
      <c r="U21" s="78" t="s">
        <v>303</v>
      </c>
      <c r="V21" s="78" t="str">
        <f t="shared" si="3"/>
        <v>Fuerte</v>
      </c>
      <c r="W21" s="85">
        <f>IF(AND(S21="",S22="",S23=""),"",AVERAGE(S21:S23))</f>
        <v>100</v>
      </c>
      <c r="X21" s="85" t="str">
        <f>IF(W21="","",
IF(W21=100,"Fuerte",
IF(W21&lt;50,"Débil",
IF(OR(W21&gt;=50,W21&lt;100),"Moderado",""))))</f>
        <v>Fuerte</v>
      </c>
      <c r="Y21" s="53" t="str">
        <f>IF(X21="","",IF(X21="Fuerte","NO","SI"))</f>
        <v>NO</v>
      </c>
      <c r="Z21" s="53" t="s">
        <v>304</v>
      </c>
      <c r="AA21" s="53">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2</v>
      </c>
      <c r="AB21" s="54"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Rara vez</v>
      </c>
      <c r="AC21" s="7"/>
      <c r="AD21" s="7"/>
      <c r="AE21" s="7"/>
      <c r="AF21" s="7"/>
      <c r="AG21" s="7"/>
      <c r="AH21" s="7"/>
      <c r="AI21" s="7"/>
      <c r="AJ21" s="7"/>
      <c r="AK21" s="7"/>
      <c r="AL21" s="7"/>
      <c r="AM21" s="7"/>
      <c r="AN21" s="7"/>
      <c r="AO21" s="7"/>
      <c r="AP21" s="7"/>
      <c r="AQ21" s="7"/>
      <c r="AR21" s="7"/>
    </row>
    <row r="22" ht="45.75" customHeight="1">
      <c r="A22" s="46"/>
      <c r="B22" s="46"/>
      <c r="C22" s="46"/>
      <c r="D22" s="46"/>
      <c r="E22" s="86"/>
      <c r="F22" s="86"/>
      <c r="G22" s="86"/>
      <c r="H22" s="87"/>
      <c r="I22" s="87"/>
      <c r="J22" s="87"/>
      <c r="K22" s="84" t="s">
        <v>296</v>
      </c>
      <c r="L22" s="84" t="s">
        <v>297</v>
      </c>
      <c r="M22" s="84" t="s">
        <v>298</v>
      </c>
      <c r="N22" s="84" t="s">
        <v>299</v>
      </c>
      <c r="O22" s="84" t="s">
        <v>300</v>
      </c>
      <c r="P22" s="84" t="s">
        <v>301</v>
      </c>
      <c r="Q22" s="84" t="s">
        <v>302</v>
      </c>
      <c r="R22" s="78" t="str">
        <f t="shared" si="1"/>
        <v>Fuerte</v>
      </c>
      <c r="S22" s="78">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100</v>
      </c>
      <c r="T22" s="78" t="str">
        <f t="shared" si="2"/>
        <v>No debe establecer un plan de acción para mejorar el diseño del control.</v>
      </c>
      <c r="U22" s="78" t="s">
        <v>303</v>
      </c>
      <c r="V22" s="78" t="str">
        <f t="shared" si="3"/>
        <v>Fuerte</v>
      </c>
      <c r="W22" s="46"/>
      <c r="X22" s="46"/>
      <c r="Y22" s="46"/>
      <c r="Z22" s="46"/>
      <c r="AA22" s="46"/>
      <c r="AB22" s="46"/>
      <c r="AC22" s="7"/>
      <c r="AD22" s="7"/>
      <c r="AE22" s="7"/>
      <c r="AF22" s="7"/>
      <c r="AG22" s="7"/>
      <c r="AH22" s="7"/>
      <c r="AI22" s="7"/>
      <c r="AJ22" s="7"/>
      <c r="AK22" s="7"/>
      <c r="AL22" s="7"/>
      <c r="AM22" s="7"/>
      <c r="AN22" s="7"/>
      <c r="AO22" s="7"/>
      <c r="AP22" s="7"/>
      <c r="AQ22" s="7"/>
      <c r="AR22" s="7"/>
    </row>
    <row r="23" ht="45.75" customHeight="1">
      <c r="A23" s="51"/>
      <c r="B23" s="51"/>
      <c r="C23" s="51"/>
      <c r="D23" s="51"/>
      <c r="E23" s="86"/>
      <c r="F23" s="86"/>
      <c r="G23" s="86"/>
      <c r="H23" s="87"/>
      <c r="I23" s="87"/>
      <c r="J23" s="87"/>
      <c r="K23" s="84"/>
      <c r="L23" s="84"/>
      <c r="M23" s="84"/>
      <c r="N23" s="84"/>
      <c r="O23" s="84"/>
      <c r="P23" s="84"/>
      <c r="Q23" s="84"/>
      <c r="R23" s="78" t="str">
        <f t="shared" si="1"/>
        <v/>
      </c>
      <c r="S23" s="78"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8" t="str">
        <f t="shared" si="2"/>
        <v/>
      </c>
      <c r="U23" s="78"/>
      <c r="V23" s="78" t="str">
        <f t="shared" si="3"/>
        <v/>
      </c>
      <c r="W23" s="51"/>
      <c r="X23" s="51"/>
      <c r="Y23" s="51"/>
      <c r="Z23" s="51"/>
      <c r="AA23" s="51"/>
      <c r="AB23" s="51"/>
      <c r="AC23" s="7"/>
      <c r="AD23" s="7"/>
      <c r="AE23" s="7"/>
      <c r="AF23" s="7"/>
      <c r="AG23" s="7"/>
      <c r="AH23" s="7"/>
      <c r="AI23" s="7"/>
      <c r="AJ23" s="7"/>
      <c r="AK23" s="7"/>
      <c r="AL23" s="7"/>
      <c r="AM23" s="7"/>
      <c r="AN23" s="7"/>
      <c r="AO23" s="7"/>
      <c r="AP23" s="7"/>
      <c r="AQ23" s="7"/>
      <c r="AR23" s="7"/>
    </row>
    <row r="24" ht="45.75" customHeight="1">
      <c r="A24" s="52">
        <v>6.0</v>
      </c>
      <c r="B24" s="7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86"/>
      <c r="F24" s="86"/>
      <c r="G24" s="86"/>
      <c r="H24" s="87"/>
      <c r="I24" s="87"/>
      <c r="J24" s="87"/>
      <c r="K24" s="84"/>
      <c r="L24" s="84"/>
      <c r="M24" s="84"/>
      <c r="N24" s="84"/>
      <c r="O24" s="84"/>
      <c r="P24" s="84"/>
      <c r="Q24" s="84"/>
      <c r="R24" s="78" t="str">
        <f t="shared" si="1"/>
        <v/>
      </c>
      <c r="S24" s="78"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8" t="str">
        <f t="shared" si="2"/>
        <v/>
      </c>
      <c r="U24" s="78"/>
      <c r="V24" s="78" t="str">
        <f t="shared" si="3"/>
        <v/>
      </c>
      <c r="W24" s="85" t="str">
        <f>IF(AND(S24="",S25="",S26=""),"",AVERAGE(S24:S26))</f>
        <v/>
      </c>
      <c r="X24" s="85" t="str">
        <f>IF(W24="","",
IF(W24=100,"Fuerte",
IF(W24&lt;50,"Débil",
IF(OR(W24&gt;=50,W24&lt;100),"Moderado",""))))</f>
        <v/>
      </c>
      <c r="Y24" s="53" t="str">
        <f>IF(X24="","",IF(X24="Fuerte","NO","SI"))</f>
        <v/>
      </c>
      <c r="Z24" s="53"/>
      <c r="AA24" s="53"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4"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6"/>
      <c r="B25" s="46"/>
      <c r="C25" s="46"/>
      <c r="D25" s="46"/>
      <c r="E25" s="86"/>
      <c r="F25" s="86"/>
      <c r="G25" s="86"/>
      <c r="H25" s="87"/>
      <c r="I25" s="87"/>
      <c r="J25" s="87"/>
      <c r="K25" s="84"/>
      <c r="L25" s="84"/>
      <c r="M25" s="84"/>
      <c r="N25" s="84"/>
      <c r="O25" s="84"/>
      <c r="P25" s="84"/>
      <c r="Q25" s="84"/>
      <c r="R25" s="78" t="str">
        <f t="shared" si="1"/>
        <v/>
      </c>
      <c r="S25" s="78"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8" t="str">
        <f t="shared" si="2"/>
        <v/>
      </c>
      <c r="U25" s="78"/>
      <c r="V25" s="78" t="str">
        <f t="shared" si="3"/>
        <v/>
      </c>
      <c r="W25" s="46"/>
      <c r="X25" s="46"/>
      <c r="Y25" s="46"/>
      <c r="Z25" s="46"/>
      <c r="AA25" s="46"/>
      <c r="AB25" s="46"/>
      <c r="AC25" s="7"/>
      <c r="AD25" s="7"/>
      <c r="AE25" s="7"/>
      <c r="AF25" s="7"/>
      <c r="AG25" s="7"/>
      <c r="AH25" s="7"/>
      <c r="AI25" s="7"/>
      <c r="AJ25" s="7"/>
      <c r="AK25" s="7"/>
      <c r="AL25" s="7"/>
      <c r="AM25" s="7"/>
      <c r="AN25" s="7"/>
      <c r="AO25" s="7"/>
      <c r="AP25" s="7"/>
      <c r="AQ25" s="7"/>
      <c r="AR25" s="7"/>
    </row>
    <row r="26" ht="45.75" customHeight="1">
      <c r="A26" s="51"/>
      <c r="B26" s="51"/>
      <c r="C26" s="51"/>
      <c r="D26" s="51"/>
      <c r="E26" s="86"/>
      <c r="F26" s="86"/>
      <c r="G26" s="86"/>
      <c r="H26" s="87"/>
      <c r="I26" s="87"/>
      <c r="J26" s="87"/>
      <c r="K26" s="84"/>
      <c r="L26" s="84"/>
      <c r="M26" s="84"/>
      <c r="N26" s="84"/>
      <c r="O26" s="84"/>
      <c r="P26" s="84"/>
      <c r="Q26" s="84"/>
      <c r="R26" s="78" t="str">
        <f t="shared" si="1"/>
        <v/>
      </c>
      <c r="S26" s="78"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8" t="str">
        <f t="shared" si="2"/>
        <v/>
      </c>
      <c r="U26" s="78"/>
      <c r="V26" s="78" t="str">
        <f t="shared" si="3"/>
        <v/>
      </c>
      <c r="W26" s="51"/>
      <c r="X26" s="51"/>
      <c r="Y26" s="51"/>
      <c r="Z26" s="51"/>
      <c r="AA26" s="51"/>
      <c r="AB26" s="51"/>
      <c r="AC26" s="7"/>
      <c r="AD26" s="7"/>
      <c r="AE26" s="7"/>
      <c r="AF26" s="7"/>
      <c r="AG26" s="7"/>
      <c r="AH26" s="7"/>
      <c r="AI26" s="7"/>
      <c r="AJ26" s="7"/>
      <c r="AK26" s="7"/>
      <c r="AL26" s="7"/>
      <c r="AM26" s="7"/>
      <c r="AN26" s="7"/>
      <c r="AO26" s="7"/>
      <c r="AP26" s="7"/>
      <c r="AQ26" s="7"/>
      <c r="AR26" s="7"/>
    </row>
    <row r="27" ht="45.75" customHeight="1">
      <c r="A27" s="52">
        <v>7.0</v>
      </c>
      <c r="B27" s="7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6"/>
      <c r="F27" s="86"/>
      <c r="G27" s="86"/>
      <c r="H27" s="87"/>
      <c r="I27" s="87"/>
      <c r="J27" s="87"/>
      <c r="K27" s="84"/>
      <c r="L27" s="84"/>
      <c r="M27" s="84"/>
      <c r="N27" s="84"/>
      <c r="O27" s="84"/>
      <c r="P27" s="84"/>
      <c r="Q27" s="84"/>
      <c r="R27" s="78" t="str">
        <f t="shared" si="1"/>
        <v/>
      </c>
      <c r="S27" s="78"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8" t="str">
        <f t="shared" si="2"/>
        <v/>
      </c>
      <c r="U27" s="78"/>
      <c r="V27" s="78" t="str">
        <f t="shared" si="3"/>
        <v/>
      </c>
      <c r="W27" s="85" t="str">
        <f>IF(AND(S27="",S28="",S29=""),"",AVERAGE(S27:S29))</f>
        <v/>
      </c>
      <c r="X27" s="85" t="str">
        <f>IF(W27="","",
IF(W27=100,"Fuerte",
IF(W27&lt;50,"Débil",
IF(OR(W27&gt;=50,W27&lt;100),"Moderado",""))))</f>
        <v/>
      </c>
      <c r="Y27" s="53" t="str">
        <f>IF(X27="","",IF(X27="Fuerte","NO","SI"))</f>
        <v/>
      </c>
      <c r="Z27" s="53"/>
      <c r="AA27" s="53"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4"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6"/>
      <c r="B28" s="46"/>
      <c r="C28" s="46"/>
      <c r="D28" s="46"/>
      <c r="E28" s="86"/>
      <c r="F28" s="86"/>
      <c r="G28" s="86"/>
      <c r="H28" s="87"/>
      <c r="I28" s="87"/>
      <c r="J28" s="87"/>
      <c r="K28" s="84"/>
      <c r="L28" s="84"/>
      <c r="M28" s="84"/>
      <c r="N28" s="84"/>
      <c r="O28" s="84"/>
      <c r="P28" s="84"/>
      <c r="Q28" s="84"/>
      <c r="R28" s="78" t="str">
        <f t="shared" si="1"/>
        <v/>
      </c>
      <c r="S28" s="78"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8" t="str">
        <f t="shared" si="2"/>
        <v/>
      </c>
      <c r="U28" s="78"/>
      <c r="V28" s="78" t="str">
        <f t="shared" si="3"/>
        <v/>
      </c>
      <c r="W28" s="46"/>
      <c r="X28" s="46"/>
      <c r="Y28" s="46"/>
      <c r="Z28" s="46"/>
      <c r="AA28" s="46"/>
      <c r="AB28" s="46"/>
      <c r="AC28" s="7"/>
      <c r="AD28" s="7"/>
      <c r="AE28" s="7"/>
      <c r="AF28" s="7"/>
      <c r="AG28" s="7"/>
      <c r="AH28" s="7"/>
      <c r="AI28" s="7"/>
      <c r="AJ28" s="7"/>
      <c r="AK28" s="7"/>
      <c r="AL28" s="7"/>
      <c r="AM28" s="7"/>
      <c r="AN28" s="7"/>
      <c r="AO28" s="7"/>
      <c r="AP28" s="7"/>
      <c r="AQ28" s="7"/>
      <c r="AR28" s="7"/>
    </row>
    <row r="29" ht="45.75" customHeight="1">
      <c r="A29" s="51"/>
      <c r="B29" s="51"/>
      <c r="C29" s="51"/>
      <c r="D29" s="51"/>
      <c r="E29" s="86"/>
      <c r="F29" s="86"/>
      <c r="G29" s="86"/>
      <c r="H29" s="87"/>
      <c r="I29" s="87"/>
      <c r="J29" s="87"/>
      <c r="K29" s="84"/>
      <c r="L29" s="84"/>
      <c r="M29" s="84"/>
      <c r="N29" s="84"/>
      <c r="O29" s="84"/>
      <c r="P29" s="84"/>
      <c r="Q29" s="84"/>
      <c r="R29" s="78" t="str">
        <f t="shared" si="1"/>
        <v/>
      </c>
      <c r="S29" s="78"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8" t="str">
        <f t="shared" si="2"/>
        <v/>
      </c>
      <c r="U29" s="78"/>
      <c r="V29" s="78" t="str">
        <f t="shared" si="3"/>
        <v/>
      </c>
      <c r="W29" s="51"/>
      <c r="X29" s="51"/>
      <c r="Y29" s="51"/>
      <c r="Z29" s="51"/>
      <c r="AA29" s="51"/>
      <c r="AB29" s="51"/>
      <c r="AC29" s="7"/>
      <c r="AD29" s="7"/>
      <c r="AE29" s="7"/>
      <c r="AF29" s="7"/>
      <c r="AG29" s="7"/>
      <c r="AH29" s="7"/>
      <c r="AI29" s="7"/>
      <c r="AJ29" s="7"/>
      <c r="AK29" s="7"/>
      <c r="AL29" s="7"/>
      <c r="AM29" s="7"/>
      <c r="AN29" s="7"/>
      <c r="AO29" s="7"/>
      <c r="AP29" s="7"/>
      <c r="AQ29" s="7"/>
      <c r="AR29" s="7"/>
    </row>
    <row r="30" ht="45.75" customHeight="1">
      <c r="A30" s="52">
        <v>8.0</v>
      </c>
      <c r="B30" s="7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6"/>
      <c r="F30" s="86"/>
      <c r="G30" s="86"/>
      <c r="H30" s="87"/>
      <c r="I30" s="87"/>
      <c r="J30" s="87"/>
      <c r="K30" s="84"/>
      <c r="L30" s="84"/>
      <c r="M30" s="84"/>
      <c r="N30" s="84"/>
      <c r="O30" s="84"/>
      <c r="P30" s="84"/>
      <c r="Q30" s="84"/>
      <c r="R30" s="78" t="str">
        <f t="shared" si="1"/>
        <v/>
      </c>
      <c r="S30" s="78"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8" t="str">
        <f t="shared" si="2"/>
        <v/>
      </c>
      <c r="U30" s="78"/>
      <c r="V30" s="78" t="str">
        <f t="shared" si="3"/>
        <v/>
      </c>
      <c r="W30" s="85" t="str">
        <f>IF(AND(S30="",S31="",S32=""),"",AVERAGE(S30:S32))</f>
        <v/>
      </c>
      <c r="X30" s="85" t="str">
        <f>IF(W30="","",
IF(W30=100,"Fuerte",
IF(W30&lt;50,"Débil",
IF(OR(W30&gt;=50,W30&lt;100),"Moderado",""))))</f>
        <v/>
      </c>
      <c r="Y30" s="53" t="str">
        <f>IF(X30="","",IF(X30="Fuerte","NO","SI"))</f>
        <v/>
      </c>
      <c r="Z30" s="53"/>
      <c r="AA30" s="53"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4"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6"/>
      <c r="B31" s="46"/>
      <c r="C31" s="46"/>
      <c r="D31" s="46"/>
      <c r="E31" s="86"/>
      <c r="F31" s="86"/>
      <c r="G31" s="86"/>
      <c r="H31" s="87"/>
      <c r="I31" s="87"/>
      <c r="J31" s="87"/>
      <c r="K31" s="84"/>
      <c r="L31" s="84"/>
      <c r="M31" s="84"/>
      <c r="N31" s="84"/>
      <c r="O31" s="84"/>
      <c r="P31" s="84"/>
      <c r="Q31" s="84"/>
      <c r="R31" s="78" t="str">
        <f t="shared" si="1"/>
        <v/>
      </c>
      <c r="S31" s="78"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8" t="str">
        <f t="shared" si="2"/>
        <v/>
      </c>
      <c r="U31" s="78"/>
      <c r="V31" s="78" t="str">
        <f t="shared" si="3"/>
        <v/>
      </c>
      <c r="W31" s="46"/>
      <c r="X31" s="46"/>
      <c r="Y31" s="46"/>
      <c r="Z31" s="46"/>
      <c r="AA31" s="46"/>
      <c r="AB31" s="46"/>
      <c r="AC31" s="7"/>
      <c r="AD31" s="7"/>
      <c r="AE31" s="7"/>
      <c r="AF31" s="7"/>
      <c r="AG31" s="7"/>
      <c r="AH31" s="7"/>
      <c r="AI31" s="7"/>
      <c r="AJ31" s="7"/>
      <c r="AK31" s="7"/>
      <c r="AL31" s="7"/>
      <c r="AM31" s="7"/>
      <c r="AN31" s="7"/>
      <c r="AO31" s="7"/>
      <c r="AP31" s="7"/>
      <c r="AQ31" s="7"/>
      <c r="AR31" s="7"/>
    </row>
    <row r="32" ht="45.75" customHeight="1">
      <c r="A32" s="51"/>
      <c r="B32" s="51"/>
      <c r="C32" s="51"/>
      <c r="D32" s="51"/>
      <c r="E32" s="86"/>
      <c r="F32" s="86"/>
      <c r="G32" s="86"/>
      <c r="H32" s="87"/>
      <c r="I32" s="87"/>
      <c r="J32" s="87"/>
      <c r="K32" s="84"/>
      <c r="L32" s="84"/>
      <c r="M32" s="84"/>
      <c r="N32" s="84"/>
      <c r="O32" s="84"/>
      <c r="P32" s="84"/>
      <c r="Q32" s="84"/>
      <c r="R32" s="78" t="str">
        <f t="shared" si="1"/>
        <v/>
      </c>
      <c r="S32" s="78"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8" t="str">
        <f t="shared" si="2"/>
        <v/>
      </c>
      <c r="U32" s="78"/>
      <c r="V32" s="78" t="str">
        <f t="shared" si="3"/>
        <v/>
      </c>
      <c r="W32" s="51"/>
      <c r="X32" s="51"/>
      <c r="Y32" s="51"/>
      <c r="Z32" s="51"/>
      <c r="AA32" s="51"/>
      <c r="AB32" s="51"/>
      <c r="AC32" s="7"/>
      <c r="AD32" s="7"/>
      <c r="AE32" s="7"/>
      <c r="AF32" s="7"/>
      <c r="AG32" s="7"/>
      <c r="AH32" s="7"/>
      <c r="AI32" s="7"/>
      <c r="AJ32" s="7"/>
      <c r="AK32" s="7"/>
      <c r="AL32" s="7"/>
      <c r="AM32" s="7"/>
      <c r="AN32" s="7"/>
      <c r="AO32" s="7"/>
      <c r="AP32" s="7"/>
      <c r="AQ32" s="7"/>
      <c r="AR32" s="7"/>
    </row>
    <row r="33" ht="45.75" customHeight="1">
      <c r="A33" s="52">
        <v>9.0</v>
      </c>
      <c r="B33" s="7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6"/>
      <c r="F33" s="86"/>
      <c r="G33" s="86"/>
      <c r="H33" s="87"/>
      <c r="I33" s="87"/>
      <c r="J33" s="87"/>
      <c r="K33" s="84"/>
      <c r="L33" s="84"/>
      <c r="M33" s="84"/>
      <c r="N33" s="84"/>
      <c r="O33" s="84"/>
      <c r="P33" s="84"/>
      <c r="Q33" s="84"/>
      <c r="R33" s="78" t="str">
        <f t="shared" si="1"/>
        <v/>
      </c>
      <c r="S33" s="78"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8" t="str">
        <f t="shared" si="2"/>
        <v/>
      </c>
      <c r="U33" s="78"/>
      <c r="V33" s="78" t="str">
        <f t="shared" si="3"/>
        <v/>
      </c>
      <c r="W33" s="85" t="str">
        <f>IF(AND(S33="",S34="",S35=""),"",AVERAGE(S33:S35))</f>
        <v/>
      </c>
      <c r="X33" s="85" t="str">
        <f>IF(W33="","",
IF(W33=100,"Fuerte",
IF(W33&lt;50,"Débil",
IF(OR(W33&gt;=50,W33&lt;100),"Moderado",""))))</f>
        <v/>
      </c>
      <c r="Y33" s="53" t="str">
        <f>IF(X33="","",IF(X33="Fuerte","NO","SI"))</f>
        <v/>
      </c>
      <c r="Z33" s="53"/>
      <c r="AA33" s="53"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4"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6"/>
      <c r="B34" s="46"/>
      <c r="C34" s="46"/>
      <c r="D34" s="46"/>
      <c r="E34" s="86"/>
      <c r="F34" s="86"/>
      <c r="G34" s="86"/>
      <c r="H34" s="87"/>
      <c r="I34" s="87"/>
      <c r="J34" s="87"/>
      <c r="K34" s="84"/>
      <c r="L34" s="84"/>
      <c r="M34" s="84"/>
      <c r="N34" s="84"/>
      <c r="O34" s="84"/>
      <c r="P34" s="84"/>
      <c r="Q34" s="84"/>
      <c r="R34" s="78" t="str">
        <f t="shared" si="1"/>
        <v/>
      </c>
      <c r="S34" s="78"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8" t="str">
        <f t="shared" si="2"/>
        <v/>
      </c>
      <c r="U34" s="78"/>
      <c r="V34" s="78" t="str">
        <f t="shared" si="3"/>
        <v/>
      </c>
      <c r="W34" s="46"/>
      <c r="X34" s="46"/>
      <c r="Y34" s="46"/>
      <c r="Z34" s="46"/>
      <c r="AA34" s="46"/>
      <c r="AB34" s="46"/>
      <c r="AC34" s="7"/>
      <c r="AD34" s="7"/>
      <c r="AE34" s="7"/>
      <c r="AF34" s="7"/>
      <c r="AG34" s="7"/>
      <c r="AH34" s="7"/>
      <c r="AI34" s="7"/>
      <c r="AJ34" s="7"/>
      <c r="AK34" s="7"/>
      <c r="AL34" s="7"/>
      <c r="AM34" s="7"/>
      <c r="AN34" s="7"/>
      <c r="AO34" s="7"/>
      <c r="AP34" s="7"/>
      <c r="AQ34" s="7"/>
      <c r="AR34" s="7"/>
    </row>
    <row r="35" ht="45.75" customHeight="1">
      <c r="A35" s="51"/>
      <c r="B35" s="51"/>
      <c r="C35" s="51"/>
      <c r="D35" s="51"/>
      <c r="E35" s="86"/>
      <c r="F35" s="86"/>
      <c r="G35" s="86"/>
      <c r="H35" s="87"/>
      <c r="I35" s="87"/>
      <c r="J35" s="87"/>
      <c r="K35" s="84"/>
      <c r="L35" s="84"/>
      <c r="M35" s="84"/>
      <c r="N35" s="84"/>
      <c r="O35" s="84"/>
      <c r="P35" s="84"/>
      <c r="Q35" s="84"/>
      <c r="R35" s="78" t="str">
        <f t="shared" si="1"/>
        <v/>
      </c>
      <c r="S35" s="78"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8" t="str">
        <f t="shared" si="2"/>
        <v/>
      </c>
      <c r="U35" s="78"/>
      <c r="V35" s="78" t="str">
        <f t="shared" si="3"/>
        <v/>
      </c>
      <c r="W35" s="51"/>
      <c r="X35" s="51"/>
      <c r="Y35" s="51"/>
      <c r="Z35" s="51"/>
      <c r="AA35" s="51"/>
      <c r="AB35" s="51"/>
      <c r="AC35" s="7"/>
      <c r="AD35" s="7"/>
      <c r="AE35" s="7"/>
      <c r="AF35" s="7"/>
      <c r="AG35" s="7"/>
      <c r="AH35" s="7"/>
      <c r="AI35" s="7"/>
      <c r="AJ35" s="7"/>
      <c r="AK35" s="7"/>
      <c r="AL35" s="7"/>
      <c r="AM35" s="7"/>
      <c r="AN35" s="7"/>
      <c r="AO35" s="7"/>
      <c r="AP35" s="7"/>
      <c r="AQ35" s="7"/>
      <c r="AR35" s="7"/>
    </row>
    <row r="36" ht="45.75" customHeight="1">
      <c r="A36" s="52">
        <v>10.0</v>
      </c>
      <c r="B36" s="7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6"/>
      <c r="F36" s="86"/>
      <c r="G36" s="86"/>
      <c r="H36" s="87"/>
      <c r="I36" s="87"/>
      <c r="J36" s="87"/>
      <c r="K36" s="84"/>
      <c r="L36" s="84"/>
      <c r="M36" s="84"/>
      <c r="N36" s="84"/>
      <c r="O36" s="84"/>
      <c r="P36" s="84"/>
      <c r="Q36" s="84"/>
      <c r="R36" s="78" t="str">
        <f t="shared" si="1"/>
        <v/>
      </c>
      <c r="S36" s="78"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8" t="str">
        <f t="shared" si="2"/>
        <v/>
      </c>
      <c r="U36" s="78"/>
      <c r="V36" s="78" t="str">
        <f t="shared" si="3"/>
        <v/>
      </c>
      <c r="W36" s="85" t="str">
        <f>IF(AND(S36="",S37="",S38=""),"",AVERAGE(S36:S38))</f>
        <v/>
      </c>
      <c r="X36" s="85" t="str">
        <f>IF(W36="","",
IF(W36=100,"Fuerte",
IF(W36&lt;50,"Débil",
IF(OR(W36&gt;=50,W36&lt;100),"Moderado",""))))</f>
        <v/>
      </c>
      <c r="Y36" s="53" t="str">
        <f>IF(X36="","",IF(X36="Fuerte","NO","SI"))</f>
        <v/>
      </c>
      <c r="Z36" s="53"/>
      <c r="AA36" s="53"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4"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6"/>
      <c r="B37" s="46"/>
      <c r="C37" s="46"/>
      <c r="D37" s="46"/>
      <c r="E37" s="86"/>
      <c r="F37" s="86"/>
      <c r="G37" s="86"/>
      <c r="H37" s="87"/>
      <c r="I37" s="87"/>
      <c r="J37" s="87"/>
      <c r="K37" s="84"/>
      <c r="L37" s="84"/>
      <c r="M37" s="84"/>
      <c r="N37" s="84"/>
      <c r="O37" s="84"/>
      <c r="P37" s="84"/>
      <c r="Q37" s="84"/>
      <c r="R37" s="78" t="str">
        <f t="shared" si="1"/>
        <v/>
      </c>
      <c r="S37" s="78"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8" t="str">
        <f t="shared" si="2"/>
        <v/>
      </c>
      <c r="U37" s="78"/>
      <c r="V37" s="78" t="str">
        <f t="shared" si="3"/>
        <v/>
      </c>
      <c r="W37" s="46"/>
      <c r="X37" s="46"/>
      <c r="Y37" s="46"/>
      <c r="Z37" s="46"/>
      <c r="AA37" s="46"/>
      <c r="AB37" s="46"/>
      <c r="AC37" s="6"/>
      <c r="AD37" s="6"/>
      <c r="AE37" s="6"/>
      <c r="AF37" s="6"/>
      <c r="AG37" s="6"/>
      <c r="AH37" s="6"/>
      <c r="AI37" s="6"/>
      <c r="AJ37" s="6"/>
      <c r="AK37" s="6"/>
      <c r="AL37" s="6"/>
      <c r="AM37" s="6"/>
      <c r="AN37" s="6"/>
      <c r="AO37" s="6"/>
      <c r="AP37" s="6"/>
      <c r="AQ37" s="6"/>
      <c r="AR37" s="6"/>
    </row>
    <row r="38" ht="45.75" customHeight="1">
      <c r="A38" s="51"/>
      <c r="B38" s="51"/>
      <c r="C38" s="51"/>
      <c r="D38" s="51"/>
      <c r="E38" s="86"/>
      <c r="F38" s="86"/>
      <c r="G38" s="86"/>
      <c r="H38" s="87"/>
      <c r="I38" s="87"/>
      <c r="J38" s="87"/>
      <c r="K38" s="84"/>
      <c r="L38" s="84"/>
      <c r="M38" s="84"/>
      <c r="N38" s="84"/>
      <c r="O38" s="84"/>
      <c r="P38" s="84"/>
      <c r="Q38" s="84"/>
      <c r="R38" s="78" t="str">
        <f t="shared" si="1"/>
        <v/>
      </c>
      <c r="S38" s="78"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8" t="str">
        <f t="shared" si="2"/>
        <v/>
      </c>
      <c r="U38" s="78"/>
      <c r="V38" s="78" t="str">
        <f t="shared" si="3"/>
        <v/>
      </c>
      <c r="W38" s="51"/>
      <c r="X38" s="51"/>
      <c r="Y38" s="51"/>
      <c r="Z38" s="51"/>
      <c r="AA38" s="51"/>
      <c r="AB38" s="51"/>
      <c r="AC38" s="6"/>
      <c r="AD38" s="6"/>
      <c r="AE38" s="6"/>
      <c r="AF38" s="6"/>
      <c r="AG38" s="6"/>
      <c r="AH38" s="6"/>
      <c r="AI38" s="6"/>
      <c r="AJ38" s="6"/>
      <c r="AK38" s="6"/>
      <c r="AL38" s="6"/>
      <c r="AM38" s="6"/>
      <c r="AN38" s="6"/>
      <c r="AO38" s="6"/>
      <c r="AP38" s="6"/>
      <c r="AQ38" s="6"/>
      <c r="AR38" s="6"/>
    </row>
    <row r="39" ht="45.75" customHeight="1">
      <c r="A39" s="52">
        <v>11.0</v>
      </c>
      <c r="B39" s="7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6"/>
      <c r="F39" s="86"/>
      <c r="G39" s="86"/>
      <c r="H39" s="87"/>
      <c r="I39" s="87"/>
      <c r="J39" s="87"/>
      <c r="K39" s="84"/>
      <c r="L39" s="84"/>
      <c r="M39" s="84"/>
      <c r="N39" s="84"/>
      <c r="O39" s="84"/>
      <c r="P39" s="84"/>
      <c r="Q39" s="84"/>
      <c r="R39" s="78" t="str">
        <f t="shared" si="1"/>
        <v/>
      </c>
      <c r="S39" s="78"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8" t="str">
        <f t="shared" si="2"/>
        <v/>
      </c>
      <c r="U39" s="78"/>
      <c r="V39" s="78" t="str">
        <f t="shared" si="3"/>
        <v/>
      </c>
      <c r="W39" s="85" t="str">
        <f>IF(AND(S39="",S40="",S41=""),"",AVERAGE(S39:S41))</f>
        <v/>
      </c>
      <c r="X39" s="85" t="str">
        <f>IF(W39="","",
IF(W39=100,"Fuerte",
IF(W39&lt;50,"Débil",
IF(OR(W39&gt;=50,W39&lt;100),"Moderado",""))))</f>
        <v/>
      </c>
      <c r="Y39" s="53" t="str">
        <f>IF(X39="","",IF(X39="Fuerte","NO","SI"))</f>
        <v/>
      </c>
      <c r="Z39" s="53"/>
      <c r="AA39" s="53"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4"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6"/>
      <c r="B40" s="46"/>
      <c r="C40" s="46"/>
      <c r="D40" s="46"/>
      <c r="E40" s="86"/>
      <c r="F40" s="86"/>
      <c r="G40" s="86"/>
      <c r="H40" s="87"/>
      <c r="I40" s="87"/>
      <c r="J40" s="87"/>
      <c r="K40" s="84"/>
      <c r="L40" s="84"/>
      <c r="M40" s="84"/>
      <c r="N40" s="84"/>
      <c r="O40" s="84"/>
      <c r="P40" s="84"/>
      <c r="Q40" s="84"/>
      <c r="R40" s="78" t="str">
        <f t="shared" si="1"/>
        <v/>
      </c>
      <c r="S40" s="78"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8" t="str">
        <f t="shared" si="2"/>
        <v/>
      </c>
      <c r="U40" s="78"/>
      <c r="V40" s="78" t="str">
        <f t="shared" si="3"/>
        <v/>
      </c>
      <c r="W40" s="46"/>
      <c r="X40" s="46"/>
      <c r="Y40" s="46"/>
      <c r="Z40" s="46"/>
      <c r="AA40" s="46"/>
      <c r="AB40" s="46"/>
      <c r="AC40" s="6"/>
      <c r="AD40" s="6"/>
      <c r="AE40" s="6"/>
      <c r="AF40" s="6"/>
      <c r="AG40" s="6"/>
      <c r="AH40" s="6"/>
      <c r="AI40" s="6"/>
      <c r="AJ40" s="6"/>
      <c r="AK40" s="6"/>
      <c r="AL40" s="6"/>
      <c r="AM40" s="6"/>
      <c r="AN40" s="6"/>
      <c r="AO40" s="6"/>
      <c r="AP40" s="6"/>
      <c r="AQ40" s="6"/>
      <c r="AR40" s="6"/>
    </row>
    <row r="41" ht="45.75" customHeight="1">
      <c r="A41" s="51"/>
      <c r="B41" s="51"/>
      <c r="C41" s="51"/>
      <c r="D41" s="51"/>
      <c r="E41" s="86"/>
      <c r="F41" s="86"/>
      <c r="G41" s="86"/>
      <c r="H41" s="87"/>
      <c r="I41" s="87"/>
      <c r="J41" s="87"/>
      <c r="K41" s="84"/>
      <c r="L41" s="84"/>
      <c r="M41" s="84"/>
      <c r="N41" s="84"/>
      <c r="O41" s="84"/>
      <c r="P41" s="84"/>
      <c r="Q41" s="84"/>
      <c r="R41" s="78" t="str">
        <f t="shared" si="1"/>
        <v/>
      </c>
      <c r="S41" s="78"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8" t="str">
        <f t="shared" si="2"/>
        <v/>
      </c>
      <c r="U41" s="78"/>
      <c r="V41" s="78" t="str">
        <f t="shared" si="3"/>
        <v/>
      </c>
      <c r="W41" s="51"/>
      <c r="X41" s="51"/>
      <c r="Y41" s="51"/>
      <c r="Z41" s="51"/>
      <c r="AA41" s="51"/>
      <c r="AB41" s="51"/>
      <c r="AC41" s="6"/>
      <c r="AD41" s="6"/>
      <c r="AE41" s="6"/>
      <c r="AF41" s="6"/>
      <c r="AG41" s="6"/>
      <c r="AH41" s="6"/>
      <c r="AI41" s="6"/>
      <c r="AJ41" s="6"/>
      <c r="AK41" s="6"/>
      <c r="AL41" s="6"/>
      <c r="AM41" s="6"/>
      <c r="AN41" s="6"/>
      <c r="AO41" s="6"/>
      <c r="AP41" s="6"/>
      <c r="AQ41" s="6"/>
      <c r="AR41" s="6"/>
    </row>
    <row r="42" ht="45.75" customHeight="1">
      <c r="A42" s="52">
        <v>12.0</v>
      </c>
      <c r="B42" s="7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6"/>
      <c r="F42" s="86"/>
      <c r="G42" s="86"/>
      <c r="H42" s="87"/>
      <c r="I42" s="87"/>
      <c r="J42" s="87"/>
      <c r="K42" s="84"/>
      <c r="L42" s="84"/>
      <c r="M42" s="84"/>
      <c r="N42" s="84"/>
      <c r="O42" s="84"/>
      <c r="P42" s="84"/>
      <c r="Q42" s="84"/>
      <c r="R42" s="78" t="str">
        <f t="shared" si="1"/>
        <v/>
      </c>
      <c r="S42" s="78"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8" t="str">
        <f t="shared" si="2"/>
        <v/>
      </c>
      <c r="U42" s="78"/>
      <c r="V42" s="78" t="str">
        <f t="shared" si="3"/>
        <v/>
      </c>
      <c r="W42" s="85" t="str">
        <f>IF(AND(S42="",S43="",S44=""),"",AVERAGE(S42:S44))</f>
        <v/>
      </c>
      <c r="X42" s="85" t="str">
        <f>IF(W42="","",
IF(W42=100,"Fuerte",
IF(W42&lt;50,"Débil",
IF(OR(W42&gt;=50,W42&lt;100),"Moderado",""))))</f>
        <v/>
      </c>
      <c r="Y42" s="53" t="str">
        <f>IF(X42="","",IF(X42="Fuerte","NO","SI"))</f>
        <v/>
      </c>
      <c r="Z42" s="53"/>
      <c r="AA42" s="53"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4"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6"/>
      <c r="B43" s="46"/>
      <c r="C43" s="46"/>
      <c r="D43" s="46"/>
      <c r="E43" s="86"/>
      <c r="F43" s="86"/>
      <c r="G43" s="86"/>
      <c r="H43" s="87"/>
      <c r="I43" s="87"/>
      <c r="J43" s="87"/>
      <c r="K43" s="84"/>
      <c r="L43" s="84"/>
      <c r="M43" s="84"/>
      <c r="N43" s="84"/>
      <c r="O43" s="84"/>
      <c r="P43" s="84"/>
      <c r="Q43" s="84"/>
      <c r="R43" s="78" t="str">
        <f t="shared" si="1"/>
        <v/>
      </c>
      <c r="S43" s="78"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8" t="str">
        <f t="shared" si="2"/>
        <v/>
      </c>
      <c r="U43" s="78"/>
      <c r="V43" s="78" t="str">
        <f t="shared" si="3"/>
        <v/>
      </c>
      <c r="W43" s="46"/>
      <c r="X43" s="46"/>
      <c r="Y43" s="46"/>
      <c r="Z43" s="46"/>
      <c r="AA43" s="46"/>
      <c r="AB43" s="46"/>
      <c r="AC43" s="6"/>
      <c r="AD43" s="6"/>
      <c r="AE43" s="6"/>
      <c r="AF43" s="6"/>
      <c r="AG43" s="6"/>
      <c r="AH43" s="6"/>
      <c r="AI43" s="6"/>
      <c r="AJ43" s="6"/>
      <c r="AK43" s="6"/>
      <c r="AL43" s="6"/>
      <c r="AM43" s="6"/>
      <c r="AN43" s="6"/>
      <c r="AO43" s="6"/>
      <c r="AP43" s="6"/>
      <c r="AQ43" s="6"/>
      <c r="AR43" s="6"/>
    </row>
    <row r="44" ht="45.75" customHeight="1">
      <c r="A44" s="51"/>
      <c r="B44" s="51"/>
      <c r="C44" s="51"/>
      <c r="D44" s="51"/>
      <c r="E44" s="86"/>
      <c r="F44" s="86"/>
      <c r="G44" s="86"/>
      <c r="H44" s="87"/>
      <c r="I44" s="87"/>
      <c r="J44" s="87"/>
      <c r="K44" s="84"/>
      <c r="L44" s="84"/>
      <c r="M44" s="84"/>
      <c r="N44" s="84"/>
      <c r="O44" s="84"/>
      <c r="P44" s="84"/>
      <c r="Q44" s="84"/>
      <c r="R44" s="78" t="str">
        <f t="shared" si="1"/>
        <v/>
      </c>
      <c r="S44" s="78"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8" t="str">
        <f t="shared" si="2"/>
        <v/>
      </c>
      <c r="U44" s="78"/>
      <c r="V44" s="78" t="str">
        <f t="shared" si="3"/>
        <v/>
      </c>
      <c r="W44" s="51"/>
      <c r="X44" s="51"/>
      <c r="Y44" s="51"/>
      <c r="Z44" s="51"/>
      <c r="AA44" s="51"/>
      <c r="AB44" s="51"/>
      <c r="AC44" s="6"/>
      <c r="AD44" s="6"/>
      <c r="AE44" s="6"/>
      <c r="AF44" s="6"/>
      <c r="AG44" s="6"/>
      <c r="AH44" s="6"/>
      <c r="AI44" s="6"/>
      <c r="AJ44" s="6"/>
      <c r="AK44" s="6"/>
      <c r="AL44" s="6"/>
      <c r="AM44" s="6"/>
      <c r="AN44" s="6"/>
      <c r="AO44" s="6"/>
      <c r="AP44" s="6"/>
      <c r="AQ44" s="6"/>
      <c r="AR44" s="6"/>
    </row>
    <row r="45" ht="45.75" customHeight="1">
      <c r="A45" s="52">
        <v>13.0</v>
      </c>
      <c r="B45" s="7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6"/>
      <c r="F45" s="86"/>
      <c r="G45" s="86"/>
      <c r="H45" s="87"/>
      <c r="I45" s="87"/>
      <c r="J45" s="87"/>
      <c r="K45" s="84"/>
      <c r="L45" s="84"/>
      <c r="M45" s="84"/>
      <c r="N45" s="84"/>
      <c r="O45" s="84"/>
      <c r="P45" s="84"/>
      <c r="Q45" s="84"/>
      <c r="R45" s="78" t="str">
        <f t="shared" si="1"/>
        <v/>
      </c>
      <c r="S45" s="78"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8" t="str">
        <f t="shared" si="2"/>
        <v/>
      </c>
      <c r="U45" s="78"/>
      <c r="V45" s="78" t="str">
        <f t="shared" si="3"/>
        <v/>
      </c>
      <c r="W45" s="85" t="str">
        <f>IF(AND(S45="",S46="",S47=""),"",AVERAGE(S45:S47))</f>
        <v/>
      </c>
      <c r="X45" s="85" t="str">
        <f>IF(W45="","",
IF(W45=100,"Fuerte",
IF(W45&lt;50,"Débil",
IF(OR(W45&gt;=50,W45&lt;100),"Moderado",""))))</f>
        <v/>
      </c>
      <c r="Y45" s="53" t="str">
        <f>IF(X45="","",IF(X45="Fuerte","NO","SI"))</f>
        <v/>
      </c>
      <c r="Z45" s="53"/>
      <c r="AA45" s="53"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4"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6"/>
      <c r="B46" s="46"/>
      <c r="C46" s="46"/>
      <c r="D46" s="46"/>
      <c r="E46" s="86"/>
      <c r="F46" s="86"/>
      <c r="G46" s="86"/>
      <c r="H46" s="87"/>
      <c r="I46" s="87"/>
      <c r="J46" s="87"/>
      <c r="K46" s="84"/>
      <c r="L46" s="84"/>
      <c r="M46" s="84"/>
      <c r="N46" s="84"/>
      <c r="O46" s="84"/>
      <c r="P46" s="84"/>
      <c r="Q46" s="84"/>
      <c r="R46" s="78" t="str">
        <f t="shared" si="1"/>
        <v/>
      </c>
      <c r="S46" s="78"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8" t="str">
        <f t="shared" si="2"/>
        <v/>
      </c>
      <c r="U46" s="78"/>
      <c r="V46" s="78" t="str">
        <f t="shared" si="3"/>
        <v/>
      </c>
      <c r="W46" s="46"/>
      <c r="X46" s="46"/>
      <c r="Y46" s="46"/>
      <c r="Z46" s="46"/>
      <c r="AA46" s="46"/>
      <c r="AB46" s="46"/>
      <c r="AC46" s="6"/>
      <c r="AD46" s="6"/>
      <c r="AE46" s="6"/>
      <c r="AF46" s="6"/>
      <c r="AG46" s="6"/>
      <c r="AH46" s="6"/>
      <c r="AI46" s="6"/>
      <c r="AJ46" s="6"/>
      <c r="AK46" s="6"/>
      <c r="AL46" s="6"/>
      <c r="AM46" s="6"/>
      <c r="AN46" s="6"/>
      <c r="AO46" s="6"/>
      <c r="AP46" s="6"/>
      <c r="AQ46" s="6"/>
      <c r="AR46" s="6"/>
    </row>
    <row r="47" ht="45.75" customHeight="1">
      <c r="A47" s="51"/>
      <c r="B47" s="51"/>
      <c r="C47" s="51"/>
      <c r="D47" s="51"/>
      <c r="E47" s="86"/>
      <c r="F47" s="86"/>
      <c r="G47" s="86"/>
      <c r="H47" s="87"/>
      <c r="I47" s="87"/>
      <c r="J47" s="87"/>
      <c r="K47" s="84"/>
      <c r="L47" s="84"/>
      <c r="M47" s="84"/>
      <c r="N47" s="84"/>
      <c r="O47" s="84"/>
      <c r="P47" s="84"/>
      <c r="Q47" s="84"/>
      <c r="R47" s="78" t="str">
        <f t="shared" si="1"/>
        <v/>
      </c>
      <c r="S47" s="78"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8" t="str">
        <f t="shared" si="2"/>
        <v/>
      </c>
      <c r="U47" s="78"/>
      <c r="V47" s="78" t="str">
        <f t="shared" si="3"/>
        <v/>
      </c>
      <c r="W47" s="51"/>
      <c r="X47" s="51"/>
      <c r="Y47" s="51"/>
      <c r="Z47" s="51"/>
      <c r="AA47" s="51"/>
      <c r="AB47" s="51"/>
      <c r="AC47" s="6"/>
      <c r="AD47" s="6"/>
      <c r="AE47" s="6"/>
      <c r="AF47" s="6"/>
      <c r="AG47" s="6"/>
      <c r="AH47" s="6"/>
      <c r="AI47" s="6"/>
      <c r="AJ47" s="6"/>
      <c r="AK47" s="6"/>
      <c r="AL47" s="6"/>
      <c r="AM47" s="6"/>
      <c r="AN47" s="6"/>
      <c r="AO47" s="6"/>
      <c r="AP47" s="6"/>
      <c r="AQ47" s="6"/>
      <c r="AR47" s="6"/>
    </row>
    <row r="48" ht="45.75" customHeight="1">
      <c r="A48" s="52">
        <v>14.0</v>
      </c>
      <c r="B48" s="7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6"/>
      <c r="F48" s="86"/>
      <c r="G48" s="86"/>
      <c r="H48" s="87"/>
      <c r="I48" s="87"/>
      <c r="J48" s="87"/>
      <c r="K48" s="84"/>
      <c r="L48" s="84"/>
      <c r="M48" s="84"/>
      <c r="N48" s="84"/>
      <c r="O48" s="84"/>
      <c r="P48" s="84"/>
      <c r="Q48" s="84"/>
      <c r="R48" s="78" t="str">
        <f t="shared" si="1"/>
        <v/>
      </c>
      <c r="S48" s="78"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8" t="str">
        <f t="shared" si="2"/>
        <v/>
      </c>
      <c r="U48" s="78"/>
      <c r="V48" s="78" t="str">
        <f t="shared" si="3"/>
        <v/>
      </c>
      <c r="W48" s="85" t="str">
        <f>IF(AND(S48="",S49="",S50=""),"",AVERAGE(S48:S50))</f>
        <v/>
      </c>
      <c r="X48" s="85" t="str">
        <f>IF(W48="","",
IF(W48=100,"Fuerte",
IF(W48&lt;50,"Débil",
IF(OR(W48&gt;=50,W48&lt;100),"Moderado",""))))</f>
        <v/>
      </c>
      <c r="Y48" s="53" t="str">
        <f>IF(X48="","",IF(X48="Fuerte","NO","SI"))</f>
        <v/>
      </c>
      <c r="Z48" s="53"/>
      <c r="AA48" s="53"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4"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6"/>
      <c r="B49" s="46"/>
      <c r="C49" s="46"/>
      <c r="D49" s="46"/>
      <c r="E49" s="86"/>
      <c r="F49" s="86"/>
      <c r="G49" s="86"/>
      <c r="H49" s="87"/>
      <c r="I49" s="87"/>
      <c r="J49" s="87"/>
      <c r="K49" s="84"/>
      <c r="L49" s="84"/>
      <c r="M49" s="84"/>
      <c r="N49" s="84"/>
      <c r="O49" s="84"/>
      <c r="P49" s="84"/>
      <c r="Q49" s="84"/>
      <c r="R49" s="78" t="str">
        <f t="shared" si="1"/>
        <v/>
      </c>
      <c r="S49" s="78"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8" t="str">
        <f t="shared" si="2"/>
        <v/>
      </c>
      <c r="U49" s="78"/>
      <c r="V49" s="78" t="str">
        <f t="shared" si="3"/>
        <v/>
      </c>
      <c r="W49" s="46"/>
      <c r="X49" s="46"/>
      <c r="Y49" s="46"/>
      <c r="Z49" s="46"/>
      <c r="AA49" s="46"/>
      <c r="AB49" s="46"/>
      <c r="AC49" s="6"/>
      <c r="AD49" s="6"/>
      <c r="AE49" s="6"/>
      <c r="AF49" s="6"/>
      <c r="AG49" s="6"/>
      <c r="AH49" s="6"/>
      <c r="AI49" s="6"/>
      <c r="AJ49" s="6"/>
      <c r="AK49" s="6"/>
      <c r="AL49" s="6"/>
      <c r="AM49" s="6"/>
      <c r="AN49" s="6"/>
      <c r="AO49" s="6"/>
      <c r="AP49" s="6"/>
      <c r="AQ49" s="6"/>
      <c r="AR49" s="6"/>
    </row>
    <row r="50" ht="45.75" customHeight="1">
      <c r="A50" s="51"/>
      <c r="B50" s="51"/>
      <c r="C50" s="51"/>
      <c r="D50" s="51"/>
      <c r="E50" s="86"/>
      <c r="F50" s="86"/>
      <c r="G50" s="86"/>
      <c r="H50" s="87"/>
      <c r="I50" s="87"/>
      <c r="J50" s="87"/>
      <c r="K50" s="84"/>
      <c r="L50" s="84"/>
      <c r="M50" s="84"/>
      <c r="N50" s="84"/>
      <c r="O50" s="84"/>
      <c r="P50" s="84"/>
      <c r="Q50" s="84"/>
      <c r="R50" s="78" t="str">
        <f t="shared" si="1"/>
        <v/>
      </c>
      <c r="S50" s="78"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8" t="str">
        <f t="shared" si="2"/>
        <v/>
      </c>
      <c r="U50" s="78"/>
      <c r="V50" s="78" t="str">
        <f t="shared" si="3"/>
        <v/>
      </c>
      <c r="W50" s="51"/>
      <c r="X50" s="51"/>
      <c r="Y50" s="51"/>
      <c r="Z50" s="51"/>
      <c r="AA50" s="51"/>
      <c r="AB50" s="51"/>
      <c r="AC50" s="6"/>
      <c r="AD50" s="6"/>
      <c r="AE50" s="6"/>
      <c r="AF50" s="6"/>
      <c r="AG50" s="6"/>
      <c r="AH50" s="6"/>
      <c r="AI50" s="6"/>
      <c r="AJ50" s="6"/>
      <c r="AK50" s="6"/>
      <c r="AL50" s="6"/>
      <c r="AM50" s="6"/>
      <c r="AN50" s="6"/>
      <c r="AO50" s="6"/>
      <c r="AP50" s="6"/>
      <c r="AQ50" s="6"/>
      <c r="AR50" s="6"/>
    </row>
    <row r="51" ht="45.75" customHeight="1">
      <c r="A51" s="52">
        <v>15.0</v>
      </c>
      <c r="B51" s="7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6"/>
      <c r="F51" s="86"/>
      <c r="G51" s="86"/>
      <c r="H51" s="87"/>
      <c r="I51" s="87"/>
      <c r="J51" s="87"/>
      <c r="K51" s="84"/>
      <c r="L51" s="84"/>
      <c r="M51" s="84"/>
      <c r="N51" s="84"/>
      <c r="O51" s="84"/>
      <c r="P51" s="84"/>
      <c r="Q51" s="84"/>
      <c r="R51" s="78" t="str">
        <f t="shared" si="1"/>
        <v/>
      </c>
      <c r="S51" s="78"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8" t="str">
        <f t="shared" si="2"/>
        <v/>
      </c>
      <c r="U51" s="78"/>
      <c r="V51" s="78" t="str">
        <f t="shared" si="3"/>
        <v/>
      </c>
      <c r="W51" s="85" t="str">
        <f>IF(AND(S51="",S52="",S53=""),"",AVERAGE(S51:S53))</f>
        <v/>
      </c>
      <c r="X51" s="85" t="str">
        <f>IF(W51="","",
IF(W51=100,"Fuerte",
IF(W51&lt;50,"Débil",
IF(OR(W51&gt;=50,W51&lt;100),"Moderado",""))))</f>
        <v/>
      </c>
      <c r="Y51" s="53" t="str">
        <f>IF(X51="","",IF(X51="Fuerte","NO","SI"))</f>
        <v/>
      </c>
      <c r="Z51" s="53"/>
      <c r="AA51" s="53"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4"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6"/>
      <c r="B52" s="46"/>
      <c r="C52" s="46"/>
      <c r="D52" s="46"/>
      <c r="E52" s="86"/>
      <c r="F52" s="86"/>
      <c r="G52" s="86"/>
      <c r="H52" s="87"/>
      <c r="I52" s="87"/>
      <c r="J52" s="87"/>
      <c r="K52" s="84"/>
      <c r="L52" s="84"/>
      <c r="M52" s="84"/>
      <c r="N52" s="84"/>
      <c r="O52" s="84"/>
      <c r="P52" s="84"/>
      <c r="Q52" s="84"/>
      <c r="R52" s="78" t="str">
        <f t="shared" si="1"/>
        <v/>
      </c>
      <c r="S52" s="78"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8" t="str">
        <f t="shared" si="2"/>
        <v/>
      </c>
      <c r="U52" s="78"/>
      <c r="V52" s="78" t="str">
        <f t="shared" si="3"/>
        <v/>
      </c>
      <c r="W52" s="46"/>
      <c r="X52" s="46"/>
      <c r="Y52" s="46"/>
      <c r="Z52" s="46"/>
      <c r="AA52" s="46"/>
      <c r="AB52" s="46"/>
      <c r="AC52" s="6"/>
      <c r="AD52" s="6"/>
      <c r="AE52" s="6"/>
      <c r="AF52" s="6"/>
      <c r="AG52" s="6"/>
      <c r="AH52" s="6"/>
      <c r="AI52" s="6"/>
      <c r="AJ52" s="6"/>
      <c r="AK52" s="6"/>
      <c r="AL52" s="6"/>
      <c r="AM52" s="6"/>
      <c r="AN52" s="6"/>
      <c r="AO52" s="6"/>
      <c r="AP52" s="6"/>
      <c r="AQ52" s="6"/>
      <c r="AR52" s="6"/>
    </row>
    <row r="53" ht="45.75" customHeight="1">
      <c r="A53" s="51"/>
      <c r="B53" s="51"/>
      <c r="C53" s="51"/>
      <c r="D53" s="51"/>
      <c r="E53" s="86"/>
      <c r="F53" s="86"/>
      <c r="G53" s="86"/>
      <c r="H53" s="87"/>
      <c r="I53" s="87"/>
      <c r="J53" s="87"/>
      <c r="K53" s="84"/>
      <c r="L53" s="84"/>
      <c r="M53" s="84"/>
      <c r="N53" s="84"/>
      <c r="O53" s="84"/>
      <c r="P53" s="84"/>
      <c r="Q53" s="84"/>
      <c r="R53" s="78" t="str">
        <f t="shared" si="1"/>
        <v/>
      </c>
      <c r="S53" s="78"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8" t="str">
        <f t="shared" si="2"/>
        <v/>
      </c>
      <c r="U53" s="78"/>
      <c r="V53" s="78" t="str">
        <f t="shared" si="3"/>
        <v/>
      </c>
      <c r="W53" s="51"/>
      <c r="X53" s="51"/>
      <c r="Y53" s="51"/>
      <c r="Z53" s="51"/>
      <c r="AA53" s="51"/>
      <c r="AB53" s="51"/>
      <c r="AC53" s="6"/>
      <c r="AD53" s="6"/>
      <c r="AE53" s="6"/>
      <c r="AF53" s="6"/>
      <c r="AG53" s="6"/>
      <c r="AH53" s="6"/>
      <c r="AI53" s="6"/>
      <c r="AJ53" s="6"/>
      <c r="AK53" s="6"/>
      <c r="AL53" s="6"/>
      <c r="AM53" s="6"/>
      <c r="AN53" s="6"/>
      <c r="AO53" s="6"/>
      <c r="AP53" s="6"/>
      <c r="AQ53" s="6"/>
      <c r="AR53" s="6"/>
    </row>
    <row r="54" ht="45.75" customHeight="1">
      <c r="A54" s="52">
        <v>16.0</v>
      </c>
      <c r="B54" s="7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6"/>
      <c r="F54" s="86"/>
      <c r="G54" s="86"/>
      <c r="H54" s="87"/>
      <c r="I54" s="87"/>
      <c r="J54" s="87"/>
      <c r="K54" s="84"/>
      <c r="L54" s="84"/>
      <c r="M54" s="84"/>
      <c r="N54" s="84"/>
      <c r="O54" s="84"/>
      <c r="P54" s="84"/>
      <c r="Q54" s="84"/>
      <c r="R54" s="78" t="str">
        <f t="shared" si="1"/>
        <v/>
      </c>
      <c r="S54" s="78"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8" t="str">
        <f t="shared" si="2"/>
        <v/>
      </c>
      <c r="U54" s="78"/>
      <c r="V54" s="78" t="str">
        <f t="shared" si="3"/>
        <v/>
      </c>
      <c r="W54" s="85" t="str">
        <f>IF(AND(S54="",S55="",S56=""),"",AVERAGE(S54:S56))</f>
        <v/>
      </c>
      <c r="X54" s="85" t="str">
        <f>IF(W54="","",
IF(W54=100,"Fuerte",
IF(W54&lt;50,"Débil",
IF(OR(W54&gt;=50,W54&lt;100),"Moderado",""))))</f>
        <v/>
      </c>
      <c r="Y54" s="53" t="str">
        <f>IF(X54="","",IF(X54="Fuerte","NO","SI"))</f>
        <v/>
      </c>
      <c r="Z54" s="53"/>
      <c r="AA54" s="53"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4"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6"/>
      <c r="B55" s="46"/>
      <c r="C55" s="46"/>
      <c r="D55" s="46"/>
      <c r="E55" s="86"/>
      <c r="F55" s="86"/>
      <c r="G55" s="86"/>
      <c r="H55" s="87"/>
      <c r="I55" s="87"/>
      <c r="J55" s="87"/>
      <c r="K55" s="84"/>
      <c r="L55" s="84"/>
      <c r="M55" s="84"/>
      <c r="N55" s="84"/>
      <c r="O55" s="84"/>
      <c r="P55" s="84"/>
      <c r="Q55" s="84"/>
      <c r="R55" s="78" t="str">
        <f t="shared" si="1"/>
        <v/>
      </c>
      <c r="S55" s="78"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8" t="str">
        <f t="shared" si="2"/>
        <v/>
      </c>
      <c r="U55" s="78"/>
      <c r="V55" s="78" t="str">
        <f t="shared" si="3"/>
        <v/>
      </c>
      <c r="W55" s="46"/>
      <c r="X55" s="46"/>
      <c r="Y55" s="46"/>
      <c r="Z55" s="46"/>
      <c r="AA55" s="46"/>
      <c r="AB55" s="46"/>
      <c r="AC55" s="6"/>
      <c r="AD55" s="6"/>
      <c r="AE55" s="6"/>
      <c r="AF55" s="6"/>
      <c r="AG55" s="6"/>
      <c r="AH55" s="6"/>
      <c r="AI55" s="6"/>
      <c r="AJ55" s="6"/>
      <c r="AK55" s="6"/>
      <c r="AL55" s="6"/>
      <c r="AM55" s="6"/>
      <c r="AN55" s="6"/>
      <c r="AO55" s="6"/>
      <c r="AP55" s="6"/>
      <c r="AQ55" s="6"/>
      <c r="AR55" s="6"/>
    </row>
    <row r="56" ht="45.75" customHeight="1">
      <c r="A56" s="51"/>
      <c r="B56" s="51"/>
      <c r="C56" s="51"/>
      <c r="D56" s="51"/>
      <c r="E56" s="86"/>
      <c r="F56" s="86"/>
      <c r="G56" s="86"/>
      <c r="H56" s="87"/>
      <c r="I56" s="87"/>
      <c r="J56" s="87"/>
      <c r="K56" s="84"/>
      <c r="L56" s="84"/>
      <c r="M56" s="84"/>
      <c r="N56" s="84"/>
      <c r="O56" s="84"/>
      <c r="P56" s="84"/>
      <c r="Q56" s="84"/>
      <c r="R56" s="78" t="str">
        <f t="shared" si="1"/>
        <v/>
      </c>
      <c r="S56" s="78"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8" t="str">
        <f t="shared" si="2"/>
        <v/>
      </c>
      <c r="U56" s="78"/>
      <c r="V56" s="78" t="str">
        <f t="shared" si="3"/>
        <v/>
      </c>
      <c r="W56" s="51"/>
      <c r="X56" s="51"/>
      <c r="Y56" s="51"/>
      <c r="Z56" s="51"/>
      <c r="AA56" s="51"/>
      <c r="AB56" s="51"/>
      <c r="AC56" s="6"/>
      <c r="AD56" s="6"/>
      <c r="AE56" s="6"/>
      <c r="AF56" s="6"/>
      <c r="AG56" s="6"/>
      <c r="AH56" s="6"/>
      <c r="AI56" s="6"/>
      <c r="AJ56" s="6"/>
      <c r="AK56" s="6"/>
      <c r="AL56" s="6"/>
      <c r="AM56" s="6"/>
      <c r="AN56" s="6"/>
      <c r="AO56" s="6"/>
      <c r="AP56" s="6"/>
      <c r="AQ56" s="6"/>
      <c r="AR56" s="6"/>
    </row>
    <row r="57" ht="45.75" customHeight="1">
      <c r="A57" s="52">
        <v>17.0</v>
      </c>
      <c r="B57" s="7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6"/>
      <c r="F57" s="86"/>
      <c r="G57" s="86"/>
      <c r="H57" s="87"/>
      <c r="I57" s="87"/>
      <c r="J57" s="87"/>
      <c r="K57" s="84"/>
      <c r="L57" s="84"/>
      <c r="M57" s="84"/>
      <c r="N57" s="84"/>
      <c r="O57" s="84"/>
      <c r="P57" s="84"/>
      <c r="Q57" s="84"/>
      <c r="R57" s="78" t="str">
        <f t="shared" si="1"/>
        <v/>
      </c>
      <c r="S57" s="78"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8" t="str">
        <f t="shared" si="2"/>
        <v/>
      </c>
      <c r="U57" s="78"/>
      <c r="V57" s="78" t="str">
        <f t="shared" si="3"/>
        <v/>
      </c>
      <c r="W57" s="85" t="str">
        <f>IF(AND(S57="",S58="",S59=""),"",AVERAGE(S57:S59))</f>
        <v/>
      </c>
      <c r="X57" s="85" t="str">
        <f>IF(W57="","",
IF(W57=100,"Fuerte",
IF(W57&lt;50,"Débil",
IF(OR(W57&gt;=50,W57&lt;100),"Moderado",""))))</f>
        <v/>
      </c>
      <c r="Y57" s="53" t="str">
        <f>IF(X57="","",IF(X57="Fuerte","NO","SI"))</f>
        <v/>
      </c>
      <c r="Z57" s="53"/>
      <c r="AA57" s="53"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4"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6"/>
      <c r="B58" s="46"/>
      <c r="C58" s="46"/>
      <c r="D58" s="46"/>
      <c r="E58" s="86"/>
      <c r="F58" s="86"/>
      <c r="G58" s="86"/>
      <c r="H58" s="87"/>
      <c r="I58" s="87"/>
      <c r="J58" s="87"/>
      <c r="K58" s="84"/>
      <c r="L58" s="84"/>
      <c r="M58" s="84"/>
      <c r="N58" s="84"/>
      <c r="O58" s="84"/>
      <c r="P58" s="84"/>
      <c r="Q58" s="84"/>
      <c r="R58" s="78" t="str">
        <f t="shared" si="1"/>
        <v/>
      </c>
      <c r="S58" s="78"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8" t="str">
        <f t="shared" si="2"/>
        <v/>
      </c>
      <c r="U58" s="78"/>
      <c r="V58" s="78" t="str">
        <f t="shared" si="3"/>
        <v/>
      </c>
      <c r="W58" s="46"/>
      <c r="X58" s="46"/>
      <c r="Y58" s="46"/>
      <c r="Z58" s="46"/>
      <c r="AA58" s="46"/>
      <c r="AB58" s="46"/>
      <c r="AC58" s="6"/>
      <c r="AD58" s="6"/>
      <c r="AE58" s="6"/>
      <c r="AF58" s="6"/>
      <c r="AG58" s="6"/>
      <c r="AH58" s="6"/>
      <c r="AI58" s="6"/>
      <c r="AJ58" s="6"/>
      <c r="AK58" s="6"/>
      <c r="AL58" s="6"/>
      <c r="AM58" s="6"/>
      <c r="AN58" s="6"/>
      <c r="AO58" s="6"/>
      <c r="AP58" s="6"/>
      <c r="AQ58" s="6"/>
      <c r="AR58" s="6"/>
    </row>
    <row r="59" ht="45.75" customHeight="1">
      <c r="A59" s="51"/>
      <c r="B59" s="51"/>
      <c r="C59" s="51"/>
      <c r="D59" s="51"/>
      <c r="E59" s="86"/>
      <c r="F59" s="86"/>
      <c r="G59" s="86"/>
      <c r="H59" s="87"/>
      <c r="I59" s="87"/>
      <c r="J59" s="87"/>
      <c r="K59" s="84"/>
      <c r="L59" s="84"/>
      <c r="M59" s="84"/>
      <c r="N59" s="84"/>
      <c r="O59" s="84"/>
      <c r="P59" s="84"/>
      <c r="Q59" s="84"/>
      <c r="R59" s="78" t="str">
        <f t="shared" si="1"/>
        <v/>
      </c>
      <c r="S59" s="78"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8" t="str">
        <f t="shared" si="2"/>
        <v/>
      </c>
      <c r="U59" s="78"/>
      <c r="V59" s="78" t="str">
        <f t="shared" si="3"/>
        <v/>
      </c>
      <c r="W59" s="51"/>
      <c r="X59" s="51"/>
      <c r="Y59" s="51"/>
      <c r="Z59" s="51"/>
      <c r="AA59" s="51"/>
      <c r="AB59" s="51"/>
      <c r="AC59" s="6"/>
      <c r="AD59" s="6"/>
      <c r="AE59" s="6"/>
      <c r="AF59" s="6"/>
      <c r="AG59" s="6"/>
      <c r="AH59" s="6"/>
      <c r="AI59" s="6"/>
      <c r="AJ59" s="6"/>
      <c r="AK59" s="6"/>
      <c r="AL59" s="6"/>
      <c r="AM59" s="6"/>
      <c r="AN59" s="6"/>
      <c r="AO59" s="6"/>
      <c r="AP59" s="6"/>
      <c r="AQ59" s="6"/>
      <c r="AR59" s="6"/>
    </row>
    <row r="60" ht="45.75" customHeight="1">
      <c r="A60" s="52">
        <v>18.0</v>
      </c>
      <c r="B60" s="7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6"/>
      <c r="F60" s="86"/>
      <c r="G60" s="86"/>
      <c r="H60" s="87"/>
      <c r="I60" s="87"/>
      <c r="J60" s="87"/>
      <c r="K60" s="84"/>
      <c r="L60" s="84"/>
      <c r="M60" s="84"/>
      <c r="N60" s="84"/>
      <c r="O60" s="84"/>
      <c r="P60" s="84"/>
      <c r="Q60" s="84"/>
      <c r="R60" s="78" t="str">
        <f t="shared" si="1"/>
        <v/>
      </c>
      <c r="S60" s="78"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8" t="str">
        <f t="shared" si="2"/>
        <v/>
      </c>
      <c r="U60" s="78"/>
      <c r="V60" s="78" t="str">
        <f t="shared" si="3"/>
        <v/>
      </c>
      <c r="W60" s="85" t="str">
        <f>IF(AND(S60="",S61="",S62=""),"",AVERAGE(S60:S62))</f>
        <v/>
      </c>
      <c r="X60" s="85" t="str">
        <f>IF(W60="","",
IF(W60=100,"Fuerte",
IF(W60&lt;50,"Débil",
IF(OR(W60&gt;=50,W60&lt;100),"Moderado",""))))</f>
        <v/>
      </c>
      <c r="Y60" s="53" t="str">
        <f>IF(X60="","",IF(X60="Fuerte","NO","SI"))</f>
        <v/>
      </c>
      <c r="Z60" s="53"/>
      <c r="AA60" s="53"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4"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6"/>
      <c r="B61" s="46"/>
      <c r="C61" s="46"/>
      <c r="D61" s="46"/>
      <c r="E61" s="86"/>
      <c r="F61" s="86"/>
      <c r="G61" s="86"/>
      <c r="H61" s="87"/>
      <c r="I61" s="87"/>
      <c r="J61" s="87"/>
      <c r="K61" s="84"/>
      <c r="L61" s="84"/>
      <c r="M61" s="84"/>
      <c r="N61" s="84"/>
      <c r="O61" s="84"/>
      <c r="P61" s="84"/>
      <c r="Q61" s="84"/>
      <c r="R61" s="78" t="str">
        <f t="shared" si="1"/>
        <v/>
      </c>
      <c r="S61" s="78"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8" t="str">
        <f t="shared" si="2"/>
        <v/>
      </c>
      <c r="U61" s="78"/>
      <c r="V61" s="78" t="str">
        <f t="shared" si="3"/>
        <v/>
      </c>
      <c r="W61" s="46"/>
      <c r="X61" s="46"/>
      <c r="Y61" s="46"/>
      <c r="Z61" s="46"/>
      <c r="AA61" s="46"/>
      <c r="AB61" s="46"/>
      <c r="AC61" s="6"/>
      <c r="AD61" s="6"/>
      <c r="AE61" s="6"/>
      <c r="AF61" s="6"/>
      <c r="AG61" s="6"/>
      <c r="AH61" s="6"/>
      <c r="AI61" s="6"/>
      <c r="AJ61" s="6"/>
      <c r="AK61" s="6"/>
      <c r="AL61" s="6"/>
      <c r="AM61" s="6"/>
      <c r="AN61" s="6"/>
      <c r="AO61" s="6"/>
      <c r="AP61" s="6"/>
      <c r="AQ61" s="6"/>
      <c r="AR61" s="6"/>
    </row>
    <row r="62" ht="45.75" customHeight="1">
      <c r="A62" s="51"/>
      <c r="B62" s="51"/>
      <c r="C62" s="51"/>
      <c r="D62" s="51"/>
      <c r="E62" s="86"/>
      <c r="F62" s="86"/>
      <c r="G62" s="86"/>
      <c r="H62" s="87"/>
      <c r="I62" s="87"/>
      <c r="J62" s="87"/>
      <c r="K62" s="84"/>
      <c r="L62" s="84"/>
      <c r="M62" s="84"/>
      <c r="N62" s="84"/>
      <c r="O62" s="84"/>
      <c r="P62" s="84"/>
      <c r="Q62" s="84"/>
      <c r="R62" s="78" t="str">
        <f t="shared" si="1"/>
        <v/>
      </c>
      <c r="S62" s="78"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8" t="str">
        <f t="shared" si="2"/>
        <v/>
      </c>
      <c r="U62" s="78"/>
      <c r="V62" s="78" t="str">
        <f t="shared" si="3"/>
        <v/>
      </c>
      <c r="W62" s="51"/>
      <c r="X62" s="51"/>
      <c r="Y62" s="51"/>
      <c r="Z62" s="51"/>
      <c r="AA62" s="51"/>
      <c r="AB62" s="51"/>
      <c r="AC62" s="6"/>
      <c r="AD62" s="6"/>
      <c r="AE62" s="6"/>
      <c r="AF62" s="6"/>
      <c r="AG62" s="6"/>
      <c r="AH62" s="6"/>
      <c r="AI62" s="6"/>
      <c r="AJ62" s="6"/>
      <c r="AK62" s="6"/>
      <c r="AL62" s="6"/>
      <c r="AM62" s="6"/>
      <c r="AN62" s="6"/>
      <c r="AO62" s="6"/>
      <c r="AP62" s="6"/>
      <c r="AQ62" s="6"/>
      <c r="AR62" s="6"/>
    </row>
    <row r="63" ht="45.75" customHeight="1">
      <c r="A63" s="52">
        <v>19.0</v>
      </c>
      <c r="B63" s="7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6"/>
      <c r="F63" s="86"/>
      <c r="G63" s="86"/>
      <c r="H63" s="87"/>
      <c r="I63" s="87"/>
      <c r="J63" s="87"/>
      <c r="K63" s="84"/>
      <c r="L63" s="84"/>
      <c r="M63" s="84"/>
      <c r="N63" s="84"/>
      <c r="O63" s="84"/>
      <c r="P63" s="84"/>
      <c r="Q63" s="84"/>
      <c r="R63" s="78" t="str">
        <f t="shared" si="1"/>
        <v/>
      </c>
      <c r="S63" s="78"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8" t="str">
        <f t="shared" si="2"/>
        <v/>
      </c>
      <c r="U63" s="78"/>
      <c r="V63" s="78" t="str">
        <f t="shared" si="3"/>
        <v/>
      </c>
      <c r="W63" s="85" t="str">
        <f>IF(AND(S63="",S64="",S65=""),"",AVERAGE(S63:S65))</f>
        <v/>
      </c>
      <c r="X63" s="85" t="str">
        <f>IF(W63="","",
IF(W63=100,"Fuerte",
IF(W63&lt;50,"Débil",
IF(OR(W63&gt;=50,W63&lt;100),"Moderado",""))))</f>
        <v/>
      </c>
      <c r="Y63" s="53" t="str">
        <f>IF(X63="","",IF(X63="Fuerte","NO","SI"))</f>
        <v/>
      </c>
      <c r="Z63" s="53"/>
      <c r="AA63" s="53"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4"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6"/>
      <c r="B64" s="46"/>
      <c r="C64" s="46"/>
      <c r="D64" s="46"/>
      <c r="E64" s="86"/>
      <c r="F64" s="86"/>
      <c r="G64" s="86"/>
      <c r="H64" s="87"/>
      <c r="I64" s="87"/>
      <c r="J64" s="87"/>
      <c r="K64" s="84"/>
      <c r="L64" s="84"/>
      <c r="M64" s="84"/>
      <c r="N64" s="84"/>
      <c r="O64" s="84"/>
      <c r="P64" s="84"/>
      <c r="Q64" s="84"/>
      <c r="R64" s="78" t="str">
        <f t="shared" si="1"/>
        <v/>
      </c>
      <c r="S64" s="78"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8" t="str">
        <f t="shared" si="2"/>
        <v/>
      </c>
      <c r="U64" s="78"/>
      <c r="V64" s="78" t="str">
        <f t="shared" si="3"/>
        <v/>
      </c>
      <c r="W64" s="46"/>
      <c r="X64" s="46"/>
      <c r="Y64" s="46"/>
      <c r="Z64" s="46"/>
      <c r="AA64" s="46"/>
      <c r="AB64" s="46"/>
      <c r="AC64" s="6"/>
      <c r="AD64" s="6"/>
      <c r="AE64" s="6"/>
      <c r="AF64" s="6"/>
      <c r="AG64" s="6"/>
      <c r="AH64" s="6"/>
      <c r="AI64" s="6"/>
      <c r="AJ64" s="6"/>
      <c r="AK64" s="6"/>
      <c r="AL64" s="6"/>
      <c r="AM64" s="6"/>
      <c r="AN64" s="6"/>
      <c r="AO64" s="6"/>
      <c r="AP64" s="6"/>
      <c r="AQ64" s="6"/>
      <c r="AR64" s="6"/>
    </row>
    <row r="65" ht="45.75" customHeight="1">
      <c r="A65" s="51"/>
      <c r="B65" s="51"/>
      <c r="C65" s="51"/>
      <c r="D65" s="51"/>
      <c r="E65" s="86"/>
      <c r="F65" s="86"/>
      <c r="G65" s="86"/>
      <c r="H65" s="87"/>
      <c r="I65" s="87"/>
      <c r="J65" s="87"/>
      <c r="K65" s="84"/>
      <c r="L65" s="84"/>
      <c r="M65" s="84"/>
      <c r="N65" s="84"/>
      <c r="O65" s="84"/>
      <c r="P65" s="84"/>
      <c r="Q65" s="84"/>
      <c r="R65" s="78" t="str">
        <f t="shared" si="1"/>
        <v/>
      </c>
      <c r="S65" s="78"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8" t="str">
        <f t="shared" si="2"/>
        <v/>
      </c>
      <c r="U65" s="78"/>
      <c r="V65" s="78" t="str">
        <f t="shared" si="3"/>
        <v/>
      </c>
      <c r="W65" s="51"/>
      <c r="X65" s="51"/>
      <c r="Y65" s="51"/>
      <c r="Z65" s="51"/>
      <c r="AA65" s="51"/>
      <c r="AB65" s="51"/>
      <c r="AC65" s="6"/>
      <c r="AD65" s="6"/>
      <c r="AE65" s="6"/>
      <c r="AF65" s="6"/>
      <c r="AG65" s="6"/>
      <c r="AH65" s="6"/>
      <c r="AI65" s="6"/>
      <c r="AJ65" s="6"/>
      <c r="AK65" s="6"/>
      <c r="AL65" s="6"/>
      <c r="AM65" s="6"/>
      <c r="AN65" s="6"/>
      <c r="AO65" s="6"/>
      <c r="AP65" s="6"/>
      <c r="AQ65" s="6"/>
      <c r="AR65" s="6"/>
    </row>
    <row r="66" ht="45.75" customHeight="1">
      <c r="A66" s="52">
        <v>20.0</v>
      </c>
      <c r="B66" s="7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6"/>
      <c r="F66" s="86"/>
      <c r="G66" s="86"/>
      <c r="H66" s="87"/>
      <c r="I66" s="87"/>
      <c r="J66" s="87"/>
      <c r="K66" s="84"/>
      <c r="L66" s="84"/>
      <c r="M66" s="84"/>
      <c r="N66" s="84"/>
      <c r="O66" s="84"/>
      <c r="P66" s="84"/>
      <c r="Q66" s="84"/>
      <c r="R66" s="78" t="str">
        <f t="shared" si="1"/>
        <v/>
      </c>
      <c r="S66" s="78"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8" t="str">
        <f t="shared" si="2"/>
        <v/>
      </c>
      <c r="U66" s="78"/>
      <c r="V66" s="78" t="str">
        <f t="shared" si="3"/>
        <v/>
      </c>
      <c r="W66" s="85" t="str">
        <f>IF(AND(S66="",S67="",S68=""),"",AVERAGE(S66:S68))</f>
        <v/>
      </c>
      <c r="X66" s="85" t="str">
        <f>IF(W66="","",
IF(W66=100,"Fuerte",
IF(W66&lt;50,"Débil",
IF(OR(W66&gt;=50,W66&lt;100),"Moderado",""))))</f>
        <v/>
      </c>
      <c r="Y66" s="53" t="str">
        <f>IF(X66="","",IF(X66="Fuerte","NO","SI"))</f>
        <v/>
      </c>
      <c r="Z66" s="53"/>
      <c r="AA66" s="53"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4"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6"/>
      <c r="B67" s="46"/>
      <c r="C67" s="46"/>
      <c r="D67" s="46"/>
      <c r="E67" s="86"/>
      <c r="F67" s="86"/>
      <c r="G67" s="86"/>
      <c r="H67" s="87"/>
      <c r="I67" s="87"/>
      <c r="J67" s="87"/>
      <c r="K67" s="84"/>
      <c r="L67" s="84"/>
      <c r="M67" s="84"/>
      <c r="N67" s="84"/>
      <c r="O67" s="84"/>
      <c r="P67" s="84"/>
      <c r="Q67" s="84"/>
      <c r="R67" s="78" t="str">
        <f t="shared" si="1"/>
        <v/>
      </c>
      <c r="S67" s="78"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8" t="str">
        <f t="shared" si="2"/>
        <v/>
      </c>
      <c r="U67" s="78"/>
      <c r="V67" s="78" t="str">
        <f t="shared" si="3"/>
        <v/>
      </c>
      <c r="W67" s="46"/>
      <c r="X67" s="46"/>
      <c r="Y67" s="46"/>
      <c r="Z67" s="46"/>
      <c r="AA67" s="46"/>
      <c r="AB67" s="46"/>
      <c r="AC67" s="6"/>
      <c r="AD67" s="6"/>
      <c r="AE67" s="6"/>
      <c r="AF67" s="6"/>
      <c r="AG67" s="6"/>
      <c r="AH67" s="6"/>
      <c r="AI67" s="6"/>
      <c r="AJ67" s="6"/>
      <c r="AK67" s="6"/>
      <c r="AL67" s="6"/>
      <c r="AM67" s="6"/>
      <c r="AN67" s="6"/>
      <c r="AO67" s="6"/>
      <c r="AP67" s="6"/>
      <c r="AQ67" s="6"/>
      <c r="AR67" s="6"/>
    </row>
    <row r="68" ht="45.75" customHeight="1">
      <c r="A68" s="51"/>
      <c r="B68" s="51"/>
      <c r="C68" s="51"/>
      <c r="D68" s="51"/>
      <c r="E68" s="86"/>
      <c r="F68" s="86"/>
      <c r="G68" s="86"/>
      <c r="H68" s="87"/>
      <c r="I68" s="87"/>
      <c r="J68" s="87"/>
      <c r="K68" s="84"/>
      <c r="L68" s="84"/>
      <c r="M68" s="84"/>
      <c r="N68" s="84"/>
      <c r="O68" s="84"/>
      <c r="P68" s="84"/>
      <c r="Q68" s="84"/>
      <c r="R68" s="78" t="str">
        <f t="shared" si="1"/>
        <v/>
      </c>
      <c r="S68" s="78"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8" t="str">
        <f t="shared" si="2"/>
        <v/>
      </c>
      <c r="U68" s="78"/>
      <c r="V68" s="78" t="str">
        <f t="shared" si="3"/>
        <v/>
      </c>
      <c r="W68" s="51"/>
      <c r="X68" s="51"/>
      <c r="Y68" s="51"/>
      <c r="Z68" s="51"/>
      <c r="AA68" s="51"/>
      <c r="AB68" s="51"/>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B9:D68">
    <cfRule type="expression" dxfId="9" priority="1">
      <formula>IF($D9="No aplica",1,0)</formula>
    </cfRule>
  </conditionalFormatting>
  <conditionalFormatting sqref="E9:AB11">
    <cfRule type="expression" dxfId="9" priority="2">
      <formula>IF($D$9="No aplica",1,0)</formula>
    </cfRule>
  </conditionalFormatting>
  <conditionalFormatting sqref="E12:AB14">
    <cfRule type="expression" dxfId="9" priority="3">
      <formula>IF($D$12="No aplica",1,0)</formula>
    </cfRule>
  </conditionalFormatting>
  <conditionalFormatting sqref="E15:AB17">
    <cfRule type="expression" dxfId="9" priority="4">
      <formula>IF($D$15="No aplica",1,0)</formula>
    </cfRule>
  </conditionalFormatting>
  <conditionalFormatting sqref="E18:AB20">
    <cfRule type="expression" dxfId="9" priority="5">
      <formula>IF($D$18="No aplica",1,0)</formula>
    </cfRule>
  </conditionalFormatting>
  <conditionalFormatting sqref="E21:AB23">
    <cfRule type="expression" dxfId="9" priority="6">
      <formula>IF($D$21="No aplica",1,0)</formula>
    </cfRule>
  </conditionalFormatting>
  <conditionalFormatting sqref="E24:AB26">
    <cfRule type="expression" dxfId="9" priority="7">
      <formula>IF($D$24="No aplica",1,0)</formula>
    </cfRule>
  </conditionalFormatting>
  <conditionalFormatting sqref="E27:AB29">
    <cfRule type="expression" dxfId="9" priority="8">
      <formula>IF($D$27="No aplica",1,0)</formula>
    </cfRule>
  </conditionalFormatting>
  <conditionalFormatting sqref="E30:AB32">
    <cfRule type="expression" dxfId="9" priority="9">
      <formula>IF($D$30="No aplica",1,0)</formula>
    </cfRule>
  </conditionalFormatting>
  <conditionalFormatting sqref="E33:AB35">
    <cfRule type="expression" dxfId="9" priority="10">
      <formula>IF($D$33="No aplica",1,0)</formula>
    </cfRule>
  </conditionalFormatting>
  <conditionalFormatting sqref="E36:AB38">
    <cfRule type="expression" dxfId="9" priority="11">
      <formula>IF($D$36="No aplica",1,0)</formula>
    </cfRule>
  </conditionalFormatting>
  <conditionalFormatting sqref="E39:AB41">
    <cfRule type="expression" dxfId="9" priority="12">
      <formula>IF($D$39="No aplica",1,0)</formula>
    </cfRule>
  </conditionalFormatting>
  <conditionalFormatting sqref="E42:AB44">
    <cfRule type="expression" dxfId="9" priority="13">
      <formula>IF($D$42="No aplica",1,0)</formula>
    </cfRule>
  </conditionalFormatting>
  <conditionalFormatting sqref="E45:AB47">
    <cfRule type="expression" dxfId="9" priority="14">
      <formula>IF($D$45="No aplica",1,0)</formula>
    </cfRule>
  </conditionalFormatting>
  <conditionalFormatting sqref="E48:AB50">
    <cfRule type="expression" dxfId="9" priority="15">
      <formula>IF($D$48="No aplica",1,0)</formula>
    </cfRule>
  </conditionalFormatting>
  <conditionalFormatting sqref="E51:AB53">
    <cfRule type="expression" dxfId="9" priority="16">
      <formula>IF($D$51="No aplica",1,0)</formula>
    </cfRule>
  </conditionalFormatting>
  <conditionalFormatting sqref="E54:AB56">
    <cfRule type="expression" dxfId="9" priority="17">
      <formula>IF($D$54="No aplica",1,0)</formula>
    </cfRule>
  </conditionalFormatting>
  <conditionalFormatting sqref="E57:AB59">
    <cfRule type="expression" dxfId="9" priority="18">
      <formula>IF($D$57="No aplica",1,0)</formula>
    </cfRule>
  </conditionalFormatting>
  <conditionalFormatting sqref="E60:AB62">
    <cfRule type="expression" dxfId="9" priority="19">
      <formula>IF($D$60="No aplica",1,0)</formula>
    </cfRule>
  </conditionalFormatting>
  <conditionalFormatting sqref="E63:AB65">
    <cfRule type="expression" dxfId="9" priority="20">
      <formula>IF($D$63="No aplica",1,0)</formula>
    </cfRule>
  </conditionalFormatting>
  <conditionalFormatting sqref="E66:AB68">
    <cfRule type="expression" dxfId="9" priority="21">
      <formula>IF($D$66="No aplica",1,0)</formula>
    </cfRule>
  </conditionalFormatting>
  <conditionalFormatting sqref="AB9">
    <cfRule type="expression" dxfId="0" priority="22">
      <formula>IF($AB9="Casi seguro",1,0)</formula>
    </cfRule>
  </conditionalFormatting>
  <conditionalFormatting sqref="AB9">
    <cfRule type="expression" dxfId="1" priority="23">
      <formula>IF($AB9="Probable",1,0)</formula>
    </cfRule>
  </conditionalFormatting>
  <conditionalFormatting sqref="AB9">
    <cfRule type="expression" dxfId="2" priority="24">
      <formula>IF($AB9="Posible",1,0)</formula>
    </cfRule>
  </conditionalFormatting>
  <conditionalFormatting sqref="AB9">
    <cfRule type="expression" dxfId="3" priority="25">
      <formula>IF($AB9="Improbable",1,0)</formula>
    </cfRule>
  </conditionalFormatting>
  <conditionalFormatting sqref="AB9">
    <cfRule type="expression" dxfId="4" priority="26">
      <formula>IF($AB9="Rara vez",1,0)</formula>
    </cfRule>
  </conditionalFormatting>
  <conditionalFormatting sqref="AB12">
    <cfRule type="expression" dxfId="0" priority="27">
      <formula>IF($AB12="Casi seguro",1,0)</formula>
    </cfRule>
  </conditionalFormatting>
  <conditionalFormatting sqref="AB12">
    <cfRule type="expression" dxfId="1" priority="28">
      <formula>IF($AB12="Probable",1,0)</formula>
    </cfRule>
  </conditionalFormatting>
  <conditionalFormatting sqref="AB12">
    <cfRule type="expression" dxfId="2" priority="29">
      <formula>IF($AB12="Posible",1,0)</formula>
    </cfRule>
  </conditionalFormatting>
  <conditionalFormatting sqref="AB12">
    <cfRule type="expression" dxfId="3" priority="30">
      <formula>IF($AB12="Improbable",1,0)</formula>
    </cfRule>
  </conditionalFormatting>
  <conditionalFormatting sqref="AB12">
    <cfRule type="expression" dxfId="4" priority="31">
      <formula>IF($AB12="Rara vez",1,0)</formula>
    </cfRule>
  </conditionalFormatting>
  <conditionalFormatting sqref="AB15">
    <cfRule type="expression" dxfId="0" priority="32">
      <formula>IF($AB15="Casi seguro",1,0)</formula>
    </cfRule>
  </conditionalFormatting>
  <conditionalFormatting sqref="AB15">
    <cfRule type="expression" dxfId="1" priority="33">
      <formula>IF($AB15="Probable",1,0)</formula>
    </cfRule>
  </conditionalFormatting>
  <conditionalFormatting sqref="AB15">
    <cfRule type="expression" dxfId="2" priority="34">
      <formula>IF($AB15="Posible",1,0)</formula>
    </cfRule>
  </conditionalFormatting>
  <conditionalFormatting sqref="AB15">
    <cfRule type="expression" dxfId="3" priority="35">
      <formula>IF($AB15="Improbable",1,0)</formula>
    </cfRule>
  </conditionalFormatting>
  <conditionalFormatting sqref="AB15">
    <cfRule type="expression" dxfId="4" priority="36">
      <formula>IF($AB15="Rara vez",1,0)</formula>
    </cfRule>
  </conditionalFormatting>
  <conditionalFormatting sqref="AB18">
    <cfRule type="expression" dxfId="0" priority="37">
      <formula>IF($AB18="Casi seguro",1,0)</formula>
    </cfRule>
  </conditionalFormatting>
  <conditionalFormatting sqref="AB18">
    <cfRule type="expression" dxfId="1" priority="38">
      <formula>IF($AB18="Probable",1,0)</formula>
    </cfRule>
  </conditionalFormatting>
  <conditionalFormatting sqref="AB18">
    <cfRule type="expression" dxfId="2" priority="39">
      <formula>IF($AB18="Posible",1,0)</formula>
    </cfRule>
  </conditionalFormatting>
  <conditionalFormatting sqref="AB18">
    <cfRule type="expression" dxfId="3" priority="40">
      <formula>IF($AB18="Improbable",1,0)</formula>
    </cfRule>
  </conditionalFormatting>
  <conditionalFormatting sqref="AB18">
    <cfRule type="expression" dxfId="4" priority="41">
      <formula>IF($AB18="Rara vez",1,0)</formula>
    </cfRule>
  </conditionalFormatting>
  <conditionalFormatting sqref="AB21">
    <cfRule type="expression" dxfId="0" priority="42">
      <formula>IF($AB21="Casi seguro",1,0)</formula>
    </cfRule>
  </conditionalFormatting>
  <conditionalFormatting sqref="AB21">
    <cfRule type="expression" dxfId="1" priority="43">
      <formula>IF($AB21="Probable",1,0)</formula>
    </cfRule>
  </conditionalFormatting>
  <conditionalFormatting sqref="AB21">
    <cfRule type="expression" dxfId="2" priority="44">
      <formula>IF($AB21="Posible",1,0)</formula>
    </cfRule>
  </conditionalFormatting>
  <conditionalFormatting sqref="AB21">
    <cfRule type="expression" dxfId="3" priority="45">
      <formula>IF($AB21="Improbable",1,0)</formula>
    </cfRule>
  </conditionalFormatting>
  <conditionalFormatting sqref="AB21">
    <cfRule type="expression" dxfId="4" priority="46">
      <formula>IF($AB21="Rara vez",1,0)</formula>
    </cfRule>
  </conditionalFormatting>
  <conditionalFormatting sqref="AB24">
    <cfRule type="expression" dxfId="0" priority="47">
      <formula>IF($AB24="Casi seguro",1,0)</formula>
    </cfRule>
  </conditionalFormatting>
  <conditionalFormatting sqref="AB24">
    <cfRule type="expression" dxfId="1" priority="48">
      <formula>IF($AB24="Probable",1,0)</formula>
    </cfRule>
  </conditionalFormatting>
  <conditionalFormatting sqref="AB24">
    <cfRule type="expression" dxfId="2" priority="49">
      <formula>IF($AB24="Posible",1,0)</formula>
    </cfRule>
  </conditionalFormatting>
  <conditionalFormatting sqref="AB24">
    <cfRule type="expression" dxfId="3" priority="50">
      <formula>IF($AB24="Improbable",1,0)</formula>
    </cfRule>
  </conditionalFormatting>
  <conditionalFormatting sqref="AB24">
    <cfRule type="expression" dxfId="4" priority="51">
      <formula>IF($AB24="Rara vez",1,0)</formula>
    </cfRule>
  </conditionalFormatting>
  <conditionalFormatting sqref="AB27">
    <cfRule type="expression" dxfId="0" priority="52">
      <formula>IF($AB27="Casi seguro",1,0)</formula>
    </cfRule>
  </conditionalFormatting>
  <conditionalFormatting sqref="AB27">
    <cfRule type="expression" dxfId="1" priority="53">
      <formula>IF($AB27="Probable",1,0)</formula>
    </cfRule>
  </conditionalFormatting>
  <conditionalFormatting sqref="AB27">
    <cfRule type="expression" dxfId="2" priority="54">
      <formula>IF($AB27="Posible",1,0)</formula>
    </cfRule>
  </conditionalFormatting>
  <conditionalFormatting sqref="AB27">
    <cfRule type="expression" dxfId="3" priority="55">
      <formula>IF($AB27="Improbable",1,0)</formula>
    </cfRule>
  </conditionalFormatting>
  <conditionalFormatting sqref="AB27">
    <cfRule type="expression" dxfId="4" priority="56">
      <formula>IF($AB27="Rara vez",1,0)</formula>
    </cfRule>
  </conditionalFormatting>
  <conditionalFormatting sqref="AB30">
    <cfRule type="expression" dxfId="0" priority="57">
      <formula>IF($AB30="Casi seguro",1,0)</formula>
    </cfRule>
  </conditionalFormatting>
  <conditionalFormatting sqref="AB30">
    <cfRule type="expression" dxfId="1" priority="58">
      <formula>IF($AB30="Probable",1,0)</formula>
    </cfRule>
  </conditionalFormatting>
  <conditionalFormatting sqref="AB30">
    <cfRule type="expression" dxfId="2" priority="59">
      <formula>IF($AB30="Posible",1,0)</formula>
    </cfRule>
  </conditionalFormatting>
  <conditionalFormatting sqref="AB30">
    <cfRule type="expression" dxfId="3" priority="60">
      <formula>IF($AB30="Improbable",1,0)</formula>
    </cfRule>
  </conditionalFormatting>
  <conditionalFormatting sqref="AB30">
    <cfRule type="expression" dxfId="4" priority="61">
      <formula>IF($AB30="Rara vez",1,0)</formula>
    </cfRule>
  </conditionalFormatting>
  <conditionalFormatting sqref="AB33">
    <cfRule type="expression" dxfId="0" priority="62">
      <formula>IF($AB33="Casi seguro",1,0)</formula>
    </cfRule>
  </conditionalFormatting>
  <conditionalFormatting sqref="AB33">
    <cfRule type="expression" dxfId="1" priority="63">
      <formula>IF($AB33="Probable",1,0)</formula>
    </cfRule>
  </conditionalFormatting>
  <conditionalFormatting sqref="AB33">
    <cfRule type="expression" dxfId="2" priority="64">
      <formula>IF($AB33="Posible",1,0)</formula>
    </cfRule>
  </conditionalFormatting>
  <conditionalFormatting sqref="AB33">
    <cfRule type="expression" dxfId="3" priority="65">
      <formula>IF($AB33="Improbable",1,0)</formula>
    </cfRule>
  </conditionalFormatting>
  <conditionalFormatting sqref="AB33">
    <cfRule type="expression" dxfId="4" priority="66">
      <formula>IF($AB33="Rara vez",1,0)</formula>
    </cfRule>
  </conditionalFormatting>
  <conditionalFormatting sqref="AB36">
    <cfRule type="expression" dxfId="0" priority="67">
      <formula>IF($AB36="Casi seguro",1,0)</formula>
    </cfRule>
  </conditionalFormatting>
  <conditionalFormatting sqref="AB36">
    <cfRule type="expression" dxfId="1" priority="68">
      <formula>IF($AB36="Probable",1,0)</formula>
    </cfRule>
  </conditionalFormatting>
  <conditionalFormatting sqref="AB36">
    <cfRule type="expression" dxfId="2" priority="69">
      <formula>IF($AB36="Posible",1,0)</formula>
    </cfRule>
  </conditionalFormatting>
  <conditionalFormatting sqref="AB36">
    <cfRule type="expression" dxfId="3" priority="70">
      <formula>IF($AB36="Improbable",1,0)</formula>
    </cfRule>
  </conditionalFormatting>
  <conditionalFormatting sqref="AB36">
    <cfRule type="expression" dxfId="4" priority="71">
      <formula>IF($AB36="Rara vez",1,0)</formula>
    </cfRule>
  </conditionalFormatting>
  <conditionalFormatting sqref="AB39">
    <cfRule type="expression" dxfId="0" priority="72">
      <formula>IF($AB39="Casi seguro",1,0)</formula>
    </cfRule>
  </conditionalFormatting>
  <conditionalFormatting sqref="AB39">
    <cfRule type="expression" dxfId="1" priority="73">
      <formula>IF($AB39="Probable",1,0)</formula>
    </cfRule>
  </conditionalFormatting>
  <conditionalFormatting sqref="AB39">
    <cfRule type="expression" dxfId="2" priority="74">
      <formula>IF($AB39="Posible",1,0)</formula>
    </cfRule>
  </conditionalFormatting>
  <conditionalFormatting sqref="AB39">
    <cfRule type="expression" dxfId="3" priority="75">
      <formula>IF($AB39="Improbable",1,0)</formula>
    </cfRule>
  </conditionalFormatting>
  <conditionalFormatting sqref="AB39">
    <cfRule type="expression" dxfId="4" priority="76">
      <formula>IF($AB39="Rara vez",1,0)</formula>
    </cfRule>
  </conditionalFormatting>
  <conditionalFormatting sqref="AB42">
    <cfRule type="expression" dxfId="0" priority="77">
      <formula>IF($AB42="Casi seguro",1,0)</formula>
    </cfRule>
  </conditionalFormatting>
  <conditionalFormatting sqref="AB42">
    <cfRule type="expression" dxfId="1" priority="78">
      <formula>IF($AB42="Probable",1,0)</formula>
    </cfRule>
  </conditionalFormatting>
  <conditionalFormatting sqref="AB42">
    <cfRule type="expression" dxfId="2" priority="79">
      <formula>IF($AB42="Posible",1,0)</formula>
    </cfRule>
  </conditionalFormatting>
  <conditionalFormatting sqref="AB42">
    <cfRule type="expression" dxfId="3" priority="80">
      <formula>IF($AB42="Improbable",1,0)</formula>
    </cfRule>
  </conditionalFormatting>
  <conditionalFormatting sqref="AB42">
    <cfRule type="expression" dxfId="4" priority="81">
      <formula>IF($AB42="Rara vez",1,0)</formula>
    </cfRule>
  </conditionalFormatting>
  <conditionalFormatting sqref="AB45">
    <cfRule type="expression" dxfId="0" priority="82">
      <formula>IF($AB45="Casi seguro",1,0)</formula>
    </cfRule>
  </conditionalFormatting>
  <conditionalFormatting sqref="AB45">
    <cfRule type="expression" dxfId="1" priority="83">
      <formula>IF($AB45="Probable",1,0)</formula>
    </cfRule>
  </conditionalFormatting>
  <conditionalFormatting sqref="AB45">
    <cfRule type="expression" dxfId="2" priority="84">
      <formula>IF($AB45="Posible",1,0)</formula>
    </cfRule>
  </conditionalFormatting>
  <conditionalFormatting sqref="AB45">
    <cfRule type="expression" dxfId="3" priority="85">
      <formula>IF($AB45="Improbable",1,0)</formula>
    </cfRule>
  </conditionalFormatting>
  <conditionalFormatting sqref="AB45">
    <cfRule type="expression" dxfId="4" priority="86">
      <formula>IF($AB45="Rara vez",1,0)</formula>
    </cfRule>
  </conditionalFormatting>
  <conditionalFormatting sqref="AB48">
    <cfRule type="expression" dxfId="0" priority="87">
      <formula>IF($AB48="Casi seguro",1,0)</formula>
    </cfRule>
  </conditionalFormatting>
  <conditionalFormatting sqref="AB48">
    <cfRule type="expression" dxfId="1" priority="88">
      <formula>IF($AB48="Probable",1,0)</formula>
    </cfRule>
  </conditionalFormatting>
  <conditionalFormatting sqref="AB48">
    <cfRule type="expression" dxfId="2" priority="89">
      <formula>IF($AB48="Posible",1,0)</formula>
    </cfRule>
  </conditionalFormatting>
  <conditionalFormatting sqref="AB48">
    <cfRule type="expression" dxfId="3" priority="90">
      <formula>IF($AB48="Improbable",1,0)</formula>
    </cfRule>
  </conditionalFormatting>
  <conditionalFormatting sqref="AB48">
    <cfRule type="expression" dxfId="4" priority="91">
      <formula>IF($AB48="Rara vez",1,0)</formula>
    </cfRule>
  </conditionalFormatting>
  <conditionalFormatting sqref="AB51">
    <cfRule type="expression" dxfId="0" priority="92">
      <formula>IF($AB51="Casi seguro",1,0)</formula>
    </cfRule>
  </conditionalFormatting>
  <conditionalFormatting sqref="AB51">
    <cfRule type="expression" dxfId="1" priority="93">
      <formula>IF($AB51="Probable",1,0)</formula>
    </cfRule>
  </conditionalFormatting>
  <conditionalFormatting sqref="AB51">
    <cfRule type="expression" dxfId="2" priority="94">
      <formula>IF($AB51="Posible",1,0)</formula>
    </cfRule>
  </conditionalFormatting>
  <conditionalFormatting sqref="AB51">
    <cfRule type="expression" dxfId="3" priority="95">
      <formula>IF($AB51="Improbable",1,0)</formula>
    </cfRule>
  </conditionalFormatting>
  <conditionalFormatting sqref="AB51">
    <cfRule type="expression" dxfId="4" priority="96">
      <formula>IF($AB51="Rara vez",1,0)</formula>
    </cfRule>
  </conditionalFormatting>
  <conditionalFormatting sqref="AB54">
    <cfRule type="expression" dxfId="0" priority="97">
      <formula>IF($AB54="Casi seguro",1,0)</formula>
    </cfRule>
  </conditionalFormatting>
  <conditionalFormatting sqref="AB54">
    <cfRule type="expression" dxfId="1" priority="98">
      <formula>IF($AB54="Probable",1,0)</formula>
    </cfRule>
  </conditionalFormatting>
  <conditionalFormatting sqref="AB54">
    <cfRule type="expression" dxfId="2" priority="99">
      <formula>IF($AB54="Posible",1,0)</formula>
    </cfRule>
  </conditionalFormatting>
  <conditionalFormatting sqref="AB54">
    <cfRule type="expression" dxfId="3" priority="100">
      <formula>IF($AB54="Improbable",1,0)</formula>
    </cfRule>
  </conditionalFormatting>
  <conditionalFormatting sqref="AB54">
    <cfRule type="expression" dxfId="4" priority="101">
      <formula>IF($AB54="Rara vez",1,0)</formula>
    </cfRule>
  </conditionalFormatting>
  <conditionalFormatting sqref="AB57">
    <cfRule type="expression" dxfId="0" priority="102">
      <formula>IF($AB57="Casi seguro",1,0)</formula>
    </cfRule>
  </conditionalFormatting>
  <conditionalFormatting sqref="AB57">
    <cfRule type="expression" dxfId="1" priority="103">
      <formula>IF($AB57="Probable",1,0)</formula>
    </cfRule>
  </conditionalFormatting>
  <conditionalFormatting sqref="AB57">
    <cfRule type="expression" dxfId="2" priority="104">
      <formula>IF($AB57="Posible",1,0)</formula>
    </cfRule>
  </conditionalFormatting>
  <conditionalFormatting sqref="AB57">
    <cfRule type="expression" dxfId="3" priority="105">
      <formula>IF($AB57="Improbable",1,0)</formula>
    </cfRule>
  </conditionalFormatting>
  <conditionalFormatting sqref="AB57">
    <cfRule type="expression" dxfId="4" priority="106">
      <formula>IF($AB57="Rara vez",1,0)</formula>
    </cfRule>
  </conditionalFormatting>
  <conditionalFormatting sqref="AB60">
    <cfRule type="expression" dxfId="0" priority="107">
      <formula>IF($AB60="Casi seguro",1,0)</formula>
    </cfRule>
  </conditionalFormatting>
  <conditionalFormatting sqref="AB60">
    <cfRule type="expression" dxfId="1" priority="108">
      <formula>IF($AB60="Probable",1,0)</formula>
    </cfRule>
  </conditionalFormatting>
  <conditionalFormatting sqref="AB60">
    <cfRule type="expression" dxfId="2" priority="109">
      <formula>IF($AB60="Posible",1,0)</formula>
    </cfRule>
  </conditionalFormatting>
  <conditionalFormatting sqref="AB60">
    <cfRule type="expression" dxfId="3" priority="110">
      <formula>IF($AB60="Improbable",1,0)</formula>
    </cfRule>
  </conditionalFormatting>
  <conditionalFormatting sqref="AB60">
    <cfRule type="expression" dxfId="4" priority="111">
      <formula>IF($AB60="Rara vez",1,0)</formula>
    </cfRule>
  </conditionalFormatting>
  <conditionalFormatting sqref="AB63">
    <cfRule type="expression" dxfId="0" priority="112">
      <formula>IF($AB63="Casi seguro",1,0)</formula>
    </cfRule>
  </conditionalFormatting>
  <conditionalFormatting sqref="AB63">
    <cfRule type="expression" dxfId="1" priority="113">
      <formula>IF($AB63="Probable",1,0)</formula>
    </cfRule>
  </conditionalFormatting>
  <conditionalFormatting sqref="AB63">
    <cfRule type="expression" dxfId="2" priority="114">
      <formula>IF($AB63="Posible",1,0)</formula>
    </cfRule>
  </conditionalFormatting>
  <conditionalFormatting sqref="AB63">
    <cfRule type="expression" dxfId="3" priority="115">
      <formula>IF($AB63="Improbable",1,0)</formula>
    </cfRule>
  </conditionalFormatting>
  <conditionalFormatting sqref="AB63">
    <cfRule type="expression" dxfId="4" priority="116">
      <formula>IF($AB63="Rara vez",1,0)</formula>
    </cfRule>
  </conditionalFormatting>
  <conditionalFormatting sqref="AB66">
    <cfRule type="expression" dxfId="0" priority="117">
      <formula>IF($AB66="Casi seguro",1,0)</formula>
    </cfRule>
  </conditionalFormatting>
  <conditionalFormatting sqref="AB66">
    <cfRule type="expression" dxfId="1" priority="118">
      <formula>IF($AB66="Probable",1,0)</formula>
    </cfRule>
  </conditionalFormatting>
  <conditionalFormatting sqref="AB66">
    <cfRule type="expression" dxfId="2" priority="119">
      <formula>IF($AB66="Posible",1,0)</formula>
    </cfRule>
  </conditionalFormatting>
  <conditionalFormatting sqref="AB66">
    <cfRule type="expression" dxfId="3" priority="120">
      <formula>IF($AB66="Improbable",1,0)</formula>
    </cfRule>
  </conditionalFormatting>
  <conditionalFormatting sqref="AB66">
    <cfRule type="expression" dxfId="4" priority="121">
      <formula>IF($AB66="Rara vez",1,0)</formula>
    </cfRule>
  </conditionalFormatting>
  <dataValidations>
    <dataValidation type="list" allowBlank="1" showErrorMessage="1" sqref="K9:K68">
      <formula1>IF($E9="",Listas!$R$3,Listas!$S$2:$S$3)</formula1>
    </dataValidation>
    <dataValidation type="list" allowBlank="1" showErrorMessage="1" sqref="L9:L68">
      <formula1>IF($E9="",Listas!$R$3,Listas!$T$2:$T$3)</formula1>
    </dataValidation>
    <dataValidation type="list" allowBlank="1" showErrorMessage="1" sqref="O9:O68">
      <formula1>IF($E9="",Listas!$R$3,Listas!$W$2:$W$3)</formula1>
    </dataValidation>
    <dataValidation type="list" allowBlank="1" showErrorMessage="1" sqref="Q9:Q68">
      <formula1>IF($E9="",Listas!$R$3,Listas!$Y$2:$Y$4)</formula1>
    </dataValidation>
    <dataValidation type="list" allowBlank="1" showErrorMessage="1" sqref="Z9 Z12 Z15 Z18 Z21 Z24 Z27 Z30 Z33 Z36 Z39 Z42 Z45 Z48 Z51 Z54 Z57 Z60 Z63 Z66">
      <formula1>Listas!$AC$2:$AC$5</formula1>
    </dataValidation>
    <dataValidation type="list" allowBlank="1" showErrorMessage="1" sqref="U9:U68">
      <formula1>Listas!$AB$2:$AB$4</formula1>
    </dataValidation>
    <dataValidation type="list" allowBlank="1" showErrorMessage="1" sqref="N9:N68">
      <formula1>IF($E9="",Listas!$R$3,Listas!$V$2:$V$4)</formula1>
    </dataValidation>
    <dataValidation type="list" allowBlank="1" showErrorMessage="1" sqref="P9:P68">
      <formula1>IF($E9="",Listas!$R$3,Listas!$X$2:$X$3)</formula1>
    </dataValidation>
    <dataValidation type="list" allowBlank="1" showErrorMessage="1" sqref="M9:M68">
      <formula1>IF($E9="",Listas!$R$3,Listas!$U$2:$U$3)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8" t="s">
        <v>327</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60" t="s">
        <v>328</v>
      </c>
      <c r="AR1" s="28"/>
      <c r="AS1" s="7"/>
      <c r="AT1" s="7"/>
      <c r="AU1" s="7"/>
      <c r="AV1" s="7"/>
      <c r="AW1" s="7"/>
      <c r="AX1" s="7"/>
      <c r="AY1" s="7"/>
      <c r="AZ1" s="7"/>
      <c r="BA1" s="7"/>
      <c r="BB1" s="7"/>
      <c r="BC1" s="7"/>
      <c r="BD1" s="7"/>
      <c r="BE1" s="7"/>
      <c r="BF1" s="7"/>
      <c r="BG1" s="7"/>
      <c r="BH1" s="7"/>
      <c r="BI1" s="7"/>
      <c r="BJ1" s="7"/>
      <c r="BK1" s="7"/>
      <c r="BL1" s="7"/>
    </row>
    <row r="2" ht="16.5" customHeight="1">
      <c r="A2" s="9"/>
      <c r="C2" s="10"/>
      <c r="D2" s="9"/>
      <c r="AP2" s="10"/>
      <c r="AQ2" s="60" t="s">
        <v>329</v>
      </c>
      <c r="AR2" s="28"/>
      <c r="AS2" s="7"/>
      <c r="AT2" s="7"/>
      <c r="AU2" s="7"/>
      <c r="AV2" s="7"/>
      <c r="AW2" s="7"/>
      <c r="AX2" s="7"/>
      <c r="AY2" s="7"/>
      <c r="AZ2" s="7"/>
      <c r="BA2" s="7"/>
      <c r="BB2" s="7"/>
      <c r="BC2" s="7"/>
      <c r="BD2" s="7"/>
      <c r="BE2" s="7"/>
      <c r="BF2" s="7"/>
      <c r="BG2" s="7"/>
      <c r="BH2" s="7"/>
      <c r="BI2" s="7"/>
      <c r="BJ2" s="7"/>
      <c r="BK2" s="7"/>
      <c r="BL2" s="7"/>
    </row>
    <row r="3" ht="16.5" customHeight="1">
      <c r="A3" s="9"/>
      <c r="C3" s="10"/>
      <c r="D3" s="9"/>
      <c r="AP3" s="10"/>
      <c r="AQ3" s="60" t="s">
        <v>330</v>
      </c>
      <c r="AR3" s="28"/>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60" t="s">
        <v>331</v>
      </c>
      <c r="AR4" s="28"/>
      <c r="AS4" s="7"/>
      <c r="AT4" s="7"/>
      <c r="AU4" s="7"/>
      <c r="AV4" s="7"/>
      <c r="AW4" s="7"/>
      <c r="AX4" s="7"/>
      <c r="AY4" s="7"/>
      <c r="AZ4" s="7"/>
      <c r="BA4" s="7"/>
      <c r="BB4" s="7"/>
      <c r="BC4" s="7"/>
      <c r="BD4" s="7"/>
      <c r="BE4" s="7"/>
      <c r="BF4" s="7"/>
      <c r="BG4" s="7"/>
      <c r="BH4" s="7"/>
      <c r="BI4" s="7"/>
      <c r="BJ4" s="7"/>
      <c r="BK4" s="7"/>
      <c r="BL4" s="7"/>
    </row>
    <row r="5" ht="12.0" customHeight="1">
      <c r="A5" s="61"/>
      <c r="B5" s="61"/>
      <c r="C5" s="61"/>
      <c r="D5" s="66"/>
      <c r="E5" s="61"/>
      <c r="F5" s="61"/>
      <c r="G5" s="61"/>
      <c r="H5" s="61"/>
      <c r="I5" s="89"/>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5" t="s">
        <v>100</v>
      </c>
      <c r="B6" s="27"/>
      <c r="C6" s="27"/>
      <c r="D6" s="27"/>
      <c r="E6" s="27"/>
      <c r="F6" s="27"/>
      <c r="G6" s="27"/>
      <c r="H6" s="27"/>
      <c r="I6" s="27"/>
      <c r="J6" s="28"/>
      <c r="K6" s="45" t="s">
        <v>101</v>
      </c>
      <c r="L6" s="27"/>
      <c r="M6" s="27"/>
      <c r="N6" s="27"/>
      <c r="O6" s="27"/>
      <c r="P6" s="28"/>
      <c r="Q6" s="45" t="s">
        <v>207</v>
      </c>
      <c r="R6" s="27"/>
      <c r="S6" s="27"/>
      <c r="T6" s="27"/>
      <c r="U6" s="27"/>
      <c r="V6" s="27"/>
      <c r="W6" s="27"/>
      <c r="X6" s="27"/>
      <c r="Y6" s="27"/>
      <c r="Z6" s="27"/>
      <c r="AA6" s="27"/>
      <c r="AB6" s="27"/>
      <c r="AC6" s="27"/>
      <c r="AD6" s="27"/>
      <c r="AE6" s="27"/>
      <c r="AF6" s="27"/>
      <c r="AG6" s="28"/>
      <c r="AH6" s="45" t="s">
        <v>332</v>
      </c>
      <c r="AI6" s="27"/>
      <c r="AJ6" s="27"/>
      <c r="AK6" s="27"/>
      <c r="AL6" s="27"/>
      <c r="AM6" s="27"/>
      <c r="AN6" s="28"/>
      <c r="AO6" s="90" t="s">
        <v>333</v>
      </c>
      <c r="AP6" s="27"/>
      <c r="AQ6" s="27"/>
      <c r="AR6" s="28"/>
      <c r="AS6" s="7"/>
      <c r="AT6" s="7"/>
      <c r="AU6" s="7"/>
      <c r="AV6" s="7"/>
      <c r="AW6" s="7"/>
      <c r="AX6" s="7"/>
      <c r="AY6" s="7"/>
      <c r="AZ6" s="7"/>
      <c r="BA6" s="7"/>
      <c r="BB6" s="7"/>
      <c r="BC6" s="7"/>
      <c r="BD6" s="7"/>
      <c r="BE6" s="7"/>
      <c r="BF6" s="7"/>
      <c r="BG6" s="7"/>
      <c r="BH6" s="7"/>
      <c r="BI6" s="7"/>
      <c r="BJ6" s="7"/>
      <c r="BK6" s="7"/>
      <c r="BL6" s="7"/>
    </row>
    <row r="7" ht="18.0" customHeight="1">
      <c r="A7" s="43" t="s">
        <v>98</v>
      </c>
      <c r="B7" s="44" t="s">
        <v>99</v>
      </c>
      <c r="C7" s="49" t="s">
        <v>103</v>
      </c>
      <c r="D7" s="49" t="s">
        <v>104</v>
      </c>
      <c r="E7" s="49" t="s">
        <v>105</v>
      </c>
      <c r="F7" s="49" t="s">
        <v>106</v>
      </c>
      <c r="G7" s="44" t="s">
        <v>107</v>
      </c>
      <c r="H7" s="49" t="s">
        <v>108</v>
      </c>
      <c r="I7" s="49" t="s">
        <v>109</v>
      </c>
      <c r="J7" s="49" t="s">
        <v>110</v>
      </c>
      <c r="K7" s="49" t="s">
        <v>111</v>
      </c>
      <c r="L7" s="44" t="s">
        <v>112</v>
      </c>
      <c r="M7" s="49" t="s">
        <v>334</v>
      </c>
      <c r="N7" s="49" t="s">
        <v>114</v>
      </c>
      <c r="O7" s="44" t="s">
        <v>112</v>
      </c>
      <c r="P7" s="49" t="s">
        <v>115</v>
      </c>
      <c r="Q7" s="49" t="s">
        <v>335</v>
      </c>
      <c r="R7" s="70" t="s">
        <v>336</v>
      </c>
      <c r="S7" s="27"/>
      <c r="T7" s="27"/>
      <c r="U7" s="27"/>
      <c r="V7" s="27"/>
      <c r="W7" s="28"/>
      <c r="X7" s="70" t="s">
        <v>212</v>
      </c>
      <c r="Y7" s="27"/>
      <c r="Z7" s="28"/>
      <c r="AA7" s="70" t="s">
        <v>213</v>
      </c>
      <c r="AB7" s="27"/>
      <c r="AC7" s="27"/>
      <c r="AD7" s="27"/>
      <c r="AE7" s="27"/>
      <c r="AF7" s="28"/>
      <c r="AG7" s="49" t="s">
        <v>214</v>
      </c>
      <c r="AH7" s="49" t="s">
        <v>289</v>
      </c>
      <c r="AI7" s="49" t="s">
        <v>112</v>
      </c>
      <c r="AJ7" s="49" t="s">
        <v>337</v>
      </c>
      <c r="AK7" s="49" t="s">
        <v>112</v>
      </c>
      <c r="AL7" s="49" t="s">
        <v>338</v>
      </c>
      <c r="AM7" s="50" t="s">
        <v>339</v>
      </c>
      <c r="AN7" s="49" t="s">
        <v>340</v>
      </c>
      <c r="AO7" s="50" t="s">
        <v>341</v>
      </c>
      <c r="AP7" s="50" t="s">
        <v>342</v>
      </c>
      <c r="AQ7" s="49" t="s">
        <v>343</v>
      </c>
      <c r="AR7" s="50" t="s">
        <v>344</v>
      </c>
      <c r="AS7" s="7"/>
      <c r="AT7" s="7"/>
      <c r="AU7" s="7"/>
      <c r="AV7" s="7"/>
      <c r="AW7" s="7"/>
      <c r="AX7" s="7"/>
      <c r="AY7" s="7"/>
      <c r="AZ7" s="7"/>
      <c r="BA7" s="7"/>
      <c r="BB7" s="7"/>
      <c r="BC7" s="7"/>
      <c r="BD7" s="7"/>
      <c r="BE7" s="7"/>
      <c r="BF7" s="7"/>
      <c r="BG7" s="7"/>
      <c r="BH7" s="7"/>
      <c r="BI7" s="7"/>
      <c r="BJ7" s="7"/>
      <c r="BK7" s="7"/>
      <c r="BL7" s="7"/>
    </row>
    <row r="8" ht="47.25" customHeight="1">
      <c r="A8" s="51"/>
      <c r="B8" s="51"/>
      <c r="C8" s="51"/>
      <c r="D8" s="51"/>
      <c r="E8" s="51"/>
      <c r="F8" s="51"/>
      <c r="G8" s="51"/>
      <c r="H8" s="51"/>
      <c r="I8" s="51"/>
      <c r="J8" s="51"/>
      <c r="K8" s="51"/>
      <c r="L8" s="51"/>
      <c r="M8" s="51"/>
      <c r="N8" s="51"/>
      <c r="O8" s="51"/>
      <c r="P8" s="51"/>
      <c r="Q8" s="51"/>
      <c r="R8" s="74" t="s">
        <v>208</v>
      </c>
      <c r="S8" s="74" t="s">
        <v>267</v>
      </c>
      <c r="T8" s="74" t="s">
        <v>268</v>
      </c>
      <c r="U8" s="74" t="s">
        <v>269</v>
      </c>
      <c r="V8" s="74" t="s">
        <v>270</v>
      </c>
      <c r="W8" s="74" t="s">
        <v>271</v>
      </c>
      <c r="X8" s="74" t="s">
        <v>217</v>
      </c>
      <c r="Y8" s="74" t="s">
        <v>218</v>
      </c>
      <c r="Z8" s="74" t="s">
        <v>219</v>
      </c>
      <c r="AA8" s="74" t="s">
        <v>220</v>
      </c>
      <c r="AB8" s="74" t="s">
        <v>221</v>
      </c>
      <c r="AC8" s="74" t="s">
        <v>222</v>
      </c>
      <c r="AD8" s="74" t="s">
        <v>223</v>
      </c>
      <c r="AE8" s="74" t="s">
        <v>224</v>
      </c>
      <c r="AF8" s="74" t="s">
        <v>225</v>
      </c>
      <c r="AG8" s="51"/>
      <c r="AH8" s="51"/>
      <c r="AI8" s="51"/>
      <c r="AJ8" s="51"/>
      <c r="AK8" s="51"/>
      <c r="AL8" s="51"/>
      <c r="AM8" s="51"/>
      <c r="AN8" s="51"/>
      <c r="AO8" s="51"/>
      <c r="AP8" s="51"/>
      <c r="AQ8" s="51"/>
      <c r="AR8" s="51"/>
      <c r="AS8" s="63"/>
      <c r="AT8" s="63"/>
      <c r="AU8" s="63"/>
      <c r="AV8" s="63"/>
      <c r="AW8" s="63"/>
      <c r="AX8" s="63"/>
      <c r="AY8" s="63"/>
      <c r="AZ8" s="63"/>
      <c r="BA8" s="63"/>
      <c r="BB8" s="63"/>
      <c r="BC8" s="63"/>
      <c r="BD8" s="63"/>
      <c r="BE8" s="63"/>
      <c r="BF8" s="63"/>
      <c r="BG8" s="63"/>
      <c r="BH8" s="63"/>
      <c r="BI8" s="63"/>
      <c r="BJ8" s="63"/>
      <c r="BK8" s="63"/>
      <c r="BL8" s="63"/>
    </row>
    <row r="9" ht="32.25" customHeight="1">
      <c r="A9" s="52">
        <v>1.0</v>
      </c>
      <c r="B9" s="53" t="str">
        <f>'2. Identificación del Riesgo'!B9:B11</f>
        <v>Manejo de Emergencias y Desastres</v>
      </c>
      <c r="C9" s="53" t="str">
        <f>IF('2. Identificación del Riesgo'!C9:C11="","",'2. Identificación del Riesgo'!C9:C11)</f>
        <v>Aprovisionamiento, servicios de logística y entrega de ayudas no pecuniarias del centro distrital logístico y de reserva</v>
      </c>
      <c r="D9" s="53" t="str">
        <f>IF('2. Identificación del Riesgo'!D9:D11="","",'2. Identificación del Riesgo'!D9:D11)</f>
        <v>Afectación Reputacional</v>
      </c>
      <c r="E9" s="53" t="str">
        <f>IF('2. Identificación del Riesgo'!E9:E11="","",'2. Identificación del Riesgo'!E9:E11)</f>
        <v>Debilidades en el control de la salida de los elementos</v>
      </c>
      <c r="F9" s="53" t="str">
        <f>IF('2. Identificación del Riesgo'!F9:F11="","",'2. Identificación del Riesgo'!F9:F11)</f>
        <v>Deficiencias en la información al momento de solicitar elementos</v>
      </c>
      <c r="G9" s="53" t="str">
        <f>IF('2. Identificación del Riesgo'!G9:G11="","",'2. Identificación del Riesgo'!G9:G11)</f>
        <v>Uso  de los elementos del CDLyR para actividades contrarias al objeto que fueron adquiridos para el favorecimiento de un tercero</v>
      </c>
      <c r="H9" s="53" t="str">
        <f>IF('2. Identificación del Riesgo'!H9:H11="","",'2. Identificación del Riesgo'!H9:H11)</f>
        <v>Corrupción</v>
      </c>
      <c r="I9" s="53" t="str">
        <f>IF('2. Identificación del Riesgo'!I9:I11="","",'2. Identificación del Riesgo'!I9:I11)</f>
        <v>Ejecución y Administración de procesos</v>
      </c>
      <c r="J9" s="53" t="str">
        <f>IF('2. Identificación del Riesgo'!J9:J11="","",'2. Identificación del Riesgo'!J9:J11)</f>
        <v>Rara vez: No se ha presentado en los últimos cinco años.</v>
      </c>
      <c r="K9" s="54" t="str">
        <f>'2. Identificación del Riesgo'!K9:K11</f>
        <v>Rara vez</v>
      </c>
      <c r="L9" s="55">
        <f>'2. Identificación del Riesgo'!L9:L11</f>
        <v>0.2</v>
      </c>
      <c r="M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54" t="str">
        <f>'2. Identificación del Riesgo'!N9:N11</f>
        <v>Moderado</v>
      </c>
      <c r="O9" s="55">
        <f>'2. Identificación del Riesgo'!O9:O11</f>
        <v>0.6</v>
      </c>
      <c r="P9" s="57" t="str">
        <f>'2. Identificación del Riesgo'!P9:P11</f>
        <v>Moderado</v>
      </c>
      <c r="Q9" s="87" t="str">
        <f>IF($H$9="","",
IF(OR($H$9="Corrupción",$H$9="Lavado de Activos",$H$9="Financiación del Terrorismo",$H$9="Corrupción en Trámites, OPAs y Consultas de Acceso a la Información Pública"),"No Aplica",'5. Valoración de Controles'!H9))</f>
        <v>No Aplica</v>
      </c>
      <c r="R9" s="87" t="str">
        <f>IF($H$9="","",
IF(OR($H$9="Corrupción",$H$9="Lavado de Activos",$H$9="Financiación del Terrorismo",$H$9="Corrupción en Trámites, OPAs y Consultas de Acceso a la Información Pública"),'6.Valoración Control Corrupción'!E9,"No Aplica"))</f>
        <v>Los profesionales de servicios de logistica</v>
      </c>
      <c r="S9" s="87" t="str">
        <f>IF($H$9="","",
IF(OR($H$9="Corrupción",$H$9="Lavado de Activos",$H$9="Financiación del Terrorismo",$H$9="Corrupción en Trámites, OPAs y Consultas de Acceso a la Información Pública"),'6.Valoración Control Corrupción'!F9,"No Aplica"))</f>
        <v>A demanda (cada vez que se realiza una solicitud de préstamo o entrega de elementos del CDLyR)</v>
      </c>
      <c r="T9" s="87" t="str">
        <f>IF($H$9="","",
IF(OR($H$9="Corrupción",$H$9="Lavado de Activos",$H$9="Financiación del Terrorismo",$H$9="Corrupción en Trámites, OPAs y Consultas de Acceso a la Información Pública"),'6.Valoración Control Corrupción'!G9,"No Aplica"))</f>
        <v>Evitar el uso mal intensionado o inadecuado de los elementos que se solicitan en el CDLyR, para favorecimiento de un tercero.</v>
      </c>
      <c r="U9" s="87" t="str">
        <f>IF($H$9="","",
IF(OR($H$9="Corrupción",$H$9="Lavado de Activos",$H$9="Financiación del Terrorismo",$H$9="Corrupción en Trámites, OPAs y Consultas de Acceso a la Información Pública"),'6.Valoración Control Corrupción'!H9,"No Aplica"))</f>
        <v>1) Verificación la actividad en la que será utilizado el elemento solicitado al CDLyR.</v>
      </c>
      <c r="V9" s="87" t="str">
        <f>IF($H$9="","",
IF(OR($H$9="Corrupción",$H$9="Lavado de Activos",$H$9="Financiación del Terrorismo",$H$9="Corrupción en Trámites, OPAs y Consultas de Acceso a la Información Pública"),'6.Valoración Control Corrupción'!I9,"No Aplica"))</f>
        <v>1) En caso de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 ela Entidad, para que continuen con el trámite.</v>
      </c>
      <c r="W9" s="87" t="str">
        <f>IF($H$9="","",
IF(OR($H$9="Corrupción",$H$9="Lavado de Activos",$H$9="Financiación del Terrorismo",$H$9="Corrupción en Trámites, OPAs y Consultas de Acceso a la Información Pública"),'6.Valoración Control Corrupción'!J9,"No Aplica"))</f>
        <v>1) Soporte del registro de prestamo o entrega en el software utilizado por el CDLyR.
2) Actas de Cliente externo.</v>
      </c>
      <c r="X9" s="78" t="str">
        <f>IF($H$9="","",
IF(OR($H$9="Corrupción",$H$9="Lavado de Activos",$H$9="Financiación del Terrorismo",$H$9="Corrupción en Trámites, OPAs y Consultas de Acceso a la Información Pública"),"No Aplica",'5. Valoración de Controles'!I9))</f>
        <v>No Aplica</v>
      </c>
      <c r="Y9" s="78" t="str">
        <f>IF($H$9="","",
IF(OR($H$9="Corrupción",$H$9="Lavado de Activos",$H$9="Financiación del Terrorismo",$H$9="Corrupción en Trámites, OPAs y Consultas de Acceso a la Información Pública"),"No Aplica",'5. Valoración de Controles'!J9))</f>
        <v>No Aplica</v>
      </c>
      <c r="Z9" s="78" t="str">
        <f>IF($H$9="","",
IF(OR($H$9="Corrupción",$H$9="Lavado de Activos",$H$9="Financiación del Terrorismo",$H$9="Corrupción en Trámites, OPAs y Consultas de Acceso a la Información Pública"),"No Aplica",'5. Valoración de Controles'!K9))</f>
        <v>No Aplica</v>
      </c>
      <c r="AA9" s="78" t="str">
        <f>IF($H$9="","",
IF(OR($H$9="Corrupción",$H$9="Lavado de Activos",$H$9="Financiación del Terrorismo",$H$9="Corrupción en Trámites, OPAs y Consultas de Acceso a la Información Pública"),"No Aplica",'5. Valoración de Controles'!L9))</f>
        <v>No Aplica</v>
      </c>
      <c r="AB9" s="78" t="str">
        <f>IF($H$9="","",
IF(OR($H$9="Corrupción",$H$9="Lavado de Activos",$H$9="Financiación del Terrorismo",$H$9="Corrupción en Trámites, OPAs y Consultas de Acceso a la Información Pública"),"No Aplica",'5. Valoración de Controles'!M9))</f>
        <v>No Aplica</v>
      </c>
      <c r="AC9" s="78" t="str">
        <f>IF($H$9="","",
IF(OR($H$9="Corrupción",$H$9="Lavado de Activos",$H$9="Financiación del Terrorismo",$H$9="Corrupción en Trámites, OPAs y Consultas de Acceso a la Información Pública"),"No Aplica",'5. Valoración de Controles'!N9))</f>
        <v>No Aplica</v>
      </c>
      <c r="AD9" s="78" t="str">
        <f>IF($H$9="","",
IF(OR($H$9="Corrupción",$H$9="Lavado de Activos",$H$9="Financiación del Terrorismo",$H$9="Corrupción en Trámites, OPAs y Consultas de Acceso a la Información Pública"),"No Aplica",'5. Valoración de Controles'!O9))</f>
        <v>No Aplica</v>
      </c>
      <c r="AE9" s="78" t="str">
        <f>IF($H$9="","",
IF(OR($H$9="Corrupción",$H$9="Lavado de Activos",$H$9="Financiación del Terrorismo",$H$9="Corrupción en Trámites, OPAs y Consultas de Acceso a la Información Pública"),"No Aplica",'5. Valoración de Controles'!P9))</f>
        <v>No Aplica</v>
      </c>
      <c r="AF9" s="78" t="str">
        <f>IF($H$9="","",
IF(OR($H$9="Corrupción",$H$9="Lavado de Activos",$H$9="Financiación del Terrorismo",$H$9="Corrupción en Trámites, OPAs y Consultas de Acceso a la Información Pública"),"No Aplica",'5. Valoración de Controles'!Q9))</f>
        <v>No Aplica</v>
      </c>
      <c r="AG9" s="79" t="str">
        <f>IF($H$9="","",
IF(OR($H$9="Corrupción",$H$9="Lavado de Activos",$H$9="Financiación del Terrorismo",$H$9="Corrupción en Trámites, OPAs y Consultas de Acceso a la Información Pública"),"No Aplica",'5. Valoración de Controles'!R9))</f>
        <v>No Aplica</v>
      </c>
      <c r="AH9" s="54"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91"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54"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Moderado</v>
      </c>
      <c r="AK9" s="91"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57"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56" t="s">
        <v>345</v>
      </c>
      <c r="AN9" s="76"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65" t="s">
        <v>346</v>
      </c>
      <c r="AP9" s="92">
        <v>45291.0</v>
      </c>
      <c r="AQ9" s="92" t="str">
        <f>IF(AO9="","","∑ Peso porcentual de cada acción definida")</f>
        <v>∑ Peso porcentual de cada acción definida</v>
      </c>
      <c r="AR9" s="53" t="s">
        <v>347</v>
      </c>
      <c r="AS9" s="64"/>
      <c r="AT9" s="64"/>
      <c r="AU9" s="64"/>
      <c r="AV9" s="64"/>
      <c r="AW9" s="64"/>
      <c r="AX9" s="64"/>
      <c r="AY9" s="64"/>
      <c r="AZ9" s="64"/>
      <c r="BA9" s="64"/>
      <c r="BB9" s="64"/>
      <c r="BC9" s="64"/>
      <c r="BD9" s="64"/>
      <c r="BE9" s="64"/>
      <c r="BF9" s="64"/>
      <c r="BG9" s="64"/>
      <c r="BH9" s="64"/>
      <c r="BI9" s="64"/>
      <c r="BJ9" s="64"/>
      <c r="BK9" s="64"/>
      <c r="BL9" s="64"/>
    </row>
    <row r="10" ht="31.5" customHeight="1">
      <c r="A10" s="46"/>
      <c r="B10" s="46"/>
      <c r="C10" s="46"/>
      <c r="D10" s="46"/>
      <c r="E10" s="46"/>
      <c r="F10" s="46"/>
      <c r="G10" s="46"/>
      <c r="H10" s="46"/>
      <c r="I10" s="46"/>
      <c r="J10" s="46"/>
      <c r="K10" s="46"/>
      <c r="L10" s="46"/>
      <c r="M10" s="46"/>
      <c r="N10" s="46"/>
      <c r="O10" s="46"/>
      <c r="P10" s="46"/>
      <c r="Q10" s="87" t="str">
        <f>IF($H$9="","",
IF(OR($H$9="Corrupción",$H$9="Lavado de Activos",$H$9="Financiación del Terrorismo",$H$9="Corrupción en Trámites, OPAs y Consultas de Acceso a la Información Pública"),"No Aplica",'5. Valoración de Controles'!H10))</f>
        <v>No Aplica</v>
      </c>
      <c r="R10" s="87" t="str">
        <f>IF($H$9="","",
IF(OR($H$9="Corrupción",$H$9="Lavado de Activos",$H$9="Financiación del Terrorismo",$H$9="Corrupción en Trámites, OPAs y Consultas de Acceso a la Información Pública"),'6.Valoración Control Corrupción'!E10,"No Aplica"))</f>
        <v>Los profesionales de servicios de logistica</v>
      </c>
      <c r="S10" s="87" t="str">
        <f>IF($H$9="","",
IF(OR($H$9="Corrupción",$H$9="Lavado de Activos",$H$9="Financiación del Terrorismo",$H$9="Corrupción en Trámites, OPAs y Consultas de Acceso a la Información Pública"),'6.Valoración Control Corrupción'!F10,"No Aplica"))</f>
        <v>Diariamente</v>
      </c>
      <c r="T10" s="87" t="str">
        <f>IF($H$9="","",
IF(OR($H$9="Corrupción",$H$9="Lavado de Activos",$H$9="Financiación del Terrorismo",$H$9="Corrupción en Trámites, OPAs y Consultas de Acceso a la Información Pública"),'6.Valoración Control Corrupción'!G10,"No Aplica"))</f>
        <v>Identificar novedades en el inventario que no coincidan con la programación establecida en el software utilizado por el CDLyR</v>
      </c>
      <c r="U10" s="87" t="str">
        <f>IF($H$9="","",
IF(OR($H$9="Corrupción",$H$9="Lavado de Activos",$H$9="Financiación del Terrorismo",$H$9="Corrupción en Trámites, OPAs y Consultas de Acceso a la Información Pública"),'6.Valoración Control Corrupción'!H10,"No Aplica"))</f>
        <v>1) Revisión del inventario de los elementos del CDLyR de acuerdo a la programación establecida en el software.</v>
      </c>
      <c r="V10" s="87" t="str">
        <f>IF($H$9="","",
IF(OR($H$9="Corrupción",$H$9="Lavado de Activos",$H$9="Financiación del Terrorismo",$H$9="Corrupción en Trámites, OPAs y Consultas de Acceso a la Información Pública"),'6.Valoración Control Corrupción'!I10,"No Aplica"))</f>
        <v>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v>
      </c>
      <c r="W10" s="87" t="str">
        <f>IF($H$9="","",
IF(OR($H$9="Corrupción",$H$9="Lavado de Activos",$H$9="Financiación del Terrorismo",$H$9="Corrupción en Trámites, OPAs y Consultas de Acceso a la Información Pública"),'6.Valoración Control Corrupción'!J10,"No Aplica"))</f>
        <v>1) Soporte del registro de la acción en el software utilizado por el CDLyR, incluyendo las novedades que se presenten.</v>
      </c>
      <c r="X10" s="78" t="str">
        <f>IF($H$9="","",
IF(OR($H$9="Corrupción",$H$9="Lavado de Activos",$H$9="Financiación del Terrorismo",$H$9="Corrupción en Trámites, OPAs y Consultas de Acceso a la Información Pública"),"No Aplica",'5. Valoración de Controles'!I10))</f>
        <v>No Aplica</v>
      </c>
      <c r="Y10" s="78" t="str">
        <f>IF($H$9="","",
IF(OR($H$9="Corrupción",$H$9="Lavado de Activos",$H$9="Financiación del Terrorismo",$H$9="Corrupción en Trámites, OPAs y Consultas de Acceso a la Información Pública"),"No Aplica",'5. Valoración de Controles'!J10))</f>
        <v>No Aplica</v>
      </c>
      <c r="Z10" s="78" t="str">
        <f>IF($H$9="","",
IF(OR($H$9="Corrupción",$H$9="Lavado de Activos",$H$9="Financiación del Terrorismo",$H$9="Corrupción en Trámites, OPAs y Consultas de Acceso a la Información Pública"),"No Aplica",'5. Valoración de Controles'!K10))</f>
        <v>No Aplica</v>
      </c>
      <c r="AA10" s="78" t="str">
        <f>IF($H$9="","",
IF(OR($H$9="Corrupción",$H$9="Lavado de Activos",$H$9="Financiación del Terrorismo",$H$9="Corrupción en Trámites, OPAs y Consultas de Acceso a la Información Pública"),"No Aplica",'5. Valoración de Controles'!L10))</f>
        <v>No Aplica</v>
      </c>
      <c r="AB10" s="78" t="str">
        <f>IF($H$9="","",
IF(OR($H$9="Corrupción",$H$9="Lavado de Activos",$H$9="Financiación del Terrorismo",$H$9="Corrupción en Trámites, OPAs y Consultas de Acceso a la Información Pública"),"No Aplica",'5. Valoración de Controles'!M10))</f>
        <v>No Aplica</v>
      </c>
      <c r="AC10" s="78" t="str">
        <f>IF($H$9="","",
IF(OR($H$9="Corrupción",$H$9="Lavado de Activos",$H$9="Financiación del Terrorismo",$H$9="Corrupción en Trámites, OPAs y Consultas de Acceso a la Información Pública"),"No Aplica",'5. Valoración de Controles'!N10))</f>
        <v>No Aplica</v>
      </c>
      <c r="AD10" s="78" t="str">
        <f>IF($H$9="","",
IF(OR($H$9="Corrupción",$H$9="Lavado de Activos",$H$9="Financiación del Terrorismo",$H$9="Corrupción en Trámites, OPAs y Consultas de Acceso a la Información Pública"),"No Aplica",'5. Valoración de Controles'!O10))</f>
        <v>No Aplica</v>
      </c>
      <c r="AE10" s="78" t="str">
        <f>IF($H$9="","",
IF(OR($H$9="Corrupción",$H$9="Lavado de Activos",$H$9="Financiación del Terrorismo",$H$9="Corrupción en Trámites, OPAs y Consultas de Acceso a la Información Pública"),"No Aplica",'5. Valoración de Controles'!P10))</f>
        <v>No Aplica</v>
      </c>
      <c r="AF10" s="78" t="str">
        <f>IF($H$9="","",
IF(OR($H$9="Corrupción",$H$9="Lavado de Activos",$H$9="Financiación del Terrorismo",$H$9="Corrupción en Trámites, OPAs y Consultas de Acceso a la Información Pública"),"No Aplica",'5. Valoración de Controles'!Q10))</f>
        <v>No Aplica</v>
      </c>
      <c r="AG10" s="79" t="str">
        <f>IF($H$9="","",
IF(OR($H$9="Corrupción",$H$9="Lavado de Activos",$H$9="Financiación del Terrorismo",$H$9="Corrupción en Trámites, OPAs y Consultas de Acceso a la Información Pública"),"No Aplica",'5. Valoración de Controles'!R10))</f>
        <v>No Aplica</v>
      </c>
      <c r="AH10" s="46"/>
      <c r="AI10" s="46"/>
      <c r="AJ10" s="46"/>
      <c r="AK10" s="46"/>
      <c r="AL10" s="46"/>
      <c r="AM10" s="46"/>
      <c r="AN10" s="46"/>
      <c r="AO10" s="46"/>
      <c r="AP10" s="46"/>
      <c r="AQ10" s="46"/>
      <c r="AR10" s="46"/>
      <c r="AS10" s="7"/>
      <c r="AT10" s="7"/>
      <c r="AU10" s="7"/>
      <c r="AV10" s="7"/>
      <c r="AW10" s="7"/>
      <c r="AX10" s="7"/>
      <c r="AY10" s="7"/>
      <c r="AZ10" s="7"/>
      <c r="BA10" s="7"/>
      <c r="BB10" s="7"/>
      <c r="BC10" s="7"/>
      <c r="BD10" s="7"/>
      <c r="BE10" s="7"/>
      <c r="BF10" s="7"/>
      <c r="BG10" s="7"/>
      <c r="BH10" s="7"/>
      <c r="BI10" s="7"/>
      <c r="BJ10" s="7"/>
      <c r="BK10" s="7"/>
      <c r="BL10" s="7"/>
    </row>
    <row r="11" ht="31.5" customHeight="1">
      <c r="A11" s="51"/>
      <c r="B11" s="51"/>
      <c r="C11" s="51"/>
      <c r="D11" s="51"/>
      <c r="E11" s="51"/>
      <c r="F11" s="51"/>
      <c r="G11" s="51"/>
      <c r="H11" s="51"/>
      <c r="I11" s="51"/>
      <c r="J11" s="51"/>
      <c r="K11" s="51"/>
      <c r="L11" s="51"/>
      <c r="M11" s="51"/>
      <c r="N11" s="51"/>
      <c r="O11" s="51"/>
      <c r="P11" s="51"/>
      <c r="Q11" s="87" t="str">
        <f>IF($H$9="","",
IF(OR($H$9="Corrupción",$H$9="Lavado de Activos",$H$9="Financiación del Terrorismo",$H$9="Corrupción en Trámites, OPAs y Consultas de Acceso a la Información Pública"),"No Aplica",'5. Valoración de Controles'!H11))</f>
        <v>No Aplica</v>
      </c>
      <c r="R11" s="87" t="str">
        <f>IF($H$9="","",
IF(OR($H$9="Corrupción",$H$9="Lavado de Activos",$H$9="Financiación del Terrorismo",$H$9="Corrupción en Trámites, OPAs y Consultas de Acceso a la Información Pública"),'6.Valoración Control Corrupción'!E11,"No Aplica"))</f>
        <v/>
      </c>
      <c r="S11" s="87" t="str">
        <f>IF($H$9="","",
IF(OR($H$9="Corrupción",$H$9="Lavado de Activos",$H$9="Financiación del Terrorismo",$H$9="Corrupción en Trámites, OPAs y Consultas de Acceso a la Información Pública"),'6.Valoración Control Corrupción'!F11,"No Aplica"))</f>
        <v/>
      </c>
      <c r="T11" s="87" t="str">
        <f>IF($H$9="","",
IF(OR($H$9="Corrupción",$H$9="Lavado de Activos",$H$9="Financiación del Terrorismo",$H$9="Corrupción en Trámites, OPAs y Consultas de Acceso a la Información Pública"),'6.Valoración Control Corrupción'!G11,"No Aplica"))</f>
        <v/>
      </c>
      <c r="U11" s="87" t="str">
        <f>IF($H$9="","",
IF(OR($H$9="Corrupción",$H$9="Lavado de Activos",$H$9="Financiación del Terrorismo",$H$9="Corrupción en Trámites, OPAs y Consultas de Acceso a la Información Pública"),'6.Valoración Control Corrupción'!H11,"No Aplica"))</f>
        <v/>
      </c>
      <c r="V11" s="87" t="str">
        <f>IF($H$9="","",
IF(OR($H$9="Corrupción",$H$9="Lavado de Activos",$H$9="Financiación del Terrorismo",$H$9="Corrupción en Trámites, OPAs y Consultas de Acceso a la Información Pública"),'6.Valoración Control Corrupción'!I11,"No Aplica"))</f>
        <v/>
      </c>
      <c r="W11" s="87" t="str">
        <f>IF($H$9="","",
IF(OR($H$9="Corrupción",$H$9="Lavado de Activos",$H$9="Financiación del Terrorismo",$H$9="Corrupción en Trámites, OPAs y Consultas de Acceso a la Información Pública"),'6.Valoración Control Corrupción'!J11,"No Aplica"))</f>
        <v/>
      </c>
      <c r="X11" s="78" t="str">
        <f>IF($H$9="","",
IF(OR($H$9="Corrupción",$H$9="Lavado de Activos",$H$9="Financiación del Terrorismo",$H$9="Corrupción en Trámites, OPAs y Consultas de Acceso a la Información Pública"),"No Aplica",'5. Valoración de Controles'!I11))</f>
        <v>No Aplica</v>
      </c>
      <c r="Y11" s="78" t="str">
        <f>IF($H$9="","",
IF(OR($H$9="Corrupción",$H$9="Lavado de Activos",$H$9="Financiación del Terrorismo",$H$9="Corrupción en Trámites, OPAs y Consultas de Acceso a la Información Pública"),"No Aplica",'5. Valoración de Controles'!J11))</f>
        <v>No Aplica</v>
      </c>
      <c r="Z11" s="78" t="str">
        <f>IF($H$9="","",
IF(OR($H$9="Corrupción",$H$9="Lavado de Activos",$H$9="Financiación del Terrorismo",$H$9="Corrupción en Trámites, OPAs y Consultas de Acceso a la Información Pública"),"No Aplica",'5. Valoración de Controles'!K11))</f>
        <v>No Aplica</v>
      </c>
      <c r="AA11" s="78" t="str">
        <f>IF($H$9="","",
IF(OR($H$9="Corrupción",$H$9="Lavado de Activos",$H$9="Financiación del Terrorismo",$H$9="Corrupción en Trámites, OPAs y Consultas de Acceso a la Información Pública"),"No Aplica",'5. Valoración de Controles'!L11))</f>
        <v>No Aplica</v>
      </c>
      <c r="AB11" s="78" t="str">
        <f>IF($H$9="","",
IF(OR($H$9="Corrupción",$H$9="Lavado de Activos",$H$9="Financiación del Terrorismo",$H$9="Corrupción en Trámites, OPAs y Consultas de Acceso a la Información Pública"),"No Aplica",'5. Valoración de Controles'!M11))</f>
        <v>No Aplica</v>
      </c>
      <c r="AC11" s="78" t="str">
        <f>IF($H$9="","",
IF(OR($H$9="Corrupción",$H$9="Lavado de Activos",$H$9="Financiación del Terrorismo",$H$9="Corrupción en Trámites, OPAs y Consultas de Acceso a la Información Pública"),"No Aplica",'5. Valoración de Controles'!N11))</f>
        <v>No Aplica</v>
      </c>
      <c r="AD11" s="78" t="str">
        <f>IF($H$9="","",
IF(OR($H$9="Corrupción",$H$9="Lavado de Activos",$H$9="Financiación del Terrorismo",$H$9="Corrupción en Trámites, OPAs y Consultas de Acceso a la Información Pública"),"No Aplica",'5. Valoración de Controles'!O11))</f>
        <v>No Aplica</v>
      </c>
      <c r="AE11" s="78" t="str">
        <f>IF($H$9="","",
IF(OR($H$9="Corrupción",$H$9="Lavado de Activos",$H$9="Financiación del Terrorismo",$H$9="Corrupción en Trámites, OPAs y Consultas de Acceso a la Información Pública"),"No Aplica",'5. Valoración de Controles'!P11))</f>
        <v>No Aplica</v>
      </c>
      <c r="AF11" s="78" t="str">
        <f>IF($H$9="","",
IF(OR($H$9="Corrupción",$H$9="Lavado de Activos",$H$9="Financiación del Terrorismo",$H$9="Corrupción en Trámites, OPAs y Consultas de Acceso a la Información Pública"),"No Aplica",'5. Valoración de Controles'!Q11))</f>
        <v>No Aplica</v>
      </c>
      <c r="AG11" s="79" t="str">
        <f>IF($H$9="","",
IF(OR($H$9="Corrupción",$H$9="Lavado de Activos",$H$9="Financiación del Terrorismo",$H$9="Corrupción en Trámites, OPAs y Consultas de Acceso a la Información Pública"),"No Aplica",'5. Valoración de Controles'!R11))</f>
        <v>No Aplica</v>
      </c>
      <c r="AH11" s="51"/>
      <c r="AI11" s="51"/>
      <c r="AJ11" s="51"/>
      <c r="AK11" s="51"/>
      <c r="AL11" s="51"/>
      <c r="AM11" s="51"/>
      <c r="AN11" s="51"/>
      <c r="AO11" s="51"/>
      <c r="AP11" s="51"/>
      <c r="AQ11" s="51"/>
      <c r="AR11" s="51"/>
      <c r="AS11" s="7"/>
      <c r="AT11" s="7"/>
      <c r="AU11" s="7"/>
      <c r="AV11" s="7"/>
      <c r="AW11" s="7"/>
      <c r="AX11" s="7"/>
      <c r="AY11" s="7"/>
      <c r="AZ11" s="7"/>
      <c r="BA11" s="7"/>
      <c r="BB11" s="7"/>
      <c r="BC11" s="7"/>
      <c r="BD11" s="7"/>
      <c r="BE11" s="7"/>
      <c r="BF11" s="7"/>
      <c r="BG11" s="7"/>
      <c r="BH11" s="7"/>
      <c r="BI11" s="7"/>
      <c r="BJ11" s="7"/>
      <c r="BK11" s="7"/>
      <c r="BL11" s="7"/>
    </row>
    <row r="12" ht="31.5" customHeight="1">
      <c r="A12" s="52">
        <v>2.0</v>
      </c>
      <c r="B12" s="53" t="str">
        <f>'2. Identificación del Riesgo'!B12:B14</f>
        <v>Manejo de Emergencias y Desastres</v>
      </c>
      <c r="C12" s="53" t="str">
        <f>IF('2. Identificación del Riesgo'!C12:C14="","",'2. Identificación del Riesgo'!C12:C14)</f>
        <v>Reconocimiento de AHCP para la relocalización transitoria de familias afectadas por emergencia o por riesgo inminente</v>
      </c>
      <c r="D12" s="53" t="str">
        <f>IF('2. Identificación del Riesgo'!D12:D14="","",'2. Identificación del Riesgo'!D12:D14)</f>
        <v>Afectación Económica (o presupuestal) y Reputacional</v>
      </c>
      <c r="E12" s="53" t="str">
        <f>IF('2. Identificación del Riesgo'!E12:E14="","",'2. Identificación del Riesgo'!E12:E14)</f>
        <v>Debilidades en la verificación de los documentos para el trámite de la AHCP</v>
      </c>
      <c r="F12" s="53" t="str">
        <f>IF('2. Identificación del Riesgo'!F12:F14="","",'2. Identificación del Riesgo'!F12:F14)</f>
        <v>Debilidades en la caracterización de la población afectada o identificada con riesgo inminente</v>
      </c>
      <c r="G12" s="53" t="str">
        <f>IF('2. Identificación del Riesgo'!G12:G14="","",'2. Identificación del Riesgo'!G12:G14)</f>
        <v>Otorgamiento de la AHCP sin el cumplimiento de los requisitos para el favorecimiento de un tercero</v>
      </c>
      <c r="H12" s="53" t="str">
        <f>IF('2. Identificación del Riesgo'!H12:H14="","",'2. Identificación del Riesgo'!H12:H14)</f>
        <v>Corrupción</v>
      </c>
      <c r="I12" s="53" t="str">
        <f>IF('2. Identificación del Riesgo'!I12:I14="","",'2. Identificación del Riesgo'!I12:I14)</f>
        <v>Ejecución y Administración de procesos</v>
      </c>
      <c r="J12" s="53" t="str">
        <f>IF('2. Identificación del Riesgo'!J12:J14="","",'2. Identificación del Riesgo'!J12:J14)</f>
        <v>Rara vez: No se ha presentado en los últimos cinco años.</v>
      </c>
      <c r="K12" s="54" t="str">
        <f>'2. Identificación del Riesgo'!K12:K14</f>
        <v>Rara vez</v>
      </c>
      <c r="L12" s="55">
        <f>'2. Identificación del Riesgo'!L12:L14</f>
        <v>0.2</v>
      </c>
      <c r="M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No Aplica</v>
      </c>
      <c r="N12" s="54" t="str">
        <f>'2. Identificación del Riesgo'!N12:N14</f>
        <v>Moderado</v>
      </c>
      <c r="O12" s="55">
        <f>'2. Identificación del Riesgo'!O12:O14</f>
        <v>0.6</v>
      </c>
      <c r="P12" s="57" t="str">
        <f>'2. Identificación del Riesgo'!P12:P14</f>
        <v>Moderado</v>
      </c>
      <c r="Q12" s="87" t="str">
        <f>IF($H$12="","",
IF(OR($H$12="Corrupción",$H$12="Lavado de Activos",$H$12="Financiación del Terrorismo",$H$12="Corrupción en Trámites, OPAs y Consultas de Acceso a la Información Pública"),"No Aplica",'5. Valoración de Controles'!H12))</f>
        <v>No Aplica</v>
      </c>
      <c r="R12" s="87" t="str">
        <f>IF($H$12="","",
IF(OR($H$12="Corrupción",$H$12="Lavado de Activos",$H$12="Financiación del Terrorismo",$H$12="Corrupción en Trámites, OPAs y Consultas de Acceso a la Información Pública"),'6.Valoración Control Corrupción'!E12,"No Aplica"))</f>
        <v>El profesional asignado y profesional lider del grupo de gestión humanitaria.
y
El Subdirector para el Manejo deEmergencias y Desastres</v>
      </c>
      <c r="S12" s="87" t="str">
        <f>IF($H$12="","",
IF(OR($H$12="Corrupción",$H$12="Lavado de Activos",$H$12="Financiación del Terrorismo",$H$12="Corrupción en Trámites, OPAs y Consultas de Acceso a la Información Pública"),'6.Valoración Control Corrupción'!F12,"No Aplica"))</f>
        <v>A demanda (cada vez que se presente un evento de riesgo inminente, emergencia, calamidad o desastre)</v>
      </c>
      <c r="T12" s="87" t="str">
        <f>IF($H$12="","",
IF(OR($H$12="Corrupción",$H$12="Lavado de Activos",$H$12="Financiación del Terrorismo",$H$12="Corrupción en Trámites, OPAs y Consultas de Acceso a la Información Pública"),'6.Valoración Control Corrupción'!G12,"No Aplica"))</f>
        <v>Verificar que se cumplan todos los requisitos para otorgar las AHCP,con el fin de evitar su uso mal intensionado y favorecimiento de terceros.</v>
      </c>
      <c r="U12" s="87" t="str">
        <f>IF($H$12="","",
IF(OR($H$12="Corrupción",$H$12="Lavado de Activos",$H$12="Financiación del Terrorismo",$H$12="Corrupción en Trámites, OPAs y Consultas de Acceso a la Información Pública"),'6.Valoración Control Corrupción'!H12,"No Aplica"))</f>
        <v>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GMR-FT-30 y GMR-FT-34 con el fin de continuar con el trámite.
4) El Subdirector para el Manejo de Emergencias y Desastres verifica  la consistencia de la información registrada en cada uno de los  formatos GMR-FT-30 y GMR-FT-34 con el fin de continuar con el trámite.</v>
      </c>
      <c r="V12" s="87" t="str">
        <f>IF($H$12="","",
IF(OR($H$12="Corrupción",$H$12="Lavado de Activos",$H$12="Financiación del Terrorismo",$H$12="Corrupción en Trámites, OPAs y Consultas de Acceso a la Información Pública"),'6.Valoración Control Corrupción'!I12,"No Aplica"))</f>
        <v>1) En caso de identificar el no cumplimiento de los requisitos, se procede a comunicar del no trámite, haciendo la devolución del expediente para su corrección, según las novedades identificadas.</v>
      </c>
      <c r="W12" s="87" t="str">
        <f>IF($H$12="","",
IF(OR($H$12="Corrupción",$H$12="Lavado de Activos",$H$12="Financiación del Terrorismo",$H$12="Corrupción en Trámites, OPAs y Consultas de Acceso a la Información Pública"),'6.Valoración Control Corrupción'!J12,"No Aplica"))</f>
        <v>1) Base de datos AHCP con la información radicados  planillas de pago</v>
      </c>
      <c r="X12" s="78" t="str">
        <f>IF($H$12="","",
IF(OR($H$12="Corrupción",$H$12="Lavado de Activos",$H$12="Financiación del Terrorismo",$H$12="Trámites, OPAs y Consultas de Acceso a la Información Pública"),"No Aplica",'5. Valoración de Controles'!I12))</f>
        <v>No Aplica</v>
      </c>
      <c r="Y12" s="78" t="str">
        <f>IF($H$12="","",
IF(OR($H$12="Corrupción",$H$12="Lavado de Activos",$H$12="Financiación del Terrorismo",$H$12="Trámites, OPAs y Consultas de Acceso a la Información Pública"),"No Aplica",'5. Valoración de Controles'!J12))</f>
        <v>No Aplica</v>
      </c>
      <c r="Z12" s="78" t="str">
        <f>IF($H$12="","",
IF(OR($H$12="Corrupción",$H$12="Lavado de Activos",$H$12="Financiación del Terrorismo",$H$12="Trámites, OPAs y Consultas de Acceso a la Información Pública"),"No Aplica",'5. Valoración de Controles'!K12))</f>
        <v>No Aplica</v>
      </c>
      <c r="AA12" s="78" t="str">
        <f>IF($H$12="","",
IF(OR($H$12="Corrupción",$H$12="Lavado de Activos",$H$12="Financiación del Terrorismo",$H$12="Trámites, OPAs y Consultas de Acceso a la Información Pública"),"No Aplica",'5. Valoración de Controles'!L12))</f>
        <v>No Aplica</v>
      </c>
      <c r="AB12" s="78" t="str">
        <f>IF($H$12="","",
IF(OR($H$12="Corrupción",$H$12="Lavado de Activos",$H$12="Financiación del Terrorismo",$H$12="Trámites, OPAs y Consultas de Acceso a la Información Pública"),"No Aplica",'5. Valoración de Controles'!M12))</f>
        <v>No Aplica</v>
      </c>
      <c r="AC12" s="78" t="str">
        <f>IF($H$12="","",
IF(OR($H$12="Corrupción",$H$12="Lavado de Activos",$H$12="Financiación del Terrorismo",$H$12="Trámites, OPAs y Consultas de Acceso a la Información Pública"),"No Aplica",'5. Valoración de Controles'!N12))</f>
        <v>No Aplica</v>
      </c>
      <c r="AD12" s="78" t="str">
        <f>IF($H$12="","",
IF(OR($H$12="Corrupción",$H$12="Lavado de Activos",$H$12="Financiación del Terrorismo",$H$12="Trámites, OPAs y Consultas de Acceso a la Información Pública"),"No Aplica",'5. Valoración de Controles'!O12))</f>
        <v>No Aplica</v>
      </c>
      <c r="AE12" s="78" t="str">
        <f>IF($H$12="","",
IF(OR($H$12="Corrupción",$H$12="Lavado de Activos",$H$12="Financiación del Terrorismo",$H$12="Trámites, OPAs y Consultas de Acceso a la Información Pública"),"No Aplica",'5. Valoración de Controles'!P12))</f>
        <v>No Aplica</v>
      </c>
      <c r="AF12" s="78" t="str">
        <f>IF($H$12="","",
IF(OR($H$12="Corrupción",$H$12="Lavado de Activos",$H$12="Financiación del Terrorismo",$H$12="Trámites, OPAs y Consultas de Acceso a la Información Pública"),"No Aplica",'5. Valoración de Controles'!Q12))</f>
        <v>No Aplica</v>
      </c>
      <c r="AG12" s="79" t="str">
        <f>IF($H$12="","",
IF(OR($H$12="Corrupción",$H$12="Lavado de Activos",$H$12="Financiación del Terrorismo",$H$12="Corrupción en Trámites, OPAs y Consultas de Acceso a la Información Pública"),"No Aplica",'5. Valoración de Controles'!R12))</f>
        <v>No Aplica</v>
      </c>
      <c r="AH12" s="54"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Rara vez</v>
      </c>
      <c r="AI12" s="91"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No aplica</v>
      </c>
      <c r="AJ12" s="54"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91"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No aplica</v>
      </c>
      <c r="AL12" s="57"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56" t="s">
        <v>345</v>
      </c>
      <c r="AN12" s="76"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65" t="s">
        <v>348</v>
      </c>
      <c r="AP12" s="92">
        <v>45291.0</v>
      </c>
      <c r="AQ12" s="92" t="str">
        <f>IF(AO12="","","∑ Peso porcentual de cada acción definida")</f>
        <v>∑ Peso porcentual de cada acción definida</v>
      </c>
      <c r="AR12" s="53" t="s">
        <v>349</v>
      </c>
      <c r="AS12" s="7"/>
      <c r="AT12" s="7"/>
      <c r="AU12" s="7"/>
      <c r="AV12" s="7"/>
      <c r="AW12" s="7"/>
      <c r="AX12" s="7"/>
      <c r="AY12" s="7"/>
      <c r="AZ12" s="7"/>
      <c r="BA12" s="7"/>
      <c r="BB12" s="7"/>
      <c r="BC12" s="7"/>
      <c r="BD12" s="7"/>
      <c r="BE12" s="7"/>
      <c r="BF12" s="7"/>
      <c r="BG12" s="7"/>
      <c r="BH12" s="7"/>
      <c r="BI12" s="7"/>
      <c r="BJ12" s="7"/>
      <c r="BK12" s="7"/>
      <c r="BL12" s="7"/>
    </row>
    <row r="13" ht="31.5" customHeight="1">
      <c r="A13" s="46"/>
      <c r="B13" s="46"/>
      <c r="C13" s="46"/>
      <c r="D13" s="46"/>
      <c r="E13" s="46"/>
      <c r="F13" s="46"/>
      <c r="G13" s="46"/>
      <c r="H13" s="46"/>
      <c r="I13" s="46"/>
      <c r="J13" s="46"/>
      <c r="K13" s="46"/>
      <c r="L13" s="46"/>
      <c r="M13" s="46"/>
      <c r="N13" s="46"/>
      <c r="O13" s="46"/>
      <c r="P13" s="46"/>
      <c r="Q13" s="87" t="str">
        <f>IF($H$12="","",
IF(OR($H$12="Corrupción",$H$12="Lavado de Activos",$H$12="Financiación del Terrorismo",$H$12="Corrupción en Trámites, OPAs y Consultas de Acceso a la Información Pública"),"No Aplica",'5. Valoración de Controles'!H13))</f>
        <v>No Aplica</v>
      </c>
      <c r="R13" s="87" t="str">
        <f>IF($H$12="","",
IF(OR($H$12="Corrupción",$H$12="Lavado de Activos",$H$12="Financiación del Terrorismo",$H$12="Corrupción en Trámites, OPAs y Consultas de Acceso a la Información Pública"),'6.Valoración Control Corrupción'!E13,"No Aplica"))</f>
        <v/>
      </c>
      <c r="S13" s="87" t="str">
        <f>IF($H$12="","",
IF(OR($H$12="Corrupción",$H$12="Lavado de Activos",$H$12="Financiación del Terrorismo",$H$12="Corrupción en Trámites, OPAs y Consultas de Acceso a la Información Pública"),'6.Valoración Control Corrupción'!F13,"No Aplica"))</f>
        <v/>
      </c>
      <c r="T13" s="87" t="str">
        <f>IF($H$12="","",
IF(OR($H$12="Corrupción",$H$12="Lavado de Activos",$H$12="Financiación del Terrorismo",$H$12="Corrupción en Trámites, OPAs y Consultas de Acceso a la Información Pública"),'6.Valoración Control Corrupción'!G13,"No Aplica"))</f>
        <v/>
      </c>
      <c r="U13" s="87" t="str">
        <f>IF($H$12="","",
IF(OR($H$12="Corrupción",$H$12="Lavado de Activos",$H$12="Financiación del Terrorismo",$H$12="Corrupción en Trámites, OPAs y Consultas de Acceso a la Información Pública"),'6.Valoración Control Corrupción'!H13,"No Aplica"))</f>
        <v/>
      </c>
      <c r="V13" s="87" t="str">
        <f>IF($H$12="","",
IF(OR($H$12="Corrupción",$H$12="Lavado de Activos",$H$12="Financiación del Terrorismo",$H$12="Corrupción en Trámites, OPAs y Consultas de Acceso a la Información Pública"),'6.Valoración Control Corrupción'!I13,"No Aplica"))</f>
        <v/>
      </c>
      <c r="W13" s="87" t="str">
        <f>IF($H$12="","",
IF(OR($H$12="Corrupción",$H$12="Lavado de Activos",$H$12="Financiación del Terrorismo",$H$12="Corrupción en Trámites, OPAs y Consultas de Acceso a la Información Pública"),'6.Valoración Control Corrupción'!J13,"No Aplica"))</f>
        <v/>
      </c>
      <c r="X13" s="78" t="str">
        <f>IF($H$12="","",
IF(OR($H$12="Corrupción",$H$12="Lavado de Activos",$H$12="Financiación del Terrorismo",$H$12="Trámites, OPAs y Consultas de Acceso a la Información Pública"),"No Aplica",'5. Valoración de Controles'!I13))</f>
        <v>No Aplica</v>
      </c>
      <c r="Y13" s="78" t="str">
        <f>IF($H$12="","",
IF(OR($H$12="Corrupción",$H$12="Lavado de Activos",$H$12="Financiación del Terrorismo",$H$12="Trámites, OPAs y Consultas de Acceso a la Información Pública"),"No Aplica",'5. Valoración de Controles'!J13))</f>
        <v>No Aplica</v>
      </c>
      <c r="Z13" s="78" t="str">
        <f>IF($H$12="","",
IF(OR($H$12="Corrupción",$H$12="Lavado de Activos",$H$12="Financiación del Terrorismo",$H$12="Trámites, OPAs y Consultas de Acceso a la Información Pública"),"No Aplica",'5. Valoración de Controles'!K13))</f>
        <v>No Aplica</v>
      </c>
      <c r="AA13" s="78" t="str">
        <f>IF($H$12="","",
IF(OR($H$12="Corrupción",$H$12="Lavado de Activos",$H$12="Financiación del Terrorismo",$H$12="Trámites, OPAs y Consultas de Acceso a la Información Pública"),"No Aplica",'5. Valoración de Controles'!L13))</f>
        <v>No Aplica</v>
      </c>
      <c r="AB13" s="78" t="str">
        <f>IF($H$12="","",
IF(OR($H$12="Corrupción",$H$12="Lavado de Activos",$H$12="Financiación del Terrorismo",$H$12="Trámites, OPAs y Consultas de Acceso a la Información Pública"),"No Aplica",'5. Valoración de Controles'!M13))</f>
        <v>No Aplica</v>
      </c>
      <c r="AC13" s="78" t="str">
        <f>IF($H$12="","",
IF(OR($H$12="Corrupción",$H$12="Lavado de Activos",$H$12="Financiación del Terrorismo",$H$12="Trámites, OPAs y Consultas de Acceso a la Información Pública"),"No Aplica",'5. Valoración de Controles'!N13))</f>
        <v>No Aplica</v>
      </c>
      <c r="AD13" s="78" t="str">
        <f>IF($H$12="","",
IF(OR($H$12="Corrupción",$H$12="Lavado de Activos",$H$12="Financiación del Terrorismo",$H$12="Trámites, OPAs y Consultas de Acceso a la Información Pública"),"No Aplica",'5. Valoración de Controles'!O13))</f>
        <v>No Aplica</v>
      </c>
      <c r="AE13" s="78" t="str">
        <f>IF($H$12="","",
IF(OR($H$12="Corrupción",$H$12="Lavado de Activos",$H$12="Financiación del Terrorismo",$H$12="Trámites, OPAs y Consultas de Acceso a la Información Pública"),"No Aplica",'5. Valoración de Controles'!P13))</f>
        <v>No Aplica</v>
      </c>
      <c r="AF13" s="78" t="str">
        <f>IF($H$12="","",
IF(OR($H$12="Corrupción",$H$12="Lavado de Activos",$H$12="Financiación del Terrorismo",$H$12="Trámites, OPAs y Consultas de Acceso a la Información Pública"),"No Aplica",'5. Valoración de Controles'!Q13))</f>
        <v>No Aplica</v>
      </c>
      <c r="AG13" s="79" t="str">
        <f>IF($H$12="","",
IF(OR($H$12="Corrupción",$H$12="Lavado de Activos",$H$12="Financiación del Terrorismo",$H$12="Corrupción en Trámites, OPAs y Consultas de Acceso a la Información Pública"),"No Aplica",'5. Valoración de Controles'!R13))</f>
        <v>No Aplica</v>
      </c>
      <c r="AH13" s="46"/>
      <c r="AI13" s="46"/>
      <c r="AJ13" s="46"/>
      <c r="AK13" s="46"/>
      <c r="AL13" s="46"/>
      <c r="AM13" s="46"/>
      <c r="AN13" s="46"/>
      <c r="AO13" s="46"/>
      <c r="AP13" s="46"/>
      <c r="AQ13" s="46"/>
      <c r="AR13" s="46"/>
      <c r="AS13" s="7"/>
      <c r="AT13" s="7"/>
      <c r="AU13" s="7"/>
      <c r="AV13" s="7"/>
      <c r="AW13" s="7"/>
      <c r="AX13" s="7"/>
      <c r="AY13" s="7"/>
      <c r="AZ13" s="7"/>
      <c r="BA13" s="7"/>
      <c r="BB13" s="7"/>
      <c r="BC13" s="7"/>
      <c r="BD13" s="7"/>
      <c r="BE13" s="7"/>
      <c r="BF13" s="7"/>
      <c r="BG13" s="7"/>
      <c r="BH13" s="7"/>
      <c r="BI13" s="7"/>
      <c r="BJ13" s="7"/>
      <c r="BK13" s="7"/>
      <c r="BL13" s="7"/>
    </row>
    <row r="14" ht="31.5" customHeight="1">
      <c r="A14" s="51"/>
      <c r="B14" s="51"/>
      <c r="C14" s="51"/>
      <c r="D14" s="51"/>
      <c r="E14" s="51"/>
      <c r="F14" s="51"/>
      <c r="G14" s="51"/>
      <c r="H14" s="51"/>
      <c r="I14" s="51"/>
      <c r="J14" s="51"/>
      <c r="K14" s="51"/>
      <c r="L14" s="51"/>
      <c r="M14" s="51"/>
      <c r="N14" s="51"/>
      <c r="O14" s="51"/>
      <c r="P14" s="51"/>
      <c r="Q14" s="87" t="str">
        <f>IF($H$12="","",
IF(OR($H$12="Corrupción",$H$12="Lavado de Activos",$H$12="Financiación del Terrorismo",$H$12="Corrupción en Trámites, OPAs y Consultas de Acceso a la Información Pública"),"No Aplica",'5. Valoración de Controles'!H14))</f>
        <v>No Aplica</v>
      </c>
      <c r="R14" s="87" t="str">
        <f>IF($H$12="","",
IF(OR($H$12="Corrupción",$H$12="Lavado de Activos",$H$12="Financiación del Terrorismo",$H$12="Corrupción en Trámites, OPAs y Consultas de Acceso a la Información Pública"),'6.Valoración Control Corrupción'!E14,"No Aplica"))</f>
        <v/>
      </c>
      <c r="S14" s="87" t="str">
        <f>IF($H$12="","",
IF(OR($H$12="Corrupción",$H$12="Lavado de Activos",$H$12="Financiación del Terrorismo",$H$12="Corrupción en Trámites, OPAs y Consultas de Acceso a la Información Pública"),'6.Valoración Control Corrupción'!F14,"No Aplica"))</f>
        <v/>
      </c>
      <c r="T14" s="87" t="str">
        <f>IF($H$12="","",
IF(OR($H$12="Corrupción",$H$12="Lavado de Activos",$H$12="Financiación del Terrorismo",$H$12="Corrupción en Trámites, OPAs y Consultas de Acceso a la Información Pública"),'6.Valoración Control Corrupción'!G14,"No Aplica"))</f>
        <v/>
      </c>
      <c r="U14" s="87" t="str">
        <f>IF($H$12="","",
IF(OR($H$12="Corrupción",$H$12="Lavado de Activos",$H$12="Financiación del Terrorismo",$H$12="Corrupción en Trámites, OPAs y Consultas de Acceso a la Información Pública"),'6.Valoración Control Corrupción'!H14,"No Aplica"))</f>
        <v/>
      </c>
      <c r="V14" s="87" t="str">
        <f>IF($H$12="","",
IF(OR($H$12="Corrupción",$H$12="Lavado de Activos",$H$12="Financiación del Terrorismo",$H$12="Corrupción en Trámites, OPAs y Consultas de Acceso a la Información Pública"),'6.Valoración Control Corrupción'!I14,"No Aplica"))</f>
        <v/>
      </c>
      <c r="W14" s="87" t="str">
        <f>IF($H$12="","",
IF(OR($H$12="Corrupción",$H$12="Lavado de Activos",$H$12="Financiación del Terrorismo",$H$12="Corrupción en Trámites, OPAs y Consultas de Acceso a la Información Pública"),'6.Valoración Control Corrupción'!J14,"No Aplica"))</f>
        <v/>
      </c>
      <c r="X14" s="78" t="str">
        <f>IF($H$12="","",
IF(OR($H$12="Corrupción",$H$12="Lavado de Activos",$H$12="Financiación del Terrorismo",$H$12="Trámites, OPAs y Consultas de Acceso a la Información Pública"),"No Aplica",'5. Valoración de Controles'!I14))</f>
        <v>No Aplica</v>
      </c>
      <c r="Y14" s="78" t="str">
        <f>IF($H$12="","",
IF(OR($H$12="Corrupción",$H$12="Lavado de Activos",$H$12="Financiación del Terrorismo",$H$12="Trámites, OPAs y Consultas de Acceso a la Información Pública"),"No Aplica",'5. Valoración de Controles'!J14))</f>
        <v>No Aplica</v>
      </c>
      <c r="Z14" s="78" t="str">
        <f>IF($H$12="","",
IF(OR($H$12="Corrupción",$H$12="Lavado de Activos",$H$12="Financiación del Terrorismo",$H$12="Trámites, OPAs y Consultas de Acceso a la Información Pública"),"No Aplica",'5. Valoración de Controles'!K14))</f>
        <v>No Aplica</v>
      </c>
      <c r="AA14" s="78" t="str">
        <f>IF($H$12="","",
IF(OR($H$12="Corrupción",$H$12="Lavado de Activos",$H$12="Financiación del Terrorismo",$H$12="Trámites, OPAs y Consultas de Acceso a la Información Pública"),"No Aplica",'5. Valoración de Controles'!L14))</f>
        <v>No Aplica</v>
      </c>
      <c r="AB14" s="78" t="str">
        <f>IF($H$12="","",
IF(OR($H$12="Corrupción",$H$12="Lavado de Activos",$H$12="Financiación del Terrorismo",$H$12="Trámites, OPAs y Consultas de Acceso a la Información Pública"),"No Aplica",'5. Valoración de Controles'!M14))</f>
        <v>No Aplica</v>
      </c>
      <c r="AC14" s="78" t="str">
        <f>IF($H$12="","",
IF(OR($H$12="Corrupción",$H$12="Lavado de Activos",$H$12="Financiación del Terrorismo",$H$12="Trámites, OPAs y Consultas de Acceso a la Información Pública"),"No Aplica",'5. Valoración de Controles'!N14))</f>
        <v>No Aplica</v>
      </c>
      <c r="AD14" s="78" t="str">
        <f>IF($H$12="","",
IF(OR($H$12="Corrupción",$H$12="Lavado de Activos",$H$12="Financiación del Terrorismo",$H$12="Trámites, OPAs y Consultas de Acceso a la Información Pública"),"No Aplica",'5. Valoración de Controles'!O14))</f>
        <v>No Aplica</v>
      </c>
      <c r="AE14" s="78" t="str">
        <f>IF($H$12="","",
IF(OR($H$12="Corrupción",$H$12="Lavado de Activos",$H$12="Financiación del Terrorismo",$H$12="Trámites, OPAs y Consultas de Acceso a la Información Pública"),"No Aplica",'5. Valoración de Controles'!P14))</f>
        <v>No Aplica</v>
      </c>
      <c r="AF14" s="78" t="str">
        <f>IF($H$12="","",
IF(OR($H$12="Corrupción",$H$12="Lavado de Activos",$H$12="Financiación del Terrorismo",$H$12="Trámites, OPAs y Consultas de Acceso a la Información Pública"),"No Aplica",'5. Valoración de Controles'!Q14))</f>
        <v>No Aplica</v>
      </c>
      <c r="AG14" s="79" t="str">
        <f>IF($H$12="","",
IF(OR($H$12="Corrupción",$H$12="Lavado de Activos",$H$12="Financiación del Terrorismo",$H$12="Corrupción en Trámites, OPAs y Consultas de Acceso a la Información Pública"),"No Aplica",'5. Valoración de Controles'!R14))</f>
        <v>No Aplica</v>
      </c>
      <c r="AH14" s="51"/>
      <c r="AI14" s="51"/>
      <c r="AJ14" s="51"/>
      <c r="AK14" s="51"/>
      <c r="AL14" s="51"/>
      <c r="AM14" s="51"/>
      <c r="AN14" s="51"/>
      <c r="AO14" s="51"/>
      <c r="AP14" s="51"/>
      <c r="AQ14" s="51"/>
      <c r="AR14" s="51"/>
      <c r="AS14" s="7"/>
      <c r="AT14" s="7"/>
      <c r="AU14" s="7"/>
      <c r="AV14" s="7"/>
      <c r="AW14" s="7"/>
      <c r="AX14" s="7"/>
      <c r="AY14" s="7"/>
      <c r="AZ14" s="7"/>
      <c r="BA14" s="7"/>
      <c r="BB14" s="7"/>
      <c r="BC14" s="7"/>
      <c r="BD14" s="7"/>
      <c r="BE14" s="7"/>
      <c r="BF14" s="7"/>
      <c r="BG14" s="7"/>
      <c r="BH14" s="7"/>
      <c r="BI14" s="7"/>
      <c r="BJ14" s="7"/>
      <c r="BK14" s="7"/>
      <c r="BL14" s="7"/>
    </row>
    <row r="15" ht="31.5" customHeight="1">
      <c r="A15" s="52">
        <v>3.0</v>
      </c>
      <c r="B15" s="53" t="str">
        <f>'2. Identificación del Riesgo'!B15:B17</f>
        <v>Manejo de Emergencias y Desastres</v>
      </c>
      <c r="C15" s="53" t="str">
        <f>IF('2. Identificación del Riesgo'!C15:C17="","",'2. Identificación del Riesgo'!C15:C17)</f>
        <v>Emisión de concepto técnico de planes de emergencias y contingencias para actividades de aglomeraciones de público, parques de diverisiones, atracciones o dispositivos de entretenimeinto</v>
      </c>
      <c r="D15" s="53" t="str">
        <f>IF('2. Identificación del Riesgo'!D15:D17="","",'2. Identificación del Riesgo'!D15:D17)</f>
        <v>Afectación Reputacional</v>
      </c>
      <c r="E15" s="53" t="str">
        <f>IF('2. Identificación del Riesgo'!E15:E17="","",'2. Identificación del Riesgo'!E15:E17)</f>
        <v>Falta de seguimiento en la emisión de sión de conceptos de verificación de PEC</v>
      </c>
      <c r="F15" s="53" t="str">
        <f>IF('2. Identificación del Riesgo'!F15:F17="","",'2. Identificación del Riesgo'!F15:F17)</f>
        <v>Debilidad en la elaboración  de los conceptos de verificación de los PEC </v>
      </c>
      <c r="G15" s="53" t="str">
        <f>IF('2. Identificación del Riesgo'!G15:G17="","",'2. Identificación del Riesgo'!G15:G17)</f>
        <v>Emisión de conceptos técnicos de evaluación de planes de aglomeraciones de público, parques de diversiones, atracciones o dispositivos de entretenimiento, sin el cumplimiento de requisitos para beneficio de un tercero</v>
      </c>
      <c r="H15" s="53" t="str">
        <f>IF('2. Identificación del Riesgo'!H15:H17="","",'2. Identificación del Riesgo'!H15:H17)</f>
        <v>Corrupción en Trámites, OPAs y Consultas de Acceso a la Información Pública</v>
      </c>
      <c r="I15" s="53" t="str">
        <f>IF('2. Identificación del Riesgo'!I15:I17="","",'2. Identificación del Riesgo'!I15:I17)</f>
        <v>Ejecución y Administración de procesos</v>
      </c>
      <c r="J15" s="53" t="str">
        <f>IF('2. Identificación del Riesgo'!J15:J17="","",'2. Identificación del Riesgo'!J15:J17)</f>
        <v>Rara vez: No se ha presentado en los últimos cinco años.</v>
      </c>
      <c r="K15" s="54" t="str">
        <f>'2. Identificación del Riesgo'!K15:K17</f>
        <v>Rara vez</v>
      </c>
      <c r="L15" s="55">
        <f>'2. Identificación del Riesgo'!L15:L17</f>
        <v>0.2</v>
      </c>
      <c r="M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No Aplica</v>
      </c>
      <c r="N15" s="54" t="str">
        <f>'2. Identificación del Riesgo'!N15:N17</f>
        <v>Moderado</v>
      </c>
      <c r="O15" s="55">
        <f>'2. Identificación del Riesgo'!O15:O17</f>
        <v>0.6</v>
      </c>
      <c r="P15" s="57" t="str">
        <f>'2. Identificación del Riesgo'!P15:P17</f>
        <v>Moderado</v>
      </c>
      <c r="Q15" s="87" t="str">
        <f>IF($H$15="","",
IF(OR($H$15="Corrupción",$H$15="Lavado de Activos",$H$15="Financiación del Terrorismo",$H$15="Corrupción en Trámites, OPAs y Consultas de Acceso a la Información Pública"),"No Aplica",'5. Valoración de Controles'!H15))</f>
        <v>No Aplica</v>
      </c>
      <c r="R15" s="87" t="str">
        <f>IF($H$15="","",
IF(OR($H$15="Corrupción",$H$15="Lavado de Activos",$H$15="Financiación del Terrorismo",$H$15="Corrupción en Trámites, OPAs y Consultas de Acceso a la Información Pública"),'6.Valoración Control Corrupción'!E15,"No Aplica"))</f>
        <v>El profesional asignado y profesional lider del grupo de gestión de riesgos por aglomeraciones de público y STV.
y
El Subdirector para el Manejo deEmergencias y Desastres</v>
      </c>
      <c r="S15" s="87" t="str">
        <f>IF($H$15="","",
IF(OR($H$15="Corrupción",$H$15="Lavado de Activos",$H$15="Financiación del Terrorismo",$H$15="Corrupción en Trámites, OPAs y Consultas de Acceso a la Información Pública"),'6.Valoración Control Corrupción'!F15,"No Aplica"))</f>
        <v>A demanda</v>
      </c>
      <c r="T15" s="87" t="str">
        <f>IF($H$15="","",
IF(OR($H$15="Corrupción",$H$15="Lavado de Activos",$H$15="Financiación del Terrorismo",$H$15="Corrupción en Trámites, OPAs y Consultas de Acceso a la Información Pública"),'6.Valoración Control Corrupción'!G15,"No Aplica"))</f>
        <v>Verificar que se cumplan todos los requisitos para emitir concepto técnico de los planes de aglomeraciones de público, con el fin de evitar la materialización de riesgos y el favorecimiento de terceros.</v>
      </c>
      <c r="U15" s="87" t="str">
        <f>IF($H$15="","",
IF(OR($H$15="Corrupción",$H$15="Lavado de Activos",$H$15="Financiación del Terrorismo",$H$15="Corrupción en Trámites, OPAs y Consultas de Acceso a la Información Pública"),'6.Valoración Control Corrupción'!H15,"No Aplica"))</f>
        <v>1) El (la) profesional asignado revisa el cumplimiento de los requisitos para cada uno de los PEC con el fin de establecer el cumplimento y la emisión del concepto técnico de cumplimiento o no cumplimiento.
2) El (la) profesional líder aprueba la emisión del concepto técnico para cada uno de los PEC con el fin de establecer que se encuentre coherente con la evaluación realizada y el PEC cargado o radicado en el IDIGER.
3) El (la) Subdirector para el manejo de emergencias y desastres aprueba la emisión del concepto técnico para cada uno de los PEC con el fin de establecer que se encuentre coherente con la evaluación realizada y el PEC cargado o radicado en el IDIGER.</v>
      </c>
      <c r="V15" s="87" t="str">
        <f>IF($H$15="","",
IF(OR($H$15="Corrupción",$H$15="Lavado de Activos",$H$15="Financiación del Terrorismo",$H$15="Corrupción en Trámites, OPAs y Consultas de Acceso a la Información Pública"),'6.Valoración Control Corrupción'!I15,"No Aplica"))</f>
        <v>1) En caso de identificar el no cumplimiento de los requisitos, se procede a proyectar concepto técnico no favorable, según las novedades identificadas.</v>
      </c>
      <c r="W15" s="87" t="str">
        <f>IF($H$15="","",
IF(OR($H$15="Corrupción",$H$15="Lavado de Activos",$H$15="Financiación del Terrorismo",$H$15="Corrupción en Trámites, OPAs y Consultas de Acceso a la Información Pública"),'6.Valoración Control Corrupción'!J15,"No Aplica"))</f>
        <v>1) Base de datos SUGA con los id de radicados entrada y salida, asignaciones (en donde están las revisiones y aprobaciones) y la información de favorable o no favorable.
2) base de datos PDADE con los id de radicados entrada y salida (en donde están las revisiones y aprobaciones)</v>
      </c>
      <c r="X15" s="78" t="str">
        <f>IF($H$15="","",
IF(OR($H$15="Corrupción",$H$15="Lavado de Activos",$H$15="Financiación del Terrorismo",$H$15="Trámites, OPAs y Consultas de Acceso a la Información Pública"),"No Aplica",'5. Valoración de Controles'!I15))</f>
        <v/>
      </c>
      <c r="Y15" s="78" t="str">
        <f>IF($H$15="","",
IF(OR($H$15="Corrupción",$H$15="Lavado de Activos",$H$15="Financiación del Terrorismo",$H$15="Trámites, OPAs y Consultas de Acceso a la Información Pública"),"No Aplica",'5. Valoración de Controles'!J15))</f>
        <v/>
      </c>
      <c r="Z15" s="78" t="str">
        <f>IF($H$15="","",
IF(OR($H$15="Corrupción",$H$15="Lavado de Activos",$H$15="Financiación del Terrorismo",$H$15="Trámites, OPAs y Consultas de Acceso a la Información Pública"),"No Aplica",'5. Valoración de Controles'!K15))</f>
        <v/>
      </c>
      <c r="AA15" s="78" t="str">
        <f>IF($H$15="","",
IF(OR($H$15="Corrupción",$H$15="Lavado de Activos",$H$15="Financiación del Terrorismo",$H$15="Trámites, OPAs y Consultas de Acceso a la Información Pública"),"No Aplica",'5. Valoración de Controles'!L15))</f>
        <v/>
      </c>
      <c r="AB15" s="78" t="str">
        <f>IF($H$15="","",
IF(OR($H$15="Corrupción",$H$15="Lavado de Activos",$H$15="Financiación del Terrorismo",$H$15="Trámites, OPAs y Consultas de Acceso a la Información Pública"),"No Aplica",'5. Valoración de Controles'!M15))</f>
        <v/>
      </c>
      <c r="AC15" s="78" t="str">
        <f>IF($H$15="","",
IF(OR($H$15="Corrupción",$H$15="Lavado de Activos",$H$15="Financiación del Terrorismo",$H$15="Trámites, OPAs y Consultas de Acceso a la Información Pública"),"No Aplica",'5. Valoración de Controles'!N15))</f>
        <v/>
      </c>
      <c r="AD15" s="78" t="str">
        <f>IF($H$15="","",
IF(OR($H$15="Corrupción",$H$15="Lavado de Activos",$H$15="Financiación del Terrorismo",$H$15="Trámites, OPAs y Consultas de Acceso a la Información Pública"),"No Aplica",'5. Valoración de Controles'!O15))</f>
        <v/>
      </c>
      <c r="AE15" s="78" t="str">
        <f>IF($H$15="","",
IF(OR($H$15="Corrupción",$H$15="Lavado de Activos",$H$15="Financiación del Terrorismo",$H$15="Trámites, OPAs y Consultas de Acceso a la Información Pública"),"No Aplica",'5. Valoración de Controles'!P15))</f>
        <v/>
      </c>
      <c r="AF15" s="78" t="str">
        <f>IF($H$15="","",
IF(OR($H$15="Corrupción",$H$15="Lavado de Activos",$H$15="Financiación del Terrorismo",$H$15="Trámites, OPAs y Consultas de Acceso a la Información Pública"),"No Aplica",'5. Valoración de Controles'!Q15))</f>
        <v/>
      </c>
      <c r="AG15" s="79" t="str">
        <f>IF($H$15="","",
IF(OR($H$15="Corrupción",$H$15="Lavado de Activos",$H$15="Financiación del Terrorismo",$H$15="Corrupción en Trámites, OPAs y Consultas de Acceso a la Información Pública"),"No Aplica",'5. Valoración de Controles'!R15))</f>
        <v>No Aplica</v>
      </c>
      <c r="AH15" s="54"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Rara vez</v>
      </c>
      <c r="AI15" s="91"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No aplica</v>
      </c>
      <c r="AJ15" s="54"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Moderado</v>
      </c>
      <c r="AK15" s="91"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No aplica</v>
      </c>
      <c r="AL15" s="57"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56" t="s">
        <v>345</v>
      </c>
      <c r="AN15" s="76"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65" t="s">
        <v>346</v>
      </c>
      <c r="AP15" s="92">
        <v>45291.0</v>
      </c>
      <c r="AQ15" s="92" t="str">
        <f>IF(AO15="","","∑ Peso porcentual de cada acción definida")</f>
        <v>∑ Peso porcentual de cada acción definida</v>
      </c>
      <c r="AR15" s="53" t="s">
        <v>350</v>
      </c>
      <c r="AS15" s="7"/>
      <c r="AT15" s="7"/>
      <c r="AU15" s="7"/>
      <c r="AV15" s="7"/>
      <c r="AW15" s="7"/>
      <c r="AX15" s="7"/>
      <c r="AY15" s="7"/>
      <c r="AZ15" s="7"/>
      <c r="BA15" s="7"/>
      <c r="BB15" s="7"/>
      <c r="BC15" s="7"/>
      <c r="BD15" s="7"/>
      <c r="BE15" s="7"/>
      <c r="BF15" s="7"/>
      <c r="BG15" s="7"/>
      <c r="BH15" s="7"/>
      <c r="BI15" s="7"/>
      <c r="BJ15" s="7"/>
      <c r="BK15" s="7"/>
      <c r="BL15" s="7"/>
    </row>
    <row r="16" ht="31.5" customHeight="1">
      <c r="A16" s="46"/>
      <c r="B16" s="46"/>
      <c r="C16" s="46"/>
      <c r="D16" s="46"/>
      <c r="E16" s="46"/>
      <c r="F16" s="46"/>
      <c r="G16" s="46"/>
      <c r="H16" s="46"/>
      <c r="I16" s="46"/>
      <c r="J16" s="46"/>
      <c r="K16" s="46"/>
      <c r="L16" s="46"/>
      <c r="M16" s="46"/>
      <c r="N16" s="46"/>
      <c r="O16" s="46"/>
      <c r="P16" s="46"/>
      <c r="Q16" s="87" t="str">
        <f>IF($H$15="","",
IF(OR($H$15="Corrupción",$H$15="Lavado de Activos",$H$15="Financiación del Terrorismo",$H$15="Corrupción en Trámites, OPAs y Consultas de Acceso a la Información Pública"),"No Aplica",'5. Valoración de Controles'!H16))</f>
        <v>No Aplica</v>
      </c>
      <c r="R16" s="87" t="str">
        <f>IF($H$15="","",
IF(OR($H$15="Corrupción",$H$15="Lavado de Activos",$H$15="Financiación del Terrorismo",$H$15="Corrupción en Trámites, OPAs y Consultas de Acceso a la Información Pública"),'6.Valoración Control Corrupción'!E16,"No Aplica"))</f>
        <v/>
      </c>
      <c r="S16" s="87" t="str">
        <f>IF($H$15="","",
IF(OR($H$15="Corrupción",$H$15="Lavado de Activos",$H$15="Financiación del Terrorismo",$H$15="Corrupción en Trámites, OPAs y Consultas de Acceso a la Información Pública"),'6.Valoración Control Corrupción'!F16,"No Aplica"))</f>
        <v/>
      </c>
      <c r="T16" s="87" t="str">
        <f>IF($H$15="","",
IF(OR($H$15="Corrupción",$H$15="Lavado de Activos",$H$15="Financiación del Terrorismo",$H$15="Corrupción en Trámites, OPAs y Consultas de Acceso a la Información Pública"),'6.Valoración Control Corrupción'!G16,"No Aplica"))</f>
        <v/>
      </c>
      <c r="U16" s="87" t="str">
        <f>IF($H$15="","",
IF(OR($H$15="Corrupción",$H$15="Lavado de Activos",$H$15="Financiación del Terrorismo",$H$15="Corrupción en Trámites, OPAs y Consultas de Acceso a la Información Pública"),'6.Valoración Control Corrupción'!H16,"No Aplica"))</f>
        <v/>
      </c>
      <c r="V16" s="87" t="str">
        <f>IF($H$15="","",
IF(OR($H$15="Corrupción",$H$15="Lavado de Activos",$H$15="Financiación del Terrorismo",$H$15="Corrupción en Trámites, OPAs y Consultas de Acceso a la Información Pública"),'6.Valoración Control Corrupción'!I16,"No Aplica"))</f>
        <v/>
      </c>
      <c r="W16" s="87" t="str">
        <f>IF($H$15="","",
IF(OR($H$15="Corrupción",$H$15="Lavado de Activos",$H$15="Financiación del Terrorismo",$H$15="Corrupción en Trámites, OPAs y Consultas de Acceso a la Información Pública"),'6.Valoración Control Corrupción'!J16,"No Aplica"))</f>
        <v/>
      </c>
      <c r="X16" s="78" t="str">
        <f>IF($H$15="","",
IF(OR($H$15="Corrupción",$H$15="Lavado de Activos",$H$15="Financiación del Terrorismo",$H$15="Trámites, OPAs y Consultas de Acceso a la Información Pública"),"No Aplica",'5. Valoración de Controles'!I16))</f>
        <v/>
      </c>
      <c r="Y16" s="78" t="str">
        <f>IF($H$15="","",
IF(OR($H$15="Corrupción",$H$15="Lavado de Activos",$H$15="Financiación del Terrorismo",$H$15="Trámites, OPAs y Consultas de Acceso a la Información Pública"),"No Aplica",'5. Valoración de Controles'!J16))</f>
        <v/>
      </c>
      <c r="Z16" s="78" t="str">
        <f>IF($H$15="","",
IF(OR($H$15="Corrupción",$H$15="Lavado de Activos",$H$15="Financiación del Terrorismo",$H$15="Trámites, OPAs y Consultas de Acceso a la Información Pública"),"No Aplica",'5. Valoración de Controles'!K16))</f>
        <v/>
      </c>
      <c r="AA16" s="78" t="str">
        <f>IF($H$15="","",
IF(OR($H$15="Corrupción",$H$15="Lavado de Activos",$H$15="Financiación del Terrorismo",$H$15="Trámites, OPAs y Consultas de Acceso a la Información Pública"),"No Aplica",'5. Valoración de Controles'!L16))</f>
        <v/>
      </c>
      <c r="AB16" s="78" t="str">
        <f>IF($H$15="","",
IF(OR($H$15="Corrupción",$H$15="Lavado de Activos",$H$15="Financiación del Terrorismo",$H$15="Trámites, OPAs y Consultas de Acceso a la Información Pública"),"No Aplica",'5. Valoración de Controles'!M16))</f>
        <v/>
      </c>
      <c r="AC16" s="78" t="str">
        <f>IF($H$15="","",
IF(OR($H$15="Corrupción",$H$15="Lavado de Activos",$H$15="Financiación del Terrorismo",$H$15="Trámites, OPAs y Consultas de Acceso a la Información Pública"),"No Aplica",'5. Valoración de Controles'!N16))</f>
        <v/>
      </c>
      <c r="AD16" s="78" t="str">
        <f>IF($H$15="","",
IF(OR($H$15="Corrupción",$H$15="Lavado de Activos",$H$15="Financiación del Terrorismo",$H$15="Trámites, OPAs y Consultas de Acceso a la Información Pública"),"No Aplica",'5. Valoración de Controles'!O16))</f>
        <v/>
      </c>
      <c r="AE16" s="78" t="str">
        <f>IF($H$15="","",
IF(OR($H$15="Corrupción",$H$15="Lavado de Activos",$H$15="Financiación del Terrorismo",$H$15="Trámites, OPAs y Consultas de Acceso a la Información Pública"),"No Aplica",'5. Valoración de Controles'!P16))</f>
        <v/>
      </c>
      <c r="AF16" s="78" t="str">
        <f>IF($H$15="","",
IF(OR($H$15="Corrupción",$H$15="Lavado de Activos",$H$15="Financiación del Terrorismo",$H$15="Trámites, OPAs y Consultas de Acceso a la Información Pública"),"No Aplica",'5. Valoración de Controles'!Q16))</f>
        <v/>
      </c>
      <c r="AG16" s="79" t="str">
        <f>IF($H$15="","",
IF(OR($H$15="Corrupción",$H$15="Lavado de Activos",$H$15="Financiación del Terrorismo",$H$15="Corrupción en Trámites, OPAs y Consultas de Acceso a la Información Pública"),"No Aplica",'5. Valoración de Controles'!R16))</f>
        <v>No Aplica</v>
      </c>
      <c r="AH16" s="46"/>
      <c r="AI16" s="46"/>
      <c r="AJ16" s="46"/>
      <c r="AK16" s="46"/>
      <c r="AL16" s="46"/>
      <c r="AM16" s="46"/>
      <c r="AN16" s="46"/>
      <c r="AO16" s="46"/>
      <c r="AP16" s="46"/>
      <c r="AQ16" s="46"/>
      <c r="AR16" s="46"/>
      <c r="AS16" s="7"/>
      <c r="AT16" s="7"/>
      <c r="AU16" s="7"/>
      <c r="AV16" s="7"/>
      <c r="AW16" s="7"/>
      <c r="AX16" s="7"/>
      <c r="AY16" s="7"/>
      <c r="AZ16" s="7"/>
      <c r="BA16" s="7"/>
      <c r="BB16" s="7"/>
      <c r="BC16" s="7"/>
      <c r="BD16" s="7"/>
      <c r="BE16" s="7"/>
      <c r="BF16" s="7"/>
      <c r="BG16" s="7"/>
      <c r="BH16" s="7"/>
      <c r="BI16" s="7"/>
      <c r="BJ16" s="7"/>
      <c r="BK16" s="7"/>
      <c r="BL16" s="7"/>
    </row>
    <row r="17" ht="31.5" customHeight="1">
      <c r="A17" s="51"/>
      <c r="B17" s="51"/>
      <c r="C17" s="51"/>
      <c r="D17" s="51"/>
      <c r="E17" s="51"/>
      <c r="F17" s="51"/>
      <c r="G17" s="51"/>
      <c r="H17" s="51"/>
      <c r="I17" s="51"/>
      <c r="J17" s="51"/>
      <c r="K17" s="51"/>
      <c r="L17" s="51"/>
      <c r="M17" s="51"/>
      <c r="N17" s="51"/>
      <c r="O17" s="51"/>
      <c r="P17" s="51"/>
      <c r="Q17" s="87" t="str">
        <f>IF($H$15="","",
IF(OR($H$15="Corrupción",$H$15="Lavado de Activos",$H$15="Financiación del Terrorismo",$H$15="Corrupción en Trámites, OPAs y Consultas de Acceso a la Información Pública"),"No Aplica",'5. Valoración de Controles'!H17))</f>
        <v>No Aplica</v>
      </c>
      <c r="R17" s="87" t="str">
        <f>IF($H$15="","",
IF(OR($H$15="Corrupción",$H$15="Lavado de Activos",$H$15="Financiación del Terrorismo",$H$15="Corrupción en Trámites, OPAs y Consultas de Acceso a la Información Pública"),'6.Valoración Control Corrupción'!E17,"No Aplica"))</f>
        <v/>
      </c>
      <c r="S17" s="87" t="str">
        <f>IF($H$15="","",
IF(OR($H$15="Corrupción",$H$15="Lavado de Activos",$H$15="Financiación del Terrorismo",$H$15="Corrupción en Trámites, OPAs y Consultas de Acceso a la Información Pública"),'6.Valoración Control Corrupción'!F17,"No Aplica"))</f>
        <v/>
      </c>
      <c r="T17" s="87" t="str">
        <f>IF($H$15="","",
IF(OR($H$15="Corrupción",$H$15="Lavado de Activos",$H$15="Financiación del Terrorismo",$H$15="Corrupción en Trámites, OPAs y Consultas de Acceso a la Información Pública"),'6.Valoración Control Corrupción'!G17,"No Aplica"))</f>
        <v/>
      </c>
      <c r="U17" s="87" t="str">
        <f>IF($H$15="","",
IF(OR($H$15="Corrupción",$H$15="Lavado de Activos",$H$15="Financiación del Terrorismo",$H$15="Corrupción en Trámites, OPAs y Consultas de Acceso a la Información Pública"),'6.Valoración Control Corrupción'!H17,"No Aplica"))</f>
        <v/>
      </c>
      <c r="V17" s="87" t="str">
        <f>IF($H$15="","",
IF(OR($H$15="Corrupción",$H$15="Lavado de Activos",$H$15="Financiación del Terrorismo",$H$15="Corrupción en Trámites, OPAs y Consultas de Acceso a la Información Pública"),'6.Valoración Control Corrupción'!I17,"No Aplica"))</f>
        <v/>
      </c>
      <c r="W17" s="87" t="str">
        <f>IF($H$15="","",
IF(OR($H$15="Corrupción",$H$15="Lavado de Activos",$H$15="Financiación del Terrorismo",$H$15="Corrupción en Trámites, OPAs y Consultas de Acceso a la Información Pública"),'6.Valoración Control Corrupción'!J17,"No Aplica"))</f>
        <v/>
      </c>
      <c r="X17" s="78" t="str">
        <f>IF($H$15="","",
IF(OR($H$15="Corrupción",$H$15="Lavado de Activos",$H$15="Financiación del Terrorismo",$H$15="Trámites, OPAs y Consultas de Acceso a la Información Pública"),"No Aplica",'5. Valoración de Controles'!I17))</f>
        <v/>
      </c>
      <c r="Y17" s="78" t="str">
        <f>IF($H$15="","",
IF(OR($H$15="Corrupción",$H$15="Lavado de Activos",$H$15="Financiación del Terrorismo",$H$15="Trámites, OPAs y Consultas de Acceso a la Información Pública"),"No Aplica",'5. Valoración de Controles'!J17))</f>
        <v/>
      </c>
      <c r="Z17" s="78" t="str">
        <f>IF($H$15="","",
IF(OR($H$15="Corrupción",$H$15="Lavado de Activos",$H$15="Financiación del Terrorismo",$H$15="Trámites, OPAs y Consultas de Acceso a la Información Pública"),"No Aplica",'5. Valoración de Controles'!K17))</f>
        <v/>
      </c>
      <c r="AA17" s="78" t="str">
        <f>IF($H$15="","",
IF(OR($H$15="Corrupción",$H$15="Lavado de Activos",$H$15="Financiación del Terrorismo",$H$15="Trámites, OPAs y Consultas de Acceso a la Información Pública"),"No Aplica",'5. Valoración de Controles'!L17))</f>
        <v/>
      </c>
      <c r="AB17" s="78" t="str">
        <f>IF($H$15="","",
IF(OR($H$15="Corrupción",$H$15="Lavado de Activos",$H$15="Financiación del Terrorismo",$H$15="Trámites, OPAs y Consultas de Acceso a la Información Pública"),"No Aplica",'5. Valoración de Controles'!M17))</f>
        <v/>
      </c>
      <c r="AC17" s="78" t="str">
        <f>IF($H$15="","",
IF(OR($H$15="Corrupción",$H$15="Lavado de Activos",$H$15="Financiación del Terrorismo",$H$15="Trámites, OPAs y Consultas de Acceso a la Información Pública"),"No Aplica",'5. Valoración de Controles'!N17))</f>
        <v/>
      </c>
      <c r="AD17" s="78" t="str">
        <f>IF($H$15="","",
IF(OR($H$15="Corrupción",$H$15="Lavado de Activos",$H$15="Financiación del Terrorismo",$H$15="Trámites, OPAs y Consultas de Acceso a la Información Pública"),"No Aplica",'5. Valoración de Controles'!O17))</f>
        <v/>
      </c>
      <c r="AE17" s="78" t="str">
        <f>IF($H$15="","",
IF(OR($H$15="Corrupción",$H$15="Lavado de Activos",$H$15="Financiación del Terrorismo",$H$15="Trámites, OPAs y Consultas de Acceso a la Información Pública"),"No Aplica",'5. Valoración de Controles'!P17))</f>
        <v/>
      </c>
      <c r="AF17" s="78" t="str">
        <f>IF($H$15="","",
IF(OR($H$15="Corrupción",$H$15="Lavado de Activos",$H$15="Financiación del Terrorismo",$H$15="Trámites, OPAs y Consultas de Acceso a la Información Pública"),"No Aplica",'5. Valoración de Controles'!Q17))</f>
        <v/>
      </c>
      <c r="AG17" s="79" t="str">
        <f>IF($H$15="","",
IF(OR($H$15="Corrupción",$H$15="Lavado de Activos",$H$15="Financiación del Terrorismo",$H$15="Corrupción en Trámites, OPAs y Consultas de Acceso a la Información Pública"),"No Aplica",'5. Valoración de Controles'!R17))</f>
        <v>No Aplica</v>
      </c>
      <c r="AH17" s="51"/>
      <c r="AI17" s="51"/>
      <c r="AJ17" s="51"/>
      <c r="AK17" s="51"/>
      <c r="AL17" s="51"/>
      <c r="AM17" s="51"/>
      <c r="AN17" s="51"/>
      <c r="AO17" s="51"/>
      <c r="AP17" s="51"/>
      <c r="AQ17" s="51"/>
      <c r="AR17" s="51"/>
      <c r="AS17" s="7"/>
      <c r="AT17" s="7"/>
      <c r="AU17" s="7"/>
      <c r="AV17" s="7"/>
      <c r="AW17" s="7"/>
      <c r="AX17" s="7"/>
      <c r="AY17" s="7"/>
      <c r="AZ17" s="7"/>
      <c r="BA17" s="7"/>
      <c r="BB17" s="7"/>
      <c r="BC17" s="7"/>
      <c r="BD17" s="7"/>
      <c r="BE17" s="7"/>
      <c r="BF17" s="7"/>
      <c r="BG17" s="7"/>
      <c r="BH17" s="7"/>
      <c r="BI17" s="7"/>
      <c r="BJ17" s="7"/>
      <c r="BK17" s="7"/>
      <c r="BL17" s="7"/>
    </row>
    <row r="18" ht="31.5" customHeight="1">
      <c r="A18" s="52">
        <v>4.0</v>
      </c>
      <c r="B18" s="53" t="str">
        <f>'2. Identificación del Riesgo'!B18:B20</f>
        <v>Manejo de Emergencias y Desastres</v>
      </c>
      <c r="C18" s="53" t="str">
        <f>IF('2. Identificación del Riesgo'!C18:C20="","",'2. Identificación del Riesgo'!C18:C20)</f>
        <v>Compromisos de plan de acción</v>
      </c>
      <c r="D18" s="53" t="str">
        <f>IF('2. Identificación del Riesgo'!D18:D20="","",'2. Identificación del Riesgo'!D18:D20)</f>
        <v>Afectación Reputacional</v>
      </c>
      <c r="E18" s="53" t="str">
        <f>IF('2. Identificación del Riesgo'!E18:E20="","",'2. Identificación del Riesgo'!E18:E20)</f>
        <v>Recursos limitados para el cumplimiento de los compromisos</v>
      </c>
      <c r="F18" s="53" t="str">
        <f>IF('2. Identificación del Riesgo'!F18:F20="","",'2. Identificación del Riesgo'!F18:F20)</f>
        <v>Debilidad en el seguimiento de los compromisos</v>
      </c>
      <c r="G18" s="53" t="str">
        <f>IF('2. Identificación del Riesgo'!G18:G20="","",'2. Identificación del Riesgo'!G18:G20)</f>
        <v>Incumplimiento de las actividades establecidas en el plan de acción</v>
      </c>
      <c r="H18" s="53" t="str">
        <f>IF('2. Identificación del Riesgo'!H18:H20="","",'2. Identificación del Riesgo'!H18:H20)</f>
        <v>Estratégico</v>
      </c>
      <c r="I18" s="53" t="str">
        <f>IF('2. Identificación del Riesgo'!I18:I20="","",'2. Identificación del Riesgo'!I18:I20)</f>
        <v>Ejecución y Administración de procesos</v>
      </c>
      <c r="J18" s="53" t="str">
        <f>IF('2. Identificación del Riesgo'!J18:J20="","",'2. Identificación del Riesgo'!J18:J20)</f>
        <v>Baja: La actividad que conlleva el riesgo se ejecuta de 3 a 24 veces por año</v>
      </c>
      <c r="K18" s="54" t="str">
        <f>'2. Identificación del Riesgo'!K18:K20</f>
        <v>Baja</v>
      </c>
      <c r="L18" s="55">
        <f>'2. Identificación del Riesgo'!L18:L20</f>
        <v>0.4</v>
      </c>
      <c r="M18" s="5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alguna área de la organización</v>
      </c>
      <c r="N18" s="54" t="str">
        <f>'2. Identificación del Riesgo'!N18:N20</f>
        <v>Leve</v>
      </c>
      <c r="O18" s="55">
        <f>'2. Identificación del Riesgo'!O18:O20</f>
        <v>0.2</v>
      </c>
      <c r="P18" s="57" t="str">
        <f>'2. Identificación del Riesgo'!P18:P20</f>
        <v>Bajo</v>
      </c>
      <c r="Q18" s="87" t="str">
        <f>IF($H$18="","",
IF(OR($H$18="Corrupción",$H$18="Lavado de Activos",$H$18="Financiación del Terrorismo",$H$18="Corrupción en Trámites, OPAs y Consultas de Acceso a la Información Pública"),"No Aplica",'5. Valoración de Controles'!H18))</f>
        <v>Líderes de grupos funcionales realizan seguimiento a las actividades del plan de acción mensualmente con el fin de establecer el estado de avance de los compromisos establecidos</v>
      </c>
      <c r="R18" s="87" t="str">
        <f>IF($H$18="","",
IF(OR($H$18="Corrupción",$H$18="Lavado de Activos",$H$18="Financiación del Terrorismo",$H$18="Corrupción en Trámites, OPAs y Consultas de Acceso a la Información Pública"),'6.Valoración Control Corrupción'!E18,"No Aplica"))</f>
        <v>No Aplica</v>
      </c>
      <c r="S18" s="87" t="str">
        <f>IF($H$18="","",
IF(OR($H$18="Corrupción",$H$18="Lavado de Activos",$H$18="Financiación del Terrorismo",$H$18="Corrupción en Trámites, OPAs y Consultas de Acceso a la Información Pública"),'6.Valoración Control Corrupción'!F18,"No Aplica"))</f>
        <v>No Aplica</v>
      </c>
      <c r="T18" s="87" t="str">
        <f>IF($H$18="","",
IF(OR($H$18="Corrupción",$H$18="Lavado de Activos",$H$18="Financiación del Terrorismo",$H$18="Corrupción en Trámites, OPAs y Consultas de Acceso a la Información Pública"),'6.Valoración Control Corrupción'!G18,"No Aplica"))</f>
        <v>No Aplica</v>
      </c>
      <c r="U18" s="87" t="str">
        <f>IF($H$18="","",
IF(OR($H$18="Corrupción",$H$18="Lavado de Activos",$H$18="Financiación del Terrorismo",$H$18="Corrupción en Trámites, OPAs y Consultas de Acceso a la Información Pública"),'6.Valoración Control Corrupción'!H18,"No Aplica"))</f>
        <v>No Aplica</v>
      </c>
      <c r="V18" s="87" t="str">
        <f>IF($H$18="","",
IF(OR($H$18="Corrupción",$H$18="Lavado de Activos",$H$18="Financiación del Terrorismo",$H$18="Corrupción en Trámites, OPAs y Consultas de Acceso a la Información Pública"),'6.Valoración Control Corrupción'!I18,"No Aplica"))</f>
        <v>No Aplica</v>
      </c>
      <c r="W18" s="87" t="str">
        <f>IF($H$18="","",
IF(OR($H$18="Corrupción",$H$18="Lavado de Activos",$H$18="Financiación del Terrorismo",$H$18="Corrupción en Trámites, OPAs y Consultas de Acceso a la Información Pública"),'6.Valoración Control Corrupción'!J18,"No Aplica"))</f>
        <v>No Aplica</v>
      </c>
      <c r="X18" s="78" t="str">
        <f>IF($H$18="","",
IF(OR($H$18="Corrupción",$H$18="Lavado de Activos",$H$18="Financiación del Terrorismo",$H$18="Trámites, OPAs y Consultas de Acceso a la Información Pública"),"No Aplica",'5. Valoración de Controles'!I18))</f>
        <v>Preventivo</v>
      </c>
      <c r="Y18" s="78" t="str">
        <f>IF($H$18="","",
IF(OR($H$18="Corrupción",$H$18="Lavado de Activos",$H$18="Financiación del Terrorismo",$H$18="Trámites, OPAs y Consultas de Acceso a la Información Pública"),"No Aplica",'5. Valoración de Controles'!J18))</f>
        <v>Afecta probabilidad</v>
      </c>
      <c r="Z18" s="78" t="str">
        <f>IF($H$18="","",
IF(OR($H$18="Corrupción",$H$18="Lavado de Activos",$H$18="Financiación del Terrorismo",$H$18="Trámites, OPAs y Consultas de Acceso a la Información Pública"),"No Aplica",'5. Valoración de Controles'!K18))</f>
        <v>Manual</v>
      </c>
      <c r="AA18" s="78" t="str">
        <f>IF($H$18="","",
IF(OR($H$18="Corrupción",$H$18="Lavado de Activos",$H$18="Financiación del Terrorismo",$H$18="Trámites, OPAs y Consultas de Acceso a la Información Pública"),"No Aplica",'5. Valoración de Controles'!L18))</f>
        <v>Sin Documentar</v>
      </c>
      <c r="AB18" s="78" t="str">
        <f>IF($H$18="","",
IF(OR($H$18="Corrupción",$H$18="Lavado de Activos",$H$18="Financiación del Terrorismo",$H$18="Trámites, OPAs y Consultas de Acceso a la Información Pública"),"No Aplica",'5. Valoración de Controles'!M18))</f>
        <v>Continua</v>
      </c>
      <c r="AC18" s="78" t="str">
        <f>IF($H$18="","",
IF(OR($H$18="Corrupción",$H$18="Lavado de Activos",$H$18="Financiación del Terrorismo",$H$18="Trámites, OPAs y Consultas de Acceso a la Información Pública"),"No Aplica",'5. Valoración de Controles'!N18))</f>
        <v>Con registro</v>
      </c>
      <c r="AD18" s="78" t="str">
        <f>IF($H$18="","",
IF(OR($H$18="Corrupción",$H$18="Lavado de Activos",$H$18="Financiación del Terrorismo",$H$18="Trámites, OPAs y Consultas de Acceso a la Información Pública"),"No Aplica",'5. Valoración de Controles'!O18))</f>
        <v>Carpeta compartida</v>
      </c>
      <c r="AE18" s="78" t="str">
        <f>IF($H$18="","",
IF(OR($H$18="Corrupción",$H$18="Lavado de Activos",$H$18="Financiación del Terrorismo",$H$18="Trámites, OPAs y Consultas de Acceso a la Información Pública"),"No Aplica",'5. Valoración de Controles'!P18))</f>
        <v>Informe mensual de gestión</v>
      </c>
      <c r="AF18" s="78" t="str">
        <f>IF($H$18="","",
IF(OR($H$18="Corrupción",$H$18="Lavado de Activos",$H$18="Financiación del Terrorismo",$H$18="Trámites, OPAs y Consultas de Acceso a la Información Pública"),"No Aplica",'5. Valoración de Controles'!Q18))</f>
        <v>En los casos, que se evidencien incumplimientos o retrasos en el cumplimiento de las actividades, adelantar la gestión para su priorización y en los casos que corresponda justificar el no cumplimiento</v>
      </c>
      <c r="AG18" s="79">
        <f>IF($H$18="","",
IF(OR($H$18="Corrupción",$H$18="Lavado de Activos",$H$18="Financiación del Terrorismo",$H$18="Corrupción en Trámites, OPAs y Consultas de Acceso a la Información Pública"),"No Aplica",'5. Valoración de Controles'!R18))</f>
        <v>0.4</v>
      </c>
      <c r="AH18" s="54"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91">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0.144</v>
      </c>
      <c r="AJ18" s="54"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Leve</v>
      </c>
      <c r="AK18" s="91">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0.2</v>
      </c>
      <c r="AL18" s="57"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56" t="s">
        <v>351</v>
      </c>
      <c r="AN18" s="76"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65"/>
      <c r="AP18" s="92"/>
      <c r="AQ18" s="92" t="str">
        <f>IF(AO18="","","∑ Peso porcentual de cada acción definida")</f>
        <v/>
      </c>
      <c r="AR18" s="53"/>
      <c r="AS18" s="7"/>
      <c r="AT18" s="7"/>
      <c r="AU18" s="7"/>
      <c r="AV18" s="7"/>
      <c r="AW18" s="7"/>
      <c r="AX18" s="7"/>
      <c r="AY18" s="7"/>
      <c r="AZ18" s="7"/>
      <c r="BA18" s="7"/>
      <c r="BB18" s="7"/>
      <c r="BC18" s="7"/>
      <c r="BD18" s="7"/>
      <c r="BE18" s="7"/>
      <c r="BF18" s="7"/>
      <c r="BG18" s="7"/>
      <c r="BH18" s="7"/>
      <c r="BI18" s="7"/>
      <c r="BJ18" s="7"/>
      <c r="BK18" s="7"/>
      <c r="BL18" s="7"/>
    </row>
    <row r="19" ht="43.5" customHeight="1">
      <c r="A19" s="46"/>
      <c r="B19" s="46"/>
      <c r="C19" s="46"/>
      <c r="D19" s="46"/>
      <c r="E19" s="46"/>
      <c r="F19" s="46"/>
      <c r="G19" s="46"/>
      <c r="H19" s="46"/>
      <c r="I19" s="46"/>
      <c r="J19" s="46"/>
      <c r="K19" s="46"/>
      <c r="L19" s="46"/>
      <c r="M19" s="46"/>
      <c r="N19" s="46"/>
      <c r="O19" s="46"/>
      <c r="P19" s="46"/>
      <c r="Q19" s="87" t="str">
        <f>IF($H$18="","",
IF(OR($H$18="Corrupción",$H$18="Lavado de Activos",$H$18="Financiación del Terrorismo",$H$18="Corrupción en Trámites, OPAs y Consultas de Acceso a la Información Pública"),"No Aplica",'5. Valoración de Controles'!H19))</f>
        <v>Subdirector revisa el avance de las actividades del plan de acción cada dos meses con el fin de establecer el estado de avance de los compromisos establecidos</v>
      </c>
      <c r="R19" s="87" t="str">
        <f>IF($H$18="","",
IF(OR($H$18="Corrupción",$H$18="Lavado de Activos",$H$18="Financiación del Terrorismo",$H$18="Corrupción en Trámites, OPAs y Consultas de Acceso a la Información Pública"),'6.Valoración Control Corrupción'!E19,"No Aplica"))</f>
        <v>No Aplica</v>
      </c>
      <c r="S19" s="87" t="str">
        <f>IF($H$18="","",
IF(OR($H$18="Corrupción",$H$18="Lavado de Activos",$H$18="Financiación del Terrorismo",$H$18="Corrupción en Trámites, OPAs y Consultas de Acceso a la Información Pública"),'6.Valoración Control Corrupción'!F19,"No Aplica"))</f>
        <v>No Aplica</v>
      </c>
      <c r="T19" s="87" t="str">
        <f>IF($H$18="","",
IF(OR($H$18="Corrupción",$H$18="Lavado de Activos",$H$18="Financiación del Terrorismo",$H$18="Corrupción en Trámites, OPAs y Consultas de Acceso a la Información Pública"),'6.Valoración Control Corrupción'!G19,"No Aplica"))</f>
        <v>No Aplica</v>
      </c>
      <c r="U19" s="87" t="str">
        <f>IF($H$18="","",
IF(OR($H$18="Corrupción",$H$18="Lavado de Activos",$H$18="Financiación del Terrorismo",$H$18="Corrupción en Trámites, OPAs y Consultas de Acceso a la Información Pública"),'6.Valoración Control Corrupción'!H19,"No Aplica"))</f>
        <v>No Aplica</v>
      </c>
      <c r="V19" s="87" t="str">
        <f>IF($H$18="","",
IF(OR($H$18="Corrupción",$H$18="Lavado de Activos",$H$18="Financiación del Terrorismo",$H$18="Corrupción en Trámites, OPAs y Consultas de Acceso a la Información Pública"),'6.Valoración Control Corrupción'!I19,"No Aplica"))</f>
        <v>No Aplica</v>
      </c>
      <c r="W19" s="87" t="str">
        <f>IF($H$18="","",
IF(OR($H$18="Corrupción",$H$18="Lavado de Activos",$H$18="Financiación del Terrorismo",$H$18="Corrupción en Trámites, OPAs y Consultas de Acceso a la Información Pública"),'6.Valoración Control Corrupción'!J19,"No Aplica"))</f>
        <v>No Aplica</v>
      </c>
      <c r="X19" s="78" t="str">
        <f>IF($H$18="","",
IF(OR($H$18="Corrupción",$H$18="Lavado de Activos",$H$18="Financiación del Terrorismo",$H$18="Trámites, OPAs y Consultas de Acceso a la Información Pública"),"No Aplica",'5. Valoración de Controles'!I19))</f>
        <v>Preventivo</v>
      </c>
      <c r="Y19" s="78" t="str">
        <f>IF($H$18="","",
IF(OR($H$18="Corrupción",$H$18="Lavado de Activos",$H$18="Financiación del Terrorismo",$H$18="Trámites, OPAs y Consultas de Acceso a la Información Pública"),"No Aplica",'5. Valoración de Controles'!J19))</f>
        <v>Afecta probabilidad</v>
      </c>
      <c r="Z19" s="78" t="str">
        <f>IF($H$18="","",
IF(OR($H$18="Corrupción",$H$18="Lavado de Activos",$H$18="Financiación del Terrorismo",$H$18="Trámites, OPAs y Consultas de Acceso a la Información Pública"),"No Aplica",'5. Valoración de Controles'!K19))</f>
        <v>Manual</v>
      </c>
      <c r="AA19" s="78" t="str">
        <f>IF($H$18="","",
IF(OR($H$18="Corrupción",$H$18="Lavado de Activos",$H$18="Financiación del Terrorismo",$H$18="Trámites, OPAs y Consultas de Acceso a la Información Pública"),"No Aplica",'5. Valoración de Controles'!L19))</f>
        <v>Sin Documentar</v>
      </c>
      <c r="AB19" s="78" t="str">
        <f>IF($H$18="","",
IF(OR($H$18="Corrupción",$H$18="Lavado de Activos",$H$18="Financiación del Terrorismo",$H$18="Trámites, OPAs y Consultas de Acceso a la Información Pública"),"No Aplica",'5. Valoración de Controles'!M19))</f>
        <v>Continua</v>
      </c>
      <c r="AC19" s="78" t="str">
        <f>IF($H$18="","",
IF(OR($H$18="Corrupción",$H$18="Lavado de Activos",$H$18="Financiación del Terrorismo",$H$18="Trámites, OPAs y Consultas de Acceso a la Información Pública"),"No Aplica",'5. Valoración de Controles'!N19))</f>
        <v>Con registro</v>
      </c>
      <c r="AD19" s="78" t="str">
        <f>IF($H$18="","",
IF(OR($H$18="Corrupción",$H$18="Lavado de Activos",$H$18="Financiación del Terrorismo",$H$18="Trámites, OPAs y Consultas de Acceso a la Información Pública"),"No Aplica",'5. Valoración de Controles'!O19))</f>
        <v>Carpeta compartida</v>
      </c>
      <c r="AE19" s="78" t="str">
        <f>IF($H$18="","",
IF(OR($H$18="Corrupción",$H$18="Lavado de Activos",$H$18="Financiación del Terrorismo",$H$18="Trámites, OPAs y Consultas de Acceso a la Información Pública"),"No Aplica",'5. Valoración de Controles'!P19))</f>
        <v>Reuniones de seguimiento</v>
      </c>
      <c r="AF19" s="78" t="str">
        <f>IF($H$18="","",
IF(OR($H$18="Corrupción",$H$18="Lavado de Activos",$H$18="Financiación del Terrorismo",$H$18="Trámites, OPAs y Consultas de Acceso a la Información Pública"),"No Aplica",'5. Valoración de Controles'!Q19))</f>
        <v>En los casos, que se evidencien incumplimientos o retrasos en el cumplimiento de las actividades, adelantar la gestión para su priorización</v>
      </c>
      <c r="AG19" s="79">
        <f>IF($H$18="","",
IF(OR($H$18="Corrupción",$H$18="Lavado de Activos",$H$18="Financiación del Terrorismo",$H$18="Corrupción en Trámites, OPAs y Consultas de Acceso a la Información Pública"),"No Aplica",'5. Valoración de Controles'!R19))</f>
        <v>0.4</v>
      </c>
      <c r="AH19" s="46"/>
      <c r="AI19" s="46"/>
      <c r="AJ19" s="46"/>
      <c r="AK19" s="46"/>
      <c r="AL19" s="46"/>
      <c r="AM19" s="46"/>
      <c r="AN19" s="46"/>
      <c r="AO19" s="46"/>
      <c r="AP19" s="46"/>
      <c r="AQ19" s="46"/>
      <c r="AR19" s="46"/>
      <c r="AS19" s="7"/>
      <c r="AT19" s="7"/>
      <c r="AU19" s="7"/>
      <c r="AV19" s="7"/>
      <c r="AW19" s="7"/>
      <c r="AX19" s="7"/>
      <c r="AY19" s="7"/>
      <c r="AZ19" s="7"/>
      <c r="BA19" s="7"/>
      <c r="BB19" s="7"/>
      <c r="BC19" s="7"/>
      <c r="BD19" s="7"/>
      <c r="BE19" s="7"/>
      <c r="BF19" s="7"/>
      <c r="BG19" s="7"/>
      <c r="BH19" s="7"/>
      <c r="BI19" s="7"/>
      <c r="BJ19" s="7"/>
      <c r="BK19" s="7"/>
      <c r="BL19" s="7"/>
    </row>
    <row r="20" ht="31.5" customHeight="1">
      <c r="A20" s="51"/>
      <c r="B20" s="51"/>
      <c r="C20" s="51"/>
      <c r="D20" s="51"/>
      <c r="E20" s="51"/>
      <c r="F20" s="51"/>
      <c r="G20" s="51"/>
      <c r="H20" s="51"/>
      <c r="I20" s="51"/>
      <c r="J20" s="51"/>
      <c r="K20" s="51"/>
      <c r="L20" s="51"/>
      <c r="M20" s="51"/>
      <c r="N20" s="51"/>
      <c r="O20" s="51"/>
      <c r="P20" s="51"/>
      <c r="Q20" s="87" t="str">
        <f>IF($H$18="","",
IF(OR($H$18="Corrupción",$H$18="Lavado de Activos",$H$18="Financiación del Terrorismo",$H$18="Corrupción en Trámites, OPAs y Consultas de Acceso a la Información Pública"),"No Aplica",'5. Valoración de Controles'!H20))</f>
        <v>  </v>
      </c>
      <c r="R20" s="87" t="str">
        <f>IF($H$18="","",
IF(OR($H$18="Corrupción",$H$18="Lavado de Activos",$H$18="Financiación del Terrorismo",$H$18="Corrupción en Trámites, OPAs y Consultas de Acceso a la Información Pública"),'6.Valoración Control Corrupción'!E20,"No Aplica"))</f>
        <v>No Aplica</v>
      </c>
      <c r="S20" s="87" t="str">
        <f>IF($H$18="","",
IF(OR($H$18="Corrupción",$H$18="Lavado de Activos",$H$18="Financiación del Terrorismo",$H$18="Corrupción en Trámites, OPAs y Consultas de Acceso a la Información Pública"),'6.Valoración Control Corrupción'!F20,"No Aplica"))</f>
        <v>No Aplica</v>
      </c>
      <c r="T20" s="87" t="str">
        <f>IF($H$18="","",
IF(OR($H$18="Corrupción",$H$18="Lavado de Activos",$H$18="Financiación del Terrorismo",$H$18="Corrupción en Trámites, OPAs y Consultas de Acceso a la Información Pública"),'6.Valoración Control Corrupción'!G20,"No Aplica"))</f>
        <v>No Aplica</v>
      </c>
      <c r="U20" s="87" t="str">
        <f>IF($H$18="","",
IF(OR($H$18="Corrupción",$H$18="Lavado de Activos",$H$18="Financiación del Terrorismo",$H$18="Corrupción en Trámites, OPAs y Consultas de Acceso a la Información Pública"),'6.Valoración Control Corrupción'!H20,"No Aplica"))</f>
        <v>No Aplica</v>
      </c>
      <c r="V20" s="87" t="str">
        <f>IF($H$18="","",
IF(OR($H$18="Corrupción",$H$18="Lavado de Activos",$H$18="Financiación del Terrorismo",$H$18="Corrupción en Trámites, OPAs y Consultas de Acceso a la Información Pública"),'6.Valoración Control Corrupción'!I20,"No Aplica"))</f>
        <v>No Aplica</v>
      </c>
      <c r="W20" s="87" t="str">
        <f>IF($H$18="","",
IF(OR($H$18="Corrupción",$H$18="Lavado de Activos",$H$18="Financiación del Terrorismo",$H$18="Corrupción en Trámites, OPAs y Consultas de Acceso a la Información Pública"),'6.Valoración Control Corrupción'!J20,"No Aplica"))</f>
        <v>No Aplica</v>
      </c>
      <c r="X20" s="78" t="str">
        <f>IF($H$18="","",
IF(OR($H$18="Corrupción",$H$18="Lavado de Activos",$H$18="Financiación del Terrorismo",$H$18="Trámites, OPAs y Consultas de Acceso a la Información Pública"),"No Aplica",'5. Valoración de Controles'!I20))</f>
        <v/>
      </c>
      <c r="Y20" s="78" t="str">
        <f>IF($H$18="","",
IF(OR($H$18="Corrupción",$H$18="Lavado de Activos",$H$18="Financiación del Terrorismo",$H$18="Trámites, OPAs y Consultas de Acceso a la Información Pública"),"No Aplica",'5. Valoración de Controles'!J20))</f>
        <v/>
      </c>
      <c r="Z20" s="78" t="str">
        <f>IF($H$18="","",
IF(OR($H$18="Corrupción",$H$18="Lavado de Activos",$H$18="Financiación del Terrorismo",$H$18="Trámites, OPAs y Consultas de Acceso a la Información Pública"),"No Aplica",'5. Valoración de Controles'!K20))</f>
        <v/>
      </c>
      <c r="AA20" s="78" t="str">
        <f>IF($H$18="","",
IF(OR($H$18="Corrupción",$H$18="Lavado de Activos",$H$18="Financiación del Terrorismo",$H$18="Trámites, OPAs y Consultas de Acceso a la Información Pública"),"No Aplica",'5. Valoración de Controles'!L20))</f>
        <v/>
      </c>
      <c r="AB20" s="78" t="str">
        <f>IF($H$18="","",
IF(OR($H$18="Corrupción",$H$18="Lavado de Activos",$H$18="Financiación del Terrorismo",$H$18="Trámites, OPAs y Consultas de Acceso a la Información Pública"),"No Aplica",'5. Valoración de Controles'!M20))</f>
        <v/>
      </c>
      <c r="AC20" s="78" t="str">
        <f>IF($H$18="","",
IF(OR($H$18="Corrupción",$H$18="Lavado de Activos",$H$18="Financiación del Terrorismo",$H$18="Trámites, OPAs y Consultas de Acceso a la Información Pública"),"No Aplica",'5. Valoración de Controles'!N20))</f>
        <v/>
      </c>
      <c r="AD20" s="78" t="str">
        <f>IF($H$18="","",
IF(OR($H$18="Corrupción",$H$18="Lavado de Activos",$H$18="Financiación del Terrorismo",$H$18="Trámites, OPAs y Consultas de Acceso a la Información Pública"),"No Aplica",'5. Valoración de Controles'!O20))</f>
        <v/>
      </c>
      <c r="AE20" s="78" t="str">
        <f>IF($H$18="","",
IF(OR($H$18="Corrupción",$H$18="Lavado de Activos",$H$18="Financiación del Terrorismo",$H$18="Trámites, OPAs y Consultas de Acceso a la Información Pública"),"No Aplica",'5. Valoración de Controles'!P20))</f>
        <v/>
      </c>
      <c r="AF20" s="78" t="str">
        <f>IF($H$18="","",
IF(OR($H$18="Corrupción",$H$18="Lavado de Activos",$H$18="Financiación del Terrorismo",$H$18="Trámites, OPAs y Consultas de Acceso a la Información Pública"),"No Aplica",'5. Valoración de Controles'!Q20))</f>
        <v/>
      </c>
      <c r="AG20" s="79" t="str">
        <f>IF($H$18="","",
IF(OR($H$18="Corrupción",$H$18="Lavado de Activos",$H$18="Financiación del Terrorismo",$H$18="Corrupción en Trámites, OPAs y Consultas de Acceso a la Información Pública"),"No Aplica",'5. Valoración de Controles'!R20))</f>
        <v/>
      </c>
      <c r="AH20" s="51"/>
      <c r="AI20" s="51"/>
      <c r="AJ20" s="51"/>
      <c r="AK20" s="51"/>
      <c r="AL20" s="51"/>
      <c r="AM20" s="51"/>
      <c r="AN20" s="51"/>
      <c r="AO20" s="51"/>
      <c r="AP20" s="51"/>
      <c r="AQ20" s="51"/>
      <c r="AR20" s="51"/>
      <c r="AS20" s="7"/>
      <c r="AT20" s="7"/>
      <c r="AU20" s="7"/>
      <c r="AV20" s="7"/>
      <c r="AW20" s="7"/>
      <c r="AX20" s="7"/>
      <c r="AY20" s="7"/>
      <c r="AZ20" s="7"/>
      <c r="BA20" s="7"/>
      <c r="BB20" s="7"/>
      <c r="BC20" s="7"/>
      <c r="BD20" s="7"/>
      <c r="BE20" s="7"/>
      <c r="BF20" s="7"/>
      <c r="BG20" s="7"/>
      <c r="BH20" s="7"/>
      <c r="BI20" s="7"/>
      <c r="BJ20" s="7"/>
      <c r="BK20" s="7"/>
      <c r="BL20" s="7"/>
    </row>
    <row r="21" ht="59.25" customHeight="1">
      <c r="A21" s="52">
        <v>5.0</v>
      </c>
      <c r="B21" s="53" t="str">
        <f>'2. Identificación del Riesgo'!B21:B23</f>
        <v>Manejo de Emergencias y Desastres</v>
      </c>
      <c r="C21" s="53" t="str">
        <f>IF('2. Identificación del Riesgo'!C21:C23="","",'2. Identificación del Riesgo'!C21:C23)</f>
        <v>Coordinación servicios de respuesta, emergencias y desastres</v>
      </c>
      <c r="D21" s="53" t="str">
        <f>IF('2. Identificación del Riesgo'!D21:D23="","",'2. Identificación del Riesgo'!D21:D23)</f>
        <v>Afectación Reputacional</v>
      </c>
      <c r="E21" s="53" t="str">
        <f>IF('2. Identificación del Riesgo'!E21:E23="","",'2. Identificación del Riesgo'!E21:E23)</f>
        <v>Consolidación de información por parte del SDGR_CC sin el cumplimiento de requisitos</v>
      </c>
      <c r="F21" s="53" t="str">
        <f>IF('2. Identificación del Riesgo'!F21:F23="","",'2. Identificación del Riesgo'!F21:F23)</f>
        <v>Debilidad en el registro de población afectada por emergencias</v>
      </c>
      <c r="G21" s="53" t="str">
        <f>IF('2. Identificación del Riesgo'!G21:G23="","",'2. Identificación del Riesgo'!G21:G23)</f>
        <v>Emisión de certificados de emergencia, sin el cumplimiento de requisitos para beneficio de un tercero</v>
      </c>
      <c r="H21" s="53" t="str">
        <f>IF('2. Identificación del Riesgo'!H21:H23="","",'2. Identificación del Riesgo'!H21:H23)</f>
        <v>Corrupción en Trámites, OPAs y Consultas de Acceso a la Información Pública</v>
      </c>
      <c r="I21" s="53" t="str">
        <f>IF('2. Identificación del Riesgo'!I21:I23="","",'2. Identificación del Riesgo'!I21:I23)</f>
        <v>Ejecución y Administración de procesos</v>
      </c>
      <c r="J21" s="53" t="str">
        <f>IF('2. Identificación del Riesgo'!J21:J23="","",'2. Identificación del Riesgo'!J21:J23)</f>
        <v>Rara vez: No se ha presentado en los últimos cinco años.</v>
      </c>
      <c r="K21" s="54" t="str">
        <f>'2. Identificación del Riesgo'!K21:K23</f>
        <v>Rara vez</v>
      </c>
      <c r="L21" s="55">
        <f>'2. Identificación del Riesgo'!L21:L23</f>
        <v>0.2</v>
      </c>
      <c r="M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No Aplica</v>
      </c>
      <c r="N21" s="54" t="str">
        <f>'2. Identificación del Riesgo'!N21:N23</f>
        <v>Moderado</v>
      </c>
      <c r="O21" s="55">
        <f>'2. Identificación del Riesgo'!O21:O23</f>
        <v>0.6</v>
      </c>
      <c r="P21" s="57" t="str">
        <f>'2. Identificación del Riesgo'!P21:P23</f>
        <v>Moderado</v>
      </c>
      <c r="Q21" s="87" t="str">
        <f>IF($H$21="","",
IF(OR($H$21="Corrupción",$H$21="Lavado de Activos",$H$21="Financiación del Terrorismo",$H$21="Corrupción en Trámites, OPAs y Consultas de Acceso a la Información Pública"),"No Aplica",'5. Valoración de Controles'!H21))</f>
        <v>No Aplica</v>
      </c>
      <c r="R21" s="87" t="str">
        <f>IF($H$21="","",
IF(OR($H$21="Corrupción",$H$21="Lavado de Activos",$H$21="Financiación del Terrorismo",$H$21="Corrupción en Trámites, OPAs y Consultas de Acceso a la Información Pública"),'6.Valoración Control Corrupción'!E21,"No Aplica"))</f>
        <v>El técnico administrativo y/o el profesional de servicios de respuesta</v>
      </c>
      <c r="S21" s="87" t="str">
        <f>IF($H$21="","",
IF(OR($H$21="Corrupción",$H$21="Lavado de Activos",$H$21="Financiación del Terrorismo",$H$21="Corrupción en Trámites, OPAs y Consultas de Acceso a la Información Pública"),'6.Valoración Control Corrupción'!F21,"No Aplica"))</f>
        <v>A demanda</v>
      </c>
      <c r="T21" s="87" t="str">
        <f>IF($H$21="","",
IF(OR($H$21="Corrupción",$H$21="Lavado de Activos",$H$21="Financiación del Terrorismo",$H$21="Corrupción en Trámites, OPAs y Consultas de Acceso a la Información Pública"),'6.Valoración Control Corrupción'!G21,"No Aplica"))</f>
        <v>Verificar que se cumplan todos los requisitos para emitir certificado de emergencias, con el fin de evitar su uso mal intencionado y el favorecimiento de terceros.</v>
      </c>
      <c r="U21" s="87" t="str">
        <f>IF($H$21="","",
IF(OR($H$21="Corrupción",$H$21="Lavado de Activos",$H$21="Financiación del Terrorismo",$H$21="Corrupción en Trámites, OPAs y Consultas de Acceso a la Información Pública"),'6.Valoración Control Corrupción'!H21,"No Aplica"))</f>
        <v>1) Verificar que la persona que solicita la información se encuentra registrada en las bases de datos remitidas por la Secretaría Distrital de Integración Social y en los registros de población cargados en el caso SIRE correspondiente.</v>
      </c>
      <c r="V21" s="87" t="str">
        <f>IF($H$21="","",
IF(OR($H$21="Corrupción",$H$21="Lavado de Activos",$H$21="Financiación del Terrorismo",$H$21="Corrupción en Trámites, OPAs y Consultas de Acceso a la Información Pública"),'6.Valoración Control Corrupción'!I21,"No Aplica"))</f>
        <v>1) En caso de identificar el no cumplimiento de los requisitos, se procede a comunicar al solicitante.</v>
      </c>
      <c r="W21" s="87" t="str">
        <f>IF($H$21="","",
IF(OR($H$21="Corrupción",$H$21="Lavado de Activos",$H$21="Financiación del Terrorismo",$H$21="Corrupción en Trámites, OPAs y Consultas de Acceso a la Información Pública"),'6.Valoración Control Corrupción'!J21,"No Aplica"))</f>
        <v>1) Base de datos con la información de las certificaciones generadas con los ID de entratda y salidas  (en donde están las revisiones y aprobaciones)</v>
      </c>
      <c r="X21" s="78" t="str">
        <f>IF($H$21="","",
IF(OR($H$21="Corrupción",$H$21="Lavado de Activos",$H$21="Financiación del Terrorismo",$H$21="Trámites, OPAs y Consultas de Acceso a la Información Pública"),"No Aplica",'5. Valoración de Controles'!I21))</f>
        <v/>
      </c>
      <c r="Y21" s="78" t="str">
        <f>IF($H$21="","",
IF(OR($H$21="Corrupción",$H$21="Lavado de Activos",$H$21="Financiación del Terrorismo",$H$21="Trámites, OPAs y Consultas de Acceso a la Información Pública"),"No Aplica",'5. Valoración de Controles'!J21))</f>
        <v/>
      </c>
      <c r="Z21" s="78" t="str">
        <f>IF($H$21="","",
IF(OR($H$21="Corrupción",$H$21="Lavado de Activos",$H$21="Financiación del Terrorismo",$H$21="Trámites, OPAs y Consultas de Acceso a la Información Pública"),"No Aplica",'5. Valoración de Controles'!K21))</f>
        <v/>
      </c>
      <c r="AA21" s="78" t="str">
        <f>IF($H$21="","",
IF(OR($H$21="Corrupción",$H$21="Lavado de Activos",$H$21="Financiación del Terrorismo",$H$21="Trámites, OPAs y Consultas de Acceso a la Información Pública"),"No Aplica",'5. Valoración de Controles'!L21))</f>
        <v/>
      </c>
      <c r="AB21" s="78" t="str">
        <f>IF($H$21="","",
IF(OR($H$21="Corrupción",$H$21="Lavado de Activos",$H$21="Financiación del Terrorismo",$H$21="Trámites, OPAs y Consultas de Acceso a la Información Pública"),"No Aplica",'5. Valoración de Controles'!M21))</f>
        <v/>
      </c>
      <c r="AC21" s="78" t="str">
        <f>IF($H$21="","",
IF(OR($H$21="Corrupción",$H$21="Lavado de Activos",$H$21="Financiación del Terrorismo",$H$21="Trámites, OPAs y Consultas de Acceso a la Información Pública"),"No Aplica",'5. Valoración de Controles'!N21))</f>
        <v/>
      </c>
      <c r="AD21" s="78" t="str">
        <f>IF($H$21="","",
IF(OR($H$21="Corrupción",$H$21="Lavado de Activos",$H$21="Financiación del Terrorismo",$H$21="Trámites, OPAs y Consultas de Acceso a la Información Pública"),"No Aplica",'5. Valoración de Controles'!O21))</f>
        <v/>
      </c>
      <c r="AE21" s="78" t="str">
        <f>IF($H$21="","",
IF(OR($H$21="Corrupción",$H$21="Lavado de Activos",$H$21="Financiación del Terrorismo",$H$21="Trámites, OPAs y Consultas de Acceso a la Información Pública"),"No Aplica",'5. Valoración de Controles'!P21))</f>
        <v/>
      </c>
      <c r="AF21" s="78" t="str">
        <f>IF($H$21="","",
IF(OR($H$21="Corrupción",$H$21="Lavado de Activos",$H$21="Financiación del Terrorismo",$H$21="Trámites, OPAs y Consultas de Acceso a la Información Pública"),"No Aplica",'5. Valoración de Controles'!Q21))</f>
        <v/>
      </c>
      <c r="AG21" s="79" t="str">
        <f>IF($H$21="","",
IF(OR($H$21="Corrupción",$H$21="Lavado de Activos",$H$21="Financiación del Terrorismo",$H$21="Corrupción en Trámites, OPAs y Consultas de Acceso a la Información Pública"),"No Aplica",'5. Valoración de Controles'!R21))</f>
        <v>No Aplica</v>
      </c>
      <c r="AH21" s="54"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Rara vez</v>
      </c>
      <c r="AI21" s="91"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No aplica</v>
      </c>
      <c r="AJ21" s="54"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Moderado</v>
      </c>
      <c r="AK21" s="91"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No aplica</v>
      </c>
      <c r="AL21" s="57"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Moderado</v>
      </c>
      <c r="AM21" s="56" t="s">
        <v>345</v>
      </c>
      <c r="AN21" s="76"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Debe establecer el plan de acción a implementar para mitigar el nivel del riesgo</v>
      </c>
      <c r="AO21" s="65" t="s">
        <v>346</v>
      </c>
      <c r="AP21" s="92">
        <v>45291.0</v>
      </c>
      <c r="AQ21" s="92" t="str">
        <f>IF(AO21="","","∑ Peso porcentual de cada acción definida")</f>
        <v>∑ Peso porcentual de cada acción definida</v>
      </c>
      <c r="AR21" s="53" t="s">
        <v>352</v>
      </c>
      <c r="AS21" s="7"/>
      <c r="AT21" s="7"/>
      <c r="AU21" s="7"/>
      <c r="AV21" s="7"/>
      <c r="AW21" s="7"/>
      <c r="AX21" s="7"/>
      <c r="AY21" s="7"/>
      <c r="AZ21" s="7"/>
      <c r="BA21" s="7"/>
      <c r="BB21" s="7"/>
      <c r="BC21" s="7"/>
      <c r="BD21" s="7"/>
      <c r="BE21" s="7"/>
      <c r="BF21" s="7"/>
      <c r="BG21" s="7"/>
      <c r="BH21" s="7"/>
      <c r="BI21" s="7"/>
      <c r="BJ21" s="7"/>
      <c r="BK21" s="7"/>
      <c r="BL21" s="7"/>
    </row>
    <row r="22" ht="31.5" customHeight="1">
      <c r="A22" s="46"/>
      <c r="B22" s="46"/>
      <c r="C22" s="46"/>
      <c r="D22" s="46"/>
      <c r="E22" s="46"/>
      <c r="F22" s="46"/>
      <c r="G22" s="46"/>
      <c r="H22" s="46"/>
      <c r="I22" s="46"/>
      <c r="J22" s="46"/>
      <c r="K22" s="46"/>
      <c r="L22" s="46"/>
      <c r="M22" s="46"/>
      <c r="N22" s="46"/>
      <c r="O22" s="46"/>
      <c r="P22" s="46"/>
      <c r="Q22" s="87" t="str">
        <f>IF($H$21="","",
IF(OR($H$21="Corrupción",$H$21="Lavado de Activos",$H$21="Financiación del Terrorismo",$H$21="Corrupción en Trámites, OPAs y Consultas de Acceso a la Información Pública"),"No Aplica",'5. Valoración de Controles'!H22))</f>
        <v>No Aplica</v>
      </c>
      <c r="R22" s="87" t="str">
        <f>IF($H$21="","",
IF(OR($H$21="Corrupción",$H$21="Lavado de Activos",$H$21="Financiación del Terrorismo",$H$21="Corrupción en Trámites, OPAs y Consultas de Acceso a la Información Pública"),'6.Valoración Control Corrupción'!E22,"No Aplica"))</f>
        <v/>
      </c>
      <c r="S22" s="87" t="str">
        <f>IF($H$21="","",
IF(OR($H$21="Corrupción",$H$21="Lavado de Activos",$H$21="Financiación del Terrorismo",$H$21="Corrupción en Trámites, OPAs y Consultas de Acceso a la Información Pública"),'6.Valoración Control Corrupción'!F22,"No Aplica"))</f>
        <v/>
      </c>
      <c r="T22" s="87" t="str">
        <f>IF($H$21="","",
IF(OR($H$21="Corrupción",$H$21="Lavado de Activos",$H$21="Financiación del Terrorismo",$H$21="Corrupción en Trámites, OPAs y Consultas de Acceso a la Información Pública"),'6.Valoración Control Corrupción'!G22,"No Aplica"))</f>
        <v/>
      </c>
      <c r="U22" s="87" t="str">
        <f>IF($H$21="","",
IF(OR($H$21="Corrupción",$H$21="Lavado de Activos",$H$21="Financiación del Terrorismo",$H$21="Corrupción en Trámites, OPAs y Consultas de Acceso a la Información Pública"),'6.Valoración Control Corrupción'!H22,"No Aplica"))</f>
        <v/>
      </c>
      <c r="V22" s="87" t="str">
        <f>IF($H$21="","",
IF(OR($H$21="Corrupción",$H$21="Lavado de Activos",$H$21="Financiación del Terrorismo",$H$21="Corrupción en Trámites, OPAs y Consultas de Acceso a la Información Pública"),'6.Valoración Control Corrupción'!I22,"No Aplica"))</f>
        <v/>
      </c>
      <c r="W22" s="87" t="str">
        <f>IF($H$21="","",
IF(OR($H$21="Corrupción",$H$21="Lavado de Activos",$H$21="Financiación del Terrorismo",$H$21="Corrupción en Trámites, OPAs y Consultas de Acceso a la Información Pública"),'6.Valoración Control Corrupción'!J22,"No Aplica"))</f>
        <v/>
      </c>
      <c r="X22" s="78" t="str">
        <f>IF($H$21="","",
IF(OR($H$21="Corrupción",$H$21="Lavado de Activos",$H$21="Financiación del Terrorismo",$H$21="Trámites, OPAs y Consultas de Acceso a la Información Pública"),"No Aplica",'5. Valoración de Controles'!I22))</f>
        <v/>
      </c>
      <c r="Y22" s="78" t="str">
        <f>IF($H$21="","",
IF(OR($H$21="Corrupción",$H$21="Lavado de Activos",$H$21="Financiación del Terrorismo",$H$21="Trámites, OPAs y Consultas de Acceso a la Información Pública"),"No Aplica",'5. Valoración de Controles'!J22))</f>
        <v/>
      </c>
      <c r="Z22" s="78" t="str">
        <f>IF($H$21="","",
IF(OR($H$21="Corrupción",$H$21="Lavado de Activos",$H$21="Financiación del Terrorismo",$H$21="Trámites, OPAs y Consultas de Acceso a la Información Pública"),"No Aplica",'5. Valoración de Controles'!K22))</f>
        <v/>
      </c>
      <c r="AA22" s="78" t="str">
        <f>IF($H$21="","",
IF(OR($H$21="Corrupción",$H$21="Lavado de Activos",$H$21="Financiación del Terrorismo",$H$21="Trámites, OPAs y Consultas de Acceso a la Información Pública"),"No Aplica",'5. Valoración de Controles'!L22))</f>
        <v/>
      </c>
      <c r="AB22" s="78" t="str">
        <f>IF($H$21="","",
IF(OR($H$21="Corrupción",$H$21="Lavado de Activos",$H$21="Financiación del Terrorismo",$H$21="Trámites, OPAs y Consultas de Acceso a la Información Pública"),"No Aplica",'5. Valoración de Controles'!M22))</f>
        <v/>
      </c>
      <c r="AC22" s="78" t="str">
        <f>IF($H$21="","",
IF(OR($H$21="Corrupción",$H$21="Lavado de Activos",$H$21="Financiación del Terrorismo",$H$21="Trámites, OPAs y Consultas de Acceso a la Información Pública"),"No Aplica",'5. Valoración de Controles'!N22))</f>
        <v/>
      </c>
      <c r="AD22" s="78" t="str">
        <f>IF($H$21="","",
IF(OR($H$21="Corrupción",$H$21="Lavado de Activos",$H$21="Financiación del Terrorismo",$H$21="Trámites, OPAs y Consultas de Acceso a la Información Pública"),"No Aplica",'5. Valoración de Controles'!O22))</f>
        <v/>
      </c>
      <c r="AE22" s="78" t="str">
        <f>IF($H$21="","",
IF(OR($H$21="Corrupción",$H$21="Lavado de Activos",$H$21="Financiación del Terrorismo",$H$21="Trámites, OPAs y Consultas de Acceso a la Información Pública"),"No Aplica",'5. Valoración de Controles'!P22))</f>
        <v/>
      </c>
      <c r="AF22" s="78" t="str">
        <f>IF($H$21="","",
IF(OR($H$21="Corrupción",$H$21="Lavado de Activos",$H$21="Financiación del Terrorismo",$H$21="Trámites, OPAs y Consultas de Acceso a la Información Pública"),"No Aplica",'5. Valoración de Controles'!Q22))</f>
        <v/>
      </c>
      <c r="AG22" s="79" t="str">
        <f>IF($H$21="","",
IF(OR($H$21="Corrupción",$H$21="Lavado de Activos",$H$21="Financiación del Terrorismo",$H$21="Corrupción en Trámites, OPAs y Consultas de Acceso a la Información Pública"),"No Aplica",'5. Valoración de Controles'!R22))</f>
        <v>No Aplica</v>
      </c>
      <c r="AH22" s="46"/>
      <c r="AI22" s="46"/>
      <c r="AJ22" s="46"/>
      <c r="AK22" s="46"/>
      <c r="AL22" s="46"/>
      <c r="AM22" s="46"/>
      <c r="AN22" s="46"/>
      <c r="AO22" s="46"/>
      <c r="AP22" s="46"/>
      <c r="AQ22" s="46"/>
      <c r="AR22" s="46"/>
      <c r="AS22" s="7"/>
      <c r="AT22" s="7"/>
      <c r="AU22" s="7"/>
      <c r="AV22" s="7"/>
      <c r="AW22" s="7"/>
      <c r="AX22" s="7"/>
      <c r="AY22" s="7"/>
      <c r="AZ22" s="7"/>
      <c r="BA22" s="7"/>
      <c r="BB22" s="7"/>
      <c r="BC22" s="7"/>
      <c r="BD22" s="7"/>
      <c r="BE22" s="7"/>
      <c r="BF22" s="7"/>
      <c r="BG22" s="7"/>
      <c r="BH22" s="7"/>
      <c r="BI22" s="7"/>
      <c r="BJ22" s="7"/>
      <c r="BK22" s="7"/>
      <c r="BL22" s="7"/>
    </row>
    <row r="23" ht="31.5" customHeight="1">
      <c r="A23" s="51"/>
      <c r="B23" s="51"/>
      <c r="C23" s="51"/>
      <c r="D23" s="51"/>
      <c r="E23" s="51"/>
      <c r="F23" s="51"/>
      <c r="G23" s="51"/>
      <c r="H23" s="51"/>
      <c r="I23" s="51"/>
      <c r="J23" s="51"/>
      <c r="K23" s="51"/>
      <c r="L23" s="51"/>
      <c r="M23" s="51"/>
      <c r="N23" s="51"/>
      <c r="O23" s="51"/>
      <c r="P23" s="51"/>
      <c r="Q23" s="87" t="str">
        <f>IF($H$21="","",
IF(OR($H$21="Corrupción",$H$21="Lavado de Activos",$H$21="Financiación del Terrorismo",$H$21="Corrupción en Trámites, OPAs y Consultas de Acceso a la Información Pública"),"No Aplica",'5. Valoración de Controles'!H23))</f>
        <v>No Aplica</v>
      </c>
      <c r="R23" s="87" t="str">
        <f>IF($H$21="","",
IF(OR($H$21="Corrupción",$H$21="Lavado de Activos",$H$21="Financiación del Terrorismo",$H$21="Corrupción en Trámites, OPAs y Consultas de Acceso a la Información Pública"),'6.Valoración Control Corrupción'!E23,"No Aplica"))</f>
        <v/>
      </c>
      <c r="S23" s="87" t="str">
        <f>IF($H$21="","",
IF(OR($H$21="Corrupción",$H$21="Lavado de Activos",$H$21="Financiación del Terrorismo",$H$21="Corrupción en Trámites, OPAs y Consultas de Acceso a la Información Pública"),'6.Valoración Control Corrupción'!F23,"No Aplica"))</f>
        <v/>
      </c>
      <c r="T23" s="87" t="str">
        <f>IF($H$21="","",
IF(OR($H$21="Corrupción",$H$21="Lavado de Activos",$H$21="Financiación del Terrorismo",$H$21="Corrupción en Trámites, OPAs y Consultas de Acceso a la Información Pública"),'6.Valoración Control Corrupción'!G23,"No Aplica"))</f>
        <v/>
      </c>
      <c r="U23" s="87" t="str">
        <f>IF($H$21="","",
IF(OR($H$21="Corrupción",$H$21="Lavado de Activos",$H$21="Financiación del Terrorismo",$H$21="Corrupción en Trámites, OPAs y Consultas de Acceso a la Información Pública"),'6.Valoración Control Corrupción'!H23,"No Aplica"))</f>
        <v/>
      </c>
      <c r="V23" s="87" t="str">
        <f>IF($H$21="","",
IF(OR($H$21="Corrupción",$H$21="Lavado de Activos",$H$21="Financiación del Terrorismo",$H$21="Corrupción en Trámites, OPAs y Consultas de Acceso a la Información Pública"),'6.Valoración Control Corrupción'!I23,"No Aplica"))</f>
        <v/>
      </c>
      <c r="W23" s="87" t="str">
        <f>IF($H$21="","",
IF(OR($H$21="Corrupción",$H$21="Lavado de Activos",$H$21="Financiación del Terrorismo",$H$21="Corrupción en Trámites, OPAs y Consultas de Acceso a la Información Pública"),'6.Valoración Control Corrupción'!J23,"No Aplica"))</f>
        <v/>
      </c>
      <c r="X23" s="78" t="str">
        <f>IF($H$21="","",
IF(OR($H$21="Corrupción",$H$21="Lavado de Activos",$H$21="Financiación del Terrorismo",$H$21="Trámites, OPAs y Consultas de Acceso a la Información Pública"),"No Aplica",'5. Valoración de Controles'!I23))</f>
        <v/>
      </c>
      <c r="Y23" s="78" t="str">
        <f>IF($H$21="","",
IF(OR($H$21="Corrupción",$H$21="Lavado de Activos",$H$21="Financiación del Terrorismo",$H$21="Trámites, OPAs y Consultas de Acceso a la Información Pública"),"No Aplica",'5. Valoración de Controles'!J23))</f>
        <v/>
      </c>
      <c r="Z23" s="78" t="str">
        <f>IF($H$21="","",
IF(OR($H$21="Corrupción",$H$21="Lavado de Activos",$H$21="Financiación del Terrorismo",$H$21="Trámites, OPAs y Consultas de Acceso a la Información Pública"),"No Aplica",'5. Valoración de Controles'!K23))</f>
        <v/>
      </c>
      <c r="AA23" s="78" t="str">
        <f>IF($H$21="","",
IF(OR($H$21="Corrupción",$H$21="Lavado de Activos",$H$21="Financiación del Terrorismo",$H$21="Trámites, OPAs y Consultas de Acceso a la Información Pública"),"No Aplica",'5. Valoración de Controles'!L23))</f>
        <v/>
      </c>
      <c r="AB23" s="78" t="str">
        <f>IF($H$21="","",
IF(OR($H$21="Corrupción",$H$21="Lavado de Activos",$H$21="Financiación del Terrorismo",$H$21="Trámites, OPAs y Consultas de Acceso a la Información Pública"),"No Aplica",'5. Valoración de Controles'!M23))</f>
        <v/>
      </c>
      <c r="AC23" s="78" t="str">
        <f>IF($H$21="","",
IF(OR($H$21="Corrupción",$H$21="Lavado de Activos",$H$21="Financiación del Terrorismo",$H$21="Trámites, OPAs y Consultas de Acceso a la Información Pública"),"No Aplica",'5. Valoración de Controles'!N23))</f>
        <v/>
      </c>
      <c r="AD23" s="78" t="str">
        <f>IF($H$21="","",
IF(OR($H$21="Corrupción",$H$21="Lavado de Activos",$H$21="Financiación del Terrorismo",$H$21="Trámites, OPAs y Consultas de Acceso a la Información Pública"),"No Aplica",'5. Valoración de Controles'!O23))</f>
        <v/>
      </c>
      <c r="AE23" s="78" t="str">
        <f>IF($H$21="","",
IF(OR($H$21="Corrupción",$H$21="Lavado de Activos",$H$21="Financiación del Terrorismo",$H$21="Trámites, OPAs y Consultas de Acceso a la Información Pública"),"No Aplica",'5. Valoración de Controles'!P23))</f>
        <v/>
      </c>
      <c r="AF23" s="78" t="str">
        <f>IF($H$21="","",
IF(OR($H$21="Corrupción",$H$21="Lavado de Activos",$H$21="Financiación del Terrorismo",$H$21="Trámites, OPAs y Consultas de Acceso a la Información Pública"),"No Aplica",'5. Valoración de Controles'!Q23))</f>
        <v/>
      </c>
      <c r="AG23" s="79" t="str">
        <f>IF($H$21="","",
IF(OR($H$21="Corrupción",$H$21="Lavado de Activos",$H$21="Financiación del Terrorismo",$H$21="Corrupción en Trámites, OPAs y Consultas de Acceso a la Información Pública"),"No Aplica",'5. Valoración de Controles'!R23))</f>
        <v>No Aplica</v>
      </c>
      <c r="AH23" s="51"/>
      <c r="AI23" s="51"/>
      <c r="AJ23" s="51"/>
      <c r="AK23" s="51"/>
      <c r="AL23" s="51"/>
      <c r="AM23" s="51"/>
      <c r="AN23" s="51"/>
      <c r="AO23" s="51"/>
      <c r="AP23" s="51"/>
      <c r="AQ23" s="51"/>
      <c r="AR23" s="51"/>
      <c r="AS23" s="7"/>
      <c r="AT23" s="7"/>
      <c r="AU23" s="7"/>
      <c r="AV23" s="7"/>
      <c r="AW23" s="7"/>
      <c r="AX23" s="7"/>
      <c r="AY23" s="7"/>
      <c r="AZ23" s="7"/>
      <c r="BA23" s="7"/>
      <c r="BB23" s="7"/>
      <c r="BC23" s="7"/>
      <c r="BD23" s="7"/>
      <c r="BE23" s="7"/>
      <c r="BF23" s="7"/>
      <c r="BG23" s="7"/>
      <c r="BH23" s="7"/>
      <c r="BI23" s="7"/>
      <c r="BJ23" s="7"/>
      <c r="BK23" s="7"/>
      <c r="BL23" s="7"/>
    </row>
    <row r="24" ht="31.5" customHeight="1">
      <c r="A24" s="52">
        <v>6.0</v>
      </c>
      <c r="B24" s="53" t="str">
        <f>'2. Identificación del Riesgo'!B24:B26</f>
        <v>Manejo de Emergencias y Desastres</v>
      </c>
      <c r="C24" s="53" t="str">
        <f>IF('2. Identificación del Riesgo'!C24:C26="","",'2. Identificación del Riesgo'!C24:C26)</f>
        <v>Aprovisionamiento, servicios de logística y entrega de ayudas no pecuniarias del centro distrital logístico y de reserva</v>
      </c>
      <c r="D24" s="53" t="str">
        <f>IF('2. Identificación del Riesgo'!D24:D26="","",'2. Identificación del Riesgo'!D24:D26)</f>
        <v>Afectación Reputacional</v>
      </c>
      <c r="E24" s="53" t="str">
        <f>IF('2. Identificación del Riesgo'!E24:E26="","",'2. Identificación del Riesgo'!E24:E26)</f>
        <v>No contar con contratos vigentes para el suministro de AH 
Incumplimientos por parte del proveedor para la entrega de las AH</v>
      </c>
      <c r="F24" s="53" t="str">
        <f>IF('2. Identificación del Riesgo'!F24:F26="","",'2. Identificación del Riesgo'!F24:F26)</f>
        <v>No contar suministros disponibles en el CDLyR
</v>
      </c>
      <c r="G24" s="53" t="str">
        <f>IF('2. Identificación del Riesgo'!G24:G26="","",'2. Identificación del Riesgo'!G24:G26)</f>
        <v>Posibilidad de no atención oportuna de las solicitudes para atención de eventos o emergencias que lleguen a presentarse por falta de suministros disponibles en
el CDLyR</v>
      </c>
      <c r="H24" s="53" t="str">
        <f>IF('2. Identificación del Riesgo'!H24:H26="","",'2. Identificación del Riesgo'!H24:H26)</f>
        <v>Gestión</v>
      </c>
      <c r="I24" s="53" t="str">
        <f>IF('2. Identificación del Riesgo'!I24:I26="","",'2. Identificación del Riesgo'!I24:I26)</f>
        <v>Ejecución y Administración de procesos</v>
      </c>
      <c r="J24" s="53" t="str">
        <f>IF('2. Identificación del Riesgo'!J24:J26="","",'2. Identificación del Riesgo'!J24:J26)</f>
        <v>Media: La actividad que conlleva el riesgo se ejecuta de 24 a 500 veces por año</v>
      </c>
      <c r="K24" s="54" t="str">
        <f>'2. Identificación del Riesgo'!K24:K26</f>
        <v>Media</v>
      </c>
      <c r="L24" s="55">
        <f>'2. Identificación del Riesgo'!L24:L26</f>
        <v>0.6</v>
      </c>
      <c r="M24" s="5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la entidad con algunos usuarios de relevancia frente al logro de los objetivos</v>
      </c>
      <c r="N24" s="54" t="str">
        <f>'2. Identificación del Riesgo'!N24:N26</f>
        <v>Moderado</v>
      </c>
      <c r="O24" s="55">
        <f>'2. Identificación del Riesgo'!O24:O26</f>
        <v>0.6</v>
      </c>
      <c r="P24" s="57" t="str">
        <f>'2. Identificación del Riesgo'!P24:P26</f>
        <v>Moderado</v>
      </c>
      <c r="Q24" s="87" t="str">
        <f>IF($H$24="","",
IF(OR($H$24="Corrupción",$H$24="Lavado de Activos",$H$24="Financiación del Terrorismo",$H$24="Corrupción en Trámites, OPAs y Consultas de Acceso a la Información Pública"),"No Aplica",'5. Valoración de Controles'!H24))</f>
        <v>El supervisor del contrato verifica mensualmente el estado de ejecución con el fin de establecer las necesidades de requerimientos</v>
      </c>
      <c r="R24" s="87" t="str">
        <f>IF($H$24="","",
IF(OR($H$24="Corrupción",$H$24="Lavado de Activos",$H$24="Financiación del Terrorismo",$H$24="Corrupción en Trámites, OPAs y Consultas de Acceso a la Información Pública"),'6.Valoración Control Corrupción'!E24,"No Aplica"))</f>
        <v>No Aplica</v>
      </c>
      <c r="S24" s="87" t="str">
        <f>IF($H$24="","",
IF(OR($H$24="Corrupción",$H$24="Lavado de Activos",$H$24="Financiación del Terrorismo",$H$24="Corrupción en Trámites, OPAs y Consultas de Acceso a la Información Pública"),'6.Valoración Control Corrupción'!F24,"No Aplica"))</f>
        <v>No Aplica</v>
      </c>
      <c r="T24" s="87" t="str">
        <f>IF($H$24="","",
IF(OR($H$24="Corrupción",$H$24="Lavado de Activos",$H$24="Financiación del Terrorismo",$H$24="Corrupción en Trámites, OPAs y Consultas de Acceso a la Información Pública"),'6.Valoración Control Corrupción'!G24,"No Aplica"))</f>
        <v>No Aplica</v>
      </c>
      <c r="U24" s="87" t="str">
        <f>IF($H$24="","",
IF(OR($H$24="Corrupción",$H$24="Lavado de Activos",$H$24="Financiación del Terrorismo",$H$24="Corrupción en Trámites, OPAs y Consultas de Acceso a la Información Pública"),'6.Valoración Control Corrupción'!H24,"No Aplica"))</f>
        <v>No Aplica</v>
      </c>
      <c r="V24" s="87" t="str">
        <f>IF($H$24="","",
IF(OR($H$24="Corrupción",$H$24="Lavado de Activos",$H$24="Financiación del Terrorismo",$H$24="Corrupción en Trámites, OPAs y Consultas de Acceso a la Información Pública"),'6.Valoración Control Corrupción'!I24,"No Aplica"))</f>
        <v>No Aplica</v>
      </c>
      <c r="W24" s="87" t="str">
        <f>IF($H$24="","",
IF(OR($H$24="Corrupción",$H$24="Lavado de Activos",$H$24="Financiación del Terrorismo",$H$24="Corrupción en Trámites, OPAs y Consultas de Acceso a la Información Pública"),'6.Valoración Control Corrupción'!J24,"No Aplica"))</f>
        <v>No Aplica</v>
      </c>
      <c r="X24" s="78" t="str">
        <f>IF($H$24="","",
IF(OR($H$24="Corrupción",$H$24="Lavado de Activos",$H$24="Financiación del Terrorismo",$H$24="Trámites, OPAs y Consultas de Acceso a la Información Pública"),"No Aplica",'5. Valoración de Controles'!I24))</f>
        <v>Preventivo</v>
      </c>
      <c r="Y24" s="78" t="str">
        <f>IF($H$24="","",
IF(OR($H$24="Corrupción",$H$24="Lavado de Activos",$H$24="Financiación del Terrorismo",$H$24="Trámites, OPAs y Consultas de Acceso a la Información Pública"),"No Aplica",'5. Valoración de Controles'!J24))</f>
        <v>Afecta probabilidad</v>
      </c>
      <c r="Z24" s="78" t="str">
        <f>IF($H$24="","",
IF(OR($H$24="Corrupción",$H$24="Lavado de Activos",$H$24="Financiación del Terrorismo",$H$24="Trámites, OPAs y Consultas de Acceso a la Información Pública"),"No Aplica",'5. Valoración de Controles'!K24))</f>
        <v>Manual</v>
      </c>
      <c r="AA24" s="78" t="str">
        <f>IF($H$24="","",
IF(OR($H$24="Corrupción",$H$24="Lavado de Activos",$H$24="Financiación del Terrorismo",$H$24="Trámites, OPAs y Consultas de Acceso a la Información Pública"),"No Aplica",'5. Valoración de Controles'!L24))</f>
        <v>Documentado</v>
      </c>
      <c r="AB24" s="78" t="str">
        <f>IF($H$24="","",
IF(OR($H$24="Corrupción",$H$24="Lavado de Activos",$H$24="Financiación del Terrorismo",$H$24="Trámites, OPAs y Consultas de Acceso a la Información Pública"),"No Aplica",'5. Valoración de Controles'!M24))</f>
        <v>Continua</v>
      </c>
      <c r="AC24" s="78" t="str">
        <f>IF($H$24="","",
IF(OR($H$24="Corrupción",$H$24="Lavado de Activos",$H$24="Financiación del Terrorismo",$H$24="Trámites, OPAs y Consultas de Acceso a la Información Pública"),"No Aplica",'5. Valoración de Controles'!N24))</f>
        <v>Con registro</v>
      </c>
      <c r="AD24" s="78" t="str">
        <f>IF($H$24="","",
IF(OR($H$24="Corrupción",$H$24="Lavado de Activos",$H$24="Financiación del Terrorismo",$H$24="Trámites, OPAs y Consultas de Acceso a la Información Pública"),"No Aplica",'5. Valoración de Controles'!O24))</f>
        <v>Carpeta compartida</v>
      </c>
      <c r="AE24" s="78" t="str">
        <f>IF($H$24="","",
IF(OR($H$24="Corrupción",$H$24="Lavado de Activos",$H$24="Financiación del Terrorismo",$H$24="Trámites, OPAs y Consultas de Acceso a la Información Pública"),"No Aplica",'5. Valoración de Controles'!P24))</f>
        <v>Bases de datos ejecución de contrato, Inventario CDLyR</v>
      </c>
      <c r="AF24" s="78" t="str">
        <f>IF($H$24="","",
IF(OR($H$24="Corrupción",$H$24="Lavado de Activos",$H$24="Financiación del Terrorismo",$H$24="Trámites, OPAs y Consultas de Acceso a la Información Pública"),"No Aplica",'5. Valoración de Controles'!Q24))</f>
        <v>En el caso que el contrato esté en un 80% de ejecución se comunica al Subdirector y se inician las actividades de precontractuales para un nuevo contrato </v>
      </c>
      <c r="AG24" s="79">
        <f>IF($H$24="","",
IF(OR($H$24="Corrupción",$H$24="Lavado de Activos",$H$24="Financiación del Terrorismo",$H$24="Corrupción en Trámites, OPAs y Consultas de Acceso a la Información Pública"),"No Aplica",'5. Valoración de Controles'!R24))</f>
        <v>0.4</v>
      </c>
      <c r="AH24" s="54"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Muy Baja</v>
      </c>
      <c r="AI24" s="91">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0.216</v>
      </c>
      <c r="AJ24" s="54"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Menor</v>
      </c>
      <c r="AK24" s="91">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0.45</v>
      </c>
      <c r="AL24" s="57"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Bajo</v>
      </c>
      <c r="AM24" s="56" t="s">
        <v>353</v>
      </c>
      <c r="AN24" s="76"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No ejecute la actividad que genera el riesgo</v>
      </c>
      <c r="AO24" s="65"/>
      <c r="AP24" s="92"/>
      <c r="AQ24" s="92" t="str">
        <f>IF(AO24="","","∑ Peso porcentual de cada acción definida")</f>
        <v/>
      </c>
      <c r="AR24" s="53"/>
      <c r="AS24" s="7"/>
      <c r="AT24" s="7"/>
      <c r="AU24" s="7"/>
      <c r="AV24" s="7"/>
      <c r="AW24" s="7"/>
      <c r="AX24" s="7"/>
      <c r="AY24" s="7"/>
      <c r="AZ24" s="7"/>
      <c r="BA24" s="7"/>
      <c r="BB24" s="7"/>
      <c r="BC24" s="7"/>
      <c r="BD24" s="7"/>
      <c r="BE24" s="7"/>
      <c r="BF24" s="7"/>
      <c r="BG24" s="7"/>
      <c r="BH24" s="7"/>
      <c r="BI24" s="7"/>
      <c r="BJ24" s="7"/>
      <c r="BK24" s="7"/>
      <c r="BL24" s="7"/>
    </row>
    <row r="25" ht="31.5" customHeight="1">
      <c r="A25" s="46"/>
      <c r="B25" s="46"/>
      <c r="C25" s="46"/>
      <c r="D25" s="46"/>
      <c r="E25" s="46"/>
      <c r="F25" s="46"/>
      <c r="G25" s="46"/>
      <c r="H25" s="46"/>
      <c r="I25" s="46"/>
      <c r="J25" s="46"/>
      <c r="K25" s="46"/>
      <c r="L25" s="46"/>
      <c r="M25" s="46"/>
      <c r="N25" s="46"/>
      <c r="O25" s="46"/>
      <c r="P25" s="46"/>
      <c r="Q25" s="87" t="str">
        <f>IF($H$24="","",
IF(OR($H$24="Corrupción",$H$24="Lavado de Activos",$H$24="Financiación del Terrorismo",$H$24="Corrupción en Trámites, OPAs y Consultas de Acceso a la Información Pública"),"No Aplica",'5. Valoración de Controles'!H25))</f>
        <v>El personal de servicios de logística   diariamente adelantan la revisión del inventario de los elementos del CDLyR de acuerdo a la programación establecida en el software realizando el respectivo registro.</v>
      </c>
      <c r="R25" s="87" t="str">
        <f>IF($H$24="","",
IF(OR($H$24="Corrupción",$H$24="Lavado de Activos",$H$24="Financiación del Terrorismo",$H$24="Corrupción en Trámites, OPAs y Consultas de Acceso a la Información Pública"),'6.Valoración Control Corrupción'!E25,"No Aplica"))</f>
        <v>No Aplica</v>
      </c>
      <c r="S25" s="87" t="str">
        <f>IF($H$24="","",
IF(OR($H$24="Corrupción",$H$24="Lavado de Activos",$H$24="Financiación del Terrorismo",$H$24="Corrupción en Trámites, OPAs y Consultas de Acceso a la Información Pública"),'6.Valoración Control Corrupción'!F25,"No Aplica"))</f>
        <v>No Aplica</v>
      </c>
      <c r="T25" s="87" t="str">
        <f>IF($H$24="","",
IF(OR($H$24="Corrupción",$H$24="Lavado de Activos",$H$24="Financiación del Terrorismo",$H$24="Corrupción en Trámites, OPAs y Consultas de Acceso a la Información Pública"),'6.Valoración Control Corrupción'!G25,"No Aplica"))</f>
        <v>No Aplica</v>
      </c>
      <c r="U25" s="87" t="str">
        <f>IF($H$24="","",
IF(OR($H$24="Corrupción",$H$24="Lavado de Activos",$H$24="Financiación del Terrorismo",$H$24="Corrupción en Trámites, OPAs y Consultas de Acceso a la Información Pública"),'6.Valoración Control Corrupción'!H25,"No Aplica"))</f>
        <v>No Aplica</v>
      </c>
      <c r="V25" s="87" t="str">
        <f>IF($H$24="","",
IF(OR($H$24="Corrupción",$H$24="Lavado de Activos",$H$24="Financiación del Terrorismo",$H$24="Corrupción en Trámites, OPAs y Consultas de Acceso a la Información Pública"),'6.Valoración Control Corrupción'!I25,"No Aplica"))</f>
        <v>No Aplica</v>
      </c>
      <c r="W25" s="87" t="str">
        <f>IF($H$24="","",
IF(OR($H$24="Corrupción",$H$24="Lavado de Activos",$H$24="Financiación del Terrorismo",$H$24="Corrupción en Trámites, OPAs y Consultas de Acceso a la Información Pública"),'6.Valoración Control Corrupción'!J25,"No Aplica"))</f>
        <v>No Aplica</v>
      </c>
      <c r="X25" s="78" t="str">
        <f>IF($H$24="","",
IF(OR($H$24="Corrupción",$H$24="Lavado de Activos",$H$24="Financiación del Terrorismo",$H$24="Trámites, OPAs y Consultas de Acceso a la Información Pública"),"No Aplica",'5. Valoración de Controles'!I25))</f>
        <v>Preventivo</v>
      </c>
      <c r="Y25" s="78" t="str">
        <f>IF($H$24="","",
IF(OR($H$24="Corrupción",$H$24="Lavado de Activos",$H$24="Financiación del Terrorismo",$H$24="Trámites, OPAs y Consultas de Acceso a la Información Pública"),"No Aplica",'5. Valoración de Controles'!J25))</f>
        <v>Afecta probabilidad</v>
      </c>
      <c r="Z25" s="78" t="str">
        <f>IF($H$24="","",
IF(OR($H$24="Corrupción",$H$24="Lavado de Activos",$H$24="Financiación del Terrorismo",$H$24="Trámites, OPAs y Consultas de Acceso a la Información Pública"),"No Aplica",'5. Valoración de Controles'!K25))</f>
        <v>Manual</v>
      </c>
      <c r="AA25" s="78" t="str">
        <f>IF($H$24="","",
IF(OR($H$24="Corrupción",$H$24="Lavado de Activos",$H$24="Financiación del Terrorismo",$H$24="Trámites, OPAs y Consultas de Acceso a la Información Pública"),"No Aplica",'5. Valoración de Controles'!L25))</f>
        <v>Documentado</v>
      </c>
      <c r="AB25" s="78" t="str">
        <f>IF($H$24="","",
IF(OR($H$24="Corrupción",$H$24="Lavado de Activos",$H$24="Financiación del Terrorismo",$H$24="Trámites, OPAs y Consultas de Acceso a la Información Pública"),"No Aplica",'5. Valoración de Controles'!M25))</f>
        <v>Aleatoria</v>
      </c>
      <c r="AC25" s="78" t="str">
        <f>IF($H$24="","",
IF(OR($H$24="Corrupción",$H$24="Lavado de Activos",$H$24="Financiación del Terrorismo",$H$24="Trámites, OPAs y Consultas de Acceso a la Información Pública"),"No Aplica",'5. Valoración de Controles'!N25))</f>
        <v>Con registro</v>
      </c>
      <c r="AD25" s="78" t="str">
        <f>IF($H$24="","",
IF(OR($H$24="Corrupción",$H$24="Lavado de Activos",$H$24="Financiación del Terrorismo",$H$24="Trámites, OPAs y Consultas de Acceso a la Información Pública"),"No Aplica",'5. Valoración de Controles'!O25))</f>
        <v>Carpeta compartida</v>
      </c>
      <c r="AE25" s="78" t="str">
        <f>IF($H$24="","",
IF(OR($H$24="Corrupción",$H$24="Lavado de Activos",$H$24="Financiación del Terrorismo",$H$24="Trámites, OPAs y Consultas de Acceso a la Información Pública"),"No Aplica",'5. Valoración de Controles'!P25))</f>
        <v>Reporte Software</v>
      </c>
      <c r="AF25" s="78" t="str">
        <f>IF($H$24="","",
IF(OR($H$24="Corrupción",$H$24="Lavado de Activos",$H$24="Financiación del Terrorismo",$H$24="Trámites, OPAs y Consultas de Acceso a la Información Pública"),"No Aplica",'5. Valoración de Controles'!Q25))</f>
        <v>Se registran lasd observaciones en el software logístico</v>
      </c>
      <c r="AG25" s="79">
        <f>IF($H$24="","",
IF(OR($H$24="Corrupción",$H$24="Lavado de Activos",$H$24="Financiación del Terrorismo",$H$24="Corrupción en Trámites, OPAs y Consultas de Acceso a la Información Pública"),"No Aplica",'5. Valoración de Controles'!R25))</f>
        <v>0.4</v>
      </c>
      <c r="AH25" s="46"/>
      <c r="AI25" s="46"/>
      <c r="AJ25" s="46"/>
      <c r="AK25" s="46"/>
      <c r="AL25" s="46"/>
      <c r="AM25" s="46"/>
      <c r="AN25" s="46"/>
      <c r="AO25" s="46"/>
      <c r="AP25" s="46"/>
      <c r="AQ25" s="46"/>
      <c r="AR25" s="46"/>
      <c r="AS25" s="7"/>
      <c r="AT25" s="7"/>
      <c r="AU25" s="7"/>
      <c r="AV25" s="7"/>
      <c r="AW25" s="7"/>
      <c r="AX25" s="7"/>
      <c r="AY25" s="7"/>
      <c r="AZ25" s="7"/>
      <c r="BA25" s="7"/>
      <c r="BB25" s="7"/>
      <c r="BC25" s="7"/>
      <c r="BD25" s="7"/>
      <c r="BE25" s="7"/>
      <c r="BF25" s="7"/>
      <c r="BG25" s="7"/>
      <c r="BH25" s="7"/>
      <c r="BI25" s="7"/>
      <c r="BJ25" s="7"/>
      <c r="BK25" s="7"/>
      <c r="BL25" s="7"/>
    </row>
    <row r="26" ht="31.5" customHeight="1">
      <c r="A26" s="51"/>
      <c r="B26" s="51"/>
      <c r="C26" s="51"/>
      <c r="D26" s="51"/>
      <c r="E26" s="51"/>
      <c r="F26" s="51"/>
      <c r="G26" s="51"/>
      <c r="H26" s="51"/>
      <c r="I26" s="51"/>
      <c r="J26" s="51"/>
      <c r="K26" s="51"/>
      <c r="L26" s="51"/>
      <c r="M26" s="51"/>
      <c r="N26" s="51"/>
      <c r="O26" s="51"/>
      <c r="P26" s="51"/>
      <c r="Q26" s="87" t="str">
        <f>IF($H$24="","",
IF(OR($H$24="Corrupción",$H$24="Lavado de Activos",$H$24="Financiación del Terrorismo",$H$24="Corrupción en Trámites, OPAs y Consultas de Acceso a la Información Pública"),"No Aplica",'5. Valoración de Controles'!H26))</f>
        <v>El subdirector de Manejo de Emergencias y Desastres cuando se requiera establece la necesidad de adelantar contratos mediante la modalidad de urgencia manifiesta con el fin de contar de manera inmediata con suministros requeridos para la atención de emergencias, calamidades o desastres</v>
      </c>
      <c r="R26" s="87" t="str">
        <f>IF($H$24="","",
IF(OR($H$24="Corrupción",$H$24="Lavado de Activos",$H$24="Financiación del Terrorismo",$H$24="Corrupción en Trámites, OPAs y Consultas de Acceso a la Información Pública"),'6.Valoración Control Corrupción'!E26,"No Aplica"))</f>
        <v>No Aplica</v>
      </c>
      <c r="S26" s="87" t="str">
        <f>IF($H$24="","",
IF(OR($H$24="Corrupción",$H$24="Lavado de Activos",$H$24="Financiación del Terrorismo",$H$24="Corrupción en Trámites, OPAs y Consultas de Acceso a la Información Pública"),'6.Valoración Control Corrupción'!F26,"No Aplica"))</f>
        <v>No Aplica</v>
      </c>
      <c r="T26" s="87" t="str">
        <f>IF($H$24="","",
IF(OR($H$24="Corrupción",$H$24="Lavado de Activos",$H$24="Financiación del Terrorismo",$H$24="Corrupción en Trámites, OPAs y Consultas de Acceso a la Información Pública"),'6.Valoración Control Corrupción'!G26,"No Aplica"))</f>
        <v>No Aplica</v>
      </c>
      <c r="U26" s="87" t="str">
        <f>IF($H$24="","",
IF(OR($H$24="Corrupción",$H$24="Lavado de Activos",$H$24="Financiación del Terrorismo",$H$24="Corrupción en Trámites, OPAs y Consultas de Acceso a la Información Pública"),'6.Valoración Control Corrupción'!H26,"No Aplica"))</f>
        <v>No Aplica</v>
      </c>
      <c r="V26" s="87" t="str">
        <f>IF($H$24="","",
IF(OR($H$24="Corrupción",$H$24="Lavado de Activos",$H$24="Financiación del Terrorismo",$H$24="Corrupción en Trámites, OPAs y Consultas de Acceso a la Información Pública"),'6.Valoración Control Corrupción'!I26,"No Aplica"))</f>
        <v>No Aplica</v>
      </c>
      <c r="W26" s="87" t="str">
        <f>IF($H$24="","",
IF(OR($H$24="Corrupción",$H$24="Lavado de Activos",$H$24="Financiación del Terrorismo",$H$24="Corrupción en Trámites, OPAs y Consultas de Acceso a la Información Pública"),'6.Valoración Control Corrupción'!J26,"No Aplica"))</f>
        <v>No Aplica</v>
      </c>
      <c r="X26" s="78" t="str">
        <f>IF($H$24="","",
IF(OR($H$24="Corrupción",$H$24="Lavado de Activos",$H$24="Financiación del Terrorismo",$H$24="Trámites, OPAs y Consultas de Acceso a la Información Pública"),"No Aplica",'5. Valoración de Controles'!I26))</f>
        <v>Correctivo</v>
      </c>
      <c r="Y26" s="78" t="str">
        <f>IF($H$24="","",
IF(OR($H$24="Corrupción",$H$24="Lavado de Activos",$H$24="Financiación del Terrorismo",$H$24="Trámites, OPAs y Consultas de Acceso a la Información Pública"),"No Aplica",'5. Valoración de Controles'!J26))</f>
        <v>Afecta Impacto</v>
      </c>
      <c r="Z26" s="78" t="str">
        <f>IF($H$24="","",
IF(OR($H$24="Corrupción",$H$24="Lavado de Activos",$H$24="Financiación del Terrorismo",$H$24="Trámites, OPAs y Consultas de Acceso a la Información Pública"),"No Aplica",'5. Valoración de Controles'!K26))</f>
        <v>Manual</v>
      </c>
      <c r="AA26" s="78" t="str">
        <f>IF($H$24="","",
IF(OR($H$24="Corrupción",$H$24="Lavado de Activos",$H$24="Financiación del Terrorismo",$H$24="Trámites, OPAs y Consultas de Acceso a la Información Pública"),"No Aplica",'5. Valoración de Controles'!L26))</f>
        <v>Documentado</v>
      </c>
      <c r="AB26" s="78" t="str">
        <f>IF($H$24="","",
IF(OR($H$24="Corrupción",$H$24="Lavado de Activos",$H$24="Financiación del Terrorismo",$H$24="Trámites, OPAs y Consultas de Acceso a la Información Pública"),"No Aplica",'5. Valoración de Controles'!M26))</f>
        <v>Aleatoria</v>
      </c>
      <c r="AC26" s="78" t="str">
        <f>IF($H$24="","",
IF(OR($H$24="Corrupción",$H$24="Lavado de Activos",$H$24="Financiación del Terrorismo",$H$24="Trámites, OPAs y Consultas de Acceso a la Información Pública"),"No Aplica",'5. Valoración de Controles'!N26))</f>
        <v>Con registro</v>
      </c>
      <c r="AD26" s="78" t="str">
        <f>IF($H$24="","",
IF(OR($H$24="Corrupción",$H$24="Lavado de Activos",$H$24="Financiación del Terrorismo",$H$24="Trámites, OPAs y Consultas de Acceso a la Información Pública"),"No Aplica",'5. Valoración de Controles'!O26))</f>
        <v>Expediente contractual</v>
      </c>
      <c r="AE26" s="78" t="str">
        <f>IF($H$24="","",
IF(OR($H$24="Corrupción",$H$24="Lavado de Activos",$H$24="Financiación del Terrorismo",$H$24="Trámites, OPAs y Consultas de Acceso a la Información Pública"),"No Aplica",'5. Valoración de Controles'!P26))</f>
        <v>Expediente contractual</v>
      </c>
      <c r="AF26" s="78" t="str">
        <f>IF($H$24="","",
IF(OR($H$24="Corrupción",$H$24="Lavado de Activos",$H$24="Financiación del Terrorismo",$H$24="Trámites, OPAs y Consultas de Acceso a la Información Pública"),"No Aplica",'5. Valoración de Controles'!Q26))</f>
        <v>En el caso que se requiera se establece la necesidad de adelantar la contratación de suministros por la modalidad de urgencia manifiesta</v>
      </c>
      <c r="AG26" s="79">
        <f>IF($H$24="","",
IF(OR($H$24="Corrupción",$H$24="Lavado de Activos",$H$24="Financiación del Terrorismo",$H$24="Corrupción en Trámites, OPAs y Consultas de Acceso a la Información Pública"),"No Aplica",'5. Valoración de Controles'!R26))</f>
        <v>0.25</v>
      </c>
      <c r="AH26" s="51"/>
      <c r="AI26" s="51"/>
      <c r="AJ26" s="51"/>
      <c r="AK26" s="51"/>
      <c r="AL26" s="51"/>
      <c r="AM26" s="51"/>
      <c r="AN26" s="51"/>
      <c r="AO26" s="51"/>
      <c r="AP26" s="51"/>
      <c r="AQ26" s="51"/>
      <c r="AR26" s="51"/>
      <c r="AS26" s="7"/>
      <c r="AT26" s="7"/>
      <c r="AU26" s="7"/>
      <c r="AV26" s="7"/>
      <c r="AW26" s="7"/>
      <c r="AX26" s="7"/>
      <c r="AY26" s="7"/>
      <c r="AZ26" s="7"/>
      <c r="BA26" s="7"/>
      <c r="BB26" s="7"/>
      <c r="BC26" s="7"/>
      <c r="BD26" s="7"/>
      <c r="BE26" s="7"/>
      <c r="BF26" s="7"/>
      <c r="BG26" s="7"/>
      <c r="BH26" s="7"/>
      <c r="BI26" s="7"/>
      <c r="BJ26" s="7"/>
      <c r="BK26" s="7"/>
      <c r="BL26" s="7"/>
    </row>
    <row r="27" ht="31.5" customHeight="1">
      <c r="A27" s="52">
        <v>7.0</v>
      </c>
      <c r="B27" s="53" t="str">
        <f>'2. Identificación del Riesgo'!B27:B29</f>
        <v/>
      </c>
      <c r="C27" s="53" t="str">
        <f>IF('2. Identificación del Riesgo'!C27:C29="","",'2. Identificación del Riesgo'!C27:C29)</f>
        <v/>
      </c>
      <c r="D27" s="53" t="str">
        <f>IF('2. Identificación del Riesgo'!D27:D29="","",'2. Identificación del Riesgo'!D27:D29)</f>
        <v/>
      </c>
      <c r="E27" s="53" t="str">
        <f>IF('2. Identificación del Riesgo'!E27:E29="","",'2. Identificación del Riesgo'!E27:E29)</f>
        <v/>
      </c>
      <c r="F27" s="53" t="str">
        <f>IF('2. Identificación del Riesgo'!F27:F29="","",'2. Identificación del Riesgo'!F27:F29)</f>
        <v/>
      </c>
      <c r="G27" s="53" t="str">
        <f>IF('2. Identificación del Riesgo'!G27:G29="","",'2. Identificación del Riesgo'!G27:G29)</f>
        <v/>
      </c>
      <c r="H27" s="53" t="str">
        <f>IF('2. Identificación del Riesgo'!H27:H29="","",'2. Identificación del Riesgo'!H27:H29)</f>
        <v/>
      </c>
      <c r="I27" s="53" t="str">
        <f>IF('2. Identificación del Riesgo'!I27:I29="","",'2. Identificación del Riesgo'!I27:I29)</f>
        <v/>
      </c>
      <c r="J27" s="53" t="str">
        <f>IF('2. Identificación del Riesgo'!J27:J29="","",'2. Identificación del Riesgo'!J27:J29)</f>
        <v/>
      </c>
      <c r="K27" s="54" t="str">
        <f>'2. Identificación del Riesgo'!K27:K29</f>
        <v/>
      </c>
      <c r="L27" s="55" t="str">
        <f>'2. Identificación del Riesgo'!L27:L29</f>
        <v/>
      </c>
      <c r="M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4" t="str">
        <f>'2. Identificación del Riesgo'!N27:N29</f>
        <v/>
      </c>
      <c r="O27" s="55" t="str">
        <f>'2. Identificación del Riesgo'!O27:O29</f>
        <v/>
      </c>
      <c r="P27" s="57" t="str">
        <f>'2. Identificación del Riesgo'!P27:P29</f>
        <v/>
      </c>
      <c r="Q27" s="87" t="str">
        <f>IF($H$27="","",
IF(OR($H$27="Corrupción",$H$27="Lavado de Activos",$H$27="Financiación del Terrorismo",$H$27="Corrupción en Trámites, OPAs y Consultas de Acceso a la Información Pública"),"No Aplica",'5. Valoración de Controles'!H27))</f>
        <v/>
      </c>
      <c r="R27" s="87" t="str">
        <f>IF($H$27="","",
IF(OR($H$27="Corrupción",$H$27="Lavado de Activos",$H$27="Financiación del Terrorismo",$H$27="Corrupción en Trámites, OPAs y Consultas de Acceso a la Información Pública"),'6.Valoración Control Corrupción'!E27,"No Aplica"))</f>
        <v/>
      </c>
      <c r="S27" s="87" t="str">
        <f>IF($H$27="","",
IF(OR($H$27="Corrupción",$H$27="Lavado de Activos",$H$27="Financiación del Terrorismo",$H$27="Corrupción en Trámites, OPAs y Consultas de Acceso a la Información Pública"),'6.Valoración Control Corrupción'!F27,"No Aplica"))</f>
        <v/>
      </c>
      <c r="T27" s="87" t="str">
        <f>IF($H$27="","",
IF(OR($H$27="Corrupción",$H$27="Lavado de Activos",$H$27="Financiación del Terrorismo",$H$27="Corrupción en Trámites, OPAs y Consultas de Acceso a la Información Pública"),'6.Valoración Control Corrupción'!G27,"No Aplica"))</f>
        <v/>
      </c>
      <c r="U27" s="87" t="str">
        <f>IF($H$27="","",
IF(OR($H$27="Corrupción",$H$27="Lavado de Activos",$H$27="Financiación del Terrorismo",$H$27="Corrupción en Trámites, OPAs y Consultas de Acceso a la Información Pública"),'6.Valoración Control Corrupción'!H27,"No Aplica"))</f>
        <v/>
      </c>
      <c r="V27" s="87" t="str">
        <f>IF($H$27="","",
IF(OR($H$27="Corrupción",$H$27="Lavado de Activos",$H$27="Financiación del Terrorismo",$H$27="Corrupción en Trámites, OPAs y Consultas de Acceso a la Información Pública"),'6.Valoración Control Corrupción'!I27,"No Aplica"))</f>
        <v/>
      </c>
      <c r="W27" s="87" t="str">
        <f>IF($H$27="","",
IF(OR($H$27="Corrupción",$H$27="Lavado de Activos",$H$27="Financiación del Terrorismo",$H$27="Corrupción en Trámites, OPAs y Consultas de Acceso a la Información Pública"),'6.Valoración Control Corrupción'!J27,"No Aplica"))</f>
        <v/>
      </c>
      <c r="X27" s="78" t="str">
        <f>IF($H$27="","",
IF(OR($H$27="Corrupción",$H$27="Lavado de Activos",$H$27="Financiación del Terrorismo",$H$27="Trámites, OPAs y Consultas de Acceso a la Información Pública"),"No Aplica",'5. Valoración de Controles'!I27))</f>
        <v/>
      </c>
      <c r="Y27" s="78" t="str">
        <f>IF($H$27="","",
IF(OR($H$27="Corrupción",$H$27="Lavado de Activos",$H$27="Financiación del Terrorismo",$H$27="Trámites, OPAs y Consultas de Acceso a la Información Pública"),"No Aplica",'5. Valoración de Controles'!J27))</f>
        <v/>
      </c>
      <c r="Z27" s="78" t="str">
        <f>IF($H$27="","",
IF(OR($H$27="Corrupción",$H$27="Lavado de Activos",$H$27="Financiación del Terrorismo",$H$27="Trámites, OPAs y Consultas de Acceso a la Información Pública"),"No Aplica",'5. Valoración de Controles'!K27))</f>
        <v/>
      </c>
      <c r="AA27" s="78" t="str">
        <f>IF($H$27="","",
IF(OR($H$27="Corrupción",$H$27="Lavado de Activos",$H$27="Financiación del Terrorismo",$H$27="Trámites, OPAs y Consultas de Acceso a la Información Pública"),"No Aplica",'5. Valoración de Controles'!L27))</f>
        <v/>
      </c>
      <c r="AB27" s="78" t="str">
        <f>IF($H$27="","",
IF(OR($H$27="Corrupción",$H$27="Lavado de Activos",$H$27="Financiación del Terrorismo",$H$27="Trámites, OPAs y Consultas de Acceso a la Información Pública"),"No Aplica",'5. Valoración de Controles'!M27))</f>
        <v/>
      </c>
      <c r="AC27" s="78" t="str">
        <f>IF($H$27="","",
IF(OR($H$27="Corrupción",$H$27="Lavado de Activos",$H$27="Financiación del Terrorismo",$H$27="Trámites, OPAs y Consultas de Acceso a la Información Pública"),"No Aplica",'5. Valoración de Controles'!N27))</f>
        <v/>
      </c>
      <c r="AD27" s="78" t="str">
        <f>IF($H$27="","",
IF(OR($H$27="Corrupción",$H$27="Lavado de Activos",$H$27="Financiación del Terrorismo",$H$27="Trámites, OPAs y Consultas de Acceso a la Información Pública"),"No Aplica",'5. Valoración de Controles'!O27))</f>
        <v/>
      </c>
      <c r="AE27" s="78" t="str">
        <f>IF($H$27="","",
IF(OR($H$27="Corrupción",$H$27="Lavado de Activos",$H$27="Financiación del Terrorismo",$H$27="Trámites, OPAs y Consultas de Acceso a la Información Pública"),"No Aplica",'5. Valoración de Controles'!P27))</f>
        <v/>
      </c>
      <c r="AF27" s="78" t="str">
        <f>IF($H$27="","",
IF(OR($H$27="Corrupción",$H$27="Lavado de Activos",$H$27="Financiación del Terrorismo",$H$27="Trámites, OPAs y Consultas de Acceso a la Información Pública"),"No Aplica",'5. Valoración de Controles'!Q27))</f>
        <v/>
      </c>
      <c r="AG27" s="79" t="str">
        <f>IF($H$27="","",
IF(OR($H$27="Corrupción",$H$27="Lavado de Activos",$H$27="Financiación del Terrorismo",$H$27="Corrupción en Trámites, OPAs y Consultas de Acceso a la Información Pública"),"No Aplica",'5. Valoración de Controles'!R27))</f>
        <v/>
      </c>
      <c r="AH27" s="54"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91"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4"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91"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7"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6"/>
      <c r="AN27" s="76"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5"/>
      <c r="AP27" s="92"/>
      <c r="AQ27" s="92" t="str">
        <f>IF(AO27="","","∑ Peso porcentual de cada acción definida")</f>
        <v/>
      </c>
      <c r="AR27" s="53"/>
      <c r="AS27" s="7"/>
      <c r="AT27" s="7"/>
      <c r="AU27" s="7"/>
      <c r="AV27" s="7"/>
      <c r="AW27" s="7"/>
      <c r="AX27" s="7"/>
      <c r="AY27" s="7"/>
      <c r="AZ27" s="7"/>
      <c r="BA27" s="7"/>
      <c r="BB27" s="7"/>
      <c r="BC27" s="7"/>
      <c r="BD27" s="7"/>
      <c r="BE27" s="7"/>
      <c r="BF27" s="7"/>
      <c r="BG27" s="7"/>
      <c r="BH27" s="7"/>
      <c r="BI27" s="7"/>
      <c r="BJ27" s="7"/>
      <c r="BK27" s="7"/>
      <c r="BL27" s="7"/>
    </row>
    <row r="28" ht="31.5" customHeight="1">
      <c r="A28" s="46"/>
      <c r="B28" s="46"/>
      <c r="C28" s="46"/>
      <c r="D28" s="46"/>
      <c r="E28" s="46"/>
      <c r="F28" s="46"/>
      <c r="G28" s="46"/>
      <c r="H28" s="46"/>
      <c r="I28" s="46"/>
      <c r="J28" s="46"/>
      <c r="K28" s="46"/>
      <c r="L28" s="46"/>
      <c r="M28" s="46"/>
      <c r="N28" s="46"/>
      <c r="O28" s="46"/>
      <c r="P28" s="46"/>
      <c r="Q28" s="87" t="str">
        <f>IF($H$27="","",
IF(OR($H$27="Corrupción",$H$27="Lavado de Activos",$H$27="Financiación del Terrorismo",$H$27="Corrupción en Trámites, OPAs y Consultas de Acceso a la Información Pública"),"No Aplica",'5. Valoración de Controles'!H28))</f>
        <v/>
      </c>
      <c r="R28" s="87" t="str">
        <f>IF($H$27="","",
IF(OR($H$27="Corrupción",$H$27="Lavado de Activos",$H$27="Financiación del Terrorismo",$H$27="Corrupción en Trámites, OPAs y Consultas de Acceso a la Información Pública"),'6.Valoración Control Corrupción'!E28,"No Aplica"))</f>
        <v/>
      </c>
      <c r="S28" s="87" t="str">
        <f>IF($H$27="","",
IF(OR($H$27="Corrupción",$H$27="Lavado de Activos",$H$27="Financiación del Terrorismo",$H$27="Corrupción en Trámites, OPAs y Consultas de Acceso a la Información Pública"),'6.Valoración Control Corrupción'!F28,"No Aplica"))</f>
        <v/>
      </c>
      <c r="T28" s="87" t="str">
        <f>IF($H$27="","",
IF(OR($H$27="Corrupción",$H$27="Lavado de Activos",$H$27="Financiación del Terrorismo",$H$27="Corrupción en Trámites, OPAs y Consultas de Acceso a la Información Pública"),'6.Valoración Control Corrupción'!G28,"No Aplica"))</f>
        <v/>
      </c>
      <c r="U28" s="87" t="str">
        <f>IF($H$27="","",
IF(OR($H$27="Corrupción",$H$27="Lavado de Activos",$H$27="Financiación del Terrorismo",$H$27="Corrupción en Trámites, OPAs y Consultas de Acceso a la Información Pública"),'6.Valoración Control Corrupción'!H28,"No Aplica"))</f>
        <v/>
      </c>
      <c r="V28" s="87" t="str">
        <f>IF($H$27="","",
IF(OR($H$27="Corrupción",$H$27="Lavado de Activos",$H$27="Financiación del Terrorismo",$H$27="Corrupción en Trámites, OPAs y Consultas de Acceso a la Información Pública"),'6.Valoración Control Corrupción'!I28,"No Aplica"))</f>
        <v/>
      </c>
      <c r="W28" s="87" t="str">
        <f>IF($H$27="","",
IF(OR($H$27="Corrupción",$H$27="Lavado de Activos",$H$27="Financiación del Terrorismo",$H$27="Corrupción en Trámites, OPAs y Consultas de Acceso a la Información Pública"),'6.Valoración Control Corrupción'!J28,"No Aplica"))</f>
        <v/>
      </c>
      <c r="X28" s="78" t="str">
        <f>IF($H$27="","",
IF(OR($H$27="Corrupción",$H$27="Lavado de Activos",$H$27="Financiación del Terrorismo",$H$27="Trámites, OPAs y Consultas de Acceso a la Información Pública"),"No Aplica",'5. Valoración de Controles'!I28))</f>
        <v/>
      </c>
      <c r="Y28" s="78" t="str">
        <f>IF($H$27="","",
IF(OR($H$27="Corrupción",$H$27="Lavado de Activos",$H$27="Financiación del Terrorismo",$H$27="Trámites, OPAs y Consultas de Acceso a la Información Pública"),"No Aplica",'5. Valoración de Controles'!J28))</f>
        <v/>
      </c>
      <c r="Z28" s="78" t="str">
        <f>IF($H$27="","",
IF(OR($H$27="Corrupción",$H$27="Lavado de Activos",$H$27="Financiación del Terrorismo",$H$27="Trámites, OPAs y Consultas de Acceso a la Información Pública"),"No Aplica",'5. Valoración de Controles'!K28))</f>
        <v/>
      </c>
      <c r="AA28" s="78" t="str">
        <f>IF($H$27="","",
IF(OR($H$27="Corrupción",$H$27="Lavado de Activos",$H$27="Financiación del Terrorismo",$H$27="Trámites, OPAs y Consultas de Acceso a la Información Pública"),"No Aplica",'5. Valoración de Controles'!L28))</f>
        <v/>
      </c>
      <c r="AB28" s="78" t="str">
        <f>IF($H$27="","",
IF(OR($H$27="Corrupción",$H$27="Lavado de Activos",$H$27="Financiación del Terrorismo",$H$27="Trámites, OPAs y Consultas de Acceso a la Información Pública"),"No Aplica",'5. Valoración de Controles'!M28))</f>
        <v/>
      </c>
      <c r="AC28" s="78" t="str">
        <f>IF($H$27="","",
IF(OR($H$27="Corrupción",$H$27="Lavado de Activos",$H$27="Financiación del Terrorismo",$H$27="Trámites, OPAs y Consultas de Acceso a la Información Pública"),"No Aplica",'5. Valoración de Controles'!N28))</f>
        <v/>
      </c>
      <c r="AD28" s="78" t="str">
        <f>IF($H$27="","",
IF(OR($H$27="Corrupción",$H$27="Lavado de Activos",$H$27="Financiación del Terrorismo",$H$27="Trámites, OPAs y Consultas de Acceso a la Información Pública"),"No Aplica",'5. Valoración de Controles'!O28))</f>
        <v/>
      </c>
      <c r="AE28" s="78" t="str">
        <f>IF($H$27="","",
IF(OR($H$27="Corrupción",$H$27="Lavado de Activos",$H$27="Financiación del Terrorismo",$H$27="Trámites, OPAs y Consultas de Acceso a la Información Pública"),"No Aplica",'5. Valoración de Controles'!P28))</f>
        <v/>
      </c>
      <c r="AF28" s="78" t="str">
        <f>IF($H$27="","",
IF(OR($H$27="Corrupción",$H$27="Lavado de Activos",$H$27="Financiación del Terrorismo",$H$27="Trámites, OPAs y Consultas de Acceso a la Información Pública"),"No Aplica",'5. Valoración de Controles'!Q28))</f>
        <v/>
      </c>
      <c r="AG28" s="79" t="str">
        <f>IF($H$27="","",
IF(OR($H$27="Corrupción",$H$27="Lavado de Activos",$H$27="Financiación del Terrorismo",$H$27="Corrupción en Trámites, OPAs y Consultas de Acceso a la Información Pública"),"No Aplica",'5. Valoración de Controles'!R28))</f>
        <v/>
      </c>
      <c r="AH28" s="46"/>
      <c r="AI28" s="46"/>
      <c r="AJ28" s="46"/>
      <c r="AK28" s="46"/>
      <c r="AL28" s="46"/>
      <c r="AM28" s="46"/>
      <c r="AN28" s="46"/>
      <c r="AO28" s="46"/>
      <c r="AP28" s="46"/>
      <c r="AQ28" s="46"/>
      <c r="AR28" s="46"/>
      <c r="AS28" s="7"/>
      <c r="AT28" s="7"/>
      <c r="AU28" s="7"/>
      <c r="AV28" s="7"/>
      <c r="AW28" s="7"/>
      <c r="AX28" s="7"/>
      <c r="AY28" s="7"/>
      <c r="AZ28" s="7"/>
      <c r="BA28" s="7"/>
      <c r="BB28" s="7"/>
      <c r="BC28" s="7"/>
      <c r="BD28" s="7"/>
      <c r="BE28" s="7"/>
      <c r="BF28" s="7"/>
      <c r="BG28" s="7"/>
      <c r="BH28" s="7"/>
      <c r="BI28" s="7"/>
      <c r="BJ28" s="7"/>
      <c r="BK28" s="7"/>
      <c r="BL28" s="7"/>
    </row>
    <row r="29" ht="31.5" customHeight="1">
      <c r="A29" s="51"/>
      <c r="B29" s="51"/>
      <c r="C29" s="51"/>
      <c r="D29" s="51"/>
      <c r="E29" s="51"/>
      <c r="F29" s="51"/>
      <c r="G29" s="51"/>
      <c r="H29" s="51"/>
      <c r="I29" s="51"/>
      <c r="J29" s="51"/>
      <c r="K29" s="51"/>
      <c r="L29" s="51"/>
      <c r="M29" s="51"/>
      <c r="N29" s="51"/>
      <c r="O29" s="51"/>
      <c r="P29" s="51"/>
      <c r="Q29" s="87" t="str">
        <f>IF($H$27="","",
IF(OR($H$27="Corrupción",$H$27="Lavado de Activos",$H$27="Financiación del Terrorismo",$H$27="Corrupción en Trámites, OPAs y Consultas de Acceso a la Información Pública"),"No Aplica",'5. Valoración de Controles'!H29))</f>
        <v/>
      </c>
      <c r="R29" s="87" t="str">
        <f>IF($H$27="","",
IF(OR($H$27="Corrupción",$H$27="Lavado de Activos",$H$27="Financiación del Terrorismo",$H$27="Corrupción en Trámites, OPAs y Consultas de Acceso a la Información Pública"),'6.Valoración Control Corrupción'!E29,"No Aplica"))</f>
        <v/>
      </c>
      <c r="S29" s="87" t="str">
        <f>IF($H$27="","",
IF(OR($H$27="Corrupción",$H$27="Lavado de Activos",$H$27="Financiación del Terrorismo",$H$27="Corrupción en Trámites, OPAs y Consultas de Acceso a la Información Pública"),'6.Valoración Control Corrupción'!F29,"No Aplica"))</f>
        <v/>
      </c>
      <c r="T29" s="87" t="str">
        <f>IF($H$27="","",
IF(OR($H$27="Corrupción",$H$27="Lavado de Activos",$H$27="Financiación del Terrorismo",$H$27="Corrupción en Trámites, OPAs y Consultas de Acceso a la Información Pública"),'6.Valoración Control Corrupción'!G29,"No Aplica"))</f>
        <v/>
      </c>
      <c r="U29" s="87" t="str">
        <f>IF($H$27="","",
IF(OR($H$27="Corrupción",$H$27="Lavado de Activos",$H$27="Financiación del Terrorismo",$H$27="Corrupción en Trámites, OPAs y Consultas de Acceso a la Información Pública"),'6.Valoración Control Corrupción'!H29,"No Aplica"))</f>
        <v/>
      </c>
      <c r="V29" s="87" t="str">
        <f>IF($H$27="","",
IF(OR($H$27="Corrupción",$H$27="Lavado de Activos",$H$27="Financiación del Terrorismo",$H$27="Corrupción en Trámites, OPAs y Consultas de Acceso a la Información Pública"),'6.Valoración Control Corrupción'!I29,"No Aplica"))</f>
        <v/>
      </c>
      <c r="W29" s="87" t="str">
        <f>IF($H$27="","",
IF(OR($H$27="Corrupción",$H$27="Lavado de Activos",$H$27="Financiación del Terrorismo",$H$27="Corrupción en Trámites, OPAs y Consultas de Acceso a la Información Pública"),'6.Valoración Control Corrupción'!J29,"No Aplica"))</f>
        <v/>
      </c>
      <c r="X29" s="78" t="str">
        <f>IF($H$27="","",
IF(OR($H$27="Corrupción",$H$27="Lavado de Activos",$H$27="Financiación del Terrorismo",$H$27="Trámites, OPAs y Consultas de Acceso a la Información Pública"),"No Aplica",'5. Valoración de Controles'!I29))</f>
        <v/>
      </c>
      <c r="Y29" s="78" t="str">
        <f>IF($H$27="","",
IF(OR($H$27="Corrupción",$H$27="Lavado de Activos",$H$27="Financiación del Terrorismo",$H$27="Trámites, OPAs y Consultas de Acceso a la Información Pública"),"No Aplica",'5. Valoración de Controles'!J29))</f>
        <v/>
      </c>
      <c r="Z29" s="78" t="str">
        <f>IF($H$27="","",
IF(OR($H$27="Corrupción",$H$27="Lavado de Activos",$H$27="Financiación del Terrorismo",$H$27="Trámites, OPAs y Consultas de Acceso a la Información Pública"),"No Aplica",'5. Valoración de Controles'!K29))</f>
        <v/>
      </c>
      <c r="AA29" s="78" t="str">
        <f>IF($H$27="","",
IF(OR($H$27="Corrupción",$H$27="Lavado de Activos",$H$27="Financiación del Terrorismo",$H$27="Trámites, OPAs y Consultas de Acceso a la Información Pública"),"No Aplica",'5. Valoración de Controles'!L29))</f>
        <v/>
      </c>
      <c r="AB29" s="78" t="str">
        <f>IF($H$27="","",
IF(OR($H$27="Corrupción",$H$27="Lavado de Activos",$H$27="Financiación del Terrorismo",$H$27="Trámites, OPAs y Consultas de Acceso a la Información Pública"),"No Aplica",'5. Valoración de Controles'!M29))</f>
        <v/>
      </c>
      <c r="AC29" s="78" t="str">
        <f>IF($H$27="","",
IF(OR($H$27="Corrupción",$H$27="Lavado de Activos",$H$27="Financiación del Terrorismo",$H$27="Trámites, OPAs y Consultas de Acceso a la Información Pública"),"No Aplica",'5. Valoración de Controles'!N29))</f>
        <v/>
      </c>
      <c r="AD29" s="78" t="str">
        <f>IF($H$27="","",
IF(OR($H$27="Corrupción",$H$27="Lavado de Activos",$H$27="Financiación del Terrorismo",$H$27="Trámites, OPAs y Consultas de Acceso a la Información Pública"),"No Aplica",'5. Valoración de Controles'!O29))</f>
        <v/>
      </c>
      <c r="AE29" s="78" t="str">
        <f>IF($H$27="","",
IF(OR($H$27="Corrupción",$H$27="Lavado de Activos",$H$27="Financiación del Terrorismo",$H$27="Trámites, OPAs y Consultas de Acceso a la Información Pública"),"No Aplica",'5. Valoración de Controles'!P29))</f>
        <v/>
      </c>
      <c r="AF29" s="78" t="str">
        <f>IF($H$27="","",
IF(OR($H$27="Corrupción",$H$27="Lavado de Activos",$H$27="Financiación del Terrorismo",$H$27="Trámites, OPAs y Consultas de Acceso a la Información Pública"),"No Aplica",'5. Valoración de Controles'!Q29))</f>
        <v/>
      </c>
      <c r="AG29" s="79" t="str">
        <f>IF($H$27="","",
IF(OR($H$27="Corrupción",$H$27="Lavado de Activos",$H$27="Financiación del Terrorismo",$H$27="Corrupción en Trámites, OPAs y Consultas de Acceso a la Información Pública"),"No Aplica",'5. Valoración de Controles'!R29))</f>
        <v/>
      </c>
      <c r="AH29" s="51"/>
      <c r="AI29" s="51"/>
      <c r="AJ29" s="51"/>
      <c r="AK29" s="51"/>
      <c r="AL29" s="51"/>
      <c r="AM29" s="51"/>
      <c r="AN29" s="51"/>
      <c r="AO29" s="51"/>
      <c r="AP29" s="51"/>
      <c r="AQ29" s="51"/>
      <c r="AR29" s="51"/>
      <c r="AS29" s="7"/>
      <c r="AT29" s="7"/>
      <c r="AU29" s="7"/>
      <c r="AV29" s="7"/>
      <c r="AW29" s="7"/>
      <c r="AX29" s="7"/>
      <c r="AY29" s="7"/>
      <c r="AZ29" s="7"/>
      <c r="BA29" s="7"/>
      <c r="BB29" s="7"/>
      <c r="BC29" s="7"/>
      <c r="BD29" s="7"/>
      <c r="BE29" s="7"/>
      <c r="BF29" s="7"/>
      <c r="BG29" s="7"/>
      <c r="BH29" s="7"/>
      <c r="BI29" s="7"/>
      <c r="BJ29" s="7"/>
      <c r="BK29" s="7"/>
      <c r="BL29" s="7"/>
    </row>
    <row r="30" ht="31.5" customHeight="1">
      <c r="A30" s="52">
        <v>8.0</v>
      </c>
      <c r="B30" s="53" t="str">
        <f>'2. Identificación del Riesgo'!B30:B32</f>
        <v/>
      </c>
      <c r="C30" s="53" t="str">
        <f>IF('2. Identificación del Riesgo'!C30:C32="","",'2. Identificación del Riesgo'!C30:C32)</f>
        <v/>
      </c>
      <c r="D30" s="53" t="str">
        <f>IF('2. Identificación del Riesgo'!D30:D32="","",'2. Identificación del Riesgo'!D30:D32)</f>
        <v/>
      </c>
      <c r="E30" s="53" t="str">
        <f>IF('2. Identificación del Riesgo'!E30:E32="","",'2. Identificación del Riesgo'!E30:E32)</f>
        <v/>
      </c>
      <c r="F30" s="53" t="str">
        <f>IF('2. Identificación del Riesgo'!F30:F32="","",'2. Identificación del Riesgo'!F30:F32)</f>
        <v/>
      </c>
      <c r="G30" s="53" t="str">
        <f>IF('2. Identificación del Riesgo'!G30:G32="","",'2. Identificación del Riesgo'!G30:G32)</f>
        <v/>
      </c>
      <c r="H30" s="53" t="str">
        <f>IF('2. Identificación del Riesgo'!H30:H32="","",'2. Identificación del Riesgo'!H30:H32)</f>
        <v/>
      </c>
      <c r="I30" s="53" t="str">
        <f>IF('2. Identificación del Riesgo'!I30:I32="","",'2. Identificación del Riesgo'!I30:I32)</f>
        <v/>
      </c>
      <c r="J30" s="53" t="str">
        <f>IF('2. Identificación del Riesgo'!J30:J32="","",'2. Identificación del Riesgo'!J30:J32)</f>
        <v/>
      </c>
      <c r="K30" s="54" t="str">
        <f>'2. Identificación del Riesgo'!K30:K32</f>
        <v/>
      </c>
      <c r="L30" s="55" t="str">
        <f>'2. Identificación del Riesgo'!L30:L32</f>
        <v/>
      </c>
      <c r="M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4" t="str">
        <f>'2. Identificación del Riesgo'!N30:N32</f>
        <v/>
      </c>
      <c r="O30" s="55" t="str">
        <f>'2. Identificación del Riesgo'!O30:O32</f>
        <v/>
      </c>
      <c r="P30" s="57" t="str">
        <f>'2. Identificación del Riesgo'!P30:P32</f>
        <v/>
      </c>
      <c r="Q30" s="87" t="str">
        <f>IF($H$30="","",
IF(OR($H$30="Corrupción",$H$30="Lavado de Activos",$H$30="Financiación del Terrorismo",$H$30="Corrupción en Trámites, OPAs y Consultas de Acceso a la Información Pública"),"No Aplica",'5. Valoración de Controles'!H30))</f>
        <v/>
      </c>
      <c r="R30" s="87" t="str">
        <f>IF($H$30="","",
IF(OR($H$30="Corrupción",$H$30="Lavado de Activos",$H$30="Financiación del Terrorismo",$H$30="Corrupción en Trámites, OPAs y Consultas de Acceso a la Información Pública"),'6.Valoración Control Corrupción'!E30,"No Aplica"))</f>
        <v/>
      </c>
      <c r="S30" s="87" t="str">
        <f>IF($H$30="","",
IF(OR($H$30="Corrupción",$H$30="Lavado de Activos",$H$30="Financiación del Terrorismo",$H$30="Corrupción en Trámites, OPAs y Consultas de Acceso a la Información Pública"),'6.Valoración Control Corrupción'!F30,"No Aplica"))</f>
        <v/>
      </c>
      <c r="T30" s="87" t="str">
        <f>IF($H$30="","",
IF(OR($H$30="Corrupción",$H$30="Lavado de Activos",$H$30="Financiación del Terrorismo",$H$30="Corrupción en Trámites, OPAs y Consultas de Acceso a la Información Pública"),'6.Valoración Control Corrupción'!G30,"No Aplica"))</f>
        <v/>
      </c>
      <c r="U30" s="87" t="str">
        <f>IF($H$30="","",
IF(OR($H$30="Corrupción",$H$30="Lavado de Activos",$H$30="Financiación del Terrorismo",$H$30="Corrupción en Trámites, OPAs y Consultas de Acceso a la Información Pública"),'6.Valoración Control Corrupción'!H30,"No Aplica"))</f>
        <v/>
      </c>
      <c r="V30" s="87" t="str">
        <f>IF($H$30="","",
IF(OR($H$30="Corrupción",$H$30="Lavado de Activos",$H$30="Financiación del Terrorismo",$H$30="Corrupción en Trámites, OPAs y Consultas de Acceso a la Información Pública"),'6.Valoración Control Corrupción'!I30,"No Aplica"))</f>
        <v/>
      </c>
      <c r="W30" s="87" t="str">
        <f>IF($H$30="","",
IF(OR($H$30="Corrupción",$H$30="Lavado de Activos",$H$30="Financiación del Terrorismo",$H$30="Corrupción en Trámites, OPAs y Consultas de Acceso a la Información Pública"),'6.Valoración Control Corrupción'!J30,"No Aplica"))</f>
        <v/>
      </c>
      <c r="X30" s="78" t="str">
        <f>IF($H$30="","",
IF(OR($H$30="Corrupción",$H$30="Lavado de Activos",$H$30="Financiación del Terrorismo",$H$30="Trámites, OPAs y Consultas de Acceso a la Información Pública"),"No Aplica",'5. Valoración de Controles'!I30))</f>
        <v/>
      </c>
      <c r="Y30" s="78" t="str">
        <f>IF($H$30="","",
IF(OR($H$30="Corrupción",$H$30="Lavado de Activos",$H$30="Financiación del Terrorismo",$H$30="Trámites, OPAs y Consultas de Acceso a la Información Pública"),"No Aplica",'5. Valoración de Controles'!J30))</f>
        <v/>
      </c>
      <c r="Z30" s="78" t="str">
        <f>IF($H$30="","",
IF(OR($H$30="Corrupción",$H$30="Lavado de Activos",$H$30="Financiación del Terrorismo",$H$30="Trámites, OPAs y Consultas de Acceso a la Información Pública"),"No Aplica",'5. Valoración de Controles'!K30))</f>
        <v/>
      </c>
      <c r="AA30" s="78" t="str">
        <f>IF($H$30="","",
IF(OR($H$30="Corrupción",$H$30="Lavado de Activos",$H$30="Financiación del Terrorismo",$H$30="Trámites, OPAs y Consultas de Acceso a la Información Pública"),"No Aplica",'5. Valoración de Controles'!L30))</f>
        <v/>
      </c>
      <c r="AB30" s="78" t="str">
        <f>IF($H$30="","",
IF(OR($H$30="Corrupción",$H$30="Lavado de Activos",$H$30="Financiación del Terrorismo",$H$30="Trámites, OPAs y Consultas de Acceso a la Información Pública"),"No Aplica",'5. Valoración de Controles'!M30))</f>
        <v/>
      </c>
      <c r="AC30" s="78" t="str">
        <f>IF($H$30="","",
IF(OR($H$30="Corrupción",$H$30="Lavado de Activos",$H$30="Financiación del Terrorismo",$H$30="Trámites, OPAs y Consultas de Acceso a la Información Pública"),"No Aplica",'5. Valoración de Controles'!N30))</f>
        <v/>
      </c>
      <c r="AD30" s="78" t="str">
        <f>IF($H$30="","",
IF(OR($H$30="Corrupción",$H$30="Lavado de Activos",$H$30="Financiación del Terrorismo",$H$30="Trámites, OPAs y Consultas de Acceso a la Información Pública"),"No Aplica",'5. Valoración de Controles'!O30))</f>
        <v/>
      </c>
      <c r="AE30" s="78" t="str">
        <f>IF($H$30="","",
IF(OR($H$30="Corrupción",$H$30="Lavado de Activos",$H$30="Financiación del Terrorismo",$H$30="Trámites, OPAs y Consultas de Acceso a la Información Pública"),"No Aplica",'5. Valoración de Controles'!P30))</f>
        <v/>
      </c>
      <c r="AF30" s="78" t="str">
        <f>IF($H$30="","",
IF(OR($H$30="Corrupción",$H$30="Lavado de Activos",$H$30="Financiación del Terrorismo",$H$30="Trámites, OPAs y Consultas de Acceso a la Información Pública"),"No Aplica",'5. Valoración de Controles'!Q30))</f>
        <v/>
      </c>
      <c r="AG30" s="79" t="str">
        <f>IF($H$30="","",
IF(OR($H$30="Corrupción",$H$30="Lavado de Activos",$H$30="Financiación del Terrorismo",$H$30="Corrupción en Trámites, OPAs y Consultas de Acceso a la Información Pública"),"No Aplica",'5. Valoración de Controles'!R30))</f>
        <v/>
      </c>
      <c r="AH30" s="54"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91"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4"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91"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7"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6"/>
      <c r="AN30" s="76"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5"/>
      <c r="AP30" s="92"/>
      <c r="AQ30" s="92" t="str">
        <f>IF(AO30="","","∑ Peso porcentual de cada acción definida")</f>
        <v/>
      </c>
      <c r="AR30" s="53"/>
      <c r="AS30" s="7"/>
      <c r="AT30" s="7"/>
      <c r="AU30" s="7"/>
      <c r="AV30" s="7"/>
      <c r="AW30" s="7"/>
      <c r="AX30" s="7"/>
      <c r="AY30" s="7"/>
      <c r="AZ30" s="7"/>
      <c r="BA30" s="7"/>
      <c r="BB30" s="7"/>
      <c r="BC30" s="7"/>
      <c r="BD30" s="7"/>
      <c r="BE30" s="7"/>
      <c r="BF30" s="7"/>
      <c r="BG30" s="7"/>
      <c r="BH30" s="7"/>
      <c r="BI30" s="7"/>
      <c r="BJ30" s="7"/>
      <c r="BK30" s="7"/>
      <c r="BL30" s="7"/>
    </row>
    <row r="31" ht="31.5" customHeight="1">
      <c r="A31" s="46"/>
      <c r="B31" s="46"/>
      <c r="C31" s="46"/>
      <c r="D31" s="46"/>
      <c r="E31" s="46"/>
      <c r="F31" s="46"/>
      <c r="G31" s="46"/>
      <c r="H31" s="46"/>
      <c r="I31" s="46"/>
      <c r="J31" s="46"/>
      <c r="K31" s="46"/>
      <c r="L31" s="46"/>
      <c r="M31" s="46"/>
      <c r="N31" s="46"/>
      <c r="O31" s="46"/>
      <c r="P31" s="46"/>
      <c r="Q31" s="87" t="str">
        <f>IF($H$30="","",
IF(OR($H$30="Corrupción",$H$30="Lavado de Activos",$H$30="Financiación del Terrorismo",$H$30="Corrupción en Trámites, OPAs y Consultas de Acceso a la Información Pública"),"No Aplica",'5. Valoración de Controles'!H31))</f>
        <v/>
      </c>
      <c r="R31" s="87" t="str">
        <f>IF($H$30="","",
IF(OR($H$30="Corrupción",$H$30="Lavado de Activos",$H$30="Financiación del Terrorismo",$H$30="Corrupción en Trámites, OPAs y Consultas de Acceso a la Información Pública"),'6.Valoración Control Corrupción'!E31,"No Aplica"))</f>
        <v/>
      </c>
      <c r="S31" s="87" t="str">
        <f>IF($H$30="","",
IF(OR($H$30="Corrupción",$H$30="Lavado de Activos",$H$30="Financiación del Terrorismo",$H$30="Corrupción en Trámites, OPAs y Consultas de Acceso a la Información Pública"),'6.Valoración Control Corrupción'!F31,"No Aplica"))</f>
        <v/>
      </c>
      <c r="T31" s="87" t="str">
        <f>IF($H$30="","",
IF(OR($H$30="Corrupción",$H$30="Lavado de Activos",$H$30="Financiación del Terrorismo",$H$30="Corrupción en Trámites, OPAs y Consultas de Acceso a la Información Pública"),'6.Valoración Control Corrupción'!G31,"No Aplica"))</f>
        <v/>
      </c>
      <c r="U31" s="87" t="str">
        <f>IF($H$30="","",
IF(OR($H$30="Corrupción",$H$30="Lavado de Activos",$H$30="Financiación del Terrorismo",$H$30="Corrupción en Trámites, OPAs y Consultas de Acceso a la Información Pública"),'6.Valoración Control Corrupción'!H31,"No Aplica"))</f>
        <v/>
      </c>
      <c r="V31" s="87" t="str">
        <f>IF($H$30="","",
IF(OR($H$30="Corrupción",$H$30="Lavado de Activos",$H$30="Financiación del Terrorismo",$H$30="Corrupción en Trámites, OPAs y Consultas de Acceso a la Información Pública"),'6.Valoración Control Corrupción'!I31,"No Aplica"))</f>
        <v/>
      </c>
      <c r="W31" s="87" t="str">
        <f>IF($H$30="","",
IF(OR($H$30="Corrupción",$H$30="Lavado de Activos",$H$30="Financiación del Terrorismo",$H$30="Corrupción en Trámites, OPAs y Consultas de Acceso a la Información Pública"),'6.Valoración Control Corrupción'!J31,"No Aplica"))</f>
        <v/>
      </c>
      <c r="X31" s="78" t="str">
        <f>IF($H$30="","",
IF(OR($H$30="Corrupción",$H$30="Lavado de Activos",$H$30="Financiación del Terrorismo",$H$30="Trámites, OPAs y Consultas de Acceso a la Información Pública"),"No Aplica",'5. Valoración de Controles'!I31))</f>
        <v/>
      </c>
      <c r="Y31" s="78" t="str">
        <f>IF($H$30="","",
IF(OR($H$30="Corrupción",$H$30="Lavado de Activos",$H$30="Financiación del Terrorismo",$H$30="Trámites, OPAs y Consultas de Acceso a la Información Pública"),"No Aplica",'5. Valoración de Controles'!J31))</f>
        <v/>
      </c>
      <c r="Z31" s="78" t="str">
        <f>IF($H$30="","",
IF(OR($H$30="Corrupción",$H$30="Lavado de Activos",$H$30="Financiación del Terrorismo",$H$30="Trámites, OPAs y Consultas de Acceso a la Información Pública"),"No Aplica",'5. Valoración de Controles'!K31))</f>
        <v/>
      </c>
      <c r="AA31" s="78" t="str">
        <f>IF($H$30="","",
IF(OR($H$30="Corrupción",$H$30="Lavado de Activos",$H$30="Financiación del Terrorismo",$H$30="Trámites, OPAs y Consultas de Acceso a la Información Pública"),"No Aplica",'5. Valoración de Controles'!L31))</f>
        <v/>
      </c>
      <c r="AB31" s="78" t="str">
        <f>IF($H$30="","",
IF(OR($H$30="Corrupción",$H$30="Lavado de Activos",$H$30="Financiación del Terrorismo",$H$30="Trámites, OPAs y Consultas de Acceso a la Información Pública"),"No Aplica",'5. Valoración de Controles'!M31))</f>
        <v/>
      </c>
      <c r="AC31" s="78" t="str">
        <f>IF($H$30="","",
IF(OR($H$30="Corrupción",$H$30="Lavado de Activos",$H$30="Financiación del Terrorismo",$H$30="Trámites, OPAs y Consultas de Acceso a la Información Pública"),"No Aplica",'5. Valoración de Controles'!N31))</f>
        <v/>
      </c>
      <c r="AD31" s="78" t="str">
        <f>IF($H$30="","",
IF(OR($H$30="Corrupción",$H$30="Lavado de Activos",$H$30="Financiación del Terrorismo",$H$30="Trámites, OPAs y Consultas de Acceso a la Información Pública"),"No Aplica",'5. Valoración de Controles'!O31))</f>
        <v/>
      </c>
      <c r="AE31" s="78" t="str">
        <f>IF($H$30="","",
IF(OR($H$30="Corrupción",$H$30="Lavado de Activos",$H$30="Financiación del Terrorismo",$H$30="Trámites, OPAs y Consultas de Acceso a la Información Pública"),"No Aplica",'5. Valoración de Controles'!P31))</f>
        <v/>
      </c>
      <c r="AF31" s="78" t="str">
        <f>IF($H$30="","",
IF(OR($H$30="Corrupción",$H$30="Lavado de Activos",$H$30="Financiación del Terrorismo",$H$30="Trámites, OPAs y Consultas de Acceso a la Información Pública"),"No Aplica",'5. Valoración de Controles'!Q31))</f>
        <v/>
      </c>
      <c r="AG31" s="79" t="str">
        <f>IF($H$30="","",
IF(OR($H$30="Corrupción",$H$30="Lavado de Activos",$H$30="Financiación del Terrorismo",$H$30="Corrupción en Trámites, OPAs y Consultas de Acceso a la Información Pública"),"No Aplica",'5. Valoración de Controles'!R31))</f>
        <v/>
      </c>
      <c r="AH31" s="46"/>
      <c r="AI31" s="46"/>
      <c r="AJ31" s="46"/>
      <c r="AK31" s="46"/>
      <c r="AL31" s="46"/>
      <c r="AM31" s="46"/>
      <c r="AN31" s="46"/>
      <c r="AO31" s="46"/>
      <c r="AP31" s="46"/>
      <c r="AQ31" s="46"/>
      <c r="AR31" s="46"/>
      <c r="AS31" s="7"/>
      <c r="AT31" s="7"/>
      <c r="AU31" s="7"/>
      <c r="AV31" s="7"/>
      <c r="AW31" s="7"/>
      <c r="AX31" s="7"/>
      <c r="AY31" s="7"/>
      <c r="AZ31" s="7"/>
      <c r="BA31" s="7"/>
      <c r="BB31" s="7"/>
      <c r="BC31" s="7"/>
      <c r="BD31" s="7"/>
      <c r="BE31" s="7"/>
      <c r="BF31" s="7"/>
      <c r="BG31" s="7"/>
      <c r="BH31" s="7"/>
      <c r="BI31" s="7"/>
      <c r="BJ31" s="7"/>
      <c r="BK31" s="7"/>
      <c r="BL31" s="7"/>
    </row>
    <row r="32" ht="31.5" customHeight="1">
      <c r="A32" s="51"/>
      <c r="B32" s="51"/>
      <c r="C32" s="51"/>
      <c r="D32" s="51"/>
      <c r="E32" s="51"/>
      <c r="F32" s="51"/>
      <c r="G32" s="51"/>
      <c r="H32" s="51"/>
      <c r="I32" s="51"/>
      <c r="J32" s="51"/>
      <c r="K32" s="51"/>
      <c r="L32" s="51"/>
      <c r="M32" s="51"/>
      <c r="N32" s="51"/>
      <c r="O32" s="51"/>
      <c r="P32" s="51"/>
      <c r="Q32" s="87" t="str">
        <f>IF($H$30="","",
IF(OR($H$30="Corrupción",$H$30="Lavado de Activos",$H$30="Financiación del Terrorismo",$H$30="Corrupción en Trámites, OPAs y Consultas de Acceso a la Información Pública"),"No Aplica",'5. Valoración de Controles'!H32))</f>
        <v/>
      </c>
      <c r="R32" s="87" t="str">
        <f>IF($H$30="","",
IF(OR($H$30="Corrupción",$H$30="Lavado de Activos",$H$30="Financiación del Terrorismo",$H$30="Corrupción en Trámites, OPAs y Consultas de Acceso a la Información Pública"),'6.Valoración Control Corrupción'!E32,"No Aplica"))</f>
        <v/>
      </c>
      <c r="S32" s="87" t="str">
        <f>IF($H$30="","",
IF(OR($H$30="Corrupción",$H$30="Lavado de Activos",$H$30="Financiación del Terrorismo",$H$30="Corrupción en Trámites, OPAs y Consultas de Acceso a la Información Pública"),'6.Valoración Control Corrupción'!F32,"No Aplica"))</f>
        <v/>
      </c>
      <c r="T32" s="87" t="str">
        <f>IF($H$30="","",
IF(OR($H$30="Corrupción",$H$30="Lavado de Activos",$H$30="Financiación del Terrorismo",$H$30="Corrupción en Trámites, OPAs y Consultas de Acceso a la Información Pública"),'6.Valoración Control Corrupción'!G32,"No Aplica"))</f>
        <v/>
      </c>
      <c r="U32" s="87" t="str">
        <f>IF($H$30="","",
IF(OR($H$30="Corrupción",$H$30="Lavado de Activos",$H$30="Financiación del Terrorismo",$H$30="Corrupción en Trámites, OPAs y Consultas de Acceso a la Información Pública"),'6.Valoración Control Corrupción'!H32,"No Aplica"))</f>
        <v/>
      </c>
      <c r="V32" s="87" t="str">
        <f>IF($H$30="","",
IF(OR($H$30="Corrupción",$H$30="Lavado de Activos",$H$30="Financiación del Terrorismo",$H$30="Corrupción en Trámites, OPAs y Consultas de Acceso a la Información Pública"),'6.Valoración Control Corrupción'!I32,"No Aplica"))</f>
        <v/>
      </c>
      <c r="W32" s="87" t="str">
        <f>IF($H$30="","",
IF(OR($H$30="Corrupción",$H$30="Lavado de Activos",$H$30="Financiación del Terrorismo",$H$30="Corrupción en Trámites, OPAs y Consultas de Acceso a la Información Pública"),'6.Valoración Control Corrupción'!J32,"No Aplica"))</f>
        <v/>
      </c>
      <c r="X32" s="78" t="str">
        <f>IF($H$30="","",
IF(OR($H$30="Corrupción",$H$30="Lavado de Activos",$H$30="Financiación del Terrorismo",$H$30="Trámites, OPAs y Consultas de Acceso a la Información Pública"),"No Aplica",'5. Valoración de Controles'!I32))</f>
        <v/>
      </c>
      <c r="Y32" s="78" t="str">
        <f>IF($H$30="","",
IF(OR($H$30="Corrupción",$H$30="Lavado de Activos",$H$30="Financiación del Terrorismo",$H$30="Trámites, OPAs y Consultas de Acceso a la Información Pública"),"No Aplica",'5. Valoración de Controles'!J32))</f>
        <v/>
      </c>
      <c r="Z32" s="78" t="str">
        <f>IF($H$30="","",
IF(OR($H$30="Corrupción",$H$30="Lavado de Activos",$H$30="Financiación del Terrorismo",$H$30="Trámites, OPAs y Consultas de Acceso a la Información Pública"),"No Aplica",'5. Valoración de Controles'!K32))</f>
        <v/>
      </c>
      <c r="AA32" s="78" t="str">
        <f>IF($H$30="","",
IF(OR($H$30="Corrupción",$H$30="Lavado de Activos",$H$30="Financiación del Terrorismo",$H$30="Trámites, OPAs y Consultas de Acceso a la Información Pública"),"No Aplica",'5. Valoración de Controles'!L32))</f>
        <v/>
      </c>
      <c r="AB32" s="78" t="str">
        <f>IF($H$30="","",
IF(OR($H$30="Corrupción",$H$30="Lavado de Activos",$H$30="Financiación del Terrorismo",$H$30="Trámites, OPAs y Consultas de Acceso a la Información Pública"),"No Aplica",'5. Valoración de Controles'!M32))</f>
        <v/>
      </c>
      <c r="AC32" s="78" t="str">
        <f>IF($H$30="","",
IF(OR($H$30="Corrupción",$H$30="Lavado de Activos",$H$30="Financiación del Terrorismo",$H$30="Trámites, OPAs y Consultas de Acceso a la Información Pública"),"No Aplica",'5. Valoración de Controles'!N32))</f>
        <v/>
      </c>
      <c r="AD32" s="78" t="str">
        <f>IF($H$30="","",
IF(OR($H$30="Corrupción",$H$30="Lavado de Activos",$H$30="Financiación del Terrorismo",$H$30="Trámites, OPAs y Consultas de Acceso a la Información Pública"),"No Aplica",'5. Valoración de Controles'!O32))</f>
        <v/>
      </c>
      <c r="AE32" s="78" t="str">
        <f>IF($H$30="","",
IF(OR($H$30="Corrupción",$H$30="Lavado de Activos",$H$30="Financiación del Terrorismo",$H$30="Trámites, OPAs y Consultas de Acceso a la Información Pública"),"No Aplica",'5. Valoración de Controles'!P32))</f>
        <v/>
      </c>
      <c r="AF32" s="78" t="str">
        <f>IF($H$30="","",
IF(OR($H$30="Corrupción",$H$30="Lavado de Activos",$H$30="Financiación del Terrorismo",$H$30="Trámites, OPAs y Consultas de Acceso a la Información Pública"),"No Aplica",'5. Valoración de Controles'!Q32))</f>
        <v/>
      </c>
      <c r="AG32" s="79" t="str">
        <f>IF($H$30="","",
IF(OR($H$30="Corrupción",$H$30="Lavado de Activos",$H$30="Financiación del Terrorismo",$H$30="Corrupción en Trámites, OPAs y Consultas de Acceso a la Información Pública"),"No Aplica",'5. Valoración de Controles'!R32))</f>
        <v/>
      </c>
      <c r="AH32" s="51"/>
      <c r="AI32" s="51"/>
      <c r="AJ32" s="51"/>
      <c r="AK32" s="51"/>
      <c r="AL32" s="51"/>
      <c r="AM32" s="51"/>
      <c r="AN32" s="51"/>
      <c r="AO32" s="51"/>
      <c r="AP32" s="51"/>
      <c r="AQ32" s="51"/>
      <c r="AR32" s="51"/>
      <c r="AS32" s="7"/>
      <c r="AT32" s="7"/>
      <c r="AU32" s="7"/>
      <c r="AV32" s="7"/>
      <c r="AW32" s="7"/>
      <c r="AX32" s="7"/>
      <c r="AY32" s="7"/>
      <c r="AZ32" s="7"/>
      <c r="BA32" s="7"/>
      <c r="BB32" s="7"/>
      <c r="BC32" s="7"/>
      <c r="BD32" s="7"/>
      <c r="BE32" s="7"/>
      <c r="BF32" s="7"/>
      <c r="BG32" s="7"/>
      <c r="BH32" s="7"/>
      <c r="BI32" s="7"/>
      <c r="BJ32" s="7"/>
      <c r="BK32" s="7"/>
      <c r="BL32" s="7"/>
    </row>
    <row r="33" ht="31.5" customHeight="1">
      <c r="A33" s="52">
        <v>9.0</v>
      </c>
      <c r="B33" s="53" t="str">
        <f>'2. Identificación del Riesgo'!B33:B35</f>
        <v/>
      </c>
      <c r="C33" s="53" t="str">
        <f>IF('2. Identificación del Riesgo'!C33:C35="","",'2. Identificación del Riesgo'!C33:C35)</f>
        <v/>
      </c>
      <c r="D33" s="53" t="str">
        <f>IF('2. Identificación del Riesgo'!D33:D35="","",'2. Identificación del Riesgo'!D33:D35)</f>
        <v/>
      </c>
      <c r="E33" s="53" t="str">
        <f>IF('2. Identificación del Riesgo'!E33:E35="","",'2. Identificación del Riesgo'!E33:E35)</f>
        <v/>
      </c>
      <c r="F33" s="53" t="str">
        <f>IF('2. Identificación del Riesgo'!F33:F35="","",'2. Identificación del Riesgo'!F33:F35)</f>
        <v/>
      </c>
      <c r="G33" s="53" t="str">
        <f>IF('2. Identificación del Riesgo'!G33:G35="","",'2. Identificación del Riesgo'!G33:G35)</f>
        <v/>
      </c>
      <c r="H33" s="53" t="str">
        <f>IF('2. Identificación del Riesgo'!H33:H35="","",'2. Identificación del Riesgo'!H33:H35)</f>
        <v/>
      </c>
      <c r="I33" s="53" t="str">
        <f>IF('2. Identificación del Riesgo'!I33:I35="","",'2. Identificación del Riesgo'!I33:I35)</f>
        <v/>
      </c>
      <c r="J33" s="53" t="str">
        <f>IF('2. Identificación del Riesgo'!J33:J35="","",'2. Identificación del Riesgo'!J33:J35)</f>
        <v/>
      </c>
      <c r="K33" s="54" t="str">
        <f>'2. Identificación del Riesgo'!K33:K35</f>
        <v/>
      </c>
      <c r="L33" s="55" t="str">
        <f>'2. Identificación del Riesgo'!L33:L35</f>
        <v/>
      </c>
      <c r="M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4" t="str">
        <f>'2. Identificación del Riesgo'!N33:N35</f>
        <v/>
      </c>
      <c r="O33" s="55" t="str">
        <f>'2. Identificación del Riesgo'!O33:O35</f>
        <v/>
      </c>
      <c r="P33" s="57" t="str">
        <f>'2. Identificación del Riesgo'!P33:P35</f>
        <v/>
      </c>
      <c r="Q33" s="87" t="str">
        <f>IF($H$33="","",
IF(OR($H$33="Corrupción",$H$33="Lavado de Activos",$H$33="Financiación del Terrorismo",$H$33="Corrupción en Trámites, OPAs y Consultas de Acceso a la Información Pública"),"No Aplica",'5. Valoración de Controles'!H33))</f>
        <v/>
      </c>
      <c r="R33" s="87" t="str">
        <f>IF($H$33="","",
IF(OR($H$33="Corrupción",$H$33="Lavado de Activos",$H$33="Financiación del Terrorismo",$H$33="Corrupción en Trámites, OPAs y Consultas de Acceso a la Información Pública"),'6.Valoración Control Corrupción'!E33,"No Aplica"))</f>
        <v/>
      </c>
      <c r="S33" s="87" t="str">
        <f>IF($H$33="","",
IF(OR($H$33="Corrupción",$H$33="Lavado de Activos",$H$33="Financiación del Terrorismo",$H$33="Corrupción en Trámites, OPAs y Consultas de Acceso a la Información Pública"),'6.Valoración Control Corrupción'!F33,"No Aplica"))</f>
        <v/>
      </c>
      <c r="T33" s="87" t="str">
        <f>IF($H$33="","",
IF(OR($H$33="Corrupción",$H$33="Lavado de Activos",$H$33="Financiación del Terrorismo",$H$33="Corrupción en Trámites, OPAs y Consultas de Acceso a la Información Pública"),'6.Valoración Control Corrupción'!G33,"No Aplica"))</f>
        <v/>
      </c>
      <c r="U33" s="87" t="str">
        <f>IF($H$33="","",
IF(OR($H$33="Corrupción",$H$33="Lavado de Activos",$H$33="Financiación del Terrorismo",$H$33="Corrupción en Trámites, OPAs y Consultas de Acceso a la Información Pública"),'6.Valoración Control Corrupción'!H33,"No Aplica"))</f>
        <v/>
      </c>
      <c r="V33" s="87" t="str">
        <f>IF($H$33="","",
IF(OR($H$33="Corrupción",$H$33="Lavado de Activos",$H$33="Financiación del Terrorismo",$H$33="Corrupción en Trámites, OPAs y Consultas de Acceso a la Información Pública"),'6.Valoración Control Corrupción'!I33,"No Aplica"))</f>
        <v/>
      </c>
      <c r="W33" s="87" t="str">
        <f>IF($H$33="","",
IF(OR($H$33="Corrupción",$H$33="Lavado de Activos",$H$33="Financiación del Terrorismo",$H$33="Corrupción en Trámites, OPAs y Consultas de Acceso a la Información Pública"),'6.Valoración Control Corrupción'!J33,"No Aplica"))</f>
        <v/>
      </c>
      <c r="X33" s="78" t="str">
        <f>IF($H$33="","",
IF(OR($H$33="Corrupción",$H$33="Lavado de Activos",$H$33="Financiación del Terrorismo",$H$33="Trámites, OPAs y Consultas de Acceso a la Información Pública"),"No Aplica",'5. Valoración de Controles'!I33))</f>
        <v/>
      </c>
      <c r="Y33" s="78" t="str">
        <f>IF($H$33="","",
IF(OR($H$33="Corrupción",$H$33="Lavado de Activos",$H$33="Financiación del Terrorismo",$H$33="Trámites, OPAs y Consultas de Acceso a la Información Pública"),"No Aplica",'5. Valoración de Controles'!J33))</f>
        <v/>
      </c>
      <c r="Z33" s="78" t="str">
        <f>IF($H$33="","",
IF(OR($H$33="Corrupción",$H$33="Lavado de Activos",$H$33="Financiación del Terrorismo",$H$33="Trámites, OPAs y Consultas de Acceso a la Información Pública"),"No Aplica",'5. Valoración de Controles'!K33))</f>
        <v/>
      </c>
      <c r="AA33" s="78" t="str">
        <f>IF($H$33="","",
IF(OR($H$33="Corrupción",$H$33="Lavado de Activos",$H$33="Financiación del Terrorismo",$H$33="Trámites, OPAs y Consultas de Acceso a la Información Pública"),"No Aplica",'5. Valoración de Controles'!L33))</f>
        <v/>
      </c>
      <c r="AB33" s="78" t="str">
        <f>IF($H$33="","",
IF(OR($H$33="Corrupción",$H$33="Lavado de Activos",$H$33="Financiación del Terrorismo",$H$33="Trámites, OPAs y Consultas de Acceso a la Información Pública"),"No Aplica",'5. Valoración de Controles'!M33))</f>
        <v/>
      </c>
      <c r="AC33" s="78" t="str">
        <f>IF($H$33="","",
IF(OR($H$33="Corrupción",$H$33="Lavado de Activos",$H$33="Financiación del Terrorismo",$H$33="Trámites, OPAs y Consultas de Acceso a la Información Pública"),"No Aplica",'5. Valoración de Controles'!N33))</f>
        <v/>
      </c>
      <c r="AD33" s="78" t="str">
        <f>IF($H$33="","",
IF(OR($H$33="Corrupción",$H$33="Lavado de Activos",$H$33="Financiación del Terrorismo",$H$33="Trámites, OPAs y Consultas de Acceso a la Información Pública"),"No Aplica",'5. Valoración de Controles'!O33))</f>
        <v/>
      </c>
      <c r="AE33" s="78" t="str">
        <f>IF($H$33="","",
IF(OR($H$33="Corrupción",$H$33="Lavado de Activos",$H$33="Financiación del Terrorismo",$H$33="Trámites, OPAs y Consultas de Acceso a la Información Pública"),"No Aplica",'5. Valoración de Controles'!P33))</f>
        <v/>
      </c>
      <c r="AF33" s="78" t="str">
        <f>IF($H$33="","",
IF(OR($H$33="Corrupción",$H$33="Lavado de Activos",$H$33="Financiación del Terrorismo",$H$33="Trámites, OPAs y Consultas de Acceso a la Información Pública"),"No Aplica",'5. Valoración de Controles'!Q33))</f>
        <v/>
      </c>
      <c r="AG33" s="79" t="str">
        <f>IF($H$33="","",
IF(OR($H$33="Corrupción",$H$33="Lavado de Activos",$H$33="Financiación del Terrorismo",$H$33="Corrupción en Trámites, OPAs y Consultas de Acceso a la Información Pública"),"No Aplica",'5. Valoración de Controles'!R33))</f>
        <v/>
      </c>
      <c r="AH33" s="54"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91"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4"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91"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7"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6"/>
      <c r="AN33" s="76"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5"/>
      <c r="AP33" s="92"/>
      <c r="AQ33" s="92" t="str">
        <f>IF(AO33="","","∑ Peso porcentual de cada acción definida")</f>
        <v/>
      </c>
      <c r="AR33" s="53"/>
      <c r="AS33" s="7"/>
      <c r="AT33" s="7"/>
      <c r="AU33" s="7"/>
      <c r="AV33" s="7"/>
      <c r="AW33" s="7"/>
      <c r="AX33" s="7"/>
      <c r="AY33" s="7"/>
      <c r="AZ33" s="7"/>
      <c r="BA33" s="7"/>
      <c r="BB33" s="7"/>
      <c r="BC33" s="7"/>
      <c r="BD33" s="7"/>
      <c r="BE33" s="7"/>
      <c r="BF33" s="7"/>
      <c r="BG33" s="7"/>
      <c r="BH33" s="7"/>
      <c r="BI33" s="7"/>
      <c r="BJ33" s="7"/>
      <c r="BK33" s="7"/>
      <c r="BL33" s="7"/>
    </row>
    <row r="34" ht="31.5" customHeight="1">
      <c r="A34" s="46"/>
      <c r="B34" s="46"/>
      <c r="C34" s="46"/>
      <c r="D34" s="46"/>
      <c r="E34" s="46"/>
      <c r="F34" s="46"/>
      <c r="G34" s="46"/>
      <c r="H34" s="46"/>
      <c r="I34" s="46"/>
      <c r="J34" s="46"/>
      <c r="K34" s="46"/>
      <c r="L34" s="46"/>
      <c r="M34" s="46"/>
      <c r="N34" s="46"/>
      <c r="O34" s="46"/>
      <c r="P34" s="46"/>
      <c r="Q34" s="87" t="str">
        <f>IF($H$33="","",
IF(OR($H$33="Corrupción",$H$33="Lavado de Activos",$H$33="Financiación del Terrorismo",$H$33="Corrupción en Trámites, OPAs y Consultas de Acceso a la Información Pública"),"No Aplica",'5. Valoración de Controles'!H34))</f>
        <v/>
      </c>
      <c r="R34" s="87" t="str">
        <f>IF($H$33="","",
IF(OR($H$33="Corrupción",$H$33="Lavado de Activos",$H$33="Financiación del Terrorismo",$H$33="Corrupción en Trámites, OPAs y Consultas de Acceso a la Información Pública"),'6.Valoración Control Corrupción'!E34,"No Aplica"))</f>
        <v/>
      </c>
      <c r="S34" s="87" t="str">
        <f>IF($H$33="","",
IF(OR($H$33="Corrupción",$H$33="Lavado de Activos",$H$33="Financiación del Terrorismo",$H$33="Corrupción en Trámites, OPAs y Consultas de Acceso a la Información Pública"),'6.Valoración Control Corrupción'!F34,"No Aplica"))</f>
        <v/>
      </c>
      <c r="T34" s="87" t="str">
        <f>IF($H$33="","",
IF(OR($H$33="Corrupción",$H$33="Lavado de Activos",$H$33="Financiación del Terrorismo",$H$33="Corrupción en Trámites, OPAs y Consultas de Acceso a la Información Pública"),'6.Valoración Control Corrupción'!G34,"No Aplica"))</f>
        <v/>
      </c>
      <c r="U34" s="87" t="str">
        <f>IF($H$33="","",
IF(OR($H$33="Corrupción",$H$33="Lavado de Activos",$H$33="Financiación del Terrorismo",$H$33="Corrupción en Trámites, OPAs y Consultas de Acceso a la Información Pública"),'6.Valoración Control Corrupción'!H34,"No Aplica"))</f>
        <v/>
      </c>
      <c r="V34" s="87" t="str">
        <f>IF($H$33="","",
IF(OR($H$33="Corrupción",$H$33="Lavado de Activos",$H$33="Financiación del Terrorismo",$H$33="Corrupción en Trámites, OPAs y Consultas de Acceso a la Información Pública"),'6.Valoración Control Corrupción'!I34,"No Aplica"))</f>
        <v/>
      </c>
      <c r="W34" s="87" t="str">
        <f>IF($H$33="","",
IF(OR($H$33="Corrupción",$H$33="Lavado de Activos",$H$33="Financiación del Terrorismo",$H$33="Corrupción en Trámites, OPAs y Consultas de Acceso a la Información Pública"),'6.Valoración Control Corrupción'!J34,"No Aplica"))</f>
        <v/>
      </c>
      <c r="X34" s="78" t="str">
        <f>IF($H$33="","",
IF(OR($H$33="Corrupción",$H$33="Lavado de Activos",$H$33="Financiación del Terrorismo",$H$33="Trámites, OPAs y Consultas de Acceso a la Información Pública"),"No Aplica",'5. Valoración de Controles'!I34))</f>
        <v/>
      </c>
      <c r="Y34" s="78" t="str">
        <f>IF($H$33="","",
IF(OR($H$33="Corrupción",$H$33="Lavado de Activos",$H$33="Financiación del Terrorismo",$H$33="Trámites, OPAs y Consultas de Acceso a la Información Pública"),"No Aplica",'5. Valoración de Controles'!J34))</f>
        <v/>
      </c>
      <c r="Z34" s="78" t="str">
        <f>IF($H$33="","",
IF(OR($H$33="Corrupción",$H$33="Lavado de Activos",$H$33="Financiación del Terrorismo",$H$33="Trámites, OPAs y Consultas de Acceso a la Información Pública"),"No Aplica",'5. Valoración de Controles'!K34))</f>
        <v/>
      </c>
      <c r="AA34" s="78" t="str">
        <f>IF($H$33="","",
IF(OR($H$33="Corrupción",$H$33="Lavado de Activos",$H$33="Financiación del Terrorismo",$H$33="Trámites, OPAs y Consultas de Acceso a la Información Pública"),"No Aplica",'5. Valoración de Controles'!L34))</f>
        <v/>
      </c>
      <c r="AB34" s="78" t="str">
        <f>IF($H$33="","",
IF(OR($H$33="Corrupción",$H$33="Lavado de Activos",$H$33="Financiación del Terrorismo",$H$33="Trámites, OPAs y Consultas de Acceso a la Información Pública"),"No Aplica",'5. Valoración de Controles'!M34))</f>
        <v/>
      </c>
      <c r="AC34" s="78" t="str">
        <f>IF($H$33="","",
IF(OR($H$33="Corrupción",$H$33="Lavado de Activos",$H$33="Financiación del Terrorismo",$H$33="Trámites, OPAs y Consultas de Acceso a la Información Pública"),"No Aplica",'5. Valoración de Controles'!N34))</f>
        <v/>
      </c>
      <c r="AD34" s="78" t="str">
        <f>IF($H$33="","",
IF(OR($H$33="Corrupción",$H$33="Lavado de Activos",$H$33="Financiación del Terrorismo",$H$33="Trámites, OPAs y Consultas de Acceso a la Información Pública"),"No Aplica",'5. Valoración de Controles'!O34))</f>
        <v/>
      </c>
      <c r="AE34" s="78" t="str">
        <f>IF($H$33="","",
IF(OR($H$33="Corrupción",$H$33="Lavado de Activos",$H$33="Financiación del Terrorismo",$H$33="Trámites, OPAs y Consultas de Acceso a la Información Pública"),"No Aplica",'5. Valoración de Controles'!P34))</f>
        <v/>
      </c>
      <c r="AF34" s="78" t="str">
        <f>IF($H$33="","",
IF(OR($H$33="Corrupción",$H$33="Lavado de Activos",$H$33="Financiación del Terrorismo",$H$33="Trámites, OPAs y Consultas de Acceso a la Información Pública"),"No Aplica",'5. Valoración de Controles'!Q34))</f>
        <v/>
      </c>
      <c r="AG34" s="79" t="str">
        <f>IF($H$33="","",
IF(OR($H$33="Corrupción",$H$33="Lavado de Activos",$H$33="Financiación del Terrorismo",$H$33="Corrupción en Trámites, OPAs y Consultas de Acceso a la Información Pública"),"No Aplica",'5. Valoración de Controles'!R34))</f>
        <v/>
      </c>
      <c r="AH34" s="46"/>
      <c r="AI34" s="46"/>
      <c r="AJ34" s="46"/>
      <c r="AK34" s="46"/>
      <c r="AL34" s="46"/>
      <c r="AM34" s="46"/>
      <c r="AN34" s="46"/>
      <c r="AO34" s="46"/>
      <c r="AP34" s="46"/>
      <c r="AQ34" s="46"/>
      <c r="AR34" s="46"/>
      <c r="AS34" s="7"/>
      <c r="AT34" s="7"/>
      <c r="AU34" s="7"/>
      <c r="AV34" s="7"/>
      <c r="AW34" s="7"/>
      <c r="AX34" s="7"/>
      <c r="AY34" s="7"/>
      <c r="AZ34" s="7"/>
      <c r="BA34" s="7"/>
      <c r="BB34" s="7"/>
      <c r="BC34" s="7"/>
      <c r="BD34" s="7"/>
      <c r="BE34" s="7"/>
      <c r="BF34" s="7"/>
      <c r="BG34" s="7"/>
      <c r="BH34" s="7"/>
      <c r="BI34" s="7"/>
      <c r="BJ34" s="7"/>
      <c r="BK34" s="7"/>
      <c r="BL34" s="7"/>
    </row>
    <row r="35" ht="31.5" customHeight="1">
      <c r="A35" s="51"/>
      <c r="B35" s="51"/>
      <c r="C35" s="51"/>
      <c r="D35" s="51"/>
      <c r="E35" s="51"/>
      <c r="F35" s="51"/>
      <c r="G35" s="51"/>
      <c r="H35" s="51"/>
      <c r="I35" s="51"/>
      <c r="J35" s="51"/>
      <c r="K35" s="51"/>
      <c r="L35" s="51"/>
      <c r="M35" s="51"/>
      <c r="N35" s="51"/>
      <c r="O35" s="51"/>
      <c r="P35" s="51"/>
      <c r="Q35" s="87" t="str">
        <f>IF($H$33="","",
IF(OR($H$33="Corrupción",$H$33="Lavado de Activos",$H$33="Financiación del Terrorismo",$H$33="Corrupción en Trámites, OPAs y Consultas de Acceso a la Información Pública"),"No Aplica",'5. Valoración de Controles'!H35))</f>
        <v/>
      </c>
      <c r="R35" s="87" t="str">
        <f>IF($H$33="","",
IF(OR($H$33="Corrupción",$H$33="Lavado de Activos",$H$33="Financiación del Terrorismo",$H$33="Corrupción en Trámites, OPAs y Consultas de Acceso a la Información Pública"),'6.Valoración Control Corrupción'!E35,"No Aplica"))</f>
        <v/>
      </c>
      <c r="S35" s="87" t="str">
        <f>IF($H$33="","",
IF(OR($H$33="Corrupción",$H$33="Lavado de Activos",$H$33="Financiación del Terrorismo",$H$33="Corrupción en Trámites, OPAs y Consultas de Acceso a la Información Pública"),'6.Valoración Control Corrupción'!F35,"No Aplica"))</f>
        <v/>
      </c>
      <c r="T35" s="87" t="str">
        <f>IF($H$33="","",
IF(OR($H$33="Corrupción",$H$33="Lavado de Activos",$H$33="Financiación del Terrorismo",$H$33="Corrupción en Trámites, OPAs y Consultas de Acceso a la Información Pública"),'6.Valoración Control Corrupción'!G35,"No Aplica"))</f>
        <v/>
      </c>
      <c r="U35" s="87" t="str">
        <f>IF($H$33="","",
IF(OR($H$33="Corrupción",$H$33="Lavado de Activos",$H$33="Financiación del Terrorismo",$H$33="Corrupción en Trámites, OPAs y Consultas de Acceso a la Información Pública"),'6.Valoración Control Corrupción'!H35,"No Aplica"))</f>
        <v/>
      </c>
      <c r="V35" s="87" t="str">
        <f>IF($H$33="","",
IF(OR($H$33="Corrupción",$H$33="Lavado de Activos",$H$33="Financiación del Terrorismo",$H$33="Corrupción en Trámites, OPAs y Consultas de Acceso a la Información Pública"),'6.Valoración Control Corrupción'!I35,"No Aplica"))</f>
        <v/>
      </c>
      <c r="W35" s="87" t="str">
        <f>IF($H$33="","",
IF(OR($H$33="Corrupción",$H$33="Lavado de Activos",$H$33="Financiación del Terrorismo",$H$33="Corrupción en Trámites, OPAs y Consultas de Acceso a la Información Pública"),'6.Valoración Control Corrupción'!J35,"No Aplica"))</f>
        <v/>
      </c>
      <c r="X35" s="78" t="str">
        <f>IF($H$33="","",
IF(OR($H$33="Corrupción",$H$33="Lavado de Activos",$H$33="Financiación del Terrorismo",$H$33="Trámites, OPAs y Consultas de Acceso a la Información Pública"),"No Aplica",'5. Valoración de Controles'!I35))</f>
        <v/>
      </c>
      <c r="Y35" s="78" t="str">
        <f>IF($H$33="","",
IF(OR($H$33="Corrupción",$H$33="Lavado de Activos",$H$33="Financiación del Terrorismo",$H$33="Trámites, OPAs y Consultas de Acceso a la Información Pública"),"No Aplica",'5. Valoración de Controles'!J35))</f>
        <v/>
      </c>
      <c r="Z35" s="78" t="str">
        <f>IF($H$33="","",
IF(OR($H$33="Corrupción",$H$33="Lavado de Activos",$H$33="Financiación del Terrorismo",$H$33="Trámites, OPAs y Consultas de Acceso a la Información Pública"),"No Aplica",'5. Valoración de Controles'!K35))</f>
        <v/>
      </c>
      <c r="AA35" s="78" t="str">
        <f>IF($H$33="","",
IF(OR($H$33="Corrupción",$H$33="Lavado de Activos",$H$33="Financiación del Terrorismo",$H$33="Trámites, OPAs y Consultas de Acceso a la Información Pública"),"No Aplica",'5. Valoración de Controles'!L35))</f>
        <v/>
      </c>
      <c r="AB35" s="78" t="str">
        <f>IF($H$33="","",
IF(OR($H$33="Corrupción",$H$33="Lavado de Activos",$H$33="Financiación del Terrorismo",$H$33="Trámites, OPAs y Consultas de Acceso a la Información Pública"),"No Aplica",'5. Valoración de Controles'!M35))</f>
        <v/>
      </c>
      <c r="AC35" s="78" t="str">
        <f>IF($H$33="","",
IF(OR($H$33="Corrupción",$H$33="Lavado de Activos",$H$33="Financiación del Terrorismo",$H$33="Trámites, OPAs y Consultas de Acceso a la Información Pública"),"No Aplica",'5. Valoración de Controles'!N35))</f>
        <v/>
      </c>
      <c r="AD35" s="78" t="str">
        <f>IF($H$33="","",
IF(OR($H$33="Corrupción",$H$33="Lavado de Activos",$H$33="Financiación del Terrorismo",$H$33="Trámites, OPAs y Consultas de Acceso a la Información Pública"),"No Aplica",'5. Valoración de Controles'!O35))</f>
        <v/>
      </c>
      <c r="AE35" s="78" t="str">
        <f>IF($H$33="","",
IF(OR($H$33="Corrupción",$H$33="Lavado de Activos",$H$33="Financiación del Terrorismo",$H$33="Trámites, OPAs y Consultas de Acceso a la Información Pública"),"No Aplica",'5. Valoración de Controles'!P35))</f>
        <v/>
      </c>
      <c r="AF35" s="78" t="str">
        <f>IF($H$33="","",
IF(OR($H$33="Corrupción",$H$33="Lavado de Activos",$H$33="Financiación del Terrorismo",$H$33="Trámites, OPAs y Consultas de Acceso a la Información Pública"),"No Aplica",'5. Valoración de Controles'!Q35))</f>
        <v/>
      </c>
      <c r="AG35" s="79" t="str">
        <f>IF($H$33="","",
IF(OR($H$33="Corrupción",$H$33="Lavado de Activos",$H$33="Financiación del Terrorismo",$H$33="Corrupción en Trámites, OPAs y Consultas de Acceso a la Información Pública"),"No Aplica",'5. Valoración de Controles'!R35))</f>
        <v/>
      </c>
      <c r="AH35" s="51"/>
      <c r="AI35" s="51"/>
      <c r="AJ35" s="51"/>
      <c r="AK35" s="51"/>
      <c r="AL35" s="51"/>
      <c r="AM35" s="51"/>
      <c r="AN35" s="51"/>
      <c r="AO35" s="51"/>
      <c r="AP35" s="51"/>
      <c r="AQ35" s="51"/>
      <c r="AR35" s="51"/>
      <c r="AS35" s="7"/>
      <c r="AT35" s="7"/>
      <c r="AU35" s="7"/>
      <c r="AV35" s="7"/>
      <c r="AW35" s="7"/>
      <c r="AX35" s="7"/>
      <c r="AY35" s="7"/>
      <c r="AZ35" s="7"/>
      <c r="BA35" s="7"/>
      <c r="BB35" s="7"/>
      <c r="BC35" s="7"/>
      <c r="BD35" s="7"/>
      <c r="BE35" s="7"/>
      <c r="BF35" s="7"/>
      <c r="BG35" s="7"/>
      <c r="BH35" s="7"/>
      <c r="BI35" s="7"/>
      <c r="BJ35" s="7"/>
      <c r="BK35" s="7"/>
      <c r="BL35" s="7"/>
    </row>
    <row r="36" ht="31.5" customHeight="1">
      <c r="A36" s="52">
        <v>10.0</v>
      </c>
      <c r="B36" s="53" t="str">
        <f>'2. Identificación del Riesgo'!B36:B38</f>
        <v/>
      </c>
      <c r="C36" s="53" t="str">
        <f>IF('2. Identificación del Riesgo'!C36:C38="","",'2. Identificación del Riesgo'!C36:C38)</f>
        <v/>
      </c>
      <c r="D36" s="53" t="str">
        <f>IF('2. Identificación del Riesgo'!D36:D38="","",'2. Identificación del Riesgo'!D36:D38)</f>
        <v/>
      </c>
      <c r="E36" s="53" t="str">
        <f>IF('2. Identificación del Riesgo'!E36:E38="","",'2. Identificación del Riesgo'!E36:E38)</f>
        <v/>
      </c>
      <c r="F36" s="53" t="str">
        <f>IF('2. Identificación del Riesgo'!F36:F38="","",'2. Identificación del Riesgo'!F36:F38)</f>
        <v/>
      </c>
      <c r="G36" s="53" t="str">
        <f>IF('2. Identificación del Riesgo'!G36:G38="","",'2. Identificación del Riesgo'!G36:G38)</f>
        <v/>
      </c>
      <c r="H36" s="53" t="str">
        <f>IF('2. Identificación del Riesgo'!H36:H38="","",'2. Identificación del Riesgo'!H36:H38)</f>
        <v/>
      </c>
      <c r="I36" s="53" t="str">
        <f>IF('2. Identificación del Riesgo'!I36:I38="","",'2. Identificación del Riesgo'!I36:I38)</f>
        <v/>
      </c>
      <c r="J36" s="53" t="str">
        <f>IF('2. Identificación del Riesgo'!J36:J38="","",'2. Identificación del Riesgo'!J36:J38)</f>
        <v/>
      </c>
      <c r="K36" s="54" t="str">
        <f>'2. Identificación del Riesgo'!K36:K38</f>
        <v/>
      </c>
      <c r="L36" s="55" t="str">
        <f>'2. Identificación del Riesgo'!L36:L38</f>
        <v/>
      </c>
      <c r="M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4" t="str">
        <f>'2. Identificación del Riesgo'!N36:N38</f>
        <v/>
      </c>
      <c r="O36" s="55" t="str">
        <f>'2. Identificación del Riesgo'!O36:O38</f>
        <v/>
      </c>
      <c r="P36" s="57" t="str">
        <f>'2. Identificación del Riesgo'!P36:P38</f>
        <v/>
      </c>
      <c r="Q36" s="87" t="str">
        <f>IF($H$36="","",
IF(OR($H$36="Corrupción",$H$36="Lavado de Activos",$H$36="Financiación del Terrorismo",$H$36="Corrupción en Trámites, OPAs y Consultas de Acceso a la Información Pública"),"No Aplica",'5. Valoración de Controles'!H36))</f>
        <v/>
      </c>
      <c r="R36" s="87" t="str">
        <f>IF($H$36="","",
IF(OR($H$36="Corrupción",$H$36="Lavado de Activos",$H$36="Financiación del Terrorismo",$H$36="Corrupción en Trámites, OPAs y Consultas de Acceso a la Información Pública"),'6.Valoración Control Corrupción'!E36,"No Aplica"))</f>
        <v/>
      </c>
      <c r="S36" s="87" t="str">
        <f>IF($H$36="","",
IF(OR($H$36="Corrupción",$H$36="Lavado de Activos",$H$36="Financiación del Terrorismo",$H$36="Corrupción en Trámites, OPAs y Consultas de Acceso a la Información Pública"),'6.Valoración Control Corrupción'!F36,"No Aplica"))</f>
        <v/>
      </c>
      <c r="T36" s="87" t="str">
        <f>IF($H$36="","",
IF(OR($H$36="Corrupción",$H$36="Lavado de Activos",$H$36="Financiación del Terrorismo",$H$36="Corrupción en Trámites, OPAs y Consultas de Acceso a la Información Pública"),'6.Valoración Control Corrupción'!G36,"No Aplica"))</f>
        <v/>
      </c>
      <c r="U36" s="87" t="str">
        <f>IF($H$36="","",
IF(OR($H$36="Corrupción",$H$36="Lavado de Activos",$H$36="Financiación del Terrorismo",$H$36="Corrupción en Trámites, OPAs y Consultas de Acceso a la Información Pública"),'6.Valoración Control Corrupción'!H36,"No Aplica"))</f>
        <v/>
      </c>
      <c r="V36" s="87" t="str">
        <f>IF($H$36="","",
IF(OR($H$36="Corrupción",$H$36="Lavado de Activos",$H$36="Financiación del Terrorismo",$H$36="Corrupción en Trámites, OPAs y Consultas de Acceso a la Información Pública"),'6.Valoración Control Corrupción'!I36,"No Aplica"))</f>
        <v/>
      </c>
      <c r="W36" s="87" t="str">
        <f>IF($H$36="","",
IF(OR($H$36="Corrupción",$H$36="Lavado de Activos",$H$36="Financiación del Terrorismo",$H$36="Corrupción en Trámites, OPAs y Consultas de Acceso a la Información Pública"),'6.Valoración Control Corrupción'!J36,"No Aplica"))</f>
        <v/>
      </c>
      <c r="X36" s="78" t="str">
        <f>IF($H$36="","",
IF(OR($H$36="Corrupción",$H$36="Lavado de Activos",$H$36="Financiación del Terrorismo",$H$36="Trámites, OPAs y Consultas de Acceso a la Información Pública"),"No Aplica",'5. Valoración de Controles'!I36))</f>
        <v/>
      </c>
      <c r="Y36" s="78" t="str">
        <f>IF($H$36="","",
IF(OR($H$36="Corrupción",$H$36="Lavado de Activos",$H$36="Financiación del Terrorismo",$H$36="Trámites, OPAs y Consultas de Acceso a la Información Pública"),"No Aplica",'5. Valoración de Controles'!J36))</f>
        <v/>
      </c>
      <c r="Z36" s="78" t="str">
        <f>IF($H$36="","",
IF(OR($H$36="Corrupción",$H$36="Lavado de Activos",$H$36="Financiación del Terrorismo",$H$36="Trámites, OPAs y Consultas de Acceso a la Información Pública"),"No Aplica",'5. Valoración de Controles'!K36))</f>
        <v/>
      </c>
      <c r="AA36" s="78" t="str">
        <f>IF($H$36="","",
IF(OR($H$36="Corrupción",$H$36="Lavado de Activos",$H$36="Financiación del Terrorismo",$H$36="Trámites, OPAs y Consultas de Acceso a la Información Pública"),"No Aplica",'5. Valoración de Controles'!L36))</f>
        <v/>
      </c>
      <c r="AB36" s="78" t="str">
        <f>IF($H$36="","",
IF(OR($H$36="Corrupción",$H$36="Lavado de Activos",$H$36="Financiación del Terrorismo",$H$36="Trámites, OPAs y Consultas de Acceso a la Información Pública"),"No Aplica",'5. Valoración de Controles'!M36))</f>
        <v/>
      </c>
      <c r="AC36" s="78" t="str">
        <f>IF($H$36="","",
IF(OR($H$36="Corrupción",$H$36="Lavado de Activos",$H$36="Financiación del Terrorismo",$H$36="Trámites, OPAs y Consultas de Acceso a la Información Pública"),"No Aplica",'5. Valoración de Controles'!N36))</f>
        <v/>
      </c>
      <c r="AD36" s="78" t="str">
        <f>IF($H$36="","",
IF(OR($H$36="Corrupción",$H$36="Lavado de Activos",$H$36="Financiación del Terrorismo",$H$36="Trámites, OPAs y Consultas de Acceso a la Información Pública"),"No Aplica",'5. Valoración de Controles'!O36))</f>
        <v/>
      </c>
      <c r="AE36" s="78" t="str">
        <f>IF($H$36="","",
IF(OR($H$36="Corrupción",$H$36="Lavado de Activos",$H$36="Financiación del Terrorismo",$H$36="Trámites, OPAs y Consultas de Acceso a la Información Pública"),"No Aplica",'5. Valoración de Controles'!P36))</f>
        <v/>
      </c>
      <c r="AF36" s="78" t="str">
        <f>IF($H$36="","",
IF(OR($H$36="Corrupción",$H$36="Lavado de Activos",$H$36="Financiación del Terrorismo",$H$36="Trámites, OPAs y Consultas de Acceso a la Información Pública"),"No Aplica",'5. Valoración de Controles'!Q36))</f>
        <v/>
      </c>
      <c r="AG36" s="79" t="str">
        <f>IF($H$36="","",
IF(OR($H$36="Corrupción",$H$36="Lavado de Activos",$H$36="Financiación del Terrorismo",$H$36="Corrupción en Trámites, OPAs y Consultas de Acceso a la Información Pública"),"No Aplica",'5. Valoración de Controles'!R36))</f>
        <v/>
      </c>
      <c r="AH36" s="54"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1"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4"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1"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7"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6"/>
      <c r="AN36" s="76"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5"/>
      <c r="AP36" s="92"/>
      <c r="AQ36" s="92" t="str">
        <f>IF(AO36="","","∑ Peso porcentual de cada acción definida")</f>
        <v/>
      </c>
      <c r="AR36" s="53"/>
      <c r="AS36" s="7"/>
      <c r="AT36" s="7"/>
      <c r="AU36" s="7"/>
      <c r="AV36" s="7"/>
      <c r="AW36" s="7"/>
      <c r="AX36" s="7"/>
      <c r="AY36" s="7"/>
      <c r="AZ36" s="7"/>
      <c r="BA36" s="7"/>
      <c r="BB36" s="7"/>
      <c r="BC36" s="7"/>
      <c r="BD36" s="7"/>
      <c r="BE36" s="7"/>
      <c r="BF36" s="7"/>
      <c r="BG36" s="7"/>
      <c r="BH36" s="7"/>
      <c r="BI36" s="7"/>
      <c r="BJ36" s="7"/>
      <c r="BK36" s="7"/>
      <c r="BL36" s="7"/>
    </row>
    <row r="37" ht="31.5" customHeight="1">
      <c r="A37" s="46"/>
      <c r="B37" s="46"/>
      <c r="C37" s="46"/>
      <c r="D37" s="46"/>
      <c r="E37" s="46"/>
      <c r="F37" s="46"/>
      <c r="G37" s="46"/>
      <c r="H37" s="46"/>
      <c r="I37" s="46"/>
      <c r="J37" s="46"/>
      <c r="K37" s="46"/>
      <c r="L37" s="46"/>
      <c r="M37" s="46"/>
      <c r="N37" s="46"/>
      <c r="O37" s="46"/>
      <c r="P37" s="46"/>
      <c r="Q37" s="87" t="str">
        <f>IF($H$36="","",
IF(OR($H$36="Corrupción",$H$36="Lavado de Activos",$H$36="Financiación del Terrorismo",$H$36="Corrupción en Trámites, OPAs y Consultas de Acceso a la Información Pública"),"No Aplica",'5. Valoración de Controles'!H37))</f>
        <v/>
      </c>
      <c r="R37" s="87" t="str">
        <f>IF($H$36="","",
IF(OR($H$36="Corrupción",$H$36="Lavado de Activos",$H$36="Financiación del Terrorismo",$H$36="Corrupción en Trámites, OPAs y Consultas de Acceso a la Información Pública"),'6.Valoración Control Corrupción'!E37,"No Aplica"))</f>
        <v/>
      </c>
      <c r="S37" s="87" t="str">
        <f>IF($H$36="","",
IF(OR($H$36="Corrupción",$H$36="Lavado de Activos",$H$36="Financiación del Terrorismo",$H$36="Corrupción en Trámites, OPAs y Consultas de Acceso a la Información Pública"),'6.Valoración Control Corrupción'!F37,"No Aplica"))</f>
        <v/>
      </c>
      <c r="T37" s="87" t="str">
        <f>IF($H$36="","",
IF(OR($H$36="Corrupción",$H$36="Lavado de Activos",$H$36="Financiación del Terrorismo",$H$36="Corrupción en Trámites, OPAs y Consultas de Acceso a la Información Pública"),'6.Valoración Control Corrupción'!G37,"No Aplica"))</f>
        <v/>
      </c>
      <c r="U37" s="87" t="str">
        <f>IF($H$36="","",
IF(OR($H$36="Corrupción",$H$36="Lavado de Activos",$H$36="Financiación del Terrorismo",$H$36="Corrupción en Trámites, OPAs y Consultas de Acceso a la Información Pública"),'6.Valoración Control Corrupción'!H37,"No Aplica"))</f>
        <v/>
      </c>
      <c r="V37" s="87" t="str">
        <f>IF($H$36="","",
IF(OR($H$36="Corrupción",$H$36="Lavado de Activos",$H$36="Financiación del Terrorismo",$H$36="Corrupción en Trámites, OPAs y Consultas de Acceso a la Información Pública"),'6.Valoración Control Corrupción'!I37,"No Aplica"))</f>
        <v/>
      </c>
      <c r="W37" s="87" t="str">
        <f>IF($H$36="","",
IF(OR($H$36="Corrupción",$H$36="Lavado de Activos",$H$36="Financiación del Terrorismo",$H$36="Corrupción en Trámites, OPAs y Consultas de Acceso a la Información Pública"),'6.Valoración Control Corrupción'!J37,"No Aplica"))</f>
        <v/>
      </c>
      <c r="X37" s="78" t="str">
        <f>IF($H$36="","",
IF(OR($H$36="Corrupción",$H$36="Lavado de Activos",$H$36="Financiación del Terrorismo",$H$36="Trámites, OPAs y Consultas de Acceso a la Información Pública"),"No Aplica",'5. Valoración de Controles'!I37))</f>
        <v/>
      </c>
      <c r="Y37" s="78" t="str">
        <f>IF($H$36="","",
IF(OR($H$36="Corrupción",$H$36="Lavado de Activos",$H$36="Financiación del Terrorismo",$H$36="Trámites, OPAs y Consultas de Acceso a la Información Pública"),"No Aplica",'5. Valoración de Controles'!J37))</f>
        <v/>
      </c>
      <c r="Z37" s="78" t="str">
        <f>IF($H$36="","",
IF(OR($H$36="Corrupción",$H$36="Lavado de Activos",$H$36="Financiación del Terrorismo",$H$36="Trámites, OPAs y Consultas de Acceso a la Información Pública"),"No Aplica",'5. Valoración de Controles'!K37))</f>
        <v/>
      </c>
      <c r="AA37" s="78" t="str">
        <f>IF($H$36="","",
IF(OR($H$36="Corrupción",$H$36="Lavado de Activos",$H$36="Financiación del Terrorismo",$H$36="Trámites, OPAs y Consultas de Acceso a la Información Pública"),"No Aplica",'5. Valoración de Controles'!L37))</f>
        <v/>
      </c>
      <c r="AB37" s="78" t="str">
        <f>IF($H$36="","",
IF(OR($H$36="Corrupción",$H$36="Lavado de Activos",$H$36="Financiación del Terrorismo",$H$36="Trámites, OPAs y Consultas de Acceso a la Información Pública"),"No Aplica",'5. Valoración de Controles'!M37))</f>
        <v/>
      </c>
      <c r="AC37" s="78" t="str">
        <f>IF($H$36="","",
IF(OR($H$36="Corrupción",$H$36="Lavado de Activos",$H$36="Financiación del Terrorismo",$H$36="Trámites, OPAs y Consultas de Acceso a la Información Pública"),"No Aplica",'5. Valoración de Controles'!N37))</f>
        <v/>
      </c>
      <c r="AD37" s="78" t="str">
        <f>IF($H$36="","",
IF(OR($H$36="Corrupción",$H$36="Lavado de Activos",$H$36="Financiación del Terrorismo",$H$36="Trámites, OPAs y Consultas de Acceso a la Información Pública"),"No Aplica",'5. Valoración de Controles'!O37))</f>
        <v/>
      </c>
      <c r="AE37" s="78" t="str">
        <f>IF($H$36="","",
IF(OR($H$36="Corrupción",$H$36="Lavado de Activos",$H$36="Financiación del Terrorismo",$H$36="Trámites, OPAs y Consultas de Acceso a la Información Pública"),"No Aplica",'5. Valoración de Controles'!P37))</f>
        <v/>
      </c>
      <c r="AF37" s="78" t="str">
        <f>IF($H$36="","",
IF(OR($H$36="Corrupción",$H$36="Lavado de Activos",$H$36="Financiación del Terrorismo",$H$36="Trámites, OPAs y Consultas de Acceso a la Información Pública"),"No Aplica",'5. Valoración de Controles'!Q37))</f>
        <v/>
      </c>
      <c r="AG37" s="79" t="str">
        <f>IF($H$36="","",
IF(OR($H$36="Corrupción",$H$36="Lavado de Activos",$H$36="Financiación del Terrorismo",$H$36="Corrupción en Trámites, OPAs y Consultas de Acceso a la Información Pública"),"No Aplica",'5. Valoración de Controles'!R37))</f>
        <v/>
      </c>
      <c r="AH37" s="46"/>
      <c r="AI37" s="46"/>
      <c r="AJ37" s="46"/>
      <c r="AK37" s="46"/>
      <c r="AL37" s="46"/>
      <c r="AM37" s="46"/>
      <c r="AN37" s="46"/>
      <c r="AO37" s="46"/>
      <c r="AP37" s="46"/>
      <c r="AQ37" s="46"/>
      <c r="AR37" s="46"/>
      <c r="AS37" s="6"/>
      <c r="AT37" s="6"/>
      <c r="AU37" s="6"/>
      <c r="AV37" s="6"/>
      <c r="AW37" s="6"/>
      <c r="AX37" s="6"/>
      <c r="AY37" s="6"/>
      <c r="AZ37" s="6"/>
      <c r="BA37" s="6"/>
      <c r="BB37" s="6"/>
      <c r="BC37" s="6"/>
      <c r="BD37" s="6"/>
      <c r="BE37" s="6"/>
      <c r="BF37" s="6"/>
      <c r="BG37" s="6"/>
      <c r="BH37" s="6"/>
      <c r="BI37" s="6"/>
      <c r="BJ37" s="6"/>
      <c r="BK37" s="6"/>
      <c r="BL37" s="6"/>
    </row>
    <row r="38" ht="31.5" customHeight="1">
      <c r="A38" s="51"/>
      <c r="B38" s="51"/>
      <c r="C38" s="51"/>
      <c r="D38" s="51"/>
      <c r="E38" s="51"/>
      <c r="F38" s="51"/>
      <c r="G38" s="51"/>
      <c r="H38" s="51"/>
      <c r="I38" s="51"/>
      <c r="J38" s="51"/>
      <c r="K38" s="51"/>
      <c r="L38" s="51"/>
      <c r="M38" s="51"/>
      <c r="N38" s="51"/>
      <c r="O38" s="51"/>
      <c r="P38" s="51"/>
      <c r="Q38" s="87" t="str">
        <f>IF($H$36="","",
IF(OR($H$36="Corrupción",$H$36="Lavado de Activos",$H$36="Financiación del Terrorismo",$H$36="Corrupción en Trámites, OPAs y Consultas de Acceso a la Información Pública"),"No Aplica",'5. Valoración de Controles'!H38))</f>
        <v/>
      </c>
      <c r="R38" s="87" t="str">
        <f>IF($H$36="","",
IF(OR($H$36="Corrupción",$H$36="Lavado de Activos",$H$36="Financiación del Terrorismo",$H$36="Corrupción en Trámites, OPAs y Consultas de Acceso a la Información Pública"),'6.Valoración Control Corrupción'!E38,"No Aplica"))</f>
        <v/>
      </c>
      <c r="S38" s="87" t="str">
        <f>IF($H$36="","",
IF(OR($H$36="Corrupción",$H$36="Lavado de Activos",$H$36="Financiación del Terrorismo",$H$36="Corrupción en Trámites, OPAs y Consultas de Acceso a la Información Pública"),'6.Valoración Control Corrupción'!F38,"No Aplica"))</f>
        <v/>
      </c>
      <c r="T38" s="87" t="str">
        <f>IF($H$36="","",
IF(OR($H$36="Corrupción",$H$36="Lavado de Activos",$H$36="Financiación del Terrorismo",$H$36="Corrupción en Trámites, OPAs y Consultas de Acceso a la Información Pública"),'6.Valoración Control Corrupción'!G38,"No Aplica"))</f>
        <v/>
      </c>
      <c r="U38" s="87" t="str">
        <f>IF($H$36="","",
IF(OR($H$36="Corrupción",$H$36="Lavado de Activos",$H$36="Financiación del Terrorismo",$H$36="Corrupción en Trámites, OPAs y Consultas de Acceso a la Información Pública"),'6.Valoración Control Corrupción'!H38,"No Aplica"))</f>
        <v/>
      </c>
      <c r="V38" s="87" t="str">
        <f>IF($H$36="","",
IF(OR($H$36="Corrupción",$H$36="Lavado de Activos",$H$36="Financiación del Terrorismo",$H$36="Corrupción en Trámites, OPAs y Consultas de Acceso a la Información Pública"),'6.Valoración Control Corrupción'!I38,"No Aplica"))</f>
        <v/>
      </c>
      <c r="W38" s="87" t="str">
        <f>IF($H$36="","",
IF(OR($H$36="Corrupción",$H$36="Lavado de Activos",$H$36="Financiación del Terrorismo",$H$36="Corrupción en Trámites, OPAs y Consultas de Acceso a la Información Pública"),'6.Valoración Control Corrupción'!J38,"No Aplica"))</f>
        <v/>
      </c>
      <c r="X38" s="78" t="str">
        <f>IF($H$36="","",
IF(OR($H$36="Corrupción",$H$36="Lavado de Activos",$H$36="Financiación del Terrorismo",$H$36="Trámites, OPAs y Consultas de Acceso a la Información Pública"),"No Aplica",'5. Valoración de Controles'!I38))</f>
        <v/>
      </c>
      <c r="Y38" s="78" t="str">
        <f>IF($H$36="","",
IF(OR($H$36="Corrupción",$H$36="Lavado de Activos",$H$36="Financiación del Terrorismo",$H$36="Trámites, OPAs y Consultas de Acceso a la Información Pública"),"No Aplica",'5. Valoración de Controles'!J38))</f>
        <v/>
      </c>
      <c r="Z38" s="78" t="str">
        <f>IF($H$36="","",
IF(OR($H$36="Corrupción",$H$36="Lavado de Activos",$H$36="Financiación del Terrorismo",$H$36="Trámites, OPAs y Consultas de Acceso a la Información Pública"),"No Aplica",'5. Valoración de Controles'!K38))</f>
        <v/>
      </c>
      <c r="AA38" s="78" t="str">
        <f>IF($H$36="","",
IF(OR($H$36="Corrupción",$H$36="Lavado de Activos",$H$36="Financiación del Terrorismo",$H$36="Trámites, OPAs y Consultas de Acceso a la Información Pública"),"No Aplica",'5. Valoración de Controles'!L38))</f>
        <v/>
      </c>
      <c r="AB38" s="78" t="str">
        <f>IF($H$36="","",
IF(OR($H$36="Corrupción",$H$36="Lavado de Activos",$H$36="Financiación del Terrorismo",$H$36="Trámites, OPAs y Consultas de Acceso a la Información Pública"),"No Aplica",'5. Valoración de Controles'!M38))</f>
        <v/>
      </c>
      <c r="AC38" s="78" t="str">
        <f>IF($H$36="","",
IF(OR($H$36="Corrupción",$H$36="Lavado de Activos",$H$36="Financiación del Terrorismo",$H$36="Trámites, OPAs y Consultas de Acceso a la Información Pública"),"No Aplica",'5. Valoración de Controles'!N38))</f>
        <v/>
      </c>
      <c r="AD38" s="78" t="str">
        <f>IF($H$36="","",
IF(OR($H$36="Corrupción",$H$36="Lavado de Activos",$H$36="Financiación del Terrorismo",$H$36="Trámites, OPAs y Consultas de Acceso a la Información Pública"),"No Aplica",'5. Valoración de Controles'!O38))</f>
        <v/>
      </c>
      <c r="AE38" s="78" t="str">
        <f>IF($H$36="","",
IF(OR($H$36="Corrupción",$H$36="Lavado de Activos",$H$36="Financiación del Terrorismo",$H$36="Trámites, OPAs y Consultas de Acceso a la Información Pública"),"No Aplica",'5. Valoración de Controles'!P38))</f>
        <v/>
      </c>
      <c r="AF38" s="78" t="str">
        <f>IF($H$36="","",
IF(OR($H$36="Corrupción",$H$36="Lavado de Activos",$H$36="Financiación del Terrorismo",$H$36="Trámites, OPAs y Consultas de Acceso a la Información Pública"),"No Aplica",'5. Valoración de Controles'!Q38))</f>
        <v/>
      </c>
      <c r="AG38" s="79" t="str">
        <f>IF($H$36="","",
IF(OR($H$36="Corrupción",$H$36="Lavado de Activos",$H$36="Financiación del Terrorismo",$H$36="Corrupción en Trámites, OPAs y Consultas de Acceso a la Información Pública"),"No Aplica",'5. Valoración de Controles'!R38))</f>
        <v/>
      </c>
      <c r="AH38" s="51"/>
      <c r="AI38" s="51"/>
      <c r="AJ38" s="51"/>
      <c r="AK38" s="51"/>
      <c r="AL38" s="51"/>
      <c r="AM38" s="51"/>
      <c r="AN38" s="51"/>
      <c r="AO38" s="51"/>
      <c r="AP38" s="51"/>
      <c r="AQ38" s="51"/>
      <c r="AR38" s="51"/>
      <c r="AS38" s="6"/>
      <c r="AT38" s="6"/>
      <c r="AU38" s="6"/>
      <c r="AV38" s="6"/>
      <c r="AW38" s="6"/>
      <c r="AX38" s="6"/>
      <c r="AY38" s="6"/>
      <c r="AZ38" s="6"/>
      <c r="BA38" s="6"/>
      <c r="BB38" s="6"/>
      <c r="BC38" s="6"/>
      <c r="BD38" s="6"/>
      <c r="BE38" s="6"/>
      <c r="BF38" s="6"/>
      <c r="BG38" s="6"/>
      <c r="BH38" s="6"/>
      <c r="BI38" s="6"/>
      <c r="BJ38" s="6"/>
      <c r="BK38" s="6"/>
      <c r="BL38" s="6"/>
    </row>
    <row r="39" ht="31.5" customHeight="1">
      <c r="A39" s="52">
        <v>11.0</v>
      </c>
      <c r="B39" s="53" t="str">
        <f>'2. Identificación del Riesgo'!B39:B41</f>
        <v/>
      </c>
      <c r="C39" s="53" t="str">
        <f>IF('2. Identificación del Riesgo'!C39:C41="","",'2. Identificación del Riesgo'!C39:C41)</f>
        <v/>
      </c>
      <c r="D39" s="53" t="str">
        <f>IF('2. Identificación del Riesgo'!D39:D41="","",'2. Identificación del Riesgo'!D39:D41)</f>
        <v/>
      </c>
      <c r="E39" s="53" t="str">
        <f>IF('2. Identificación del Riesgo'!E39:E41="","",'2. Identificación del Riesgo'!E39:E41)</f>
        <v/>
      </c>
      <c r="F39" s="53" t="str">
        <f>IF('2. Identificación del Riesgo'!F39:F41="","",'2. Identificación del Riesgo'!F39:F41)</f>
        <v/>
      </c>
      <c r="G39" s="53" t="str">
        <f>IF('2. Identificación del Riesgo'!G39:G41="","",'2. Identificación del Riesgo'!G39:G41)</f>
        <v/>
      </c>
      <c r="H39" s="53" t="str">
        <f>IF('2. Identificación del Riesgo'!H39:H41="","",'2. Identificación del Riesgo'!H39:H41)</f>
        <v/>
      </c>
      <c r="I39" s="53" t="str">
        <f>IF('2. Identificación del Riesgo'!I39:I41="","",'2. Identificación del Riesgo'!I39:I41)</f>
        <v/>
      </c>
      <c r="J39" s="53" t="str">
        <f>IF('2. Identificación del Riesgo'!J39:J41="","",'2. Identificación del Riesgo'!J39:J41)</f>
        <v/>
      </c>
      <c r="K39" s="54" t="str">
        <f>'2. Identificación del Riesgo'!K39:K41</f>
        <v/>
      </c>
      <c r="L39" s="55" t="str">
        <f>'2. Identificación del Riesgo'!L39:L41</f>
        <v/>
      </c>
      <c r="M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4" t="str">
        <f>'2. Identificación del Riesgo'!N39:N41</f>
        <v/>
      </c>
      <c r="O39" s="55" t="str">
        <f>'2. Identificación del Riesgo'!O39:O41</f>
        <v/>
      </c>
      <c r="P39" s="57" t="str">
        <f>'2. Identificación del Riesgo'!P39:P41</f>
        <v/>
      </c>
      <c r="Q39" s="87" t="str">
        <f>IF($H$39="","",
IF(OR($H$39="Corrupción",$H$39="Lavado de Activos",$H$39="Financiación del Terrorismo",$H$39="Corrupción en Trámites, OPAs y Consultas de Acceso a la Información Pública"),"No Aplica",'5. Valoración de Controles'!H39))</f>
        <v/>
      </c>
      <c r="R39" s="87" t="str">
        <f>IF($H$39="","",
IF(OR($H$39="Corrupción",$H$39="Lavado de Activos",$H$39="Financiación del Terrorismo",$H$39="Corrupción en Trámites, OPAs y Consultas de Acceso a la Información Pública"),'6.Valoración Control Corrupción'!E39,"No Aplica"))</f>
        <v/>
      </c>
      <c r="S39" s="87" t="str">
        <f>IF($H$39="","",
IF(OR($H$39="Corrupción",$H$39="Lavado de Activos",$H$39="Financiación del Terrorismo",$H$39="Corrupción en Trámites, OPAs y Consultas de Acceso a la Información Pública"),'6.Valoración Control Corrupción'!F39,"No Aplica"))</f>
        <v/>
      </c>
      <c r="T39" s="87" t="str">
        <f>IF($H$39="","",
IF(OR($H$39="Corrupción",$H$39="Lavado de Activos",$H$39="Financiación del Terrorismo",$H$39="Corrupción en Trámites, OPAs y Consultas de Acceso a la Información Pública"),'6.Valoración Control Corrupción'!G39,"No Aplica"))</f>
        <v/>
      </c>
      <c r="U39" s="87" t="str">
        <f>IF($H$39="","",
IF(OR($H$39="Corrupción",$H$39="Lavado de Activos",$H$39="Financiación del Terrorismo",$H$39="Corrupción en Trámites, OPAs y Consultas de Acceso a la Información Pública"),'6.Valoración Control Corrupción'!H39,"No Aplica"))</f>
        <v/>
      </c>
      <c r="V39" s="87" t="str">
        <f>IF($H$39="","",
IF(OR($H$39="Corrupción",$H$39="Lavado de Activos",$H$39="Financiación del Terrorismo",$H$39="Corrupción en Trámites, OPAs y Consultas de Acceso a la Información Pública"),'6.Valoración Control Corrupción'!I39,"No Aplica"))</f>
        <v/>
      </c>
      <c r="W39" s="87" t="str">
        <f>IF($H$39="","",
IF(OR($H$39="Corrupción",$H$39="Lavado de Activos",$H$39="Financiación del Terrorismo",$H$39="Corrupción en Trámites, OPAs y Consultas de Acceso a la Información Pública"),'6.Valoración Control Corrupción'!J39,"No Aplica"))</f>
        <v/>
      </c>
      <c r="X39" s="78" t="str">
        <f>IF($H$39="","",
IF(OR($H$39="Corrupción",$H$39="Lavado de Activos",$H$39="Financiación del Terrorismo",$H$39="Trámites, OPAs y Consultas de Acceso a la Información Pública"),"No Aplica",'5. Valoración de Controles'!I39))</f>
        <v/>
      </c>
      <c r="Y39" s="78" t="str">
        <f>IF($H$39="","",
IF(OR($H$39="Corrupción",$H$39="Lavado de Activos",$H$39="Financiación del Terrorismo",$H$39="Trámites, OPAs y Consultas de Acceso a la Información Pública"),"No Aplica",'5. Valoración de Controles'!J39))</f>
        <v/>
      </c>
      <c r="Z39" s="78" t="str">
        <f>IF($H$39="","",
IF(OR($H$39="Corrupción",$H$39="Lavado de Activos",$H$39="Financiación del Terrorismo",$H$39="Trámites, OPAs y Consultas de Acceso a la Información Pública"),"No Aplica",'5. Valoración de Controles'!K39))</f>
        <v/>
      </c>
      <c r="AA39" s="78" t="str">
        <f>IF($H$39="","",
IF(OR($H$39="Corrupción",$H$39="Lavado de Activos",$H$39="Financiación del Terrorismo",$H$39="Trámites, OPAs y Consultas de Acceso a la Información Pública"),"No Aplica",'5. Valoración de Controles'!L39))</f>
        <v/>
      </c>
      <c r="AB39" s="78" t="str">
        <f>IF($H$39="","",
IF(OR($H$39="Corrupción",$H$39="Lavado de Activos",$H$39="Financiación del Terrorismo",$H$39="Trámites, OPAs y Consultas de Acceso a la Información Pública"),"No Aplica",'5. Valoración de Controles'!M39))</f>
        <v/>
      </c>
      <c r="AC39" s="78" t="str">
        <f>IF($H$39="","",
IF(OR($H$39="Corrupción",$H$39="Lavado de Activos",$H$39="Financiación del Terrorismo",$H$39="Trámites, OPAs y Consultas de Acceso a la Información Pública"),"No Aplica",'5. Valoración de Controles'!N39))</f>
        <v/>
      </c>
      <c r="AD39" s="78" t="str">
        <f>IF($H$39="","",
IF(OR($H$39="Corrupción",$H$39="Lavado de Activos",$H$39="Financiación del Terrorismo",$H$39="Trámites, OPAs y Consultas de Acceso a la Información Pública"),"No Aplica",'5. Valoración de Controles'!O39))</f>
        <v/>
      </c>
      <c r="AE39" s="78" t="str">
        <f>IF($H$39="","",
IF(OR($H$39="Corrupción",$H$39="Lavado de Activos",$H$39="Financiación del Terrorismo",$H$39="Trámites, OPAs y Consultas de Acceso a la Información Pública"),"No Aplica",'5. Valoración de Controles'!P39))</f>
        <v/>
      </c>
      <c r="AF39" s="78" t="str">
        <f>IF($H$39="","",
IF(OR($H$39="Corrupción",$H$39="Lavado de Activos",$H$39="Financiación del Terrorismo",$H$39="Trámites, OPAs y Consultas de Acceso a la Información Pública"),"No Aplica",'5. Valoración de Controles'!Q39))</f>
        <v/>
      </c>
      <c r="AG39" s="79" t="str">
        <f>IF($H$39="","",
IF(OR($H$39="Corrupción",$H$39="Lavado de Activos",$H$39="Financiación del Terrorismo",$H$39="Corrupción en Trámites, OPAs y Consultas de Acceso a la Información Pública"),"No Aplica",'5. Valoración de Controles'!R39))</f>
        <v/>
      </c>
      <c r="AH39" s="54"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1"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4"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1"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7"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6"/>
      <c r="AN39" s="76"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5"/>
      <c r="AP39" s="92"/>
      <c r="AQ39" s="92" t="str">
        <f>IF(AO39="","","∑ Peso porcentual de cada acción definida")</f>
        <v/>
      </c>
      <c r="AR39" s="53"/>
      <c r="AS39" s="7"/>
      <c r="AT39" s="7"/>
      <c r="AU39" s="7"/>
      <c r="AV39" s="7"/>
      <c r="AW39" s="7"/>
      <c r="AX39" s="7"/>
      <c r="AY39" s="7"/>
      <c r="AZ39" s="7"/>
      <c r="BA39" s="7"/>
      <c r="BB39" s="7"/>
      <c r="BC39" s="7"/>
      <c r="BD39" s="7"/>
      <c r="BE39" s="7"/>
      <c r="BF39" s="7"/>
      <c r="BG39" s="7"/>
      <c r="BH39" s="7"/>
      <c r="BI39" s="7"/>
      <c r="BJ39" s="7"/>
      <c r="BK39" s="7"/>
      <c r="BL39" s="7"/>
    </row>
    <row r="40" ht="31.5" customHeight="1">
      <c r="A40" s="46"/>
      <c r="B40" s="46"/>
      <c r="C40" s="46"/>
      <c r="D40" s="46"/>
      <c r="E40" s="46"/>
      <c r="F40" s="46"/>
      <c r="G40" s="46"/>
      <c r="H40" s="46"/>
      <c r="I40" s="46"/>
      <c r="J40" s="46"/>
      <c r="K40" s="46"/>
      <c r="L40" s="46"/>
      <c r="M40" s="46"/>
      <c r="N40" s="46"/>
      <c r="O40" s="46"/>
      <c r="P40" s="46"/>
      <c r="Q40" s="87" t="str">
        <f>IF($H$39="","",
IF(OR($H$39="Corrupción",$H$39="Lavado de Activos",$H$39="Financiación del Terrorismo",$H$39="Corrupción en Trámites, OPAs y Consultas de Acceso a la Información Pública"),"No Aplica",'5. Valoración de Controles'!H40))</f>
        <v/>
      </c>
      <c r="R40" s="87" t="str">
        <f>IF($H$39="","",
IF(OR($H$39="Corrupción",$H$39="Lavado de Activos",$H$39="Financiación del Terrorismo",$H$39="Corrupción en Trámites, OPAs y Consultas de Acceso a la Información Pública"),'6.Valoración Control Corrupción'!E40,"No Aplica"))</f>
        <v/>
      </c>
      <c r="S40" s="87" t="str">
        <f>IF($H$39="","",
IF(OR($H$39="Corrupción",$H$39="Lavado de Activos",$H$39="Financiación del Terrorismo",$H$39="Corrupción en Trámites, OPAs y Consultas de Acceso a la Información Pública"),'6.Valoración Control Corrupción'!F40,"No Aplica"))</f>
        <v/>
      </c>
      <c r="T40" s="87" t="str">
        <f>IF($H$39="","",
IF(OR($H$39="Corrupción",$H$39="Lavado de Activos",$H$39="Financiación del Terrorismo",$H$39="Corrupción en Trámites, OPAs y Consultas de Acceso a la Información Pública"),'6.Valoración Control Corrupción'!G40,"No Aplica"))</f>
        <v/>
      </c>
      <c r="U40" s="87" t="str">
        <f>IF($H$39="","",
IF(OR($H$39="Corrupción",$H$39="Lavado de Activos",$H$39="Financiación del Terrorismo",$H$39="Corrupción en Trámites, OPAs y Consultas de Acceso a la Información Pública"),'6.Valoración Control Corrupción'!H40,"No Aplica"))</f>
        <v/>
      </c>
      <c r="V40" s="87" t="str">
        <f>IF($H$39="","",
IF(OR($H$39="Corrupción",$H$39="Lavado de Activos",$H$39="Financiación del Terrorismo",$H$39="Corrupción en Trámites, OPAs y Consultas de Acceso a la Información Pública"),'6.Valoración Control Corrupción'!I40,"No Aplica"))</f>
        <v/>
      </c>
      <c r="W40" s="87" t="str">
        <f>IF($H$39="","",
IF(OR($H$39="Corrupción",$H$39="Lavado de Activos",$H$39="Financiación del Terrorismo",$H$39="Corrupción en Trámites, OPAs y Consultas de Acceso a la Información Pública"),'6.Valoración Control Corrupción'!J40,"No Aplica"))</f>
        <v/>
      </c>
      <c r="X40" s="78" t="str">
        <f>IF($H$39="","",
IF(OR($H$39="Corrupción",$H$39="Lavado de Activos",$H$39="Financiación del Terrorismo",$H$39="Trámites, OPAs y Consultas de Acceso a la Información Pública"),"No Aplica",'5. Valoración de Controles'!I40))</f>
        <v/>
      </c>
      <c r="Y40" s="78" t="str">
        <f>IF($H$39="","",
IF(OR($H$39="Corrupción",$H$39="Lavado de Activos",$H$39="Financiación del Terrorismo",$H$39="Trámites, OPAs y Consultas de Acceso a la Información Pública"),"No Aplica",'5. Valoración de Controles'!J40))</f>
        <v/>
      </c>
      <c r="Z40" s="78" t="str">
        <f>IF($H$39="","",
IF(OR($H$39="Corrupción",$H$39="Lavado de Activos",$H$39="Financiación del Terrorismo",$H$39="Trámites, OPAs y Consultas de Acceso a la Información Pública"),"No Aplica",'5. Valoración de Controles'!K40))</f>
        <v/>
      </c>
      <c r="AA40" s="78" t="str">
        <f>IF($H$39="","",
IF(OR($H$39="Corrupción",$H$39="Lavado de Activos",$H$39="Financiación del Terrorismo",$H$39="Trámites, OPAs y Consultas de Acceso a la Información Pública"),"No Aplica",'5. Valoración de Controles'!L40))</f>
        <v/>
      </c>
      <c r="AB40" s="78" t="str">
        <f>IF($H$39="","",
IF(OR($H$39="Corrupción",$H$39="Lavado de Activos",$H$39="Financiación del Terrorismo",$H$39="Trámites, OPAs y Consultas de Acceso a la Información Pública"),"No Aplica",'5. Valoración de Controles'!M40))</f>
        <v/>
      </c>
      <c r="AC40" s="78" t="str">
        <f>IF($H$39="","",
IF(OR($H$39="Corrupción",$H$39="Lavado de Activos",$H$39="Financiación del Terrorismo",$H$39="Trámites, OPAs y Consultas de Acceso a la Información Pública"),"No Aplica",'5. Valoración de Controles'!N40))</f>
        <v/>
      </c>
      <c r="AD40" s="78" t="str">
        <f>IF($H$39="","",
IF(OR($H$39="Corrupción",$H$39="Lavado de Activos",$H$39="Financiación del Terrorismo",$H$39="Trámites, OPAs y Consultas de Acceso a la Información Pública"),"No Aplica",'5. Valoración de Controles'!O40))</f>
        <v/>
      </c>
      <c r="AE40" s="78" t="str">
        <f>IF($H$39="","",
IF(OR($H$39="Corrupción",$H$39="Lavado de Activos",$H$39="Financiación del Terrorismo",$H$39="Trámites, OPAs y Consultas de Acceso a la Información Pública"),"No Aplica",'5. Valoración de Controles'!P40))</f>
        <v/>
      </c>
      <c r="AF40" s="78" t="str">
        <f>IF($H$39="","",
IF(OR($H$39="Corrupción",$H$39="Lavado de Activos",$H$39="Financiación del Terrorismo",$H$39="Trámites, OPAs y Consultas de Acceso a la Información Pública"),"No Aplica",'5. Valoración de Controles'!Q40))</f>
        <v/>
      </c>
      <c r="AG40" s="79" t="str">
        <f>IF($H$39="","",
IF(OR($H$39="Corrupción",$H$39="Lavado de Activos",$H$39="Financiación del Terrorismo",$H$39="Corrupción en Trámites, OPAs y Consultas de Acceso a la Información Pública"),"No Aplica",'5. Valoración de Controles'!R40))</f>
        <v/>
      </c>
      <c r="AH40" s="46"/>
      <c r="AI40" s="46"/>
      <c r="AJ40" s="46"/>
      <c r="AK40" s="46"/>
      <c r="AL40" s="46"/>
      <c r="AM40" s="46"/>
      <c r="AN40" s="46"/>
      <c r="AO40" s="46"/>
      <c r="AP40" s="46"/>
      <c r="AQ40" s="46"/>
      <c r="AR40" s="46"/>
      <c r="AS40" s="6"/>
      <c r="AT40" s="6"/>
      <c r="AU40" s="6"/>
      <c r="AV40" s="6"/>
      <c r="AW40" s="6"/>
      <c r="AX40" s="6"/>
      <c r="AY40" s="6"/>
      <c r="AZ40" s="6"/>
      <c r="BA40" s="6"/>
      <c r="BB40" s="6"/>
      <c r="BC40" s="6"/>
      <c r="BD40" s="6"/>
      <c r="BE40" s="6"/>
      <c r="BF40" s="6"/>
      <c r="BG40" s="6"/>
      <c r="BH40" s="6"/>
      <c r="BI40" s="6"/>
      <c r="BJ40" s="6"/>
      <c r="BK40" s="6"/>
      <c r="BL40" s="6"/>
    </row>
    <row r="41" ht="31.5" customHeight="1">
      <c r="A41" s="51"/>
      <c r="B41" s="51"/>
      <c r="C41" s="51"/>
      <c r="D41" s="51"/>
      <c r="E41" s="51"/>
      <c r="F41" s="51"/>
      <c r="G41" s="51"/>
      <c r="H41" s="51"/>
      <c r="I41" s="51"/>
      <c r="J41" s="51"/>
      <c r="K41" s="51"/>
      <c r="L41" s="51"/>
      <c r="M41" s="51"/>
      <c r="N41" s="51"/>
      <c r="O41" s="51"/>
      <c r="P41" s="51"/>
      <c r="Q41" s="87" t="str">
        <f>IF($H$39="","",
IF(OR($H$39="Corrupción",$H$39="Lavado de Activos",$H$39="Financiación del Terrorismo",$H$39="Corrupción en Trámites, OPAs y Consultas de Acceso a la Información Pública"),"No Aplica",'5. Valoración de Controles'!H41))</f>
        <v/>
      </c>
      <c r="R41" s="87" t="str">
        <f>IF($H$39="","",
IF(OR($H$39="Corrupción",$H$39="Lavado de Activos",$H$39="Financiación del Terrorismo",$H$39="Corrupción en Trámites, OPAs y Consultas de Acceso a la Información Pública"),'6.Valoración Control Corrupción'!E41,"No Aplica"))</f>
        <v/>
      </c>
      <c r="S41" s="87" t="str">
        <f>IF($H$39="","",
IF(OR($H$39="Corrupción",$H$39="Lavado de Activos",$H$39="Financiación del Terrorismo",$H$39="Corrupción en Trámites, OPAs y Consultas de Acceso a la Información Pública"),'6.Valoración Control Corrupción'!F41,"No Aplica"))</f>
        <v/>
      </c>
      <c r="T41" s="87" t="str">
        <f>IF($H$39="","",
IF(OR($H$39="Corrupción",$H$39="Lavado de Activos",$H$39="Financiación del Terrorismo",$H$39="Corrupción en Trámites, OPAs y Consultas de Acceso a la Información Pública"),'6.Valoración Control Corrupción'!G41,"No Aplica"))</f>
        <v/>
      </c>
      <c r="U41" s="87" t="str">
        <f>IF($H$39="","",
IF(OR($H$39="Corrupción",$H$39="Lavado de Activos",$H$39="Financiación del Terrorismo",$H$39="Corrupción en Trámites, OPAs y Consultas de Acceso a la Información Pública"),'6.Valoración Control Corrupción'!H41,"No Aplica"))</f>
        <v/>
      </c>
      <c r="V41" s="87" t="str">
        <f>IF($H$39="","",
IF(OR($H$39="Corrupción",$H$39="Lavado de Activos",$H$39="Financiación del Terrorismo",$H$39="Corrupción en Trámites, OPAs y Consultas de Acceso a la Información Pública"),'6.Valoración Control Corrupción'!I41,"No Aplica"))</f>
        <v/>
      </c>
      <c r="W41" s="87" t="str">
        <f>IF($H$39="","",
IF(OR($H$39="Corrupción",$H$39="Lavado de Activos",$H$39="Financiación del Terrorismo",$H$39="Corrupción en Trámites, OPAs y Consultas de Acceso a la Información Pública"),'6.Valoración Control Corrupción'!J41,"No Aplica"))</f>
        <v/>
      </c>
      <c r="X41" s="78" t="str">
        <f>IF($H$39="","",
IF(OR($H$39="Corrupción",$H$39="Lavado de Activos",$H$39="Financiación del Terrorismo",$H$39="Trámites, OPAs y Consultas de Acceso a la Información Pública"),"No Aplica",'5. Valoración de Controles'!I41))</f>
        <v/>
      </c>
      <c r="Y41" s="78" t="str">
        <f>IF($H$39="","",
IF(OR($H$39="Corrupción",$H$39="Lavado de Activos",$H$39="Financiación del Terrorismo",$H$39="Trámites, OPAs y Consultas de Acceso a la Información Pública"),"No Aplica",'5. Valoración de Controles'!J41))</f>
        <v/>
      </c>
      <c r="Z41" s="78" t="str">
        <f>IF($H$39="","",
IF(OR($H$39="Corrupción",$H$39="Lavado de Activos",$H$39="Financiación del Terrorismo",$H$39="Trámites, OPAs y Consultas de Acceso a la Información Pública"),"No Aplica",'5. Valoración de Controles'!K41))</f>
        <v/>
      </c>
      <c r="AA41" s="78" t="str">
        <f>IF($H$39="","",
IF(OR($H$39="Corrupción",$H$39="Lavado de Activos",$H$39="Financiación del Terrorismo",$H$39="Trámites, OPAs y Consultas de Acceso a la Información Pública"),"No Aplica",'5. Valoración de Controles'!L41))</f>
        <v/>
      </c>
      <c r="AB41" s="78" t="str">
        <f>IF($H$39="","",
IF(OR($H$39="Corrupción",$H$39="Lavado de Activos",$H$39="Financiación del Terrorismo",$H$39="Trámites, OPAs y Consultas de Acceso a la Información Pública"),"No Aplica",'5. Valoración de Controles'!M41))</f>
        <v/>
      </c>
      <c r="AC41" s="78" t="str">
        <f>IF($H$39="","",
IF(OR($H$39="Corrupción",$H$39="Lavado de Activos",$H$39="Financiación del Terrorismo",$H$39="Trámites, OPAs y Consultas de Acceso a la Información Pública"),"No Aplica",'5. Valoración de Controles'!N41))</f>
        <v/>
      </c>
      <c r="AD41" s="78" t="str">
        <f>IF($H$39="","",
IF(OR($H$39="Corrupción",$H$39="Lavado de Activos",$H$39="Financiación del Terrorismo",$H$39="Trámites, OPAs y Consultas de Acceso a la Información Pública"),"No Aplica",'5. Valoración de Controles'!O41))</f>
        <v/>
      </c>
      <c r="AE41" s="78" t="str">
        <f>IF($H$39="","",
IF(OR($H$39="Corrupción",$H$39="Lavado de Activos",$H$39="Financiación del Terrorismo",$H$39="Trámites, OPAs y Consultas de Acceso a la Información Pública"),"No Aplica",'5. Valoración de Controles'!P41))</f>
        <v/>
      </c>
      <c r="AF41" s="78" t="str">
        <f>IF($H$39="","",
IF(OR($H$39="Corrupción",$H$39="Lavado de Activos",$H$39="Financiación del Terrorismo",$H$39="Trámites, OPAs y Consultas de Acceso a la Información Pública"),"No Aplica",'5. Valoración de Controles'!Q41))</f>
        <v/>
      </c>
      <c r="AG41" s="79" t="str">
        <f>IF($H$39="","",
IF(OR($H$39="Corrupción",$H$39="Lavado de Activos",$H$39="Financiación del Terrorismo",$H$39="Corrupción en Trámites, OPAs y Consultas de Acceso a la Información Pública"),"No Aplica",'5. Valoración de Controles'!R41))</f>
        <v/>
      </c>
      <c r="AH41" s="51"/>
      <c r="AI41" s="51"/>
      <c r="AJ41" s="51"/>
      <c r="AK41" s="51"/>
      <c r="AL41" s="51"/>
      <c r="AM41" s="51"/>
      <c r="AN41" s="51"/>
      <c r="AO41" s="51"/>
      <c r="AP41" s="51"/>
      <c r="AQ41" s="51"/>
      <c r="AR41" s="51"/>
      <c r="AS41" s="6"/>
      <c r="AT41" s="6"/>
      <c r="AU41" s="6"/>
      <c r="AV41" s="6"/>
      <c r="AW41" s="6"/>
      <c r="AX41" s="6"/>
      <c r="AY41" s="6"/>
      <c r="AZ41" s="6"/>
      <c r="BA41" s="6"/>
      <c r="BB41" s="6"/>
      <c r="BC41" s="6"/>
      <c r="BD41" s="6"/>
      <c r="BE41" s="6"/>
      <c r="BF41" s="6"/>
      <c r="BG41" s="6"/>
      <c r="BH41" s="6"/>
      <c r="BI41" s="6"/>
      <c r="BJ41" s="6"/>
      <c r="BK41" s="6"/>
      <c r="BL41" s="6"/>
    </row>
    <row r="42" ht="31.5" customHeight="1">
      <c r="A42" s="52">
        <v>12.0</v>
      </c>
      <c r="B42" s="53" t="str">
        <f>'2. Identificación del Riesgo'!B42:B44</f>
        <v/>
      </c>
      <c r="C42" s="53" t="str">
        <f>IF('2. Identificación del Riesgo'!C42:C44="","",'2. Identificación del Riesgo'!C42:C44)</f>
        <v/>
      </c>
      <c r="D42" s="53" t="str">
        <f>IF('2. Identificación del Riesgo'!D42:D44="","",'2. Identificación del Riesgo'!D42:D44)</f>
        <v/>
      </c>
      <c r="E42" s="53" t="str">
        <f>IF('2. Identificación del Riesgo'!E42:E44="","",'2. Identificación del Riesgo'!E42:E44)</f>
        <v/>
      </c>
      <c r="F42" s="53" t="str">
        <f>IF('2. Identificación del Riesgo'!F42:F44="","",'2. Identificación del Riesgo'!F42:F44)</f>
        <v/>
      </c>
      <c r="G42" s="53" t="str">
        <f>IF('2. Identificación del Riesgo'!G42:G44="","",'2. Identificación del Riesgo'!G42:G44)</f>
        <v/>
      </c>
      <c r="H42" s="53" t="str">
        <f>IF('2. Identificación del Riesgo'!H42:H44="","",'2. Identificación del Riesgo'!H42:H44)</f>
        <v/>
      </c>
      <c r="I42" s="53" t="str">
        <f>IF('2. Identificación del Riesgo'!I42:I44="","",'2. Identificación del Riesgo'!I42:I44)</f>
        <v/>
      </c>
      <c r="J42" s="53" t="str">
        <f>IF('2. Identificación del Riesgo'!J42:J44="","",'2. Identificación del Riesgo'!J42:J44)</f>
        <v/>
      </c>
      <c r="K42" s="54" t="str">
        <f>'2. Identificación del Riesgo'!K42:K44</f>
        <v/>
      </c>
      <c r="L42" s="55" t="str">
        <f>'2. Identificación del Riesgo'!L42:L44</f>
        <v/>
      </c>
      <c r="M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4" t="str">
        <f>'2. Identificación del Riesgo'!N42:N44</f>
        <v/>
      </c>
      <c r="O42" s="55" t="str">
        <f>'2. Identificación del Riesgo'!O42:O44</f>
        <v/>
      </c>
      <c r="P42" s="57" t="str">
        <f>'2. Identificación del Riesgo'!P42:P44</f>
        <v/>
      </c>
      <c r="Q42" s="87" t="str">
        <f>IF($H$42="","",
IF(OR($H$42="Corrupción",$H$42="Lavado de Activos",$H$42="Financiación del Terrorismo",$H$42="Corrupción en Trámites, OPAs y Consultas de Acceso a la Información Pública"),"No Aplica",'5. Valoración de Controles'!H42))</f>
        <v/>
      </c>
      <c r="R42" s="87" t="str">
        <f>IF($H$42="","",
IF(OR($H$42="Corrupción",$H$42="Lavado de Activos",$H$42="Financiación del Terrorismo",$H$42="Corrupción en Trámites, OPAs y Consultas de Acceso a la Información Pública"),'6.Valoración Control Corrupción'!E42,"No Aplica"))</f>
        <v/>
      </c>
      <c r="S42" s="87" t="str">
        <f>IF($H$42="","",
IF(OR($H$42="Corrupción",$H$42="Lavado de Activos",$H$42="Financiación del Terrorismo",$H$42="Corrupción en Trámites, OPAs y Consultas de Acceso a la Información Pública"),'6.Valoración Control Corrupción'!F42,"No Aplica"))</f>
        <v/>
      </c>
      <c r="T42" s="87" t="str">
        <f>IF($H$42="","",
IF(OR($H$42="Corrupción",$H$42="Lavado de Activos",$H$42="Financiación del Terrorismo",$H$42="Corrupción en Trámites, OPAs y Consultas de Acceso a la Información Pública"),'6.Valoración Control Corrupción'!G42,"No Aplica"))</f>
        <v/>
      </c>
      <c r="U42" s="87" t="str">
        <f>IF($H$42="","",
IF(OR($H$42="Corrupción",$H$42="Lavado de Activos",$H$42="Financiación del Terrorismo",$H$42="Corrupción en Trámites, OPAs y Consultas de Acceso a la Información Pública"),'6.Valoración Control Corrupción'!H42,"No Aplica"))</f>
        <v/>
      </c>
      <c r="V42" s="87" t="str">
        <f>IF($H$42="","",
IF(OR($H$42="Corrupción",$H$42="Lavado de Activos",$H$42="Financiación del Terrorismo",$H$42="Corrupción en Trámites, OPAs y Consultas de Acceso a la Información Pública"),'6.Valoración Control Corrupción'!I42,"No Aplica"))</f>
        <v/>
      </c>
      <c r="W42" s="87" t="str">
        <f>IF($H$42="","",
IF(OR($H$42="Corrupción",$H$42="Lavado de Activos",$H$42="Financiación del Terrorismo",$H$42="Corrupción en Trámites, OPAs y Consultas de Acceso a la Información Pública"),'6.Valoración Control Corrupción'!J42,"No Aplica"))</f>
        <v/>
      </c>
      <c r="X42" s="78" t="str">
        <f>IF($H$42="","",
IF(OR($H$42="Corrupción",$H$42="Lavado de Activos",$H$42="Financiación del Terrorismo",$H$42="Trámites, OPAs y Consultas de Acceso a la Información Pública"),"No Aplica",'5. Valoración de Controles'!I42))</f>
        <v/>
      </c>
      <c r="Y42" s="78" t="str">
        <f>IF($H$42="","",
IF(OR($H$42="Corrupción",$H$42="Lavado de Activos",$H$42="Financiación del Terrorismo",$H$42="Trámites, OPAs y Consultas de Acceso a la Información Pública"),"No Aplica",'5. Valoración de Controles'!J42))</f>
        <v/>
      </c>
      <c r="Z42" s="78" t="str">
        <f>IF($H$42="","",
IF(OR($H$42="Corrupción",$H$42="Lavado de Activos",$H$42="Financiación del Terrorismo",$H$42="Trámites, OPAs y Consultas de Acceso a la Información Pública"),"No Aplica",'5. Valoración de Controles'!K42))</f>
        <v/>
      </c>
      <c r="AA42" s="78" t="str">
        <f>IF($H$42="","",
IF(OR($H$42="Corrupción",$H$42="Lavado de Activos",$H$42="Financiación del Terrorismo",$H$42="Trámites, OPAs y Consultas de Acceso a la Información Pública"),"No Aplica",'5. Valoración de Controles'!L42))</f>
        <v/>
      </c>
      <c r="AB42" s="78" t="str">
        <f>IF($H$42="","",
IF(OR($H$42="Corrupción",$H$42="Lavado de Activos",$H$42="Financiación del Terrorismo",$H$42="Trámites, OPAs y Consultas de Acceso a la Información Pública"),"No Aplica",'5. Valoración de Controles'!M42))</f>
        <v/>
      </c>
      <c r="AC42" s="78" t="str">
        <f>IF($H$42="","",
IF(OR($H$42="Corrupción",$H$42="Lavado de Activos",$H$42="Financiación del Terrorismo",$H$42="Trámites, OPAs y Consultas de Acceso a la Información Pública"),"No Aplica",'5. Valoración de Controles'!N42))</f>
        <v/>
      </c>
      <c r="AD42" s="78" t="str">
        <f>IF($H$42="","",
IF(OR($H$42="Corrupción",$H$42="Lavado de Activos",$H$42="Financiación del Terrorismo",$H$42="Trámites, OPAs y Consultas de Acceso a la Información Pública"),"No Aplica",'5. Valoración de Controles'!O42))</f>
        <v/>
      </c>
      <c r="AE42" s="78" t="str">
        <f>IF($H$42="","",
IF(OR($H$42="Corrupción",$H$42="Lavado de Activos",$H$42="Financiación del Terrorismo",$H$42="Trámites, OPAs y Consultas de Acceso a la Información Pública"),"No Aplica",'5. Valoración de Controles'!P42))</f>
        <v/>
      </c>
      <c r="AF42" s="78" t="str">
        <f>IF($H$42="","",
IF(OR($H$42="Corrupción",$H$42="Lavado de Activos",$H$42="Financiación del Terrorismo",$H$42="Trámites, OPAs y Consultas de Acceso a la Información Pública"),"No Aplica",'5. Valoración de Controles'!Q42))</f>
        <v/>
      </c>
      <c r="AG42" s="79" t="str">
        <f>IF($H$42="","",
IF(OR($H$42="Corrupción",$H$42="Lavado de Activos",$H$42="Financiación del Terrorismo",$H$42="Corrupción en Trámites, OPAs y Consultas de Acceso a la Información Pública"),"No Aplica",'5. Valoración de Controles'!R42))</f>
        <v/>
      </c>
      <c r="AH42" s="54"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1"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4"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1"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7"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6"/>
      <c r="AN42" s="76"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5"/>
      <c r="AP42" s="92"/>
      <c r="AQ42" s="92" t="str">
        <f>IF(AO42="","","∑ Peso porcentual de cada acción definida")</f>
        <v/>
      </c>
      <c r="AR42" s="53"/>
      <c r="AS42" s="7"/>
      <c r="AT42" s="7"/>
      <c r="AU42" s="7"/>
      <c r="AV42" s="7"/>
      <c r="AW42" s="7"/>
      <c r="AX42" s="7"/>
      <c r="AY42" s="7"/>
      <c r="AZ42" s="7"/>
      <c r="BA42" s="7"/>
      <c r="BB42" s="7"/>
      <c r="BC42" s="7"/>
      <c r="BD42" s="7"/>
      <c r="BE42" s="7"/>
      <c r="BF42" s="7"/>
      <c r="BG42" s="7"/>
      <c r="BH42" s="7"/>
      <c r="BI42" s="7"/>
      <c r="BJ42" s="7"/>
      <c r="BK42" s="7"/>
      <c r="BL42" s="7"/>
    </row>
    <row r="43" ht="31.5" customHeight="1">
      <c r="A43" s="46"/>
      <c r="B43" s="46"/>
      <c r="C43" s="46"/>
      <c r="D43" s="46"/>
      <c r="E43" s="46"/>
      <c r="F43" s="46"/>
      <c r="G43" s="46"/>
      <c r="H43" s="46"/>
      <c r="I43" s="46"/>
      <c r="J43" s="46"/>
      <c r="K43" s="46"/>
      <c r="L43" s="46"/>
      <c r="M43" s="46"/>
      <c r="N43" s="46"/>
      <c r="O43" s="46"/>
      <c r="P43" s="46"/>
      <c r="Q43" s="87" t="str">
        <f>IF($H$42="","",
IF(OR($H$42="Corrupción",$H$42="Lavado de Activos",$H$42="Financiación del Terrorismo",$H$42="Corrupción en Trámites, OPAs y Consultas de Acceso a la Información Pública"),"No Aplica",'5. Valoración de Controles'!H43))</f>
        <v/>
      </c>
      <c r="R43" s="87" t="str">
        <f>IF($H$42="","",
IF(OR($H$42="Corrupción",$H$42="Lavado de Activos",$H$42="Financiación del Terrorismo",$H$42="Corrupción en Trámites, OPAs y Consultas de Acceso a la Información Pública"),'6.Valoración Control Corrupción'!E43,"No Aplica"))</f>
        <v/>
      </c>
      <c r="S43" s="87" t="str">
        <f>IF($H$42="","",
IF(OR($H$42="Corrupción",$H$42="Lavado de Activos",$H$42="Financiación del Terrorismo",$H$42="Corrupción en Trámites, OPAs y Consultas de Acceso a la Información Pública"),'6.Valoración Control Corrupción'!F43,"No Aplica"))</f>
        <v/>
      </c>
      <c r="T43" s="87" t="str">
        <f>IF($H$42="","",
IF(OR($H$42="Corrupción",$H$42="Lavado de Activos",$H$42="Financiación del Terrorismo",$H$42="Corrupción en Trámites, OPAs y Consultas de Acceso a la Información Pública"),'6.Valoración Control Corrupción'!G43,"No Aplica"))</f>
        <v/>
      </c>
      <c r="U43" s="87" t="str">
        <f>IF($H$42="","",
IF(OR($H$42="Corrupción",$H$42="Lavado de Activos",$H$42="Financiación del Terrorismo",$H$42="Corrupción en Trámites, OPAs y Consultas de Acceso a la Información Pública"),'6.Valoración Control Corrupción'!H43,"No Aplica"))</f>
        <v/>
      </c>
      <c r="V43" s="87" t="str">
        <f>IF($H$42="","",
IF(OR($H$42="Corrupción",$H$42="Lavado de Activos",$H$42="Financiación del Terrorismo",$H$42="Corrupción en Trámites, OPAs y Consultas de Acceso a la Información Pública"),'6.Valoración Control Corrupción'!I43,"No Aplica"))</f>
        <v/>
      </c>
      <c r="W43" s="87" t="str">
        <f>IF($H$42="","",
IF(OR($H$42="Corrupción",$H$42="Lavado de Activos",$H$42="Financiación del Terrorismo",$H$42="Corrupción en Trámites, OPAs y Consultas de Acceso a la Información Pública"),'6.Valoración Control Corrupción'!J43,"No Aplica"))</f>
        <v/>
      </c>
      <c r="X43" s="78" t="str">
        <f>IF($H$42="","",
IF(OR($H$42="Corrupción",$H$42="Lavado de Activos",$H$42="Financiación del Terrorismo",$H$42="Trámites, OPAs y Consultas de Acceso a la Información Pública"),"No Aplica",'5. Valoración de Controles'!I43))</f>
        <v/>
      </c>
      <c r="Y43" s="78" t="str">
        <f>IF($H$42="","",
IF(OR($H$42="Corrupción",$H$42="Lavado de Activos",$H$42="Financiación del Terrorismo",$H$42="Trámites, OPAs y Consultas de Acceso a la Información Pública"),"No Aplica",'5. Valoración de Controles'!J43))</f>
        <v/>
      </c>
      <c r="Z43" s="78" t="str">
        <f>IF($H$42="","",
IF(OR($H$42="Corrupción",$H$42="Lavado de Activos",$H$42="Financiación del Terrorismo",$H$42="Trámites, OPAs y Consultas de Acceso a la Información Pública"),"No Aplica",'5. Valoración de Controles'!K43))</f>
        <v/>
      </c>
      <c r="AA43" s="78" t="str">
        <f>IF($H$42="","",
IF(OR($H$42="Corrupción",$H$42="Lavado de Activos",$H$42="Financiación del Terrorismo",$H$42="Trámites, OPAs y Consultas de Acceso a la Información Pública"),"No Aplica",'5. Valoración de Controles'!L43))</f>
        <v/>
      </c>
      <c r="AB43" s="78" t="str">
        <f>IF($H$42="","",
IF(OR($H$42="Corrupción",$H$42="Lavado de Activos",$H$42="Financiación del Terrorismo",$H$42="Trámites, OPAs y Consultas de Acceso a la Información Pública"),"No Aplica",'5. Valoración de Controles'!M43))</f>
        <v/>
      </c>
      <c r="AC43" s="78" t="str">
        <f>IF($H$42="","",
IF(OR($H$42="Corrupción",$H$42="Lavado de Activos",$H$42="Financiación del Terrorismo",$H$42="Trámites, OPAs y Consultas de Acceso a la Información Pública"),"No Aplica",'5. Valoración de Controles'!N43))</f>
        <v/>
      </c>
      <c r="AD43" s="78" t="str">
        <f>IF($H$42="","",
IF(OR($H$42="Corrupción",$H$42="Lavado de Activos",$H$42="Financiación del Terrorismo",$H$42="Trámites, OPAs y Consultas de Acceso a la Información Pública"),"No Aplica",'5. Valoración de Controles'!O43))</f>
        <v/>
      </c>
      <c r="AE43" s="78" t="str">
        <f>IF($H$42="","",
IF(OR($H$42="Corrupción",$H$42="Lavado de Activos",$H$42="Financiación del Terrorismo",$H$42="Trámites, OPAs y Consultas de Acceso a la Información Pública"),"No Aplica",'5. Valoración de Controles'!P43))</f>
        <v/>
      </c>
      <c r="AF43" s="78" t="str">
        <f>IF($H$42="","",
IF(OR($H$42="Corrupción",$H$42="Lavado de Activos",$H$42="Financiación del Terrorismo",$H$42="Trámites, OPAs y Consultas de Acceso a la Información Pública"),"No Aplica",'5. Valoración de Controles'!Q43))</f>
        <v/>
      </c>
      <c r="AG43" s="79" t="str">
        <f>IF($H$42="","",
IF(OR($H$42="Corrupción",$H$42="Lavado de Activos",$H$42="Financiación del Terrorismo",$H$42="Corrupción en Trámites, OPAs y Consultas de Acceso a la Información Pública"),"No Aplica",'5. Valoración de Controles'!R43))</f>
        <v/>
      </c>
      <c r="AH43" s="46"/>
      <c r="AI43" s="46"/>
      <c r="AJ43" s="46"/>
      <c r="AK43" s="46"/>
      <c r="AL43" s="46"/>
      <c r="AM43" s="46"/>
      <c r="AN43" s="46"/>
      <c r="AO43" s="46"/>
      <c r="AP43" s="46"/>
      <c r="AQ43" s="46"/>
      <c r="AR43" s="46"/>
      <c r="AS43" s="6"/>
      <c r="AT43" s="6"/>
      <c r="AU43" s="6"/>
      <c r="AV43" s="6"/>
      <c r="AW43" s="6"/>
      <c r="AX43" s="6"/>
      <c r="AY43" s="6"/>
      <c r="AZ43" s="6"/>
      <c r="BA43" s="6"/>
      <c r="BB43" s="6"/>
      <c r="BC43" s="6"/>
      <c r="BD43" s="6"/>
      <c r="BE43" s="6"/>
      <c r="BF43" s="6"/>
      <c r="BG43" s="6"/>
      <c r="BH43" s="6"/>
      <c r="BI43" s="6"/>
      <c r="BJ43" s="6"/>
      <c r="BK43" s="6"/>
      <c r="BL43" s="6"/>
    </row>
    <row r="44" ht="31.5" customHeight="1">
      <c r="A44" s="51"/>
      <c r="B44" s="51"/>
      <c r="C44" s="51"/>
      <c r="D44" s="51"/>
      <c r="E44" s="51"/>
      <c r="F44" s="51"/>
      <c r="G44" s="51"/>
      <c r="H44" s="51"/>
      <c r="I44" s="51"/>
      <c r="J44" s="51"/>
      <c r="K44" s="51"/>
      <c r="L44" s="51"/>
      <c r="M44" s="51"/>
      <c r="N44" s="51"/>
      <c r="O44" s="51"/>
      <c r="P44" s="51"/>
      <c r="Q44" s="87" t="str">
        <f>IF($H$42="","",
IF(OR($H$42="Corrupción",$H$42="Lavado de Activos",$H$42="Financiación del Terrorismo",$H$42="Corrupción en Trámites, OPAs y Consultas de Acceso a la Información Pública"),"No Aplica",'5. Valoración de Controles'!H44))</f>
        <v/>
      </c>
      <c r="R44" s="87" t="str">
        <f>IF($H$42="","",
IF(OR($H$42="Corrupción",$H$42="Lavado de Activos",$H$42="Financiación del Terrorismo",$H$42="Corrupción en Trámites, OPAs y Consultas de Acceso a la Información Pública"),'6.Valoración Control Corrupción'!E44,"No Aplica"))</f>
        <v/>
      </c>
      <c r="S44" s="87" t="str">
        <f>IF($H$42="","",
IF(OR($H$42="Corrupción",$H$42="Lavado de Activos",$H$42="Financiación del Terrorismo",$H$42="Corrupción en Trámites, OPAs y Consultas de Acceso a la Información Pública"),'6.Valoración Control Corrupción'!F44,"No Aplica"))</f>
        <v/>
      </c>
      <c r="T44" s="87" t="str">
        <f>IF($H$42="","",
IF(OR($H$42="Corrupción",$H$42="Lavado de Activos",$H$42="Financiación del Terrorismo",$H$42="Corrupción en Trámites, OPAs y Consultas de Acceso a la Información Pública"),'6.Valoración Control Corrupción'!G44,"No Aplica"))</f>
        <v/>
      </c>
      <c r="U44" s="87" t="str">
        <f>IF($H$42="","",
IF(OR($H$42="Corrupción",$H$42="Lavado de Activos",$H$42="Financiación del Terrorismo",$H$42="Corrupción en Trámites, OPAs y Consultas de Acceso a la Información Pública"),'6.Valoración Control Corrupción'!H44,"No Aplica"))</f>
        <v/>
      </c>
      <c r="V44" s="87" t="str">
        <f>IF($H$42="","",
IF(OR($H$42="Corrupción",$H$42="Lavado de Activos",$H$42="Financiación del Terrorismo",$H$42="Corrupción en Trámites, OPAs y Consultas de Acceso a la Información Pública"),'6.Valoración Control Corrupción'!I44,"No Aplica"))</f>
        <v/>
      </c>
      <c r="W44" s="87" t="str">
        <f>IF($H$42="","",
IF(OR($H$42="Corrupción",$H$42="Lavado de Activos",$H$42="Financiación del Terrorismo",$H$42="Corrupción en Trámites, OPAs y Consultas de Acceso a la Información Pública"),'6.Valoración Control Corrupción'!J44,"No Aplica"))</f>
        <v/>
      </c>
      <c r="X44" s="78" t="str">
        <f>IF($H$42="","",
IF(OR($H$42="Corrupción",$H$42="Lavado de Activos",$H$42="Financiación del Terrorismo",$H$42="Trámites, OPAs y Consultas de Acceso a la Información Pública"),"No Aplica",'5. Valoración de Controles'!I44))</f>
        <v/>
      </c>
      <c r="Y44" s="78" t="str">
        <f>IF($H$42="","",
IF(OR($H$42="Corrupción",$H$42="Lavado de Activos",$H$42="Financiación del Terrorismo",$H$42="Trámites, OPAs y Consultas de Acceso a la Información Pública"),"No Aplica",'5. Valoración de Controles'!J44))</f>
        <v/>
      </c>
      <c r="Z44" s="78" t="str">
        <f>IF($H$42="","",
IF(OR($H$42="Corrupción",$H$42="Lavado de Activos",$H$42="Financiación del Terrorismo",$H$42="Trámites, OPAs y Consultas de Acceso a la Información Pública"),"No Aplica",'5. Valoración de Controles'!K44))</f>
        <v/>
      </c>
      <c r="AA44" s="78" t="str">
        <f>IF($H$42="","",
IF(OR($H$42="Corrupción",$H$42="Lavado de Activos",$H$42="Financiación del Terrorismo",$H$42="Trámites, OPAs y Consultas de Acceso a la Información Pública"),"No Aplica",'5. Valoración de Controles'!L44))</f>
        <v/>
      </c>
      <c r="AB44" s="78" t="str">
        <f>IF($H$42="","",
IF(OR($H$42="Corrupción",$H$42="Lavado de Activos",$H$42="Financiación del Terrorismo",$H$42="Trámites, OPAs y Consultas de Acceso a la Información Pública"),"No Aplica",'5. Valoración de Controles'!M44))</f>
        <v/>
      </c>
      <c r="AC44" s="78" t="str">
        <f>IF($H$42="","",
IF(OR($H$42="Corrupción",$H$42="Lavado de Activos",$H$42="Financiación del Terrorismo",$H$42="Trámites, OPAs y Consultas de Acceso a la Información Pública"),"No Aplica",'5. Valoración de Controles'!N44))</f>
        <v/>
      </c>
      <c r="AD44" s="78" t="str">
        <f>IF($H$42="","",
IF(OR($H$42="Corrupción",$H$42="Lavado de Activos",$H$42="Financiación del Terrorismo",$H$42="Trámites, OPAs y Consultas de Acceso a la Información Pública"),"No Aplica",'5. Valoración de Controles'!O44))</f>
        <v/>
      </c>
      <c r="AE44" s="78" t="str">
        <f>IF($H$42="","",
IF(OR($H$42="Corrupción",$H$42="Lavado de Activos",$H$42="Financiación del Terrorismo",$H$42="Trámites, OPAs y Consultas de Acceso a la Información Pública"),"No Aplica",'5. Valoración de Controles'!P44))</f>
        <v/>
      </c>
      <c r="AF44" s="78" t="str">
        <f>IF($H$42="","",
IF(OR($H$42="Corrupción",$H$42="Lavado de Activos",$H$42="Financiación del Terrorismo",$H$42="Trámites, OPAs y Consultas de Acceso a la Información Pública"),"No Aplica",'5. Valoración de Controles'!Q44))</f>
        <v/>
      </c>
      <c r="AG44" s="79" t="str">
        <f>IF($H$42="","",
IF(OR($H$42="Corrupción",$H$42="Lavado de Activos",$H$42="Financiación del Terrorismo",$H$42="Corrupción en Trámites, OPAs y Consultas de Acceso a la Información Pública"),"No Aplica",'5. Valoración de Controles'!R44))</f>
        <v/>
      </c>
      <c r="AH44" s="51"/>
      <c r="AI44" s="51"/>
      <c r="AJ44" s="51"/>
      <c r="AK44" s="51"/>
      <c r="AL44" s="51"/>
      <c r="AM44" s="51"/>
      <c r="AN44" s="51"/>
      <c r="AO44" s="51"/>
      <c r="AP44" s="51"/>
      <c r="AQ44" s="51"/>
      <c r="AR44" s="51"/>
      <c r="AS44" s="6"/>
      <c r="AT44" s="6"/>
      <c r="AU44" s="6"/>
      <c r="AV44" s="6"/>
      <c r="AW44" s="6"/>
      <c r="AX44" s="6"/>
      <c r="AY44" s="6"/>
      <c r="AZ44" s="6"/>
      <c r="BA44" s="6"/>
      <c r="BB44" s="6"/>
      <c r="BC44" s="6"/>
      <c r="BD44" s="6"/>
      <c r="BE44" s="6"/>
      <c r="BF44" s="6"/>
      <c r="BG44" s="6"/>
      <c r="BH44" s="6"/>
      <c r="BI44" s="6"/>
      <c r="BJ44" s="6"/>
      <c r="BK44" s="6"/>
      <c r="BL44" s="6"/>
    </row>
    <row r="45" ht="31.5" customHeight="1">
      <c r="A45" s="52">
        <v>13.0</v>
      </c>
      <c r="B45" s="53" t="str">
        <f>'2. Identificación del Riesgo'!B45:B47</f>
        <v/>
      </c>
      <c r="C45" s="53" t="str">
        <f>IF('2. Identificación del Riesgo'!C45:C47="","",'2. Identificación del Riesgo'!C45:C47)</f>
        <v/>
      </c>
      <c r="D45" s="53" t="str">
        <f>IF('2. Identificación del Riesgo'!D45:D47="","",'2. Identificación del Riesgo'!D45:D47)</f>
        <v/>
      </c>
      <c r="E45" s="53" t="str">
        <f>IF('2. Identificación del Riesgo'!E45:E47="","",'2. Identificación del Riesgo'!E45:E47)</f>
        <v/>
      </c>
      <c r="F45" s="53" t="str">
        <f>IF('2. Identificación del Riesgo'!F45:F47="","",'2. Identificación del Riesgo'!F45:F47)</f>
        <v/>
      </c>
      <c r="G45" s="53" t="str">
        <f>IF('2. Identificación del Riesgo'!G45:G47="","",'2. Identificación del Riesgo'!G45:G47)</f>
        <v/>
      </c>
      <c r="H45" s="53" t="str">
        <f>IF('2. Identificación del Riesgo'!H45:H47="","",'2. Identificación del Riesgo'!H45:H47)</f>
        <v/>
      </c>
      <c r="I45" s="53" t="str">
        <f>IF('2. Identificación del Riesgo'!I45:I47="","",'2. Identificación del Riesgo'!I45:I47)</f>
        <v/>
      </c>
      <c r="J45" s="53" t="str">
        <f>IF('2. Identificación del Riesgo'!J45:J47="","",'2. Identificación del Riesgo'!J45:J47)</f>
        <v/>
      </c>
      <c r="K45" s="54" t="str">
        <f>'2. Identificación del Riesgo'!K45:K47</f>
        <v/>
      </c>
      <c r="L45" s="55" t="str">
        <f>'2. Identificación del Riesgo'!L45:L47</f>
        <v/>
      </c>
      <c r="M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4" t="str">
        <f>'2. Identificación del Riesgo'!N45:N47</f>
        <v/>
      </c>
      <c r="O45" s="55" t="str">
        <f>'2. Identificación del Riesgo'!O45:O47</f>
        <v/>
      </c>
      <c r="P45" s="57" t="str">
        <f>'2. Identificación del Riesgo'!P45:P47</f>
        <v/>
      </c>
      <c r="Q45" s="87" t="str">
        <f>IF($H$45="","",
IF(OR($H$45="Corrupción",$H$45="Lavado de Activos",$H$45="Financiación del Terrorismo",$H$45="Corrupción en Trámites, OPAs y Consultas de Acceso a la Información Pública"),"No Aplica",'5. Valoración de Controles'!H45))</f>
        <v/>
      </c>
      <c r="R45" s="87" t="str">
        <f>IF($H$45="","",
IF(OR($H$45="Corrupción",$H$45="Lavado de Activos",$H$45="Financiación del Terrorismo",$H$45="Corrupción en Trámites, OPAs y Consultas de Acceso a la Información Pública"),'6.Valoración Control Corrupción'!E45,"No Aplica"))</f>
        <v/>
      </c>
      <c r="S45" s="87" t="str">
        <f>IF($H$45="","",
IF(OR($H$45="Corrupción",$H$45="Lavado de Activos",$H$45="Financiación del Terrorismo",$H$45="Corrupción en Trámites, OPAs y Consultas de Acceso a la Información Pública"),'6.Valoración Control Corrupción'!F45,"No Aplica"))</f>
        <v/>
      </c>
      <c r="T45" s="87" t="str">
        <f>IF($H$45="","",
IF(OR($H$45="Corrupción",$H$45="Lavado de Activos",$H$45="Financiación del Terrorismo",$H$45="Corrupción en Trámites, OPAs y Consultas de Acceso a la Información Pública"),'6.Valoración Control Corrupción'!G45,"No Aplica"))</f>
        <v/>
      </c>
      <c r="U45" s="87" t="str">
        <f>IF($H$45="","",
IF(OR($H$45="Corrupción",$H$45="Lavado de Activos",$H$45="Financiación del Terrorismo",$H$45="Corrupción en Trámites, OPAs y Consultas de Acceso a la Información Pública"),'6.Valoración Control Corrupción'!H45,"No Aplica"))</f>
        <v/>
      </c>
      <c r="V45" s="87" t="str">
        <f>IF($H$45="","",
IF(OR($H$45="Corrupción",$H$45="Lavado de Activos",$H$45="Financiación del Terrorismo",$H$45="Corrupción en Trámites, OPAs y Consultas de Acceso a la Información Pública"),'6.Valoración Control Corrupción'!I45,"No Aplica"))</f>
        <v/>
      </c>
      <c r="W45" s="87" t="str">
        <f>IF($H$45="","",
IF(OR($H$45="Corrupción",$H$45="Lavado de Activos",$H$45="Financiación del Terrorismo",$H$45="Corrupción en Trámites, OPAs y Consultas de Acceso a la Información Pública"),'6.Valoración Control Corrupción'!J45,"No Aplica"))</f>
        <v/>
      </c>
      <c r="X45" s="78" t="str">
        <f>IF($H$45="","",
IF(OR($H$45="Corrupción",$H$45="Lavado de Activos",$H$45="Financiación del Terrorismo",$H$45="Trámites, OPAs y Consultas de Acceso a la Información Pública"),"No Aplica",'5. Valoración de Controles'!I45))</f>
        <v/>
      </c>
      <c r="Y45" s="78" t="str">
        <f>IF($H$45="","",
IF(OR($H$45="Corrupción",$H$45="Lavado de Activos",$H$45="Financiación del Terrorismo",$H$45="Trámites, OPAs y Consultas de Acceso a la Información Pública"),"No Aplica",'5. Valoración de Controles'!J45))</f>
        <v/>
      </c>
      <c r="Z45" s="78" t="str">
        <f>IF($H$45="","",
IF(OR($H$45="Corrupción",$H$45="Lavado de Activos",$H$45="Financiación del Terrorismo",$H$45="Trámites, OPAs y Consultas de Acceso a la Información Pública"),"No Aplica",'5. Valoración de Controles'!K45))</f>
        <v/>
      </c>
      <c r="AA45" s="78" t="str">
        <f>IF($H$45="","",
IF(OR($H$45="Corrupción",$H$45="Lavado de Activos",$H$45="Financiación del Terrorismo",$H$45="Trámites, OPAs y Consultas de Acceso a la Información Pública"),"No Aplica",'5. Valoración de Controles'!L45))</f>
        <v/>
      </c>
      <c r="AB45" s="78" t="str">
        <f>IF($H$45="","",
IF(OR($H$45="Corrupción",$H$45="Lavado de Activos",$H$45="Financiación del Terrorismo",$H$45="Trámites, OPAs y Consultas de Acceso a la Información Pública"),"No Aplica",'5. Valoración de Controles'!M45))</f>
        <v/>
      </c>
      <c r="AC45" s="78" t="str">
        <f>IF($H$45="","",
IF(OR($H$45="Corrupción",$H$45="Lavado de Activos",$H$45="Financiación del Terrorismo",$H$45="Trámites, OPAs y Consultas de Acceso a la Información Pública"),"No Aplica",'5. Valoración de Controles'!N45))</f>
        <v/>
      </c>
      <c r="AD45" s="78" t="str">
        <f>IF($H$45="","",
IF(OR($H$45="Corrupción",$H$45="Lavado de Activos",$H$45="Financiación del Terrorismo",$H$45="Trámites, OPAs y Consultas de Acceso a la Información Pública"),"No Aplica",'5. Valoración de Controles'!O45))</f>
        <v/>
      </c>
      <c r="AE45" s="78" t="str">
        <f>IF($H$45="","",
IF(OR($H$45="Corrupción",$H$45="Lavado de Activos",$H$45="Financiación del Terrorismo",$H$45="Trámites, OPAs y Consultas de Acceso a la Información Pública"),"No Aplica",'5. Valoración de Controles'!P45))</f>
        <v/>
      </c>
      <c r="AF45" s="78" t="str">
        <f>IF($H$45="","",
IF(OR($H$45="Corrupción",$H$45="Lavado de Activos",$H$45="Financiación del Terrorismo",$H$45="Trámites, OPAs y Consultas de Acceso a la Información Pública"),"No Aplica",'5. Valoración de Controles'!Q45))</f>
        <v/>
      </c>
      <c r="AG45" s="79" t="str">
        <f>IF($H$45="","",
IF(OR($H$45="Corrupción",$H$45="Lavado de Activos",$H$45="Financiación del Terrorismo",$H$45="Corrupción en Trámites, OPAs y Consultas de Acceso a la Información Pública"),"No Aplica",'5. Valoración de Controles'!R45))</f>
        <v/>
      </c>
      <c r="AH45" s="54"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1"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4"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1"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7"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6"/>
      <c r="AN45" s="76"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5"/>
      <c r="AP45" s="92"/>
      <c r="AQ45" s="92" t="str">
        <f>IF(AO45="","","∑ Peso porcentual de cada acción definida")</f>
        <v/>
      </c>
      <c r="AR45" s="53"/>
      <c r="AS45" s="7"/>
      <c r="AT45" s="7"/>
      <c r="AU45" s="7"/>
      <c r="AV45" s="7"/>
      <c r="AW45" s="7"/>
      <c r="AX45" s="7"/>
      <c r="AY45" s="7"/>
      <c r="AZ45" s="7"/>
      <c r="BA45" s="7"/>
      <c r="BB45" s="7"/>
      <c r="BC45" s="7"/>
      <c r="BD45" s="7"/>
      <c r="BE45" s="7"/>
      <c r="BF45" s="7"/>
      <c r="BG45" s="7"/>
      <c r="BH45" s="7"/>
      <c r="BI45" s="7"/>
      <c r="BJ45" s="7"/>
      <c r="BK45" s="7"/>
      <c r="BL45" s="7"/>
    </row>
    <row r="46" ht="31.5" customHeight="1">
      <c r="A46" s="46"/>
      <c r="B46" s="46"/>
      <c r="C46" s="46"/>
      <c r="D46" s="46"/>
      <c r="E46" s="46"/>
      <c r="F46" s="46"/>
      <c r="G46" s="46"/>
      <c r="H46" s="46"/>
      <c r="I46" s="46"/>
      <c r="J46" s="46"/>
      <c r="K46" s="46"/>
      <c r="L46" s="46"/>
      <c r="M46" s="46"/>
      <c r="N46" s="46"/>
      <c r="O46" s="46"/>
      <c r="P46" s="46"/>
      <c r="Q46" s="87" t="str">
        <f>IF($H$45="","",
IF(OR($H$45="Corrupción",$H$45="Lavado de Activos",$H$45="Financiación del Terrorismo",$H$45="Corrupción en Trámites, OPAs y Consultas de Acceso a la Información Pública"),"No Aplica",'5. Valoración de Controles'!H46))</f>
        <v/>
      </c>
      <c r="R46" s="87" t="str">
        <f>IF($H$45="","",
IF(OR($H$45="Corrupción",$H$45="Lavado de Activos",$H$45="Financiación del Terrorismo",$H$45="Corrupción en Trámites, OPAs y Consultas de Acceso a la Información Pública"),'6.Valoración Control Corrupción'!E46,"No Aplica"))</f>
        <v/>
      </c>
      <c r="S46" s="87" t="str">
        <f>IF($H$45="","",
IF(OR($H$45="Corrupción",$H$45="Lavado de Activos",$H$45="Financiación del Terrorismo",$H$45="Corrupción en Trámites, OPAs y Consultas de Acceso a la Información Pública"),'6.Valoración Control Corrupción'!F46,"No Aplica"))</f>
        <v/>
      </c>
      <c r="T46" s="87" t="str">
        <f>IF($H$45="","",
IF(OR($H$45="Corrupción",$H$45="Lavado de Activos",$H$45="Financiación del Terrorismo",$H$45="Corrupción en Trámites, OPAs y Consultas de Acceso a la Información Pública"),'6.Valoración Control Corrupción'!G46,"No Aplica"))</f>
        <v/>
      </c>
      <c r="U46" s="87" t="str">
        <f>IF($H$45="","",
IF(OR($H$45="Corrupción",$H$45="Lavado de Activos",$H$45="Financiación del Terrorismo",$H$45="Corrupción en Trámites, OPAs y Consultas de Acceso a la Información Pública"),'6.Valoración Control Corrupción'!H46,"No Aplica"))</f>
        <v/>
      </c>
      <c r="V46" s="87" t="str">
        <f>IF($H$45="","",
IF(OR($H$45="Corrupción",$H$45="Lavado de Activos",$H$45="Financiación del Terrorismo",$H$45="Corrupción en Trámites, OPAs y Consultas de Acceso a la Información Pública"),'6.Valoración Control Corrupción'!I46,"No Aplica"))</f>
        <v/>
      </c>
      <c r="W46" s="87" t="str">
        <f>IF($H$45="","",
IF(OR($H$45="Corrupción",$H$45="Lavado de Activos",$H$45="Financiación del Terrorismo",$H$45="Corrupción en Trámites, OPAs y Consultas de Acceso a la Información Pública"),'6.Valoración Control Corrupción'!J46,"No Aplica"))</f>
        <v/>
      </c>
      <c r="X46" s="78" t="str">
        <f>IF($H$45="","",
IF(OR($H$45="Corrupción",$H$45="Lavado de Activos",$H$45="Financiación del Terrorismo",$H$45="Trámites, OPAs y Consultas de Acceso a la Información Pública"),"No Aplica",'5. Valoración de Controles'!I46))</f>
        <v/>
      </c>
      <c r="Y46" s="78" t="str">
        <f>IF($H$45="","",
IF(OR($H$45="Corrupción",$H$45="Lavado de Activos",$H$45="Financiación del Terrorismo",$H$45="Trámites, OPAs y Consultas de Acceso a la Información Pública"),"No Aplica",'5. Valoración de Controles'!J46))</f>
        <v/>
      </c>
      <c r="Z46" s="78" t="str">
        <f>IF($H$45="","",
IF(OR($H$45="Corrupción",$H$45="Lavado de Activos",$H$45="Financiación del Terrorismo",$H$45="Trámites, OPAs y Consultas de Acceso a la Información Pública"),"No Aplica",'5. Valoración de Controles'!K46))</f>
        <v/>
      </c>
      <c r="AA46" s="78" t="str">
        <f>IF($H$45="","",
IF(OR($H$45="Corrupción",$H$45="Lavado de Activos",$H$45="Financiación del Terrorismo",$H$45="Trámites, OPAs y Consultas de Acceso a la Información Pública"),"No Aplica",'5. Valoración de Controles'!L46))</f>
        <v/>
      </c>
      <c r="AB46" s="78" t="str">
        <f>IF($H$45="","",
IF(OR($H$45="Corrupción",$H$45="Lavado de Activos",$H$45="Financiación del Terrorismo",$H$45="Trámites, OPAs y Consultas de Acceso a la Información Pública"),"No Aplica",'5. Valoración de Controles'!M46))</f>
        <v/>
      </c>
      <c r="AC46" s="78" t="str">
        <f>IF($H$45="","",
IF(OR($H$45="Corrupción",$H$45="Lavado de Activos",$H$45="Financiación del Terrorismo",$H$45="Trámites, OPAs y Consultas de Acceso a la Información Pública"),"No Aplica",'5. Valoración de Controles'!N46))</f>
        <v/>
      </c>
      <c r="AD46" s="78" t="str">
        <f>IF($H$45="","",
IF(OR($H$45="Corrupción",$H$45="Lavado de Activos",$H$45="Financiación del Terrorismo",$H$45="Trámites, OPAs y Consultas de Acceso a la Información Pública"),"No Aplica",'5. Valoración de Controles'!O46))</f>
        <v/>
      </c>
      <c r="AE46" s="78" t="str">
        <f>IF($H$45="","",
IF(OR($H$45="Corrupción",$H$45="Lavado de Activos",$H$45="Financiación del Terrorismo",$H$45="Trámites, OPAs y Consultas de Acceso a la Información Pública"),"No Aplica",'5. Valoración de Controles'!P46))</f>
        <v/>
      </c>
      <c r="AF46" s="78" t="str">
        <f>IF($H$45="","",
IF(OR($H$45="Corrupción",$H$45="Lavado de Activos",$H$45="Financiación del Terrorismo",$H$45="Trámites, OPAs y Consultas de Acceso a la Información Pública"),"No Aplica",'5. Valoración de Controles'!Q46))</f>
        <v/>
      </c>
      <c r="AG46" s="79" t="str">
        <f>IF($H$45="","",
IF(OR($H$45="Corrupción",$H$45="Lavado de Activos",$H$45="Financiación del Terrorismo",$H$45="Corrupción en Trámites, OPAs y Consultas de Acceso a la Información Pública"),"No Aplica",'5. Valoración de Controles'!R46))</f>
        <v/>
      </c>
      <c r="AH46" s="46"/>
      <c r="AI46" s="46"/>
      <c r="AJ46" s="46"/>
      <c r="AK46" s="46"/>
      <c r="AL46" s="46"/>
      <c r="AM46" s="46"/>
      <c r="AN46" s="46"/>
      <c r="AO46" s="46"/>
      <c r="AP46" s="46"/>
      <c r="AQ46" s="46"/>
      <c r="AR46" s="46"/>
      <c r="AS46" s="6"/>
      <c r="AT46" s="6"/>
      <c r="AU46" s="6"/>
      <c r="AV46" s="6"/>
      <c r="AW46" s="6"/>
      <c r="AX46" s="6"/>
      <c r="AY46" s="6"/>
      <c r="AZ46" s="6"/>
      <c r="BA46" s="6"/>
      <c r="BB46" s="6"/>
      <c r="BC46" s="6"/>
      <c r="BD46" s="6"/>
      <c r="BE46" s="6"/>
      <c r="BF46" s="6"/>
      <c r="BG46" s="6"/>
      <c r="BH46" s="6"/>
      <c r="BI46" s="6"/>
      <c r="BJ46" s="6"/>
      <c r="BK46" s="6"/>
      <c r="BL46" s="6"/>
    </row>
    <row r="47" ht="31.5" customHeight="1">
      <c r="A47" s="51"/>
      <c r="B47" s="51"/>
      <c r="C47" s="51"/>
      <c r="D47" s="51"/>
      <c r="E47" s="51"/>
      <c r="F47" s="51"/>
      <c r="G47" s="51"/>
      <c r="H47" s="51"/>
      <c r="I47" s="51"/>
      <c r="J47" s="51"/>
      <c r="K47" s="51"/>
      <c r="L47" s="51"/>
      <c r="M47" s="51"/>
      <c r="N47" s="51"/>
      <c r="O47" s="51"/>
      <c r="P47" s="51"/>
      <c r="Q47" s="87" t="str">
        <f>IF($H$45="","",
IF(OR($H$45="Corrupción",$H$45="Lavado de Activos",$H$45="Financiación del Terrorismo",$H$45="Corrupción en Trámites, OPAs y Consultas de Acceso a la Información Pública"),"No Aplica",'5. Valoración de Controles'!H47))</f>
        <v/>
      </c>
      <c r="R47" s="87" t="str">
        <f>IF($H$45="","",
IF(OR($H$45="Corrupción",$H$45="Lavado de Activos",$H$45="Financiación del Terrorismo",$H$45="Corrupción en Trámites, OPAs y Consultas de Acceso a la Información Pública"),'6.Valoración Control Corrupción'!E47,"No Aplica"))</f>
        <v/>
      </c>
      <c r="S47" s="87" t="str">
        <f>IF($H$45="","",
IF(OR($H$45="Corrupción",$H$45="Lavado de Activos",$H$45="Financiación del Terrorismo",$H$45="Corrupción en Trámites, OPAs y Consultas de Acceso a la Información Pública"),'6.Valoración Control Corrupción'!F47,"No Aplica"))</f>
        <v/>
      </c>
      <c r="T47" s="87" t="str">
        <f>IF($H$45="","",
IF(OR($H$45="Corrupción",$H$45="Lavado de Activos",$H$45="Financiación del Terrorismo",$H$45="Corrupción en Trámites, OPAs y Consultas de Acceso a la Información Pública"),'6.Valoración Control Corrupción'!G47,"No Aplica"))</f>
        <v/>
      </c>
      <c r="U47" s="87" t="str">
        <f>IF($H$45="","",
IF(OR($H$45="Corrupción",$H$45="Lavado de Activos",$H$45="Financiación del Terrorismo",$H$45="Corrupción en Trámites, OPAs y Consultas de Acceso a la Información Pública"),'6.Valoración Control Corrupción'!H47,"No Aplica"))</f>
        <v/>
      </c>
      <c r="V47" s="87" t="str">
        <f>IF($H$45="","",
IF(OR($H$45="Corrupción",$H$45="Lavado de Activos",$H$45="Financiación del Terrorismo",$H$45="Corrupción en Trámites, OPAs y Consultas de Acceso a la Información Pública"),'6.Valoración Control Corrupción'!I47,"No Aplica"))</f>
        <v/>
      </c>
      <c r="W47" s="87" t="str">
        <f>IF($H$45="","",
IF(OR($H$45="Corrupción",$H$45="Lavado de Activos",$H$45="Financiación del Terrorismo",$H$45="Corrupción en Trámites, OPAs y Consultas de Acceso a la Información Pública"),'6.Valoración Control Corrupción'!J47,"No Aplica"))</f>
        <v/>
      </c>
      <c r="X47" s="78" t="str">
        <f>IF($H$45="","",
IF(OR($H$45="Corrupción",$H$45="Lavado de Activos",$H$45="Financiación del Terrorismo",$H$45="Trámites, OPAs y Consultas de Acceso a la Información Pública"),"No Aplica",'5. Valoración de Controles'!I47))</f>
        <v/>
      </c>
      <c r="Y47" s="78" t="str">
        <f>IF($H$45="","",
IF(OR($H$45="Corrupción",$H$45="Lavado de Activos",$H$45="Financiación del Terrorismo",$H$45="Trámites, OPAs y Consultas de Acceso a la Información Pública"),"No Aplica",'5. Valoración de Controles'!J47))</f>
        <v/>
      </c>
      <c r="Z47" s="78" t="str">
        <f>IF($H$45="","",
IF(OR($H$45="Corrupción",$H$45="Lavado de Activos",$H$45="Financiación del Terrorismo",$H$45="Trámites, OPAs y Consultas de Acceso a la Información Pública"),"No Aplica",'5. Valoración de Controles'!K47))</f>
        <v/>
      </c>
      <c r="AA47" s="78" t="str">
        <f>IF($H$45="","",
IF(OR($H$45="Corrupción",$H$45="Lavado de Activos",$H$45="Financiación del Terrorismo",$H$45="Trámites, OPAs y Consultas de Acceso a la Información Pública"),"No Aplica",'5. Valoración de Controles'!L47))</f>
        <v/>
      </c>
      <c r="AB47" s="78" t="str">
        <f>IF($H$45="","",
IF(OR($H$45="Corrupción",$H$45="Lavado de Activos",$H$45="Financiación del Terrorismo",$H$45="Trámites, OPAs y Consultas de Acceso a la Información Pública"),"No Aplica",'5. Valoración de Controles'!M47))</f>
        <v/>
      </c>
      <c r="AC47" s="78" t="str">
        <f>IF($H$45="","",
IF(OR($H$45="Corrupción",$H$45="Lavado de Activos",$H$45="Financiación del Terrorismo",$H$45="Trámites, OPAs y Consultas de Acceso a la Información Pública"),"No Aplica",'5. Valoración de Controles'!N47))</f>
        <v/>
      </c>
      <c r="AD47" s="78" t="str">
        <f>IF($H$45="","",
IF(OR($H$45="Corrupción",$H$45="Lavado de Activos",$H$45="Financiación del Terrorismo",$H$45="Trámites, OPAs y Consultas de Acceso a la Información Pública"),"No Aplica",'5. Valoración de Controles'!O47))</f>
        <v/>
      </c>
      <c r="AE47" s="78" t="str">
        <f>IF($H$45="","",
IF(OR($H$45="Corrupción",$H$45="Lavado de Activos",$H$45="Financiación del Terrorismo",$H$45="Trámites, OPAs y Consultas de Acceso a la Información Pública"),"No Aplica",'5. Valoración de Controles'!P47))</f>
        <v/>
      </c>
      <c r="AF47" s="78" t="str">
        <f>IF($H$45="","",
IF(OR($H$45="Corrupción",$H$45="Lavado de Activos",$H$45="Financiación del Terrorismo",$H$45="Trámites, OPAs y Consultas de Acceso a la Información Pública"),"No Aplica",'5. Valoración de Controles'!Q47))</f>
        <v/>
      </c>
      <c r="AG47" s="79" t="str">
        <f>IF($H$45="","",
IF(OR($H$45="Corrupción",$H$45="Lavado de Activos",$H$45="Financiación del Terrorismo",$H$45="Corrupción en Trámites, OPAs y Consultas de Acceso a la Información Pública"),"No Aplica",'5. Valoración de Controles'!R47))</f>
        <v/>
      </c>
      <c r="AH47" s="51"/>
      <c r="AI47" s="51"/>
      <c r="AJ47" s="51"/>
      <c r="AK47" s="51"/>
      <c r="AL47" s="51"/>
      <c r="AM47" s="51"/>
      <c r="AN47" s="51"/>
      <c r="AO47" s="51"/>
      <c r="AP47" s="51"/>
      <c r="AQ47" s="51"/>
      <c r="AR47" s="51"/>
      <c r="AS47" s="6"/>
      <c r="AT47" s="6"/>
      <c r="AU47" s="6"/>
      <c r="AV47" s="6"/>
      <c r="AW47" s="6"/>
      <c r="AX47" s="6"/>
      <c r="AY47" s="6"/>
      <c r="AZ47" s="6"/>
      <c r="BA47" s="6"/>
      <c r="BB47" s="6"/>
      <c r="BC47" s="6"/>
      <c r="BD47" s="6"/>
      <c r="BE47" s="6"/>
      <c r="BF47" s="6"/>
      <c r="BG47" s="6"/>
      <c r="BH47" s="6"/>
      <c r="BI47" s="6"/>
      <c r="BJ47" s="6"/>
      <c r="BK47" s="6"/>
      <c r="BL47" s="6"/>
    </row>
    <row r="48" ht="31.5" customHeight="1">
      <c r="A48" s="52">
        <v>14.0</v>
      </c>
      <c r="B48" s="53" t="str">
        <f>'2. Identificación del Riesgo'!B48:B50</f>
        <v/>
      </c>
      <c r="C48" s="53" t="str">
        <f>IF('2. Identificación del Riesgo'!C48:C50="","",'2. Identificación del Riesgo'!C48:C50)</f>
        <v/>
      </c>
      <c r="D48" s="53" t="str">
        <f>IF('2. Identificación del Riesgo'!D48:D50="","",'2. Identificación del Riesgo'!D48:D50)</f>
        <v/>
      </c>
      <c r="E48" s="53" t="str">
        <f>IF('2. Identificación del Riesgo'!E48:E50="","",'2. Identificación del Riesgo'!E48:E50)</f>
        <v/>
      </c>
      <c r="F48" s="53" t="str">
        <f>IF('2. Identificación del Riesgo'!F48:F50="","",'2. Identificación del Riesgo'!F48:F50)</f>
        <v/>
      </c>
      <c r="G48" s="53" t="str">
        <f>IF('2. Identificación del Riesgo'!G48:G50="","",'2. Identificación del Riesgo'!G48:G50)</f>
        <v/>
      </c>
      <c r="H48" s="53" t="str">
        <f>IF('2. Identificación del Riesgo'!H48:H50="","",'2. Identificación del Riesgo'!H48:H50)</f>
        <v/>
      </c>
      <c r="I48" s="53" t="str">
        <f>IF('2. Identificación del Riesgo'!I48:I50="","",'2. Identificación del Riesgo'!I48:I50)</f>
        <v/>
      </c>
      <c r="J48" s="53" t="str">
        <f>IF('2. Identificación del Riesgo'!J48:J50="","",'2. Identificación del Riesgo'!J48:J50)</f>
        <v/>
      </c>
      <c r="K48" s="54" t="str">
        <f>'2. Identificación del Riesgo'!K48:K50</f>
        <v/>
      </c>
      <c r="L48" s="55" t="str">
        <f>'2. Identificación del Riesgo'!L48:L50</f>
        <v/>
      </c>
      <c r="M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4" t="str">
        <f>'2. Identificación del Riesgo'!N48:N50</f>
        <v/>
      </c>
      <c r="O48" s="55" t="str">
        <f>'2. Identificación del Riesgo'!O48:O50</f>
        <v/>
      </c>
      <c r="P48" s="57" t="str">
        <f>'2. Identificación del Riesgo'!P48:P50</f>
        <v/>
      </c>
      <c r="Q48" s="87" t="str">
        <f>IF($H$48="","",
IF(OR($H$48="Corrupción",$H$48="Lavado de Activos",$H$48="Financiación del Terrorismo",$H$48="Corrupción en Trámites, OPAs y Consultas de Acceso a la Información Pública"),"No Aplica",'5. Valoración de Controles'!H48))</f>
        <v/>
      </c>
      <c r="R48" s="87" t="str">
        <f>IF($H$48="","",
IF(OR($H$48="Corrupción",$H$48="Lavado de Activos",$H$48="Financiación del Terrorismo",$H$48="Corrupción en Trámites, OPAs y Consultas de Acceso a la Información Pública"),'6.Valoración Control Corrupción'!E48,"No Aplica"))</f>
        <v/>
      </c>
      <c r="S48" s="87" t="str">
        <f>IF($H$48="","",
IF(OR($H$48="Corrupción",$H$48="Lavado de Activos",$H$48="Financiación del Terrorismo",$H$48="Corrupción en Trámites, OPAs y Consultas de Acceso a la Información Pública"),'6.Valoración Control Corrupción'!F48,"No Aplica"))</f>
        <v/>
      </c>
      <c r="T48" s="87" t="str">
        <f>IF($H$48="","",
IF(OR($H$48="Corrupción",$H$48="Lavado de Activos",$H$48="Financiación del Terrorismo",$H$48="Corrupción en Trámites, OPAs y Consultas de Acceso a la Información Pública"),'6.Valoración Control Corrupción'!G48,"No Aplica"))</f>
        <v/>
      </c>
      <c r="U48" s="87" t="str">
        <f>IF($H$48="","",
IF(OR($H$48="Corrupción",$H$48="Lavado de Activos",$H$48="Financiación del Terrorismo",$H$48="Corrupción en Trámites, OPAs y Consultas de Acceso a la Información Pública"),'6.Valoración Control Corrupción'!H48,"No Aplica"))</f>
        <v/>
      </c>
      <c r="V48" s="87" t="str">
        <f>IF($H$48="","",
IF(OR($H$48="Corrupción",$H$48="Lavado de Activos",$H$48="Financiación del Terrorismo",$H$48="Corrupción en Trámites, OPAs y Consultas de Acceso a la Información Pública"),'6.Valoración Control Corrupción'!I48,"No Aplica"))</f>
        <v/>
      </c>
      <c r="W48" s="87" t="str">
        <f>IF($H$48="","",
IF(OR($H$48="Corrupción",$H$48="Lavado de Activos",$H$48="Financiación del Terrorismo",$H$48="Corrupción en Trámites, OPAs y Consultas de Acceso a la Información Pública"),'6.Valoración Control Corrupción'!J48,"No Aplica"))</f>
        <v/>
      </c>
      <c r="X48" s="78" t="str">
        <f>IF($H$48="","",
IF(OR($H$48="Corrupción",$H$48="Lavado de Activos",$H$48="Financiación del Terrorismo",$H$48="Trámites, OPAs y Consultas de Acceso a la Información Pública"),"No Aplica",'5. Valoración de Controles'!I48))</f>
        <v/>
      </c>
      <c r="Y48" s="78" t="str">
        <f>IF($H$48="","",
IF(OR($H$48="Corrupción",$H$48="Lavado de Activos",$H$48="Financiación del Terrorismo",$H$48="Trámites, OPAs y Consultas de Acceso a la Información Pública"),"No Aplica",'5. Valoración de Controles'!J48))</f>
        <v/>
      </c>
      <c r="Z48" s="78" t="str">
        <f>IF($H$48="","",
IF(OR($H$48="Corrupción",$H$48="Lavado de Activos",$H$48="Financiación del Terrorismo",$H$48="Trámites, OPAs y Consultas de Acceso a la Información Pública"),"No Aplica",'5. Valoración de Controles'!K48))</f>
        <v/>
      </c>
      <c r="AA48" s="78" t="str">
        <f>IF($H$48="","",
IF(OR($H$48="Corrupción",$H$48="Lavado de Activos",$H$48="Financiación del Terrorismo",$H$48="Trámites, OPAs y Consultas de Acceso a la Información Pública"),"No Aplica",'5. Valoración de Controles'!L48))</f>
        <v/>
      </c>
      <c r="AB48" s="78" t="str">
        <f>IF($H$48="","",
IF(OR($H$48="Corrupción",$H$48="Lavado de Activos",$H$48="Financiación del Terrorismo",$H$48="Trámites, OPAs y Consultas de Acceso a la Información Pública"),"No Aplica",'5. Valoración de Controles'!M48))</f>
        <v/>
      </c>
      <c r="AC48" s="78" t="str">
        <f>IF($H$48="","",
IF(OR($H$48="Corrupción",$H$48="Lavado de Activos",$H$48="Financiación del Terrorismo",$H$48="Trámites, OPAs y Consultas de Acceso a la Información Pública"),"No Aplica",'5. Valoración de Controles'!N48))</f>
        <v/>
      </c>
      <c r="AD48" s="78" t="str">
        <f>IF($H$48="","",
IF(OR($H$48="Corrupción",$H$48="Lavado de Activos",$H$48="Financiación del Terrorismo",$H$48="Trámites, OPAs y Consultas de Acceso a la Información Pública"),"No Aplica",'5. Valoración de Controles'!O48))</f>
        <v/>
      </c>
      <c r="AE48" s="78" t="str">
        <f>IF($H$48="","",
IF(OR($H$48="Corrupción",$H$48="Lavado de Activos",$H$48="Financiación del Terrorismo",$H$48="Trámites, OPAs y Consultas de Acceso a la Información Pública"),"No Aplica",'5. Valoración de Controles'!P48))</f>
        <v/>
      </c>
      <c r="AF48" s="78" t="str">
        <f>IF($H$48="","",
IF(OR($H$48="Corrupción",$H$48="Lavado de Activos",$H$48="Financiación del Terrorismo",$H$48="Trámites, OPAs y Consultas de Acceso a la Información Pública"),"No Aplica",'5. Valoración de Controles'!Q48))</f>
        <v/>
      </c>
      <c r="AG48" s="79" t="str">
        <f>IF($H$48="","",
IF(OR($H$48="Corrupción",$H$48="Lavado de Activos",$H$48="Financiación del Terrorismo",$H$48="Corrupción en Trámites, OPAs y Consultas de Acceso a la Información Pública"),"No Aplica",'5. Valoración de Controles'!R48))</f>
        <v/>
      </c>
      <c r="AH48" s="54"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1"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4"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1"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7"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6"/>
      <c r="AN48" s="76"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5"/>
      <c r="AP48" s="92"/>
      <c r="AQ48" s="92" t="str">
        <f>IF(AO48="","","∑ Peso porcentual de cada acción definida")</f>
        <v/>
      </c>
      <c r="AR48" s="53"/>
      <c r="AS48" s="7"/>
      <c r="AT48" s="7"/>
      <c r="AU48" s="7"/>
      <c r="AV48" s="7"/>
      <c r="AW48" s="7"/>
      <c r="AX48" s="7"/>
      <c r="AY48" s="7"/>
      <c r="AZ48" s="7"/>
      <c r="BA48" s="7"/>
      <c r="BB48" s="7"/>
      <c r="BC48" s="7"/>
      <c r="BD48" s="7"/>
      <c r="BE48" s="7"/>
      <c r="BF48" s="7"/>
      <c r="BG48" s="7"/>
      <c r="BH48" s="7"/>
      <c r="BI48" s="7"/>
      <c r="BJ48" s="7"/>
      <c r="BK48" s="7"/>
      <c r="BL48" s="7"/>
    </row>
    <row r="49" ht="31.5" customHeight="1">
      <c r="A49" s="46"/>
      <c r="B49" s="46"/>
      <c r="C49" s="46"/>
      <c r="D49" s="46"/>
      <c r="E49" s="46"/>
      <c r="F49" s="46"/>
      <c r="G49" s="46"/>
      <c r="H49" s="46"/>
      <c r="I49" s="46"/>
      <c r="J49" s="46"/>
      <c r="K49" s="46"/>
      <c r="L49" s="46"/>
      <c r="M49" s="46"/>
      <c r="N49" s="46"/>
      <c r="O49" s="46"/>
      <c r="P49" s="46"/>
      <c r="Q49" s="87" t="str">
        <f>IF($H$48="","",
IF(OR($H$48="Corrupción",$H$48="Lavado de Activos",$H$48="Financiación del Terrorismo",$H$48="Corrupción en Trámites, OPAs y Consultas de Acceso a la Información Pública"),"No Aplica",'5. Valoración de Controles'!H49))</f>
        <v/>
      </c>
      <c r="R49" s="87" t="str">
        <f>IF($H$48="","",
IF(OR($H$48="Corrupción",$H$48="Lavado de Activos",$H$48="Financiación del Terrorismo",$H$48="Corrupción en Trámites, OPAs y Consultas de Acceso a la Información Pública"),'6.Valoración Control Corrupción'!E49,"No Aplica"))</f>
        <v/>
      </c>
      <c r="S49" s="87" t="str">
        <f>IF($H$48="","",
IF(OR($H$48="Corrupción",$H$48="Lavado de Activos",$H$48="Financiación del Terrorismo",$H$48="Corrupción en Trámites, OPAs y Consultas de Acceso a la Información Pública"),'6.Valoración Control Corrupción'!F49,"No Aplica"))</f>
        <v/>
      </c>
      <c r="T49" s="87" t="str">
        <f>IF($H$48="","",
IF(OR($H$48="Corrupción",$H$48="Lavado de Activos",$H$48="Financiación del Terrorismo",$H$48="Corrupción en Trámites, OPAs y Consultas de Acceso a la Información Pública"),'6.Valoración Control Corrupción'!G49,"No Aplica"))</f>
        <v/>
      </c>
      <c r="U49" s="87" t="str">
        <f>IF($H$48="","",
IF(OR($H$48="Corrupción",$H$48="Lavado de Activos",$H$48="Financiación del Terrorismo",$H$48="Corrupción en Trámites, OPAs y Consultas de Acceso a la Información Pública"),'6.Valoración Control Corrupción'!H49,"No Aplica"))</f>
        <v/>
      </c>
      <c r="V49" s="87" t="str">
        <f>IF($H$48="","",
IF(OR($H$48="Corrupción",$H$48="Lavado de Activos",$H$48="Financiación del Terrorismo",$H$48="Corrupción en Trámites, OPAs y Consultas de Acceso a la Información Pública"),'6.Valoración Control Corrupción'!I49,"No Aplica"))</f>
        <v/>
      </c>
      <c r="W49" s="87" t="str">
        <f>IF($H$48="","",
IF(OR($H$48="Corrupción",$H$48="Lavado de Activos",$H$48="Financiación del Terrorismo",$H$48="Corrupción en Trámites, OPAs y Consultas de Acceso a la Información Pública"),'6.Valoración Control Corrupción'!J49,"No Aplica"))</f>
        <v/>
      </c>
      <c r="X49" s="78" t="str">
        <f>IF($H$48="","",
IF(OR($H$48="Corrupción",$H$48="Lavado de Activos",$H$48="Financiación del Terrorismo",$H$48="Trámites, OPAs y Consultas de Acceso a la Información Pública"),"No Aplica",'5. Valoración de Controles'!I49))</f>
        <v/>
      </c>
      <c r="Y49" s="78" t="str">
        <f>IF($H$48="","",
IF(OR($H$48="Corrupción",$H$48="Lavado de Activos",$H$48="Financiación del Terrorismo",$H$48="Trámites, OPAs y Consultas de Acceso a la Información Pública"),"No Aplica",'5. Valoración de Controles'!J49))</f>
        <v/>
      </c>
      <c r="Z49" s="78" t="str">
        <f>IF($H$48="","",
IF(OR($H$48="Corrupción",$H$48="Lavado de Activos",$H$48="Financiación del Terrorismo",$H$48="Trámites, OPAs y Consultas de Acceso a la Información Pública"),"No Aplica",'5. Valoración de Controles'!K49))</f>
        <v/>
      </c>
      <c r="AA49" s="78" t="str">
        <f>IF($H$48="","",
IF(OR($H$48="Corrupción",$H$48="Lavado de Activos",$H$48="Financiación del Terrorismo",$H$48="Trámites, OPAs y Consultas de Acceso a la Información Pública"),"No Aplica",'5. Valoración de Controles'!L49))</f>
        <v/>
      </c>
      <c r="AB49" s="78" t="str">
        <f>IF($H$48="","",
IF(OR($H$48="Corrupción",$H$48="Lavado de Activos",$H$48="Financiación del Terrorismo",$H$48="Trámites, OPAs y Consultas de Acceso a la Información Pública"),"No Aplica",'5. Valoración de Controles'!M49))</f>
        <v/>
      </c>
      <c r="AC49" s="78" t="str">
        <f>IF($H$48="","",
IF(OR($H$48="Corrupción",$H$48="Lavado de Activos",$H$48="Financiación del Terrorismo",$H$48="Trámites, OPAs y Consultas de Acceso a la Información Pública"),"No Aplica",'5. Valoración de Controles'!N49))</f>
        <v/>
      </c>
      <c r="AD49" s="78" t="str">
        <f>IF($H$48="","",
IF(OR($H$48="Corrupción",$H$48="Lavado de Activos",$H$48="Financiación del Terrorismo",$H$48="Trámites, OPAs y Consultas de Acceso a la Información Pública"),"No Aplica",'5. Valoración de Controles'!O49))</f>
        <v/>
      </c>
      <c r="AE49" s="78" t="str">
        <f>IF($H$48="","",
IF(OR($H$48="Corrupción",$H$48="Lavado de Activos",$H$48="Financiación del Terrorismo",$H$48="Trámites, OPAs y Consultas de Acceso a la Información Pública"),"No Aplica",'5. Valoración de Controles'!P49))</f>
        <v/>
      </c>
      <c r="AF49" s="78" t="str">
        <f>IF($H$48="","",
IF(OR($H$48="Corrupción",$H$48="Lavado de Activos",$H$48="Financiación del Terrorismo",$H$48="Trámites, OPAs y Consultas de Acceso a la Información Pública"),"No Aplica",'5. Valoración de Controles'!Q49))</f>
        <v/>
      </c>
      <c r="AG49" s="79" t="str">
        <f>IF($H$48="","",
IF(OR($H$48="Corrupción",$H$48="Lavado de Activos",$H$48="Financiación del Terrorismo",$H$48="Corrupción en Trámites, OPAs y Consultas de Acceso a la Información Pública"),"No Aplica",'5. Valoración de Controles'!R49))</f>
        <v/>
      </c>
      <c r="AH49" s="46"/>
      <c r="AI49" s="46"/>
      <c r="AJ49" s="46"/>
      <c r="AK49" s="46"/>
      <c r="AL49" s="46"/>
      <c r="AM49" s="46"/>
      <c r="AN49" s="46"/>
      <c r="AO49" s="46"/>
      <c r="AP49" s="46"/>
      <c r="AQ49" s="46"/>
      <c r="AR49" s="46"/>
      <c r="AS49" s="6"/>
      <c r="AT49" s="6"/>
      <c r="AU49" s="6"/>
      <c r="AV49" s="6"/>
      <c r="AW49" s="6"/>
      <c r="AX49" s="6"/>
      <c r="AY49" s="6"/>
      <c r="AZ49" s="6"/>
      <c r="BA49" s="6"/>
      <c r="BB49" s="6"/>
      <c r="BC49" s="6"/>
      <c r="BD49" s="6"/>
      <c r="BE49" s="6"/>
      <c r="BF49" s="6"/>
      <c r="BG49" s="6"/>
      <c r="BH49" s="6"/>
      <c r="BI49" s="6"/>
      <c r="BJ49" s="6"/>
      <c r="BK49" s="6"/>
      <c r="BL49" s="6"/>
    </row>
    <row r="50" ht="31.5" customHeight="1">
      <c r="A50" s="51"/>
      <c r="B50" s="51"/>
      <c r="C50" s="51"/>
      <c r="D50" s="51"/>
      <c r="E50" s="51"/>
      <c r="F50" s="51"/>
      <c r="G50" s="51"/>
      <c r="H50" s="51"/>
      <c r="I50" s="51"/>
      <c r="J50" s="51"/>
      <c r="K50" s="51"/>
      <c r="L50" s="51"/>
      <c r="M50" s="51"/>
      <c r="N50" s="51"/>
      <c r="O50" s="51"/>
      <c r="P50" s="51"/>
      <c r="Q50" s="87" t="str">
        <f>IF($H$48="","",
IF(OR($H$48="Corrupción",$H$48="Lavado de Activos",$H$48="Financiación del Terrorismo",$H$48="Corrupción en Trámites, OPAs y Consultas de Acceso a la Información Pública"),"No Aplica",'5. Valoración de Controles'!H50))</f>
        <v/>
      </c>
      <c r="R50" s="87" t="str">
        <f>IF($H$48="","",
IF(OR($H$48="Corrupción",$H$48="Lavado de Activos",$H$48="Financiación del Terrorismo",$H$48="Corrupción en Trámites, OPAs y Consultas de Acceso a la Información Pública"),'6.Valoración Control Corrupción'!E50,"No Aplica"))</f>
        <v/>
      </c>
      <c r="S50" s="87" t="str">
        <f>IF($H$48="","",
IF(OR($H$48="Corrupción",$H$48="Lavado de Activos",$H$48="Financiación del Terrorismo",$H$48="Corrupción en Trámites, OPAs y Consultas de Acceso a la Información Pública"),'6.Valoración Control Corrupción'!F50,"No Aplica"))</f>
        <v/>
      </c>
      <c r="T50" s="87" t="str">
        <f>IF($H$48="","",
IF(OR($H$48="Corrupción",$H$48="Lavado de Activos",$H$48="Financiación del Terrorismo",$H$48="Corrupción en Trámites, OPAs y Consultas de Acceso a la Información Pública"),'6.Valoración Control Corrupción'!G50,"No Aplica"))</f>
        <v/>
      </c>
      <c r="U50" s="87" t="str">
        <f>IF($H$48="","",
IF(OR($H$48="Corrupción",$H$48="Lavado de Activos",$H$48="Financiación del Terrorismo",$H$48="Corrupción en Trámites, OPAs y Consultas de Acceso a la Información Pública"),'6.Valoración Control Corrupción'!H50,"No Aplica"))</f>
        <v/>
      </c>
      <c r="V50" s="87" t="str">
        <f>IF($H$48="","",
IF(OR($H$48="Corrupción",$H$48="Lavado de Activos",$H$48="Financiación del Terrorismo",$H$48="Corrupción en Trámites, OPAs y Consultas de Acceso a la Información Pública"),'6.Valoración Control Corrupción'!I50,"No Aplica"))</f>
        <v/>
      </c>
      <c r="W50" s="87" t="str">
        <f>IF($H$48="","",
IF(OR($H$48="Corrupción",$H$48="Lavado de Activos",$H$48="Financiación del Terrorismo",$H$48="Corrupción en Trámites, OPAs y Consultas de Acceso a la Información Pública"),'6.Valoración Control Corrupción'!J50,"No Aplica"))</f>
        <v/>
      </c>
      <c r="X50" s="78" t="str">
        <f>IF($H$48="","",
IF(OR($H$48="Corrupción",$H$48="Lavado de Activos",$H$48="Financiación del Terrorismo",$H$48="Trámites, OPAs y Consultas de Acceso a la Información Pública"),"No Aplica",'5. Valoración de Controles'!I50))</f>
        <v/>
      </c>
      <c r="Y50" s="78" t="str">
        <f>IF($H$48="","",
IF(OR($H$48="Corrupción",$H$48="Lavado de Activos",$H$48="Financiación del Terrorismo",$H$48="Trámites, OPAs y Consultas de Acceso a la Información Pública"),"No Aplica",'5. Valoración de Controles'!J50))</f>
        <v/>
      </c>
      <c r="Z50" s="78" t="str">
        <f>IF($H$48="","",
IF(OR($H$48="Corrupción",$H$48="Lavado de Activos",$H$48="Financiación del Terrorismo",$H$48="Trámites, OPAs y Consultas de Acceso a la Información Pública"),"No Aplica",'5. Valoración de Controles'!K50))</f>
        <v/>
      </c>
      <c r="AA50" s="78" t="str">
        <f>IF($H$48="","",
IF(OR($H$48="Corrupción",$H$48="Lavado de Activos",$H$48="Financiación del Terrorismo",$H$48="Trámites, OPAs y Consultas de Acceso a la Información Pública"),"No Aplica",'5. Valoración de Controles'!L50))</f>
        <v/>
      </c>
      <c r="AB50" s="78" t="str">
        <f>IF($H$48="","",
IF(OR($H$48="Corrupción",$H$48="Lavado de Activos",$H$48="Financiación del Terrorismo",$H$48="Trámites, OPAs y Consultas de Acceso a la Información Pública"),"No Aplica",'5. Valoración de Controles'!M50))</f>
        <v/>
      </c>
      <c r="AC50" s="78" t="str">
        <f>IF($H$48="","",
IF(OR($H$48="Corrupción",$H$48="Lavado de Activos",$H$48="Financiación del Terrorismo",$H$48="Trámites, OPAs y Consultas de Acceso a la Información Pública"),"No Aplica",'5. Valoración de Controles'!N50))</f>
        <v/>
      </c>
      <c r="AD50" s="78" t="str">
        <f>IF($H$48="","",
IF(OR($H$48="Corrupción",$H$48="Lavado de Activos",$H$48="Financiación del Terrorismo",$H$48="Trámites, OPAs y Consultas de Acceso a la Información Pública"),"No Aplica",'5. Valoración de Controles'!O50))</f>
        <v/>
      </c>
      <c r="AE50" s="78" t="str">
        <f>IF($H$48="","",
IF(OR($H$48="Corrupción",$H$48="Lavado de Activos",$H$48="Financiación del Terrorismo",$H$48="Trámites, OPAs y Consultas de Acceso a la Información Pública"),"No Aplica",'5. Valoración de Controles'!P50))</f>
        <v/>
      </c>
      <c r="AF50" s="78" t="str">
        <f>IF($H$48="","",
IF(OR($H$48="Corrupción",$H$48="Lavado de Activos",$H$48="Financiación del Terrorismo",$H$48="Trámites, OPAs y Consultas de Acceso a la Información Pública"),"No Aplica",'5. Valoración de Controles'!Q50))</f>
        <v/>
      </c>
      <c r="AG50" s="79" t="str">
        <f>IF($H$48="","",
IF(OR($H$48="Corrupción",$H$48="Lavado de Activos",$H$48="Financiación del Terrorismo",$H$48="Corrupción en Trámites, OPAs y Consultas de Acceso a la Información Pública"),"No Aplica",'5. Valoración de Controles'!R50))</f>
        <v/>
      </c>
      <c r="AH50" s="51"/>
      <c r="AI50" s="51"/>
      <c r="AJ50" s="51"/>
      <c r="AK50" s="51"/>
      <c r="AL50" s="51"/>
      <c r="AM50" s="51"/>
      <c r="AN50" s="51"/>
      <c r="AO50" s="51"/>
      <c r="AP50" s="51"/>
      <c r="AQ50" s="51"/>
      <c r="AR50" s="51"/>
      <c r="AS50" s="6"/>
      <c r="AT50" s="6"/>
      <c r="AU50" s="6"/>
      <c r="AV50" s="6"/>
      <c r="AW50" s="6"/>
      <c r="AX50" s="6"/>
      <c r="AY50" s="6"/>
      <c r="AZ50" s="6"/>
      <c r="BA50" s="6"/>
      <c r="BB50" s="6"/>
      <c r="BC50" s="6"/>
      <c r="BD50" s="6"/>
      <c r="BE50" s="6"/>
      <c r="BF50" s="6"/>
      <c r="BG50" s="6"/>
      <c r="BH50" s="6"/>
      <c r="BI50" s="6"/>
      <c r="BJ50" s="6"/>
      <c r="BK50" s="6"/>
      <c r="BL50" s="6"/>
    </row>
    <row r="51" ht="31.5" customHeight="1">
      <c r="A51" s="52">
        <v>15.0</v>
      </c>
      <c r="B51" s="53" t="str">
        <f>'2. Identificación del Riesgo'!B51:B53</f>
        <v/>
      </c>
      <c r="C51" s="53" t="str">
        <f>IF('2. Identificación del Riesgo'!C51:C53="","",'2. Identificación del Riesgo'!C51:C53)</f>
        <v/>
      </c>
      <c r="D51" s="53" t="str">
        <f>IF('2. Identificación del Riesgo'!D51:D53="","",'2. Identificación del Riesgo'!D51:D53)</f>
        <v/>
      </c>
      <c r="E51" s="53" t="str">
        <f>IF('2. Identificación del Riesgo'!E51:E53="","",'2. Identificación del Riesgo'!E51:E53)</f>
        <v/>
      </c>
      <c r="F51" s="53" t="str">
        <f>IF('2. Identificación del Riesgo'!F51:F53="","",'2. Identificación del Riesgo'!F51:F53)</f>
        <v/>
      </c>
      <c r="G51" s="53" t="str">
        <f>IF('2. Identificación del Riesgo'!G51:G53="","",'2. Identificación del Riesgo'!G51:G53)</f>
        <v/>
      </c>
      <c r="H51" s="53" t="str">
        <f>IF('2. Identificación del Riesgo'!H51:H53="","",'2. Identificación del Riesgo'!H51:H53)</f>
        <v/>
      </c>
      <c r="I51" s="53" t="str">
        <f>IF('2. Identificación del Riesgo'!I51:I53="","",'2. Identificación del Riesgo'!I51:I53)</f>
        <v/>
      </c>
      <c r="J51" s="53" t="str">
        <f>IF('2. Identificación del Riesgo'!J51:J53="","",'2. Identificación del Riesgo'!J51:J53)</f>
        <v/>
      </c>
      <c r="K51" s="54" t="str">
        <f>'2. Identificación del Riesgo'!K51:K53</f>
        <v/>
      </c>
      <c r="L51" s="55" t="str">
        <f>'2. Identificación del Riesgo'!L51:L53</f>
        <v/>
      </c>
      <c r="M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4" t="str">
        <f>'2. Identificación del Riesgo'!N51:N53</f>
        <v/>
      </c>
      <c r="O51" s="55" t="str">
        <f>'2. Identificación del Riesgo'!O51:O53</f>
        <v/>
      </c>
      <c r="P51" s="57" t="str">
        <f>'2. Identificación del Riesgo'!P51:P53</f>
        <v/>
      </c>
      <c r="Q51" s="87" t="str">
        <f>IF($H$51="","",
IF(OR($H$51="Corrupción",$H$51="Lavado de Activos",$H$51="Financiación del Terrorismo",$H$51="Corrupción en Trámites, OPAs y Consultas de Acceso a la Información Pública"),"No Aplica",'5. Valoración de Controles'!H51))</f>
        <v/>
      </c>
      <c r="R51" s="87" t="str">
        <f>IF($H$51="","",
IF(OR($H$51="Corrupción",$H$51="Lavado de Activos",$H$51="Financiación del Terrorismo",$H$51="Corrupción en Trámites, OPAs y Consultas de Acceso a la Información Pública"),'6.Valoración Control Corrupción'!E51,"No Aplica"))</f>
        <v/>
      </c>
      <c r="S51" s="87" t="str">
        <f>IF($H$51="","",
IF(OR($H$51="Corrupción",$H$51="Lavado de Activos",$H$51="Financiación del Terrorismo",$H$51="Corrupción en Trámites, OPAs y Consultas de Acceso a la Información Pública"),'6.Valoración Control Corrupción'!F51,"No Aplica"))</f>
        <v/>
      </c>
      <c r="T51" s="87" t="str">
        <f>IF($H$51="","",
IF(OR($H$51="Corrupción",$H$51="Lavado de Activos",$H$51="Financiación del Terrorismo",$H$51="Corrupción en Trámites, OPAs y Consultas de Acceso a la Información Pública"),'6.Valoración Control Corrupción'!G51,"No Aplica"))</f>
        <v/>
      </c>
      <c r="U51" s="87" t="str">
        <f>IF($H$51="","",
IF(OR($H$51="Corrupción",$H$51="Lavado de Activos",$H$51="Financiación del Terrorismo",$H$51="Corrupción en Trámites, OPAs y Consultas de Acceso a la Información Pública"),'6.Valoración Control Corrupción'!H51,"No Aplica"))</f>
        <v/>
      </c>
      <c r="V51" s="87" t="str">
        <f>IF($H$51="","",
IF(OR($H$51="Corrupción",$H$51="Lavado de Activos",$H$51="Financiación del Terrorismo",$H$51="Corrupción en Trámites, OPAs y Consultas de Acceso a la Información Pública"),'6.Valoración Control Corrupción'!I51,"No Aplica"))</f>
        <v/>
      </c>
      <c r="W51" s="87" t="str">
        <f>IF($H$51="","",
IF(OR($H$51="Corrupción",$H$51="Lavado de Activos",$H$51="Financiación del Terrorismo",$H$51="Corrupción en Trámites, OPAs y Consultas de Acceso a la Información Pública"),'6.Valoración Control Corrupción'!J51,"No Aplica"))</f>
        <v/>
      </c>
      <c r="X51" s="78" t="str">
        <f>IF($H$51="","",
IF(OR($H$51="Corrupción",$H$51="Lavado de Activos",$H$51="Financiación del Terrorismo",$H$51="Trámites, OPAs y Consultas de Acceso a la Información Pública"),"No Aplica",'5. Valoración de Controles'!I51))</f>
        <v/>
      </c>
      <c r="Y51" s="78" t="str">
        <f>IF($H$51="","",
IF(OR($H$51="Corrupción",$H$51="Lavado de Activos",$H$51="Financiación del Terrorismo",$H$51="Trámites, OPAs y Consultas de Acceso a la Información Pública"),"No Aplica",'5. Valoración de Controles'!J51))</f>
        <v/>
      </c>
      <c r="Z51" s="78" t="str">
        <f>IF($H$51="","",
IF(OR($H$51="Corrupción",$H$51="Lavado de Activos",$H$51="Financiación del Terrorismo",$H$51="Trámites, OPAs y Consultas de Acceso a la Información Pública"),"No Aplica",'5. Valoración de Controles'!K51))</f>
        <v/>
      </c>
      <c r="AA51" s="78" t="str">
        <f>IF($H$51="","",
IF(OR($H$51="Corrupción",$H$51="Lavado de Activos",$H$51="Financiación del Terrorismo",$H$51="Trámites, OPAs y Consultas de Acceso a la Información Pública"),"No Aplica",'5. Valoración de Controles'!L51))</f>
        <v/>
      </c>
      <c r="AB51" s="78" t="str">
        <f>IF($H$51="","",
IF(OR($H$51="Corrupción",$H$51="Lavado de Activos",$H$51="Financiación del Terrorismo",$H$51="Trámites, OPAs y Consultas de Acceso a la Información Pública"),"No Aplica",'5. Valoración de Controles'!M51))</f>
        <v/>
      </c>
      <c r="AC51" s="78" t="str">
        <f>IF($H$51="","",
IF(OR($H$51="Corrupción",$H$51="Lavado de Activos",$H$51="Financiación del Terrorismo",$H$51="Trámites, OPAs y Consultas de Acceso a la Información Pública"),"No Aplica",'5. Valoración de Controles'!N51))</f>
        <v/>
      </c>
      <c r="AD51" s="78" t="str">
        <f>IF($H$51="","",
IF(OR($H$51="Corrupción",$H$51="Lavado de Activos",$H$51="Financiación del Terrorismo",$H$51="Trámites, OPAs y Consultas de Acceso a la Información Pública"),"No Aplica",'5. Valoración de Controles'!O51))</f>
        <v/>
      </c>
      <c r="AE51" s="78" t="str">
        <f>IF($H$51="","",
IF(OR($H$51="Corrupción",$H$51="Lavado de Activos",$H$51="Financiación del Terrorismo",$H$51="Trámites, OPAs y Consultas de Acceso a la Información Pública"),"No Aplica",'5. Valoración de Controles'!P51))</f>
        <v/>
      </c>
      <c r="AF51" s="78" t="str">
        <f>IF($H$51="","",
IF(OR($H$51="Corrupción",$H$51="Lavado de Activos",$H$51="Financiación del Terrorismo",$H$51="Trámites, OPAs y Consultas de Acceso a la Información Pública"),"No Aplica",'5. Valoración de Controles'!Q51))</f>
        <v/>
      </c>
      <c r="AG51" s="79" t="str">
        <f>IF($H$51="","",
IF(OR($H$51="Corrupción",$H$51="Lavado de Activos",$H$51="Financiación del Terrorismo",$H$51="Corrupción en Trámites, OPAs y Consultas de Acceso a la Información Pública"),"No Aplica",'5. Valoración de Controles'!R51))</f>
        <v/>
      </c>
      <c r="AH51" s="54"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1"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4"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1"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7"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6"/>
      <c r="AN51" s="76"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5"/>
      <c r="AP51" s="92"/>
      <c r="AQ51" s="92" t="str">
        <f>IF(AO51="","","∑ Peso porcentual de cada acción definida")</f>
        <v/>
      </c>
      <c r="AR51" s="53"/>
      <c r="AS51" s="7"/>
      <c r="AT51" s="7"/>
      <c r="AU51" s="7"/>
      <c r="AV51" s="7"/>
      <c r="AW51" s="7"/>
      <c r="AX51" s="7"/>
      <c r="AY51" s="7"/>
      <c r="AZ51" s="7"/>
      <c r="BA51" s="7"/>
      <c r="BB51" s="7"/>
      <c r="BC51" s="7"/>
      <c r="BD51" s="7"/>
      <c r="BE51" s="7"/>
      <c r="BF51" s="7"/>
      <c r="BG51" s="7"/>
      <c r="BH51" s="7"/>
      <c r="BI51" s="7"/>
      <c r="BJ51" s="7"/>
      <c r="BK51" s="7"/>
      <c r="BL51" s="7"/>
    </row>
    <row r="52" ht="31.5" customHeight="1">
      <c r="A52" s="46"/>
      <c r="B52" s="46"/>
      <c r="C52" s="46"/>
      <c r="D52" s="46"/>
      <c r="E52" s="46"/>
      <c r="F52" s="46"/>
      <c r="G52" s="46"/>
      <c r="H52" s="46"/>
      <c r="I52" s="46"/>
      <c r="J52" s="46"/>
      <c r="K52" s="46"/>
      <c r="L52" s="46"/>
      <c r="M52" s="46"/>
      <c r="N52" s="46"/>
      <c r="O52" s="46"/>
      <c r="P52" s="46"/>
      <c r="Q52" s="87" t="str">
        <f>IF($H$51="","",
IF(OR($H$51="Corrupción",$H$51="Lavado de Activos",$H$51="Financiación del Terrorismo",$H$51="Corrupción en Trámites, OPAs y Consultas de Acceso a la Información Pública"),"No Aplica",'5. Valoración de Controles'!H52))</f>
        <v/>
      </c>
      <c r="R52" s="87" t="str">
        <f>IF($H$51="","",
IF(OR($H$51="Corrupción",$H$51="Lavado de Activos",$H$51="Financiación del Terrorismo",$H$51="Corrupción en Trámites, OPAs y Consultas de Acceso a la Información Pública"),'6.Valoración Control Corrupción'!E52,"No Aplica"))</f>
        <v/>
      </c>
      <c r="S52" s="87" t="str">
        <f>IF($H$51="","",
IF(OR($H$51="Corrupción",$H$51="Lavado de Activos",$H$51="Financiación del Terrorismo",$H$51="Corrupción en Trámites, OPAs y Consultas de Acceso a la Información Pública"),'6.Valoración Control Corrupción'!F52,"No Aplica"))</f>
        <v/>
      </c>
      <c r="T52" s="87" t="str">
        <f>IF($H$51="","",
IF(OR($H$51="Corrupción",$H$51="Lavado de Activos",$H$51="Financiación del Terrorismo",$H$51="Corrupción en Trámites, OPAs y Consultas de Acceso a la Información Pública"),'6.Valoración Control Corrupción'!G52,"No Aplica"))</f>
        <v/>
      </c>
      <c r="U52" s="87" t="str">
        <f>IF($H$51="","",
IF(OR($H$51="Corrupción",$H$51="Lavado de Activos",$H$51="Financiación del Terrorismo",$H$51="Corrupción en Trámites, OPAs y Consultas de Acceso a la Información Pública"),'6.Valoración Control Corrupción'!H52,"No Aplica"))</f>
        <v/>
      </c>
      <c r="V52" s="87" t="str">
        <f>IF($H$51="","",
IF(OR($H$51="Corrupción",$H$51="Lavado de Activos",$H$51="Financiación del Terrorismo",$H$51="Corrupción en Trámites, OPAs y Consultas de Acceso a la Información Pública"),'6.Valoración Control Corrupción'!I52,"No Aplica"))</f>
        <v/>
      </c>
      <c r="W52" s="87" t="str">
        <f>IF($H$51="","",
IF(OR($H$51="Corrupción",$H$51="Lavado de Activos",$H$51="Financiación del Terrorismo",$H$51="Corrupción en Trámites, OPAs y Consultas de Acceso a la Información Pública"),'6.Valoración Control Corrupción'!J52,"No Aplica"))</f>
        <v/>
      </c>
      <c r="X52" s="78" t="str">
        <f>IF($H$51="","",
IF(OR($H$51="Corrupción",$H$51="Lavado de Activos",$H$51="Financiación del Terrorismo",$H$51="Trámites, OPAs y Consultas de Acceso a la Información Pública"),"No Aplica",'5. Valoración de Controles'!I52))</f>
        <v/>
      </c>
      <c r="Y52" s="78" t="str">
        <f>IF($H$51="","",
IF(OR($H$51="Corrupción",$H$51="Lavado de Activos",$H$51="Financiación del Terrorismo",$H$51="Trámites, OPAs y Consultas de Acceso a la Información Pública"),"No Aplica",'5. Valoración de Controles'!J52))</f>
        <v/>
      </c>
      <c r="Z52" s="78" t="str">
        <f>IF($H$51="","",
IF(OR($H$51="Corrupción",$H$51="Lavado de Activos",$H$51="Financiación del Terrorismo",$H$51="Trámites, OPAs y Consultas de Acceso a la Información Pública"),"No Aplica",'5. Valoración de Controles'!K52))</f>
        <v/>
      </c>
      <c r="AA52" s="78" t="str">
        <f>IF($H$51="","",
IF(OR($H$51="Corrupción",$H$51="Lavado de Activos",$H$51="Financiación del Terrorismo",$H$51="Trámites, OPAs y Consultas de Acceso a la Información Pública"),"No Aplica",'5. Valoración de Controles'!L52))</f>
        <v/>
      </c>
      <c r="AB52" s="78" t="str">
        <f>IF($H$51="","",
IF(OR($H$51="Corrupción",$H$51="Lavado de Activos",$H$51="Financiación del Terrorismo",$H$51="Trámites, OPAs y Consultas de Acceso a la Información Pública"),"No Aplica",'5. Valoración de Controles'!M52))</f>
        <v/>
      </c>
      <c r="AC52" s="78" t="str">
        <f>IF($H$51="","",
IF(OR($H$51="Corrupción",$H$51="Lavado de Activos",$H$51="Financiación del Terrorismo",$H$51="Trámites, OPAs y Consultas de Acceso a la Información Pública"),"No Aplica",'5. Valoración de Controles'!N52))</f>
        <v/>
      </c>
      <c r="AD52" s="78" t="str">
        <f>IF($H$51="","",
IF(OR($H$51="Corrupción",$H$51="Lavado de Activos",$H$51="Financiación del Terrorismo",$H$51="Trámites, OPAs y Consultas de Acceso a la Información Pública"),"No Aplica",'5. Valoración de Controles'!O52))</f>
        <v/>
      </c>
      <c r="AE52" s="78" t="str">
        <f>IF($H$51="","",
IF(OR($H$51="Corrupción",$H$51="Lavado de Activos",$H$51="Financiación del Terrorismo",$H$51="Trámites, OPAs y Consultas de Acceso a la Información Pública"),"No Aplica",'5. Valoración de Controles'!P52))</f>
        <v/>
      </c>
      <c r="AF52" s="78" t="str">
        <f>IF($H$51="","",
IF(OR($H$51="Corrupción",$H$51="Lavado de Activos",$H$51="Financiación del Terrorismo",$H$51="Trámites, OPAs y Consultas de Acceso a la Información Pública"),"No Aplica",'5. Valoración de Controles'!Q52))</f>
        <v/>
      </c>
      <c r="AG52" s="79" t="str">
        <f>IF($H$51="","",
IF(OR($H$51="Corrupción",$H$51="Lavado de Activos",$H$51="Financiación del Terrorismo",$H$51="Corrupción en Trámites, OPAs y Consultas de Acceso a la Información Pública"),"No Aplica",'5. Valoración de Controles'!R52))</f>
        <v/>
      </c>
      <c r="AH52" s="46"/>
      <c r="AI52" s="46"/>
      <c r="AJ52" s="46"/>
      <c r="AK52" s="46"/>
      <c r="AL52" s="46"/>
      <c r="AM52" s="46"/>
      <c r="AN52" s="46"/>
      <c r="AO52" s="46"/>
      <c r="AP52" s="46"/>
      <c r="AQ52" s="46"/>
      <c r="AR52" s="46"/>
      <c r="AS52" s="6"/>
      <c r="AT52" s="6"/>
      <c r="AU52" s="6"/>
      <c r="AV52" s="6"/>
      <c r="AW52" s="6"/>
      <c r="AX52" s="6"/>
      <c r="AY52" s="6"/>
      <c r="AZ52" s="6"/>
      <c r="BA52" s="6"/>
      <c r="BB52" s="6"/>
      <c r="BC52" s="6"/>
      <c r="BD52" s="6"/>
      <c r="BE52" s="6"/>
      <c r="BF52" s="6"/>
      <c r="BG52" s="6"/>
      <c r="BH52" s="6"/>
      <c r="BI52" s="6"/>
      <c r="BJ52" s="6"/>
      <c r="BK52" s="6"/>
      <c r="BL52" s="6"/>
    </row>
    <row r="53" ht="31.5" customHeight="1">
      <c r="A53" s="51"/>
      <c r="B53" s="51"/>
      <c r="C53" s="51"/>
      <c r="D53" s="51"/>
      <c r="E53" s="51"/>
      <c r="F53" s="51"/>
      <c r="G53" s="51"/>
      <c r="H53" s="51"/>
      <c r="I53" s="51"/>
      <c r="J53" s="51"/>
      <c r="K53" s="51"/>
      <c r="L53" s="51"/>
      <c r="M53" s="51"/>
      <c r="N53" s="51"/>
      <c r="O53" s="51"/>
      <c r="P53" s="51"/>
      <c r="Q53" s="87" t="str">
        <f>IF($H$51="","",
IF(OR($H$51="Corrupción",$H$51="Lavado de Activos",$H$51="Financiación del Terrorismo",$H$51="Corrupción en Trámites, OPAs y Consultas de Acceso a la Información Pública"),"No Aplica",'5. Valoración de Controles'!H53))</f>
        <v/>
      </c>
      <c r="R53" s="87" t="str">
        <f>IF($H$51="","",
IF(OR($H$51="Corrupción",$H$51="Lavado de Activos",$H$51="Financiación del Terrorismo",$H$51="Corrupción en Trámites, OPAs y Consultas de Acceso a la Información Pública"),'6.Valoración Control Corrupción'!E53,"No Aplica"))</f>
        <v/>
      </c>
      <c r="S53" s="87" t="str">
        <f>IF($H$51="","",
IF(OR($H$51="Corrupción",$H$51="Lavado de Activos",$H$51="Financiación del Terrorismo",$H$51="Corrupción en Trámites, OPAs y Consultas de Acceso a la Información Pública"),'6.Valoración Control Corrupción'!F53,"No Aplica"))</f>
        <v/>
      </c>
      <c r="T53" s="87" t="str">
        <f>IF($H$51="","",
IF(OR($H$51="Corrupción",$H$51="Lavado de Activos",$H$51="Financiación del Terrorismo",$H$51="Corrupción en Trámites, OPAs y Consultas de Acceso a la Información Pública"),'6.Valoración Control Corrupción'!G53,"No Aplica"))</f>
        <v/>
      </c>
      <c r="U53" s="87" t="str">
        <f>IF($H$51="","",
IF(OR($H$51="Corrupción",$H$51="Lavado de Activos",$H$51="Financiación del Terrorismo",$H$51="Corrupción en Trámites, OPAs y Consultas de Acceso a la Información Pública"),'6.Valoración Control Corrupción'!H53,"No Aplica"))</f>
        <v/>
      </c>
      <c r="V53" s="87" t="str">
        <f>IF($H$51="","",
IF(OR($H$51="Corrupción",$H$51="Lavado de Activos",$H$51="Financiación del Terrorismo",$H$51="Corrupción en Trámites, OPAs y Consultas de Acceso a la Información Pública"),'6.Valoración Control Corrupción'!I53,"No Aplica"))</f>
        <v/>
      </c>
      <c r="W53" s="87" t="str">
        <f>IF($H$51="","",
IF(OR($H$51="Corrupción",$H$51="Lavado de Activos",$H$51="Financiación del Terrorismo",$H$51="Corrupción en Trámites, OPAs y Consultas de Acceso a la Información Pública"),'6.Valoración Control Corrupción'!J53,"No Aplica"))</f>
        <v/>
      </c>
      <c r="X53" s="78" t="str">
        <f>IF($H$51="","",
IF(OR($H$51="Corrupción",$H$51="Lavado de Activos",$H$51="Financiación del Terrorismo",$H$51="Trámites, OPAs y Consultas de Acceso a la Información Pública"),"No Aplica",'5. Valoración de Controles'!I53))</f>
        <v/>
      </c>
      <c r="Y53" s="78" t="str">
        <f>IF($H$51="","",
IF(OR($H$51="Corrupción",$H$51="Lavado de Activos",$H$51="Financiación del Terrorismo",$H$51="Trámites, OPAs y Consultas de Acceso a la Información Pública"),"No Aplica",'5. Valoración de Controles'!J53))</f>
        <v/>
      </c>
      <c r="Z53" s="78" t="str">
        <f>IF($H$51="","",
IF(OR($H$51="Corrupción",$H$51="Lavado de Activos",$H$51="Financiación del Terrorismo",$H$51="Trámites, OPAs y Consultas de Acceso a la Información Pública"),"No Aplica",'5. Valoración de Controles'!K53))</f>
        <v/>
      </c>
      <c r="AA53" s="78" t="str">
        <f>IF($H$51="","",
IF(OR($H$51="Corrupción",$H$51="Lavado de Activos",$H$51="Financiación del Terrorismo",$H$51="Trámites, OPAs y Consultas de Acceso a la Información Pública"),"No Aplica",'5. Valoración de Controles'!L53))</f>
        <v/>
      </c>
      <c r="AB53" s="78" t="str">
        <f>IF($H$51="","",
IF(OR($H$51="Corrupción",$H$51="Lavado de Activos",$H$51="Financiación del Terrorismo",$H$51="Trámites, OPAs y Consultas de Acceso a la Información Pública"),"No Aplica",'5. Valoración de Controles'!M53))</f>
        <v/>
      </c>
      <c r="AC53" s="78" t="str">
        <f>IF($H$51="","",
IF(OR($H$51="Corrupción",$H$51="Lavado de Activos",$H$51="Financiación del Terrorismo",$H$51="Trámites, OPAs y Consultas de Acceso a la Información Pública"),"No Aplica",'5. Valoración de Controles'!N53))</f>
        <v/>
      </c>
      <c r="AD53" s="78" t="str">
        <f>IF($H$51="","",
IF(OR($H$51="Corrupción",$H$51="Lavado de Activos",$H$51="Financiación del Terrorismo",$H$51="Trámites, OPAs y Consultas de Acceso a la Información Pública"),"No Aplica",'5. Valoración de Controles'!O53))</f>
        <v/>
      </c>
      <c r="AE53" s="78" t="str">
        <f>IF($H$51="","",
IF(OR($H$51="Corrupción",$H$51="Lavado de Activos",$H$51="Financiación del Terrorismo",$H$51="Trámites, OPAs y Consultas de Acceso a la Información Pública"),"No Aplica",'5. Valoración de Controles'!P53))</f>
        <v/>
      </c>
      <c r="AF53" s="78" t="str">
        <f>IF($H$51="","",
IF(OR($H$51="Corrupción",$H$51="Lavado de Activos",$H$51="Financiación del Terrorismo",$H$51="Trámites, OPAs y Consultas de Acceso a la Información Pública"),"No Aplica",'5. Valoración de Controles'!Q53))</f>
        <v/>
      </c>
      <c r="AG53" s="79" t="str">
        <f>IF($H$51="","",
IF(OR($H$51="Corrupción",$H$51="Lavado de Activos",$H$51="Financiación del Terrorismo",$H$51="Corrupción en Trámites, OPAs y Consultas de Acceso a la Información Pública"),"No Aplica",'5. Valoración de Controles'!R53))</f>
        <v/>
      </c>
      <c r="AH53" s="51"/>
      <c r="AI53" s="51"/>
      <c r="AJ53" s="51"/>
      <c r="AK53" s="51"/>
      <c r="AL53" s="51"/>
      <c r="AM53" s="51"/>
      <c r="AN53" s="51"/>
      <c r="AO53" s="51"/>
      <c r="AP53" s="51"/>
      <c r="AQ53" s="51"/>
      <c r="AR53" s="51"/>
      <c r="AS53" s="6"/>
      <c r="AT53" s="6"/>
      <c r="AU53" s="6"/>
      <c r="AV53" s="6"/>
      <c r="AW53" s="6"/>
      <c r="AX53" s="6"/>
      <c r="AY53" s="6"/>
      <c r="AZ53" s="6"/>
      <c r="BA53" s="6"/>
      <c r="BB53" s="6"/>
      <c r="BC53" s="6"/>
      <c r="BD53" s="6"/>
      <c r="BE53" s="6"/>
      <c r="BF53" s="6"/>
      <c r="BG53" s="6"/>
      <c r="BH53" s="6"/>
      <c r="BI53" s="6"/>
      <c r="BJ53" s="6"/>
      <c r="BK53" s="6"/>
      <c r="BL53" s="6"/>
    </row>
    <row r="54" ht="31.5" customHeight="1">
      <c r="A54" s="52">
        <v>16.0</v>
      </c>
      <c r="B54" s="53" t="str">
        <f>'2. Identificación del Riesgo'!B54:B56</f>
        <v/>
      </c>
      <c r="C54" s="53" t="str">
        <f>IF('2. Identificación del Riesgo'!C54:C56="","",'2. Identificación del Riesgo'!C54:C56)</f>
        <v/>
      </c>
      <c r="D54" s="53" t="str">
        <f>IF('2. Identificación del Riesgo'!D54:D56="","",'2. Identificación del Riesgo'!D54:D56)</f>
        <v/>
      </c>
      <c r="E54" s="53" t="str">
        <f>IF('2. Identificación del Riesgo'!E54:E56="","",'2. Identificación del Riesgo'!E54:E56)</f>
        <v/>
      </c>
      <c r="F54" s="53" t="str">
        <f>IF('2. Identificación del Riesgo'!F54:F56="","",'2. Identificación del Riesgo'!F54:F56)</f>
        <v/>
      </c>
      <c r="G54" s="53" t="str">
        <f>IF('2. Identificación del Riesgo'!G54:G56="","",'2. Identificación del Riesgo'!G54:G56)</f>
        <v/>
      </c>
      <c r="H54" s="53" t="str">
        <f>IF('2. Identificación del Riesgo'!H54:H56="","",'2. Identificación del Riesgo'!H54:H56)</f>
        <v/>
      </c>
      <c r="I54" s="53" t="str">
        <f>IF('2. Identificación del Riesgo'!I54:I56="","",'2. Identificación del Riesgo'!I54:I56)</f>
        <v/>
      </c>
      <c r="J54" s="53" t="str">
        <f>IF('2. Identificación del Riesgo'!J54:J56="","",'2. Identificación del Riesgo'!J54:J56)</f>
        <v/>
      </c>
      <c r="K54" s="54" t="str">
        <f>'2. Identificación del Riesgo'!K54:K56</f>
        <v/>
      </c>
      <c r="L54" s="55" t="str">
        <f>'2. Identificación del Riesgo'!L54:L56</f>
        <v/>
      </c>
      <c r="M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4" t="str">
        <f>'2. Identificación del Riesgo'!N54:N56</f>
        <v/>
      </c>
      <c r="O54" s="55" t="str">
        <f>'2. Identificación del Riesgo'!O54:O56</f>
        <v/>
      </c>
      <c r="P54" s="57" t="str">
        <f>'2. Identificación del Riesgo'!P54:P56</f>
        <v/>
      </c>
      <c r="Q54" s="87" t="str">
        <f>IF($H$54="","",
IF(OR($H$54="Corrupción",$H$54="Lavado de Activos",$H$54="Financiación del Terrorismo",$H$54="Corrupción en Trámites, OPAs y Consultas de Acceso a la Información Pública"),"No Aplica",'5. Valoración de Controles'!H54))</f>
        <v/>
      </c>
      <c r="R54" s="87" t="str">
        <f>IF($H$54="","",
IF(OR($H$54="Corrupción",$H$54="Lavado de Activos",$H$54="Financiación del Terrorismo",$H$54="Corrupción en Trámites, OPAs y Consultas de Acceso a la Información Pública"),'6.Valoración Control Corrupción'!E54,"No Aplica"))</f>
        <v/>
      </c>
      <c r="S54" s="87" t="str">
        <f>IF($H$54="","",
IF(OR($H$54="Corrupción",$H$54="Lavado de Activos",$H$54="Financiación del Terrorismo",$H$54="Corrupción en Trámites, OPAs y Consultas de Acceso a la Información Pública"),'6.Valoración Control Corrupción'!F54,"No Aplica"))</f>
        <v/>
      </c>
      <c r="T54" s="87" t="str">
        <f>IF($H$54="","",
IF(OR($H$54="Corrupción",$H$54="Lavado de Activos",$H$54="Financiación del Terrorismo",$H$54="Corrupción en Trámites, OPAs y Consultas de Acceso a la Información Pública"),'6.Valoración Control Corrupción'!G54,"No Aplica"))</f>
        <v/>
      </c>
      <c r="U54" s="87" t="str">
        <f>IF($H$54="","",
IF(OR($H$54="Corrupción",$H$54="Lavado de Activos",$H$54="Financiación del Terrorismo",$H$54="Corrupción en Trámites, OPAs y Consultas de Acceso a la Información Pública"),'6.Valoración Control Corrupción'!H54,"No Aplica"))</f>
        <v/>
      </c>
      <c r="V54" s="87" t="str">
        <f>IF($H$54="","",
IF(OR($H$54="Corrupción",$H$54="Lavado de Activos",$H$54="Financiación del Terrorismo",$H$54="Corrupción en Trámites, OPAs y Consultas de Acceso a la Información Pública"),'6.Valoración Control Corrupción'!I54,"No Aplica"))</f>
        <v/>
      </c>
      <c r="W54" s="87" t="str">
        <f>IF($H$54="","",
IF(OR($H$54="Corrupción",$H$54="Lavado de Activos",$H$54="Financiación del Terrorismo",$H$54="Corrupción en Trámites, OPAs y Consultas de Acceso a la Información Pública"),'6.Valoración Control Corrupción'!J54,"No Aplica"))</f>
        <v/>
      </c>
      <c r="X54" s="78" t="str">
        <f>IF($H$54="","",
IF(OR($H$54="Corrupción",$H$54="Lavado de Activos",$H$54="Financiación del Terrorismo",$H$54="Trámites, OPAs y Consultas de Acceso a la Información Pública"),"No Aplica",'5. Valoración de Controles'!I54))</f>
        <v/>
      </c>
      <c r="Y54" s="78" t="str">
        <f>IF($H$54="","",
IF(OR($H$54="Corrupción",$H$54="Lavado de Activos",$H$54="Financiación del Terrorismo",$H$54="Trámites, OPAs y Consultas de Acceso a la Información Pública"),"No Aplica",'5. Valoración de Controles'!J54))</f>
        <v/>
      </c>
      <c r="Z54" s="78" t="str">
        <f>IF($H$54="","",
IF(OR($H$54="Corrupción",$H$54="Lavado de Activos",$H$54="Financiación del Terrorismo",$H$54="Trámites, OPAs y Consultas de Acceso a la Información Pública"),"No Aplica",'5. Valoración de Controles'!K54))</f>
        <v/>
      </c>
      <c r="AA54" s="78" t="str">
        <f>IF($H$54="","",
IF(OR($H$54="Corrupción",$H$54="Lavado de Activos",$H$54="Financiación del Terrorismo",$H$54="Trámites, OPAs y Consultas de Acceso a la Información Pública"),"No Aplica",'5. Valoración de Controles'!L54))</f>
        <v/>
      </c>
      <c r="AB54" s="78" t="str">
        <f>IF($H$54="","",
IF(OR($H$54="Corrupción",$H$54="Lavado de Activos",$H$54="Financiación del Terrorismo",$H$54="Trámites, OPAs y Consultas de Acceso a la Información Pública"),"No Aplica",'5. Valoración de Controles'!M54))</f>
        <v/>
      </c>
      <c r="AC54" s="78" t="str">
        <f>IF($H$54="","",
IF(OR($H$54="Corrupción",$H$54="Lavado de Activos",$H$54="Financiación del Terrorismo",$H$54="Trámites, OPAs y Consultas de Acceso a la Información Pública"),"No Aplica",'5. Valoración de Controles'!N54))</f>
        <v/>
      </c>
      <c r="AD54" s="78" t="str">
        <f>IF($H$54="","",
IF(OR($H$54="Corrupción",$H$54="Lavado de Activos",$H$54="Financiación del Terrorismo",$H$54="Trámites, OPAs y Consultas de Acceso a la Información Pública"),"No Aplica",'5. Valoración de Controles'!O54))</f>
        <v/>
      </c>
      <c r="AE54" s="78" t="str">
        <f>IF($H$54="","",
IF(OR($H$54="Corrupción",$H$54="Lavado de Activos",$H$54="Financiación del Terrorismo",$H$54="Trámites, OPAs y Consultas de Acceso a la Información Pública"),"No Aplica",'5. Valoración de Controles'!P54))</f>
        <v/>
      </c>
      <c r="AF54" s="78" t="str">
        <f>IF($H$54="","",
IF(OR($H$54="Corrupción",$H$54="Lavado de Activos",$H$54="Financiación del Terrorismo",$H$54="Trámites, OPAs y Consultas de Acceso a la Información Pública"),"No Aplica",'5. Valoración de Controles'!Q54))</f>
        <v/>
      </c>
      <c r="AG54" s="79" t="str">
        <f>IF($H$54="","",
IF(OR($H$54="Corrupción",$H$54="Lavado de Activos",$H$54="Financiación del Terrorismo",$H$54="Corrupción en Trámites, OPAs y Consultas de Acceso a la Información Pública"),"No Aplica",'5. Valoración de Controles'!R54))</f>
        <v/>
      </c>
      <c r="AH54" s="54"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1"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4"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1"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7"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6"/>
      <c r="AN54" s="76"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5"/>
      <c r="AP54" s="92"/>
      <c r="AQ54" s="92" t="str">
        <f>IF(AO54="","","∑ Peso porcentual de cada acción definida")</f>
        <v/>
      </c>
      <c r="AR54" s="53"/>
      <c r="AS54" s="7"/>
      <c r="AT54" s="7"/>
      <c r="AU54" s="7"/>
      <c r="AV54" s="7"/>
      <c r="AW54" s="7"/>
      <c r="AX54" s="7"/>
      <c r="AY54" s="7"/>
      <c r="AZ54" s="7"/>
      <c r="BA54" s="7"/>
      <c r="BB54" s="7"/>
      <c r="BC54" s="7"/>
      <c r="BD54" s="7"/>
      <c r="BE54" s="7"/>
      <c r="BF54" s="7"/>
      <c r="BG54" s="7"/>
      <c r="BH54" s="7"/>
      <c r="BI54" s="7"/>
      <c r="BJ54" s="7"/>
      <c r="BK54" s="7"/>
      <c r="BL54" s="7"/>
    </row>
    <row r="55" ht="31.5" customHeight="1">
      <c r="A55" s="46"/>
      <c r="B55" s="46"/>
      <c r="C55" s="46"/>
      <c r="D55" s="46"/>
      <c r="E55" s="46"/>
      <c r="F55" s="46"/>
      <c r="G55" s="46"/>
      <c r="H55" s="46"/>
      <c r="I55" s="46"/>
      <c r="J55" s="46"/>
      <c r="K55" s="46"/>
      <c r="L55" s="46"/>
      <c r="M55" s="46"/>
      <c r="N55" s="46"/>
      <c r="O55" s="46"/>
      <c r="P55" s="46"/>
      <c r="Q55" s="87" t="str">
        <f>IF($H$54="","",
IF(OR($H$54="Corrupción",$H$54="Lavado de Activos",$H$54="Financiación del Terrorismo",$H$54="Corrupción en Trámites, OPAs y Consultas de Acceso a la Información Pública"),"No Aplica",'5. Valoración de Controles'!H55))</f>
        <v/>
      </c>
      <c r="R55" s="87" t="str">
        <f>IF($H$54="","",
IF(OR($H$54="Corrupción",$H$54="Lavado de Activos",$H$54="Financiación del Terrorismo",$H$54="Corrupción en Trámites, OPAs y Consultas de Acceso a la Información Pública"),'6.Valoración Control Corrupción'!E55,"No Aplica"))</f>
        <v/>
      </c>
      <c r="S55" s="87" t="str">
        <f>IF($H$54="","",
IF(OR($H$54="Corrupción",$H$54="Lavado de Activos",$H$54="Financiación del Terrorismo",$H$54="Corrupción en Trámites, OPAs y Consultas de Acceso a la Información Pública"),'6.Valoración Control Corrupción'!F55,"No Aplica"))</f>
        <v/>
      </c>
      <c r="T55" s="87" t="str">
        <f>IF($H$54="","",
IF(OR($H$54="Corrupción",$H$54="Lavado de Activos",$H$54="Financiación del Terrorismo",$H$54="Corrupción en Trámites, OPAs y Consultas de Acceso a la Información Pública"),'6.Valoración Control Corrupción'!G55,"No Aplica"))</f>
        <v/>
      </c>
      <c r="U55" s="87" t="str">
        <f>IF($H$54="","",
IF(OR($H$54="Corrupción",$H$54="Lavado de Activos",$H$54="Financiación del Terrorismo",$H$54="Corrupción en Trámites, OPAs y Consultas de Acceso a la Información Pública"),'6.Valoración Control Corrupción'!H55,"No Aplica"))</f>
        <v/>
      </c>
      <c r="V55" s="87" t="str">
        <f>IF($H$54="","",
IF(OR($H$54="Corrupción",$H$54="Lavado de Activos",$H$54="Financiación del Terrorismo",$H$54="Corrupción en Trámites, OPAs y Consultas de Acceso a la Información Pública"),'6.Valoración Control Corrupción'!I55,"No Aplica"))</f>
        <v/>
      </c>
      <c r="W55" s="87" t="str">
        <f>IF($H$54="","",
IF(OR($H$54="Corrupción",$H$54="Lavado de Activos",$H$54="Financiación del Terrorismo",$H$54="Corrupción en Trámites, OPAs y Consultas de Acceso a la Información Pública"),'6.Valoración Control Corrupción'!J55,"No Aplica"))</f>
        <v/>
      </c>
      <c r="X55" s="78" t="str">
        <f>IF($H$54="","",
IF(OR($H$54="Corrupción",$H$54="Lavado de Activos",$H$54="Financiación del Terrorismo",$H$54="Trámites, OPAs y Consultas de Acceso a la Información Pública"),"No Aplica",'5. Valoración de Controles'!I55))</f>
        <v/>
      </c>
      <c r="Y55" s="78" t="str">
        <f>IF($H$54="","",
IF(OR($H$54="Corrupción",$H$54="Lavado de Activos",$H$54="Financiación del Terrorismo",$H$54="Trámites, OPAs y Consultas de Acceso a la Información Pública"),"No Aplica",'5. Valoración de Controles'!J55))</f>
        <v/>
      </c>
      <c r="Z55" s="78" t="str">
        <f>IF($H$54="","",
IF(OR($H$54="Corrupción",$H$54="Lavado de Activos",$H$54="Financiación del Terrorismo",$H$54="Trámites, OPAs y Consultas de Acceso a la Información Pública"),"No Aplica",'5. Valoración de Controles'!K55))</f>
        <v/>
      </c>
      <c r="AA55" s="78" t="str">
        <f>IF($H$54="","",
IF(OR($H$54="Corrupción",$H$54="Lavado de Activos",$H$54="Financiación del Terrorismo",$H$54="Trámites, OPAs y Consultas de Acceso a la Información Pública"),"No Aplica",'5. Valoración de Controles'!L55))</f>
        <v/>
      </c>
      <c r="AB55" s="78" t="str">
        <f>IF($H$54="","",
IF(OR($H$54="Corrupción",$H$54="Lavado de Activos",$H$54="Financiación del Terrorismo",$H$54="Trámites, OPAs y Consultas de Acceso a la Información Pública"),"No Aplica",'5. Valoración de Controles'!M55))</f>
        <v/>
      </c>
      <c r="AC55" s="78" t="str">
        <f>IF($H$54="","",
IF(OR($H$54="Corrupción",$H$54="Lavado de Activos",$H$54="Financiación del Terrorismo",$H$54="Trámites, OPAs y Consultas de Acceso a la Información Pública"),"No Aplica",'5. Valoración de Controles'!N55))</f>
        <v/>
      </c>
      <c r="AD55" s="78" t="str">
        <f>IF($H$54="","",
IF(OR($H$54="Corrupción",$H$54="Lavado de Activos",$H$54="Financiación del Terrorismo",$H$54="Trámites, OPAs y Consultas de Acceso a la Información Pública"),"No Aplica",'5. Valoración de Controles'!O55))</f>
        <v/>
      </c>
      <c r="AE55" s="78" t="str">
        <f>IF($H$54="","",
IF(OR($H$54="Corrupción",$H$54="Lavado de Activos",$H$54="Financiación del Terrorismo",$H$54="Trámites, OPAs y Consultas de Acceso a la Información Pública"),"No Aplica",'5. Valoración de Controles'!P55))</f>
        <v/>
      </c>
      <c r="AF55" s="78" t="str">
        <f>IF($H$54="","",
IF(OR($H$54="Corrupción",$H$54="Lavado de Activos",$H$54="Financiación del Terrorismo",$H$54="Trámites, OPAs y Consultas de Acceso a la Información Pública"),"No Aplica",'5. Valoración de Controles'!Q55))</f>
        <v/>
      </c>
      <c r="AG55" s="79" t="str">
        <f>IF($H$54="","",
IF(OR($H$54="Corrupción",$H$54="Lavado de Activos",$H$54="Financiación del Terrorismo",$H$54="Corrupción en Trámites, OPAs y Consultas de Acceso a la Información Pública"),"No Aplica",'5. Valoración de Controles'!R55))</f>
        <v/>
      </c>
      <c r="AH55" s="46"/>
      <c r="AI55" s="46"/>
      <c r="AJ55" s="46"/>
      <c r="AK55" s="46"/>
      <c r="AL55" s="46"/>
      <c r="AM55" s="46"/>
      <c r="AN55" s="46"/>
      <c r="AO55" s="46"/>
      <c r="AP55" s="46"/>
      <c r="AQ55" s="46"/>
      <c r="AR55" s="46"/>
      <c r="AS55" s="6"/>
      <c r="AT55" s="6"/>
      <c r="AU55" s="6"/>
      <c r="AV55" s="6"/>
      <c r="AW55" s="6"/>
      <c r="AX55" s="6"/>
      <c r="AY55" s="6"/>
      <c r="AZ55" s="6"/>
      <c r="BA55" s="6"/>
      <c r="BB55" s="6"/>
      <c r="BC55" s="6"/>
      <c r="BD55" s="6"/>
      <c r="BE55" s="6"/>
      <c r="BF55" s="6"/>
      <c r="BG55" s="6"/>
      <c r="BH55" s="6"/>
      <c r="BI55" s="6"/>
      <c r="BJ55" s="6"/>
      <c r="BK55" s="6"/>
      <c r="BL55" s="6"/>
    </row>
    <row r="56" ht="31.5" customHeight="1">
      <c r="A56" s="51"/>
      <c r="B56" s="51"/>
      <c r="C56" s="51"/>
      <c r="D56" s="51"/>
      <c r="E56" s="51"/>
      <c r="F56" s="51"/>
      <c r="G56" s="51"/>
      <c r="H56" s="51"/>
      <c r="I56" s="51"/>
      <c r="J56" s="51"/>
      <c r="K56" s="51"/>
      <c r="L56" s="51"/>
      <c r="M56" s="51"/>
      <c r="N56" s="51"/>
      <c r="O56" s="51"/>
      <c r="P56" s="51"/>
      <c r="Q56" s="87" t="str">
        <f>IF($H$54="","",
IF(OR($H$54="Corrupción",$H$54="Lavado de Activos",$H$54="Financiación del Terrorismo",$H$54="Corrupción en Trámites, OPAs y Consultas de Acceso a la Información Pública"),"No Aplica",'5. Valoración de Controles'!H56))</f>
        <v/>
      </c>
      <c r="R56" s="87" t="str">
        <f>IF($H$54="","",
IF(OR($H$54="Corrupción",$H$54="Lavado de Activos",$H$54="Financiación del Terrorismo",$H$54="Corrupción en Trámites, OPAs y Consultas de Acceso a la Información Pública"),'6.Valoración Control Corrupción'!E56,"No Aplica"))</f>
        <v/>
      </c>
      <c r="S56" s="87" t="str">
        <f>IF($H$54="","",
IF(OR($H$54="Corrupción",$H$54="Lavado de Activos",$H$54="Financiación del Terrorismo",$H$54="Corrupción en Trámites, OPAs y Consultas de Acceso a la Información Pública"),'6.Valoración Control Corrupción'!F56,"No Aplica"))</f>
        <v/>
      </c>
      <c r="T56" s="87" t="str">
        <f>IF($H$54="","",
IF(OR($H$54="Corrupción",$H$54="Lavado de Activos",$H$54="Financiación del Terrorismo",$H$54="Corrupción en Trámites, OPAs y Consultas de Acceso a la Información Pública"),'6.Valoración Control Corrupción'!G56,"No Aplica"))</f>
        <v/>
      </c>
      <c r="U56" s="87" t="str">
        <f>IF($H$54="","",
IF(OR($H$54="Corrupción",$H$54="Lavado de Activos",$H$54="Financiación del Terrorismo",$H$54="Corrupción en Trámites, OPAs y Consultas de Acceso a la Información Pública"),'6.Valoración Control Corrupción'!H56,"No Aplica"))</f>
        <v/>
      </c>
      <c r="V56" s="87" t="str">
        <f>IF($H$54="","",
IF(OR($H$54="Corrupción",$H$54="Lavado de Activos",$H$54="Financiación del Terrorismo",$H$54="Corrupción en Trámites, OPAs y Consultas de Acceso a la Información Pública"),'6.Valoración Control Corrupción'!I56,"No Aplica"))</f>
        <v/>
      </c>
      <c r="W56" s="87" t="str">
        <f>IF($H$54="","",
IF(OR($H$54="Corrupción",$H$54="Lavado de Activos",$H$54="Financiación del Terrorismo",$H$54="Corrupción en Trámites, OPAs y Consultas de Acceso a la Información Pública"),'6.Valoración Control Corrupción'!J56,"No Aplica"))</f>
        <v/>
      </c>
      <c r="X56" s="78" t="str">
        <f>IF($H$54="","",
IF(OR($H$54="Corrupción",$H$54="Lavado de Activos",$H$54="Financiación del Terrorismo",$H$54="Trámites, OPAs y Consultas de Acceso a la Información Pública"),"No Aplica",'5. Valoración de Controles'!I56))</f>
        <v/>
      </c>
      <c r="Y56" s="78" t="str">
        <f>IF($H$54="","",
IF(OR($H$54="Corrupción",$H$54="Lavado de Activos",$H$54="Financiación del Terrorismo",$H$54="Trámites, OPAs y Consultas de Acceso a la Información Pública"),"No Aplica",'5. Valoración de Controles'!J56))</f>
        <v/>
      </c>
      <c r="Z56" s="78" t="str">
        <f>IF($H$54="","",
IF(OR($H$54="Corrupción",$H$54="Lavado de Activos",$H$54="Financiación del Terrorismo",$H$54="Trámites, OPAs y Consultas de Acceso a la Información Pública"),"No Aplica",'5. Valoración de Controles'!K56))</f>
        <v/>
      </c>
      <c r="AA56" s="78" t="str">
        <f>IF($H$54="","",
IF(OR($H$54="Corrupción",$H$54="Lavado de Activos",$H$54="Financiación del Terrorismo",$H$54="Trámites, OPAs y Consultas de Acceso a la Información Pública"),"No Aplica",'5. Valoración de Controles'!L56))</f>
        <v/>
      </c>
      <c r="AB56" s="78" t="str">
        <f>IF($H$54="","",
IF(OR($H$54="Corrupción",$H$54="Lavado de Activos",$H$54="Financiación del Terrorismo",$H$54="Trámites, OPAs y Consultas de Acceso a la Información Pública"),"No Aplica",'5. Valoración de Controles'!M56))</f>
        <v/>
      </c>
      <c r="AC56" s="78" t="str">
        <f>IF($H$54="","",
IF(OR($H$54="Corrupción",$H$54="Lavado de Activos",$H$54="Financiación del Terrorismo",$H$54="Trámites, OPAs y Consultas de Acceso a la Información Pública"),"No Aplica",'5. Valoración de Controles'!N56))</f>
        <v/>
      </c>
      <c r="AD56" s="78" t="str">
        <f>IF($H$54="","",
IF(OR($H$54="Corrupción",$H$54="Lavado de Activos",$H$54="Financiación del Terrorismo",$H$54="Trámites, OPAs y Consultas de Acceso a la Información Pública"),"No Aplica",'5. Valoración de Controles'!O56))</f>
        <v/>
      </c>
      <c r="AE56" s="78" t="str">
        <f>IF($H$54="","",
IF(OR($H$54="Corrupción",$H$54="Lavado de Activos",$H$54="Financiación del Terrorismo",$H$54="Trámites, OPAs y Consultas de Acceso a la Información Pública"),"No Aplica",'5. Valoración de Controles'!P56))</f>
        <v/>
      </c>
      <c r="AF56" s="78" t="str">
        <f>IF($H$54="","",
IF(OR($H$54="Corrupción",$H$54="Lavado de Activos",$H$54="Financiación del Terrorismo",$H$54="Trámites, OPAs y Consultas de Acceso a la Información Pública"),"No Aplica",'5. Valoración de Controles'!Q56))</f>
        <v/>
      </c>
      <c r="AG56" s="79" t="str">
        <f>IF($H$54="","",
IF(OR($H$54="Corrupción",$H$54="Lavado de Activos",$H$54="Financiación del Terrorismo",$H$54="Corrupción en Trámites, OPAs y Consultas de Acceso a la Información Pública"),"No Aplica",'5. Valoración de Controles'!R56))</f>
        <v/>
      </c>
      <c r="AH56" s="51"/>
      <c r="AI56" s="51"/>
      <c r="AJ56" s="51"/>
      <c r="AK56" s="51"/>
      <c r="AL56" s="51"/>
      <c r="AM56" s="51"/>
      <c r="AN56" s="51"/>
      <c r="AO56" s="51"/>
      <c r="AP56" s="51"/>
      <c r="AQ56" s="51"/>
      <c r="AR56" s="51"/>
      <c r="AS56" s="6"/>
      <c r="AT56" s="6"/>
      <c r="AU56" s="6"/>
      <c r="AV56" s="6"/>
      <c r="AW56" s="6"/>
      <c r="AX56" s="6"/>
      <c r="AY56" s="6"/>
      <c r="AZ56" s="6"/>
      <c r="BA56" s="6"/>
      <c r="BB56" s="6"/>
      <c r="BC56" s="6"/>
      <c r="BD56" s="6"/>
      <c r="BE56" s="6"/>
      <c r="BF56" s="6"/>
      <c r="BG56" s="6"/>
      <c r="BH56" s="6"/>
      <c r="BI56" s="6"/>
      <c r="BJ56" s="6"/>
      <c r="BK56" s="6"/>
      <c r="BL56" s="6"/>
    </row>
    <row r="57" ht="31.5" customHeight="1">
      <c r="A57" s="52">
        <v>17.0</v>
      </c>
      <c r="B57" s="53" t="str">
        <f>'2. Identificación del Riesgo'!B57:B59</f>
        <v/>
      </c>
      <c r="C57" s="53" t="str">
        <f>IF('2. Identificación del Riesgo'!C57:C59="","",'2. Identificación del Riesgo'!C57:C59)</f>
        <v/>
      </c>
      <c r="D57" s="53" t="str">
        <f>IF('2. Identificación del Riesgo'!D57:D59="","",'2. Identificación del Riesgo'!D57:D59)</f>
        <v/>
      </c>
      <c r="E57" s="53" t="str">
        <f>IF('2. Identificación del Riesgo'!E57:E59="","",'2. Identificación del Riesgo'!E57:E59)</f>
        <v/>
      </c>
      <c r="F57" s="53" t="str">
        <f>IF('2. Identificación del Riesgo'!F57:F59="","",'2. Identificación del Riesgo'!F57:F59)</f>
        <v/>
      </c>
      <c r="G57" s="53" t="str">
        <f>IF('2. Identificación del Riesgo'!G57:G59="","",'2. Identificación del Riesgo'!G57:G59)</f>
        <v/>
      </c>
      <c r="H57" s="53" t="str">
        <f>IF('2. Identificación del Riesgo'!H57:H59="","",'2. Identificación del Riesgo'!H57:H59)</f>
        <v/>
      </c>
      <c r="I57" s="53" t="str">
        <f>IF('2. Identificación del Riesgo'!I57:I59="","",'2. Identificación del Riesgo'!I57:I59)</f>
        <v/>
      </c>
      <c r="J57" s="53" t="str">
        <f>IF('2. Identificación del Riesgo'!J57:J59="","",'2. Identificación del Riesgo'!J57:J59)</f>
        <v/>
      </c>
      <c r="K57" s="54" t="str">
        <f>'2. Identificación del Riesgo'!K57:K59</f>
        <v/>
      </c>
      <c r="L57" s="55" t="str">
        <f>'2. Identificación del Riesgo'!L57:L59</f>
        <v/>
      </c>
      <c r="M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4" t="str">
        <f>'2. Identificación del Riesgo'!N57:N59</f>
        <v/>
      </c>
      <c r="O57" s="55" t="str">
        <f>'2. Identificación del Riesgo'!O57:O59</f>
        <v/>
      </c>
      <c r="P57" s="57" t="str">
        <f>'2. Identificación del Riesgo'!P57:P59</f>
        <v/>
      </c>
      <c r="Q57" s="87" t="str">
        <f>IF($H$57="","",
IF(OR($H$57="Corrupción",$H$57="Lavado de Activos",$H$57="Financiación del Terrorismo",$H$57="Corrupción en Trámites, OPAs y Consultas de Acceso a la Información Pública"),"No Aplica",'5. Valoración de Controles'!H57))</f>
        <v/>
      </c>
      <c r="R57" s="87" t="str">
        <f>IF($H$57="","",
IF(OR($H$57="Corrupción",$H$57="Lavado de Activos",$H$57="Financiación del Terrorismo",$H$57="Corrupción en Trámites, OPAs y Consultas de Acceso a la Información Pública"),'6.Valoración Control Corrupción'!E57,"No Aplica"))</f>
        <v/>
      </c>
      <c r="S57" s="87" t="str">
        <f>IF($H$57="","",
IF(OR($H$57="Corrupción",$H$57="Lavado de Activos",$H$57="Financiación del Terrorismo",$H$57="Corrupción en Trámites, OPAs y Consultas de Acceso a la Información Pública"),'6.Valoración Control Corrupción'!F57,"No Aplica"))</f>
        <v/>
      </c>
      <c r="T57" s="87" t="str">
        <f>IF($H$57="","",
IF(OR($H$57="Corrupción",$H$57="Lavado de Activos",$H$57="Financiación del Terrorismo",$H$57="Corrupción en Trámites, OPAs y Consultas de Acceso a la Información Pública"),'6.Valoración Control Corrupción'!G57,"No Aplica"))</f>
        <v/>
      </c>
      <c r="U57" s="87" t="str">
        <f>IF($H$57="","",
IF(OR($H$57="Corrupción",$H$57="Lavado de Activos",$H$57="Financiación del Terrorismo",$H$57="Corrupción en Trámites, OPAs y Consultas de Acceso a la Información Pública"),'6.Valoración Control Corrupción'!H57,"No Aplica"))</f>
        <v/>
      </c>
      <c r="V57" s="87" t="str">
        <f>IF($H$57="","",
IF(OR($H$57="Corrupción",$H$57="Lavado de Activos",$H$57="Financiación del Terrorismo",$H$57="Corrupción en Trámites, OPAs y Consultas de Acceso a la Información Pública"),'6.Valoración Control Corrupción'!I57,"No Aplica"))</f>
        <v/>
      </c>
      <c r="W57" s="87" t="str">
        <f>IF($H$57="","",
IF(OR($H$57="Corrupción",$H$57="Lavado de Activos",$H$57="Financiación del Terrorismo",$H$57="Corrupción en Trámites, OPAs y Consultas de Acceso a la Información Pública"),'6.Valoración Control Corrupción'!J57,"No Aplica"))</f>
        <v/>
      </c>
      <c r="X57" s="78" t="str">
        <f>IF($H$57="","",
IF(OR($H$57="Corrupción",$H$57="Lavado de Activos",$H$57="Financiación del Terrorismo",$H$57="Trámites, OPAs y Consultas de Acceso a la Información Pública"),"No Aplica",'5. Valoración de Controles'!I57))</f>
        <v/>
      </c>
      <c r="Y57" s="78" t="str">
        <f>IF($H$57="","",
IF(OR($H$57="Corrupción",$H$57="Lavado de Activos",$H$57="Financiación del Terrorismo",$H$57="Trámites, OPAs y Consultas de Acceso a la Información Pública"),"No Aplica",'5. Valoración de Controles'!J57))</f>
        <v/>
      </c>
      <c r="Z57" s="78" t="str">
        <f>IF($H$57="","",
IF(OR($H$57="Corrupción",$H$57="Lavado de Activos",$H$57="Financiación del Terrorismo",$H$57="Trámites, OPAs y Consultas de Acceso a la Información Pública"),"No Aplica",'5. Valoración de Controles'!K57))</f>
        <v/>
      </c>
      <c r="AA57" s="78" t="str">
        <f>IF($H$57="","",
IF(OR($H$57="Corrupción",$H$57="Lavado de Activos",$H$57="Financiación del Terrorismo",$H$57="Trámites, OPAs y Consultas de Acceso a la Información Pública"),"No Aplica",'5. Valoración de Controles'!L57))</f>
        <v/>
      </c>
      <c r="AB57" s="78" t="str">
        <f>IF($H$57="","",
IF(OR($H$57="Corrupción",$H$57="Lavado de Activos",$H$57="Financiación del Terrorismo",$H$57="Trámites, OPAs y Consultas de Acceso a la Información Pública"),"No Aplica",'5. Valoración de Controles'!M57))</f>
        <v/>
      </c>
      <c r="AC57" s="78" t="str">
        <f>IF($H$57="","",
IF(OR($H$57="Corrupción",$H$57="Lavado de Activos",$H$57="Financiación del Terrorismo",$H$57="Trámites, OPAs y Consultas de Acceso a la Información Pública"),"No Aplica",'5. Valoración de Controles'!N57))</f>
        <v/>
      </c>
      <c r="AD57" s="78" t="str">
        <f>IF($H$57="","",
IF(OR($H$57="Corrupción",$H$57="Lavado de Activos",$H$57="Financiación del Terrorismo",$H$57="Trámites, OPAs y Consultas de Acceso a la Información Pública"),"No Aplica",'5. Valoración de Controles'!O57))</f>
        <v/>
      </c>
      <c r="AE57" s="78" t="str">
        <f>IF($H$57="","",
IF(OR($H$57="Corrupción",$H$57="Lavado de Activos",$H$57="Financiación del Terrorismo",$H$57="Trámites, OPAs y Consultas de Acceso a la Información Pública"),"No Aplica",'5. Valoración de Controles'!P57))</f>
        <v/>
      </c>
      <c r="AF57" s="78" t="str">
        <f>IF($H$57="","",
IF(OR($H$57="Corrupción",$H$57="Lavado de Activos",$H$57="Financiación del Terrorismo",$H$57="Trámites, OPAs y Consultas de Acceso a la Información Pública"),"No Aplica",'5. Valoración de Controles'!Q57))</f>
        <v/>
      </c>
      <c r="AG57" s="79" t="str">
        <f>IF($H$57="","",
IF(OR($H$57="Corrupción",$H$57="Lavado de Activos",$H$57="Financiación del Terrorismo",$H$57="Corrupción en Trámites, OPAs y Consultas de Acceso a la Información Pública"),"No Aplica",'5. Valoración de Controles'!R57))</f>
        <v/>
      </c>
      <c r="AH57" s="54"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1"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4"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1"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7"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6"/>
      <c r="AN57" s="76"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5"/>
      <c r="AP57" s="92"/>
      <c r="AQ57" s="92" t="str">
        <f>IF(AO57="","","∑ Peso porcentual de cada acción definida")</f>
        <v/>
      </c>
      <c r="AR57" s="53"/>
      <c r="AS57" s="7"/>
      <c r="AT57" s="7"/>
      <c r="AU57" s="7"/>
      <c r="AV57" s="7"/>
      <c r="AW57" s="7"/>
      <c r="AX57" s="7"/>
      <c r="AY57" s="7"/>
      <c r="AZ57" s="7"/>
      <c r="BA57" s="7"/>
      <c r="BB57" s="7"/>
      <c r="BC57" s="7"/>
      <c r="BD57" s="7"/>
      <c r="BE57" s="7"/>
      <c r="BF57" s="7"/>
      <c r="BG57" s="7"/>
      <c r="BH57" s="7"/>
      <c r="BI57" s="7"/>
      <c r="BJ57" s="7"/>
      <c r="BK57" s="7"/>
      <c r="BL57" s="7"/>
    </row>
    <row r="58" ht="31.5" customHeight="1">
      <c r="A58" s="46"/>
      <c r="B58" s="46"/>
      <c r="C58" s="46"/>
      <c r="D58" s="46"/>
      <c r="E58" s="46"/>
      <c r="F58" s="46"/>
      <c r="G58" s="46"/>
      <c r="H58" s="46"/>
      <c r="I58" s="46"/>
      <c r="J58" s="46"/>
      <c r="K58" s="46"/>
      <c r="L58" s="46"/>
      <c r="M58" s="46"/>
      <c r="N58" s="46"/>
      <c r="O58" s="46"/>
      <c r="P58" s="46"/>
      <c r="Q58" s="87" t="str">
        <f>IF($H$57="","",
IF(OR($H$57="Corrupción",$H$57="Lavado de Activos",$H$57="Financiación del Terrorismo",$H$57="Corrupción en Trámites, OPAs y Consultas de Acceso a la Información Pública"),"No Aplica",'5. Valoración de Controles'!H58))</f>
        <v/>
      </c>
      <c r="R58" s="87" t="str">
        <f>IF($H$57="","",
IF(OR($H$57="Corrupción",$H$57="Lavado de Activos",$H$57="Financiación del Terrorismo",$H$57="Corrupción en Trámites, OPAs y Consultas de Acceso a la Información Pública"),'6.Valoración Control Corrupción'!E58,"No Aplica"))</f>
        <v/>
      </c>
      <c r="S58" s="87" t="str">
        <f>IF($H$57="","",
IF(OR($H$57="Corrupción",$H$57="Lavado de Activos",$H$57="Financiación del Terrorismo",$H$57="Corrupción en Trámites, OPAs y Consultas de Acceso a la Información Pública"),'6.Valoración Control Corrupción'!F58,"No Aplica"))</f>
        <v/>
      </c>
      <c r="T58" s="87" t="str">
        <f>IF($H$57="","",
IF(OR($H$57="Corrupción",$H$57="Lavado de Activos",$H$57="Financiación del Terrorismo",$H$57="Corrupción en Trámites, OPAs y Consultas de Acceso a la Información Pública"),'6.Valoración Control Corrupción'!G58,"No Aplica"))</f>
        <v/>
      </c>
      <c r="U58" s="87" t="str">
        <f>IF($H$57="","",
IF(OR($H$57="Corrupción",$H$57="Lavado de Activos",$H$57="Financiación del Terrorismo",$H$57="Corrupción en Trámites, OPAs y Consultas de Acceso a la Información Pública"),'6.Valoración Control Corrupción'!H58,"No Aplica"))</f>
        <v/>
      </c>
      <c r="V58" s="87" t="str">
        <f>IF($H$57="","",
IF(OR($H$57="Corrupción",$H$57="Lavado de Activos",$H$57="Financiación del Terrorismo",$H$57="Corrupción en Trámites, OPAs y Consultas de Acceso a la Información Pública"),'6.Valoración Control Corrupción'!I58,"No Aplica"))</f>
        <v/>
      </c>
      <c r="W58" s="87" t="str">
        <f>IF($H$57="","",
IF(OR($H$57="Corrupción",$H$57="Lavado de Activos",$H$57="Financiación del Terrorismo",$H$57="Corrupción en Trámites, OPAs y Consultas de Acceso a la Información Pública"),'6.Valoración Control Corrupción'!J58,"No Aplica"))</f>
        <v/>
      </c>
      <c r="X58" s="78" t="str">
        <f>IF($H$57="","",
IF(OR($H$57="Corrupción",$H$57="Lavado de Activos",$H$57="Financiación del Terrorismo",$H$57="Trámites, OPAs y Consultas de Acceso a la Información Pública"),"No Aplica",'5. Valoración de Controles'!I58))</f>
        <v/>
      </c>
      <c r="Y58" s="78" t="str">
        <f>IF($H$57="","",
IF(OR($H$57="Corrupción",$H$57="Lavado de Activos",$H$57="Financiación del Terrorismo",$H$57="Trámites, OPAs y Consultas de Acceso a la Información Pública"),"No Aplica",'5. Valoración de Controles'!J58))</f>
        <v/>
      </c>
      <c r="Z58" s="78" t="str">
        <f>IF($H$57="","",
IF(OR($H$57="Corrupción",$H$57="Lavado de Activos",$H$57="Financiación del Terrorismo",$H$57="Trámites, OPAs y Consultas de Acceso a la Información Pública"),"No Aplica",'5. Valoración de Controles'!K58))</f>
        <v/>
      </c>
      <c r="AA58" s="78" t="str">
        <f>IF($H$57="","",
IF(OR($H$57="Corrupción",$H$57="Lavado de Activos",$H$57="Financiación del Terrorismo",$H$57="Trámites, OPAs y Consultas de Acceso a la Información Pública"),"No Aplica",'5. Valoración de Controles'!L58))</f>
        <v/>
      </c>
      <c r="AB58" s="78" t="str">
        <f>IF($H$57="","",
IF(OR($H$57="Corrupción",$H$57="Lavado de Activos",$H$57="Financiación del Terrorismo",$H$57="Trámites, OPAs y Consultas de Acceso a la Información Pública"),"No Aplica",'5. Valoración de Controles'!M58))</f>
        <v/>
      </c>
      <c r="AC58" s="78" t="str">
        <f>IF($H$57="","",
IF(OR($H$57="Corrupción",$H$57="Lavado de Activos",$H$57="Financiación del Terrorismo",$H$57="Trámites, OPAs y Consultas de Acceso a la Información Pública"),"No Aplica",'5. Valoración de Controles'!N58))</f>
        <v/>
      </c>
      <c r="AD58" s="78" t="str">
        <f>IF($H$57="","",
IF(OR($H$57="Corrupción",$H$57="Lavado de Activos",$H$57="Financiación del Terrorismo",$H$57="Trámites, OPAs y Consultas de Acceso a la Información Pública"),"No Aplica",'5. Valoración de Controles'!O58))</f>
        <v/>
      </c>
      <c r="AE58" s="78" t="str">
        <f>IF($H$57="","",
IF(OR($H$57="Corrupción",$H$57="Lavado de Activos",$H$57="Financiación del Terrorismo",$H$57="Trámites, OPAs y Consultas de Acceso a la Información Pública"),"No Aplica",'5. Valoración de Controles'!P58))</f>
        <v/>
      </c>
      <c r="AF58" s="78" t="str">
        <f>IF($H$57="","",
IF(OR($H$57="Corrupción",$H$57="Lavado de Activos",$H$57="Financiación del Terrorismo",$H$57="Trámites, OPAs y Consultas de Acceso a la Información Pública"),"No Aplica",'5. Valoración de Controles'!Q58))</f>
        <v/>
      </c>
      <c r="AG58" s="79" t="str">
        <f>IF($H$57="","",
IF(OR($H$57="Corrupción",$H$57="Lavado de Activos",$H$57="Financiación del Terrorismo",$H$57="Corrupción en Trámites, OPAs y Consultas de Acceso a la Información Pública"),"No Aplica",'5. Valoración de Controles'!R58))</f>
        <v/>
      </c>
      <c r="AH58" s="46"/>
      <c r="AI58" s="46"/>
      <c r="AJ58" s="46"/>
      <c r="AK58" s="46"/>
      <c r="AL58" s="46"/>
      <c r="AM58" s="46"/>
      <c r="AN58" s="46"/>
      <c r="AO58" s="46"/>
      <c r="AP58" s="46"/>
      <c r="AQ58" s="46"/>
      <c r="AR58" s="46"/>
      <c r="AS58" s="6"/>
      <c r="AT58" s="6"/>
      <c r="AU58" s="6"/>
      <c r="AV58" s="6"/>
      <c r="AW58" s="6"/>
      <c r="AX58" s="6"/>
      <c r="AY58" s="6"/>
      <c r="AZ58" s="6"/>
      <c r="BA58" s="6"/>
      <c r="BB58" s="6"/>
      <c r="BC58" s="6"/>
      <c r="BD58" s="6"/>
      <c r="BE58" s="6"/>
      <c r="BF58" s="6"/>
      <c r="BG58" s="6"/>
      <c r="BH58" s="6"/>
      <c r="BI58" s="6"/>
      <c r="BJ58" s="6"/>
      <c r="BK58" s="6"/>
      <c r="BL58" s="6"/>
    </row>
    <row r="59" ht="31.5" customHeight="1">
      <c r="A59" s="51"/>
      <c r="B59" s="51"/>
      <c r="C59" s="51"/>
      <c r="D59" s="51"/>
      <c r="E59" s="51"/>
      <c r="F59" s="51"/>
      <c r="G59" s="51"/>
      <c r="H59" s="51"/>
      <c r="I59" s="51"/>
      <c r="J59" s="51"/>
      <c r="K59" s="51"/>
      <c r="L59" s="51"/>
      <c r="M59" s="51"/>
      <c r="N59" s="51"/>
      <c r="O59" s="51"/>
      <c r="P59" s="51"/>
      <c r="Q59" s="87" t="str">
        <f>IF($H$57="","",
IF(OR($H$57="Corrupción",$H$57="Lavado de Activos",$H$57="Financiación del Terrorismo",$H$57="Corrupción en Trámites, OPAs y Consultas de Acceso a la Información Pública"),"No Aplica",'5. Valoración de Controles'!H59))</f>
        <v/>
      </c>
      <c r="R59" s="87" t="str">
        <f>IF($H$57="","",
IF(OR($H$57="Corrupción",$H$57="Lavado de Activos",$H$57="Financiación del Terrorismo",$H$57="Corrupción en Trámites, OPAs y Consultas de Acceso a la Información Pública"),'6.Valoración Control Corrupción'!E59,"No Aplica"))</f>
        <v/>
      </c>
      <c r="S59" s="87" t="str">
        <f>IF($H$57="","",
IF(OR($H$57="Corrupción",$H$57="Lavado de Activos",$H$57="Financiación del Terrorismo",$H$57="Corrupción en Trámites, OPAs y Consultas de Acceso a la Información Pública"),'6.Valoración Control Corrupción'!F59,"No Aplica"))</f>
        <v/>
      </c>
      <c r="T59" s="87" t="str">
        <f>IF($H$57="","",
IF(OR($H$57="Corrupción",$H$57="Lavado de Activos",$H$57="Financiación del Terrorismo",$H$57="Corrupción en Trámites, OPAs y Consultas de Acceso a la Información Pública"),'6.Valoración Control Corrupción'!G59,"No Aplica"))</f>
        <v/>
      </c>
      <c r="U59" s="87" t="str">
        <f>IF($H$57="","",
IF(OR($H$57="Corrupción",$H$57="Lavado de Activos",$H$57="Financiación del Terrorismo",$H$57="Corrupción en Trámites, OPAs y Consultas de Acceso a la Información Pública"),'6.Valoración Control Corrupción'!H59,"No Aplica"))</f>
        <v/>
      </c>
      <c r="V59" s="87" t="str">
        <f>IF($H$57="","",
IF(OR($H$57="Corrupción",$H$57="Lavado de Activos",$H$57="Financiación del Terrorismo",$H$57="Corrupción en Trámites, OPAs y Consultas de Acceso a la Información Pública"),'6.Valoración Control Corrupción'!I59,"No Aplica"))</f>
        <v/>
      </c>
      <c r="W59" s="87" t="str">
        <f>IF($H$57="","",
IF(OR($H$57="Corrupción",$H$57="Lavado de Activos",$H$57="Financiación del Terrorismo",$H$57="Corrupción en Trámites, OPAs y Consultas de Acceso a la Información Pública"),'6.Valoración Control Corrupción'!J59,"No Aplica"))</f>
        <v/>
      </c>
      <c r="X59" s="78" t="str">
        <f>IF($H$57="","",
IF(OR($H$57="Corrupción",$H$57="Lavado de Activos",$H$57="Financiación del Terrorismo",$H$57="Trámites, OPAs y Consultas de Acceso a la Información Pública"),"No Aplica",'5. Valoración de Controles'!I59))</f>
        <v/>
      </c>
      <c r="Y59" s="78" t="str">
        <f>IF($H$57="","",
IF(OR($H$57="Corrupción",$H$57="Lavado de Activos",$H$57="Financiación del Terrorismo",$H$57="Trámites, OPAs y Consultas de Acceso a la Información Pública"),"No Aplica",'5. Valoración de Controles'!J59))</f>
        <v/>
      </c>
      <c r="Z59" s="78" t="str">
        <f>IF($H$57="","",
IF(OR($H$57="Corrupción",$H$57="Lavado de Activos",$H$57="Financiación del Terrorismo",$H$57="Trámites, OPAs y Consultas de Acceso a la Información Pública"),"No Aplica",'5. Valoración de Controles'!K59))</f>
        <v/>
      </c>
      <c r="AA59" s="78" t="str">
        <f>IF($H$57="","",
IF(OR($H$57="Corrupción",$H$57="Lavado de Activos",$H$57="Financiación del Terrorismo",$H$57="Trámites, OPAs y Consultas de Acceso a la Información Pública"),"No Aplica",'5. Valoración de Controles'!L59))</f>
        <v/>
      </c>
      <c r="AB59" s="78" t="str">
        <f>IF($H$57="","",
IF(OR($H$57="Corrupción",$H$57="Lavado de Activos",$H$57="Financiación del Terrorismo",$H$57="Trámites, OPAs y Consultas de Acceso a la Información Pública"),"No Aplica",'5. Valoración de Controles'!M59))</f>
        <v/>
      </c>
      <c r="AC59" s="78" t="str">
        <f>IF($H$57="","",
IF(OR($H$57="Corrupción",$H$57="Lavado de Activos",$H$57="Financiación del Terrorismo",$H$57="Trámites, OPAs y Consultas de Acceso a la Información Pública"),"No Aplica",'5. Valoración de Controles'!N59))</f>
        <v/>
      </c>
      <c r="AD59" s="78" t="str">
        <f>IF($H$57="","",
IF(OR($H$57="Corrupción",$H$57="Lavado de Activos",$H$57="Financiación del Terrorismo",$H$57="Trámites, OPAs y Consultas de Acceso a la Información Pública"),"No Aplica",'5. Valoración de Controles'!O59))</f>
        <v/>
      </c>
      <c r="AE59" s="78" t="str">
        <f>IF($H$57="","",
IF(OR($H$57="Corrupción",$H$57="Lavado de Activos",$H$57="Financiación del Terrorismo",$H$57="Trámites, OPAs y Consultas de Acceso a la Información Pública"),"No Aplica",'5. Valoración de Controles'!P59))</f>
        <v/>
      </c>
      <c r="AF59" s="78" t="str">
        <f>IF($H$57="","",
IF(OR($H$57="Corrupción",$H$57="Lavado de Activos",$H$57="Financiación del Terrorismo",$H$57="Trámites, OPAs y Consultas de Acceso a la Información Pública"),"No Aplica",'5. Valoración de Controles'!Q59))</f>
        <v/>
      </c>
      <c r="AG59" s="79" t="str">
        <f>IF($H$57="","",
IF(OR($H$57="Corrupción",$H$57="Lavado de Activos",$H$57="Financiación del Terrorismo",$H$57="Corrupción en Trámites, OPAs y Consultas de Acceso a la Información Pública"),"No Aplica",'5. Valoración de Controles'!R59))</f>
        <v/>
      </c>
      <c r="AH59" s="51"/>
      <c r="AI59" s="51"/>
      <c r="AJ59" s="51"/>
      <c r="AK59" s="51"/>
      <c r="AL59" s="51"/>
      <c r="AM59" s="51"/>
      <c r="AN59" s="51"/>
      <c r="AO59" s="51"/>
      <c r="AP59" s="51"/>
      <c r="AQ59" s="51"/>
      <c r="AR59" s="51"/>
      <c r="AS59" s="6"/>
      <c r="AT59" s="6"/>
      <c r="AU59" s="6"/>
      <c r="AV59" s="6"/>
      <c r="AW59" s="6"/>
      <c r="AX59" s="6"/>
      <c r="AY59" s="6"/>
      <c r="AZ59" s="6"/>
      <c r="BA59" s="6"/>
      <c r="BB59" s="6"/>
      <c r="BC59" s="6"/>
      <c r="BD59" s="6"/>
      <c r="BE59" s="6"/>
      <c r="BF59" s="6"/>
      <c r="BG59" s="6"/>
      <c r="BH59" s="6"/>
      <c r="BI59" s="6"/>
      <c r="BJ59" s="6"/>
      <c r="BK59" s="6"/>
      <c r="BL59" s="6"/>
    </row>
    <row r="60" ht="31.5" customHeight="1">
      <c r="A60" s="52">
        <v>18.0</v>
      </c>
      <c r="B60" s="53" t="str">
        <f>'2. Identificación del Riesgo'!B60:B62</f>
        <v/>
      </c>
      <c r="C60" s="53" t="str">
        <f>IF('2. Identificación del Riesgo'!C60:C62="","",'2. Identificación del Riesgo'!C60:C62)</f>
        <v/>
      </c>
      <c r="D60" s="53" t="str">
        <f>IF('2. Identificación del Riesgo'!D60:D62="","",'2. Identificación del Riesgo'!D60:D62)</f>
        <v/>
      </c>
      <c r="E60" s="53" t="str">
        <f>IF('2. Identificación del Riesgo'!E60:E62="","",'2. Identificación del Riesgo'!E60:E62)</f>
        <v/>
      </c>
      <c r="F60" s="53" t="str">
        <f>IF('2. Identificación del Riesgo'!F60:F62="","",'2. Identificación del Riesgo'!F60:F62)</f>
        <v/>
      </c>
      <c r="G60" s="53" t="str">
        <f>IF('2. Identificación del Riesgo'!G60:G62="","",'2. Identificación del Riesgo'!G60:G62)</f>
        <v/>
      </c>
      <c r="H60" s="53" t="str">
        <f>IF('2. Identificación del Riesgo'!H60:H62="","",'2. Identificación del Riesgo'!H60:H62)</f>
        <v/>
      </c>
      <c r="I60" s="53" t="str">
        <f>IF('2. Identificación del Riesgo'!I60:I62="","",'2. Identificación del Riesgo'!I60:I62)</f>
        <v/>
      </c>
      <c r="J60" s="53" t="str">
        <f>IF('2. Identificación del Riesgo'!J60:J62="","",'2. Identificación del Riesgo'!J60:J62)</f>
        <v/>
      </c>
      <c r="K60" s="54" t="str">
        <f>'2. Identificación del Riesgo'!K60:K62</f>
        <v/>
      </c>
      <c r="L60" s="55" t="str">
        <f>'2. Identificación del Riesgo'!L60:L62</f>
        <v/>
      </c>
      <c r="M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4" t="str">
        <f>'2. Identificación del Riesgo'!N60:N62</f>
        <v/>
      </c>
      <c r="O60" s="55" t="str">
        <f>'2. Identificación del Riesgo'!O60:O62</f>
        <v/>
      </c>
      <c r="P60" s="57" t="str">
        <f>'2. Identificación del Riesgo'!P60:P62</f>
        <v/>
      </c>
      <c r="Q60" s="87" t="str">
        <f>IF($H$60="","",
IF(OR($H$60="Corrupción",$H$60="Lavado de Activos",$H$60="Financiación del Terrorismo",$H$60="Corrupción en Trámites, OPAs y Consultas de Acceso a la Información Pública"),"No Aplica",'5. Valoración de Controles'!H60))</f>
        <v/>
      </c>
      <c r="R60" s="87" t="str">
        <f>IF($H$60="","",
IF(OR($H$60="Corrupción",$H$60="Lavado de Activos",$H$60="Financiación del Terrorismo",$H$60="Corrupción en Trámites, OPAs y Consultas de Acceso a la Información Pública"),'6.Valoración Control Corrupción'!E60,"No Aplica"))</f>
        <v/>
      </c>
      <c r="S60" s="87" t="str">
        <f>IF($H$60="","",
IF(OR($H$60="Corrupción",$H$60="Lavado de Activos",$H$60="Financiación del Terrorismo",$H$60="Corrupción en Trámites, OPAs y Consultas de Acceso a la Información Pública"),'6.Valoración Control Corrupción'!F60,"No Aplica"))</f>
        <v/>
      </c>
      <c r="T60" s="87" t="str">
        <f>IF($H$60="","",
IF(OR($H$60="Corrupción",$H$60="Lavado de Activos",$H$60="Financiación del Terrorismo",$H$60="Corrupción en Trámites, OPAs y Consultas de Acceso a la Información Pública"),'6.Valoración Control Corrupción'!G60,"No Aplica"))</f>
        <v/>
      </c>
      <c r="U60" s="87" t="str">
        <f>IF($H$60="","",
IF(OR($H$60="Corrupción",$H$60="Lavado de Activos",$H$60="Financiación del Terrorismo",$H$60="Corrupción en Trámites, OPAs y Consultas de Acceso a la Información Pública"),'6.Valoración Control Corrupción'!H60,"No Aplica"))</f>
        <v/>
      </c>
      <c r="V60" s="87" t="str">
        <f>IF($H$60="","",
IF(OR($H$60="Corrupción",$H$60="Lavado de Activos",$H$60="Financiación del Terrorismo",$H$60="Corrupción en Trámites, OPAs y Consultas de Acceso a la Información Pública"),'6.Valoración Control Corrupción'!I60,"No Aplica"))</f>
        <v/>
      </c>
      <c r="W60" s="87" t="str">
        <f>IF($H$60="","",
IF(OR($H$60="Corrupción",$H$60="Lavado de Activos",$H$60="Financiación del Terrorismo",$H$60="Corrupción en Trámites, OPAs y Consultas de Acceso a la Información Pública"),'6.Valoración Control Corrupción'!J60,"No Aplica"))</f>
        <v/>
      </c>
      <c r="X60" s="78" t="str">
        <f>IF($H$60="","",
IF(OR($H$60="Corrupción",$H$60="Lavado de Activos",$H$60="Financiación del Terrorismo",$H$60="Trámites, OPAs y Consultas de Acceso a la Información Pública"),"No Aplica",'5. Valoración de Controles'!I60))</f>
        <v/>
      </c>
      <c r="Y60" s="78" t="str">
        <f>IF($H$60="","",
IF(OR($H$60="Corrupción",$H$60="Lavado de Activos",$H$60="Financiación del Terrorismo",$H$60="Trámites, OPAs y Consultas de Acceso a la Información Pública"),"No Aplica",'5. Valoración de Controles'!J60))</f>
        <v/>
      </c>
      <c r="Z60" s="78" t="str">
        <f>IF($H$60="","",
IF(OR($H$60="Corrupción",$H$60="Lavado de Activos",$H$60="Financiación del Terrorismo",$H$60="Trámites, OPAs y Consultas de Acceso a la Información Pública"),"No Aplica",'5. Valoración de Controles'!K60))</f>
        <v/>
      </c>
      <c r="AA60" s="78" t="str">
        <f>IF($H$60="","",
IF(OR($H$60="Corrupción",$H$60="Lavado de Activos",$H$60="Financiación del Terrorismo",$H$60="Trámites, OPAs y Consultas de Acceso a la Información Pública"),"No Aplica",'5. Valoración de Controles'!L60))</f>
        <v/>
      </c>
      <c r="AB60" s="78" t="str">
        <f>IF($H$60="","",
IF(OR($H$60="Corrupción",$H$60="Lavado de Activos",$H$60="Financiación del Terrorismo",$H$60="Trámites, OPAs y Consultas de Acceso a la Información Pública"),"No Aplica",'5. Valoración de Controles'!M60))</f>
        <v/>
      </c>
      <c r="AC60" s="78" t="str">
        <f>IF($H$60="","",
IF(OR($H$60="Corrupción",$H$60="Lavado de Activos",$H$60="Financiación del Terrorismo",$H$60="Trámites, OPAs y Consultas de Acceso a la Información Pública"),"No Aplica",'5. Valoración de Controles'!N60))</f>
        <v/>
      </c>
      <c r="AD60" s="78" t="str">
        <f>IF($H$60="","",
IF(OR($H$60="Corrupción",$H$60="Lavado de Activos",$H$60="Financiación del Terrorismo",$H$60="Trámites, OPAs y Consultas de Acceso a la Información Pública"),"No Aplica",'5. Valoración de Controles'!O60))</f>
        <v/>
      </c>
      <c r="AE60" s="78" t="str">
        <f>IF($H$60="","",
IF(OR($H$60="Corrupción",$H$60="Lavado de Activos",$H$60="Financiación del Terrorismo",$H$60="Trámites, OPAs y Consultas de Acceso a la Información Pública"),"No Aplica",'5. Valoración de Controles'!P60))</f>
        <v/>
      </c>
      <c r="AF60" s="78" t="str">
        <f>IF($H$60="","",
IF(OR($H$60="Corrupción",$H$60="Lavado de Activos",$H$60="Financiación del Terrorismo",$H$60="Trámites, OPAs y Consultas de Acceso a la Información Pública"),"No Aplica",'5. Valoración de Controles'!Q60))</f>
        <v/>
      </c>
      <c r="AG60" s="79" t="str">
        <f>IF($H$60="","",
IF(OR($H$60="Corrupción",$H$60="Lavado de Activos",$H$60="Financiación del Terrorismo",$H$60="Corrupción en Trámites, OPAs y Consultas de Acceso a la Información Pública"),"No Aplica",'5. Valoración de Controles'!R60))</f>
        <v/>
      </c>
      <c r="AH60" s="54"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1"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4"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1"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7"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6"/>
      <c r="AN60" s="76"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5"/>
      <c r="AP60" s="92"/>
      <c r="AQ60" s="92" t="str">
        <f>IF(AO60="","","∑ Peso porcentual de cada acción definida")</f>
        <v/>
      </c>
      <c r="AR60" s="53"/>
      <c r="AS60" s="7"/>
      <c r="AT60" s="7"/>
      <c r="AU60" s="7"/>
      <c r="AV60" s="7"/>
      <c r="AW60" s="7"/>
      <c r="AX60" s="7"/>
      <c r="AY60" s="7"/>
      <c r="AZ60" s="7"/>
      <c r="BA60" s="7"/>
      <c r="BB60" s="7"/>
      <c r="BC60" s="7"/>
      <c r="BD60" s="7"/>
      <c r="BE60" s="7"/>
      <c r="BF60" s="7"/>
      <c r="BG60" s="7"/>
      <c r="BH60" s="7"/>
      <c r="BI60" s="7"/>
      <c r="BJ60" s="7"/>
      <c r="BK60" s="7"/>
      <c r="BL60" s="7"/>
    </row>
    <row r="61" ht="31.5" customHeight="1">
      <c r="A61" s="46"/>
      <c r="B61" s="46"/>
      <c r="C61" s="46"/>
      <c r="D61" s="46"/>
      <c r="E61" s="46"/>
      <c r="F61" s="46"/>
      <c r="G61" s="46"/>
      <c r="H61" s="46"/>
      <c r="I61" s="46"/>
      <c r="J61" s="46"/>
      <c r="K61" s="46"/>
      <c r="L61" s="46"/>
      <c r="M61" s="46"/>
      <c r="N61" s="46"/>
      <c r="O61" s="46"/>
      <c r="P61" s="46"/>
      <c r="Q61" s="87" t="str">
        <f>IF($H$60="","",
IF(OR($H$60="Corrupción",$H$60="Lavado de Activos",$H$60="Financiación del Terrorismo",$H$60="Corrupción en Trámites, OPAs y Consultas de Acceso a la Información Pública"),"No Aplica",'5. Valoración de Controles'!H61))</f>
        <v/>
      </c>
      <c r="R61" s="87" t="str">
        <f>IF($H$60="","",
IF(OR($H$60="Corrupción",$H$60="Lavado de Activos",$H$60="Financiación del Terrorismo",$H$60="Corrupción en Trámites, OPAs y Consultas de Acceso a la Información Pública"),'6.Valoración Control Corrupción'!E61,"No Aplica"))</f>
        <v/>
      </c>
      <c r="S61" s="87" t="str">
        <f>IF($H$60="","",
IF(OR($H$60="Corrupción",$H$60="Lavado de Activos",$H$60="Financiación del Terrorismo",$H$60="Corrupción en Trámites, OPAs y Consultas de Acceso a la Información Pública"),'6.Valoración Control Corrupción'!F61,"No Aplica"))</f>
        <v/>
      </c>
      <c r="T61" s="87" t="str">
        <f>IF($H$60="","",
IF(OR($H$60="Corrupción",$H$60="Lavado de Activos",$H$60="Financiación del Terrorismo",$H$60="Corrupción en Trámites, OPAs y Consultas de Acceso a la Información Pública"),'6.Valoración Control Corrupción'!G61,"No Aplica"))</f>
        <v/>
      </c>
      <c r="U61" s="87" t="str">
        <f>IF($H$60="","",
IF(OR($H$60="Corrupción",$H$60="Lavado de Activos",$H$60="Financiación del Terrorismo",$H$60="Corrupción en Trámites, OPAs y Consultas de Acceso a la Información Pública"),'6.Valoración Control Corrupción'!H61,"No Aplica"))</f>
        <v/>
      </c>
      <c r="V61" s="87" t="str">
        <f>IF($H$60="","",
IF(OR($H$60="Corrupción",$H$60="Lavado de Activos",$H$60="Financiación del Terrorismo",$H$60="Corrupción en Trámites, OPAs y Consultas de Acceso a la Información Pública"),'6.Valoración Control Corrupción'!I61,"No Aplica"))</f>
        <v/>
      </c>
      <c r="W61" s="87" t="str">
        <f>IF($H$60="","",
IF(OR($H$60="Corrupción",$H$60="Lavado de Activos",$H$60="Financiación del Terrorismo",$H$60="Corrupción en Trámites, OPAs y Consultas de Acceso a la Información Pública"),'6.Valoración Control Corrupción'!J61,"No Aplica"))</f>
        <v/>
      </c>
      <c r="X61" s="78" t="str">
        <f>IF($H$60="","",
IF(OR($H$60="Corrupción",$H$60="Lavado de Activos",$H$60="Financiación del Terrorismo",$H$60="Trámites, OPAs y Consultas de Acceso a la Información Pública"),"No Aplica",'5. Valoración de Controles'!I61))</f>
        <v/>
      </c>
      <c r="Y61" s="78" t="str">
        <f>IF($H$60="","",
IF(OR($H$60="Corrupción",$H$60="Lavado de Activos",$H$60="Financiación del Terrorismo",$H$60="Trámites, OPAs y Consultas de Acceso a la Información Pública"),"No Aplica",'5. Valoración de Controles'!J61))</f>
        <v/>
      </c>
      <c r="Z61" s="78" t="str">
        <f>IF($H$60="","",
IF(OR($H$60="Corrupción",$H$60="Lavado de Activos",$H$60="Financiación del Terrorismo",$H$60="Trámites, OPAs y Consultas de Acceso a la Información Pública"),"No Aplica",'5. Valoración de Controles'!K61))</f>
        <v/>
      </c>
      <c r="AA61" s="78" t="str">
        <f>IF($H$60="","",
IF(OR($H$60="Corrupción",$H$60="Lavado de Activos",$H$60="Financiación del Terrorismo",$H$60="Trámites, OPAs y Consultas de Acceso a la Información Pública"),"No Aplica",'5. Valoración de Controles'!L61))</f>
        <v/>
      </c>
      <c r="AB61" s="78" t="str">
        <f>IF($H$60="","",
IF(OR($H$60="Corrupción",$H$60="Lavado de Activos",$H$60="Financiación del Terrorismo",$H$60="Trámites, OPAs y Consultas de Acceso a la Información Pública"),"No Aplica",'5. Valoración de Controles'!M61))</f>
        <v/>
      </c>
      <c r="AC61" s="78" t="str">
        <f>IF($H$60="","",
IF(OR($H$60="Corrupción",$H$60="Lavado de Activos",$H$60="Financiación del Terrorismo",$H$60="Trámites, OPAs y Consultas de Acceso a la Información Pública"),"No Aplica",'5. Valoración de Controles'!N61))</f>
        <v/>
      </c>
      <c r="AD61" s="78" t="str">
        <f>IF($H$60="","",
IF(OR($H$60="Corrupción",$H$60="Lavado de Activos",$H$60="Financiación del Terrorismo",$H$60="Trámites, OPAs y Consultas de Acceso a la Información Pública"),"No Aplica",'5. Valoración de Controles'!O61))</f>
        <v/>
      </c>
      <c r="AE61" s="78" t="str">
        <f>IF($H$60="","",
IF(OR($H$60="Corrupción",$H$60="Lavado de Activos",$H$60="Financiación del Terrorismo",$H$60="Trámites, OPAs y Consultas de Acceso a la Información Pública"),"No Aplica",'5. Valoración de Controles'!P61))</f>
        <v/>
      </c>
      <c r="AF61" s="78" t="str">
        <f>IF($H$60="","",
IF(OR($H$60="Corrupción",$H$60="Lavado de Activos",$H$60="Financiación del Terrorismo",$H$60="Trámites, OPAs y Consultas de Acceso a la Información Pública"),"No Aplica",'5. Valoración de Controles'!Q61))</f>
        <v/>
      </c>
      <c r="AG61" s="79" t="str">
        <f>IF($H$60="","",
IF(OR($H$60="Corrupción",$H$60="Lavado de Activos",$H$60="Financiación del Terrorismo",$H$60="Corrupción en Trámites, OPAs y Consultas de Acceso a la Información Pública"),"No Aplica",'5. Valoración de Controles'!R61))</f>
        <v/>
      </c>
      <c r="AH61" s="46"/>
      <c r="AI61" s="46"/>
      <c r="AJ61" s="46"/>
      <c r="AK61" s="46"/>
      <c r="AL61" s="46"/>
      <c r="AM61" s="46"/>
      <c r="AN61" s="46"/>
      <c r="AO61" s="46"/>
      <c r="AP61" s="46"/>
      <c r="AQ61" s="46"/>
      <c r="AR61" s="46"/>
      <c r="AS61" s="6"/>
      <c r="AT61" s="6"/>
      <c r="AU61" s="6"/>
      <c r="AV61" s="6"/>
      <c r="AW61" s="6"/>
      <c r="AX61" s="6"/>
      <c r="AY61" s="6"/>
      <c r="AZ61" s="6"/>
      <c r="BA61" s="6"/>
      <c r="BB61" s="6"/>
      <c r="BC61" s="6"/>
      <c r="BD61" s="6"/>
      <c r="BE61" s="6"/>
      <c r="BF61" s="6"/>
      <c r="BG61" s="6"/>
      <c r="BH61" s="6"/>
      <c r="BI61" s="6"/>
      <c r="BJ61" s="6"/>
      <c r="BK61" s="6"/>
      <c r="BL61" s="6"/>
    </row>
    <row r="62" ht="31.5" customHeight="1">
      <c r="A62" s="51"/>
      <c r="B62" s="51"/>
      <c r="C62" s="51"/>
      <c r="D62" s="51"/>
      <c r="E62" s="51"/>
      <c r="F62" s="51"/>
      <c r="G62" s="51"/>
      <c r="H62" s="51"/>
      <c r="I62" s="51"/>
      <c r="J62" s="51"/>
      <c r="K62" s="51"/>
      <c r="L62" s="51"/>
      <c r="M62" s="51"/>
      <c r="N62" s="51"/>
      <c r="O62" s="51"/>
      <c r="P62" s="51"/>
      <c r="Q62" s="87" t="str">
        <f>IF($H$60="","",
IF(OR($H$60="Corrupción",$H$60="Lavado de Activos",$H$60="Financiación del Terrorismo",$H$60="Corrupción en Trámites, OPAs y Consultas de Acceso a la Información Pública"),"No Aplica",'5. Valoración de Controles'!H62))</f>
        <v/>
      </c>
      <c r="R62" s="87" t="str">
        <f>IF($H$60="","",
IF(OR($H$60="Corrupción",$H$60="Lavado de Activos",$H$60="Financiación del Terrorismo",$H$60="Corrupción en Trámites, OPAs y Consultas de Acceso a la Información Pública"),'6.Valoración Control Corrupción'!E62,"No Aplica"))</f>
        <v/>
      </c>
      <c r="S62" s="87" t="str">
        <f>IF($H$60="","",
IF(OR($H$60="Corrupción",$H$60="Lavado de Activos",$H$60="Financiación del Terrorismo",$H$60="Corrupción en Trámites, OPAs y Consultas de Acceso a la Información Pública"),'6.Valoración Control Corrupción'!F62,"No Aplica"))</f>
        <v/>
      </c>
      <c r="T62" s="87" t="str">
        <f>IF($H$60="","",
IF(OR($H$60="Corrupción",$H$60="Lavado de Activos",$H$60="Financiación del Terrorismo",$H$60="Corrupción en Trámites, OPAs y Consultas de Acceso a la Información Pública"),'6.Valoración Control Corrupción'!G62,"No Aplica"))</f>
        <v/>
      </c>
      <c r="U62" s="87" t="str">
        <f>IF($H$60="","",
IF(OR($H$60="Corrupción",$H$60="Lavado de Activos",$H$60="Financiación del Terrorismo",$H$60="Corrupción en Trámites, OPAs y Consultas de Acceso a la Información Pública"),'6.Valoración Control Corrupción'!H62,"No Aplica"))</f>
        <v/>
      </c>
      <c r="V62" s="87" t="str">
        <f>IF($H$60="","",
IF(OR($H$60="Corrupción",$H$60="Lavado de Activos",$H$60="Financiación del Terrorismo",$H$60="Corrupción en Trámites, OPAs y Consultas de Acceso a la Información Pública"),'6.Valoración Control Corrupción'!I62,"No Aplica"))</f>
        <v/>
      </c>
      <c r="W62" s="87" t="str">
        <f>IF($H$60="","",
IF(OR($H$60="Corrupción",$H$60="Lavado de Activos",$H$60="Financiación del Terrorismo",$H$60="Corrupción en Trámites, OPAs y Consultas de Acceso a la Información Pública"),'6.Valoración Control Corrupción'!J62,"No Aplica"))</f>
        <v/>
      </c>
      <c r="X62" s="78" t="str">
        <f>IF($H$60="","",
IF(OR($H$60="Corrupción",$H$60="Lavado de Activos",$H$60="Financiación del Terrorismo",$H$60="Trámites, OPAs y Consultas de Acceso a la Información Pública"),"No Aplica",'5. Valoración de Controles'!I62))</f>
        <v/>
      </c>
      <c r="Y62" s="78" t="str">
        <f>IF($H$60="","",
IF(OR($H$60="Corrupción",$H$60="Lavado de Activos",$H$60="Financiación del Terrorismo",$H$60="Trámites, OPAs y Consultas de Acceso a la Información Pública"),"No Aplica",'5. Valoración de Controles'!J62))</f>
        <v/>
      </c>
      <c r="Z62" s="78" t="str">
        <f>IF($H$60="","",
IF(OR($H$60="Corrupción",$H$60="Lavado de Activos",$H$60="Financiación del Terrorismo",$H$60="Trámites, OPAs y Consultas de Acceso a la Información Pública"),"No Aplica",'5. Valoración de Controles'!K62))</f>
        <v/>
      </c>
      <c r="AA62" s="78" t="str">
        <f>IF($H$60="","",
IF(OR($H$60="Corrupción",$H$60="Lavado de Activos",$H$60="Financiación del Terrorismo",$H$60="Trámites, OPAs y Consultas de Acceso a la Información Pública"),"No Aplica",'5. Valoración de Controles'!L62))</f>
        <v/>
      </c>
      <c r="AB62" s="78" t="str">
        <f>IF($H$60="","",
IF(OR($H$60="Corrupción",$H$60="Lavado de Activos",$H$60="Financiación del Terrorismo",$H$60="Trámites, OPAs y Consultas de Acceso a la Información Pública"),"No Aplica",'5. Valoración de Controles'!M62))</f>
        <v/>
      </c>
      <c r="AC62" s="78" t="str">
        <f>IF($H$60="","",
IF(OR($H$60="Corrupción",$H$60="Lavado de Activos",$H$60="Financiación del Terrorismo",$H$60="Trámites, OPAs y Consultas de Acceso a la Información Pública"),"No Aplica",'5. Valoración de Controles'!N62))</f>
        <v/>
      </c>
      <c r="AD62" s="78" t="str">
        <f>IF($H$60="","",
IF(OR($H$60="Corrupción",$H$60="Lavado de Activos",$H$60="Financiación del Terrorismo",$H$60="Trámites, OPAs y Consultas de Acceso a la Información Pública"),"No Aplica",'5. Valoración de Controles'!O62))</f>
        <v/>
      </c>
      <c r="AE62" s="78" t="str">
        <f>IF($H$60="","",
IF(OR($H$60="Corrupción",$H$60="Lavado de Activos",$H$60="Financiación del Terrorismo",$H$60="Trámites, OPAs y Consultas de Acceso a la Información Pública"),"No Aplica",'5. Valoración de Controles'!P62))</f>
        <v/>
      </c>
      <c r="AF62" s="78" t="str">
        <f>IF($H$60="","",
IF(OR($H$60="Corrupción",$H$60="Lavado de Activos",$H$60="Financiación del Terrorismo",$H$60="Trámites, OPAs y Consultas de Acceso a la Información Pública"),"No Aplica",'5. Valoración de Controles'!Q62))</f>
        <v/>
      </c>
      <c r="AG62" s="79" t="str">
        <f>IF($H$60="","",
IF(OR($H$60="Corrupción",$H$60="Lavado de Activos",$H$60="Financiación del Terrorismo",$H$60="Corrupción en Trámites, OPAs y Consultas de Acceso a la Información Pública"),"No Aplica",'5. Valoración de Controles'!R62))</f>
        <v/>
      </c>
      <c r="AH62" s="51"/>
      <c r="AI62" s="51"/>
      <c r="AJ62" s="51"/>
      <c r="AK62" s="51"/>
      <c r="AL62" s="51"/>
      <c r="AM62" s="51"/>
      <c r="AN62" s="51"/>
      <c r="AO62" s="51"/>
      <c r="AP62" s="51"/>
      <c r="AQ62" s="51"/>
      <c r="AR62" s="51"/>
      <c r="AS62" s="6"/>
      <c r="AT62" s="6"/>
      <c r="AU62" s="6"/>
      <c r="AV62" s="6"/>
      <c r="AW62" s="6"/>
      <c r="AX62" s="6"/>
      <c r="AY62" s="6"/>
      <c r="AZ62" s="6"/>
      <c r="BA62" s="6"/>
      <c r="BB62" s="6"/>
      <c r="BC62" s="6"/>
      <c r="BD62" s="6"/>
      <c r="BE62" s="6"/>
      <c r="BF62" s="6"/>
      <c r="BG62" s="6"/>
      <c r="BH62" s="6"/>
      <c r="BI62" s="6"/>
      <c r="BJ62" s="6"/>
      <c r="BK62" s="6"/>
      <c r="BL62" s="6"/>
    </row>
    <row r="63" ht="31.5" customHeight="1">
      <c r="A63" s="52">
        <v>19.0</v>
      </c>
      <c r="B63" s="53" t="str">
        <f>'2. Identificación del Riesgo'!B63:B65</f>
        <v/>
      </c>
      <c r="C63" s="53" t="str">
        <f>IF('2. Identificación del Riesgo'!C63:C65="","",'2. Identificación del Riesgo'!C63:C65)</f>
        <v/>
      </c>
      <c r="D63" s="53" t="str">
        <f>IF('2. Identificación del Riesgo'!D63:D65="","",'2. Identificación del Riesgo'!D63:D65)</f>
        <v/>
      </c>
      <c r="E63" s="53" t="str">
        <f>IF('2. Identificación del Riesgo'!E63:E65="","",'2. Identificación del Riesgo'!E63:E65)</f>
        <v/>
      </c>
      <c r="F63" s="53" t="str">
        <f>IF('2. Identificación del Riesgo'!F63:F65="","",'2. Identificación del Riesgo'!F63:F65)</f>
        <v/>
      </c>
      <c r="G63" s="53" t="str">
        <f>IF('2. Identificación del Riesgo'!G63:G65="","",'2. Identificación del Riesgo'!G63:G65)</f>
        <v/>
      </c>
      <c r="H63" s="53" t="str">
        <f>IF('2. Identificación del Riesgo'!H63:H65="","",'2. Identificación del Riesgo'!H63:H65)</f>
        <v/>
      </c>
      <c r="I63" s="53" t="str">
        <f>IF('2. Identificación del Riesgo'!I63:I65="","",'2. Identificación del Riesgo'!I63:I65)</f>
        <v/>
      </c>
      <c r="J63" s="53" t="str">
        <f>IF('2. Identificación del Riesgo'!J63:J65="","",'2. Identificación del Riesgo'!J63:J65)</f>
        <v/>
      </c>
      <c r="K63" s="54" t="str">
        <f>'2. Identificación del Riesgo'!K63:K65</f>
        <v/>
      </c>
      <c r="L63" s="55" t="str">
        <f>'2. Identificación del Riesgo'!L63:L65</f>
        <v/>
      </c>
      <c r="M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4" t="str">
        <f>'2. Identificación del Riesgo'!N63:N65</f>
        <v/>
      </c>
      <c r="O63" s="55" t="str">
        <f>'2. Identificación del Riesgo'!O63:O65</f>
        <v/>
      </c>
      <c r="P63" s="57" t="str">
        <f>'2. Identificación del Riesgo'!P63:P65</f>
        <v/>
      </c>
      <c r="Q63" s="87" t="str">
        <f>IF($H$63="","",
IF(OR($H$63="Corrupción",$H$63="Lavado de Activos",$H$63="Financiación del Terrorismo",$H$63="Corrupción en Trámites, OPAs y Consultas de Acceso a la Información Pública"),"No Aplica",'5. Valoración de Controles'!H63))</f>
        <v/>
      </c>
      <c r="R63" s="87" t="str">
        <f>IF($H$63="","",
IF(OR($H$63="Corrupción",$H$63="Lavado de Activos",$H$63="Financiación del Terrorismo",$H$63="Corrupción en Trámites, OPAs y Consultas de Acceso a la Información Pública"),'6.Valoración Control Corrupción'!E63,"No Aplica"))</f>
        <v/>
      </c>
      <c r="S63" s="87" t="str">
        <f>IF($H$63="","",
IF(OR($H$63="Corrupción",$H$63="Lavado de Activos",$H$63="Financiación del Terrorismo",$H$63="Corrupción en Trámites, OPAs y Consultas de Acceso a la Información Pública"),'6.Valoración Control Corrupción'!F63,"No Aplica"))</f>
        <v/>
      </c>
      <c r="T63" s="87" t="str">
        <f>IF($H$63="","",
IF(OR($H$63="Corrupción",$H$63="Lavado de Activos",$H$63="Financiación del Terrorismo",$H$63="Corrupción en Trámites, OPAs y Consultas de Acceso a la Información Pública"),'6.Valoración Control Corrupción'!G63,"No Aplica"))</f>
        <v/>
      </c>
      <c r="U63" s="87" t="str">
        <f>IF($H$63="","",
IF(OR($H$63="Corrupción",$H$63="Lavado de Activos",$H$63="Financiación del Terrorismo",$H$63="Corrupción en Trámites, OPAs y Consultas de Acceso a la Información Pública"),'6.Valoración Control Corrupción'!H63,"No Aplica"))</f>
        <v/>
      </c>
      <c r="V63" s="87" t="str">
        <f>IF($H$63="","",
IF(OR($H$63="Corrupción",$H$63="Lavado de Activos",$H$63="Financiación del Terrorismo",$H$63="Corrupción en Trámites, OPAs y Consultas de Acceso a la Información Pública"),'6.Valoración Control Corrupción'!I63,"No Aplica"))</f>
        <v/>
      </c>
      <c r="W63" s="87" t="str">
        <f>IF($H$63="","",
IF(OR($H$63="Corrupción",$H$63="Lavado de Activos",$H$63="Financiación del Terrorismo",$H$63="Corrupción en Trámites, OPAs y Consultas de Acceso a la Información Pública"),'6.Valoración Control Corrupción'!J63,"No Aplica"))</f>
        <v/>
      </c>
      <c r="X63" s="78" t="str">
        <f>IF($H$63="","",
IF(OR($H$63="Corrupción",$H$63="Lavado de Activos",$H$63="Financiación del Terrorismo",$H$63="Trámites, OPAs y Consultas de Acceso a la Información Pública"),"No Aplica",'5. Valoración de Controles'!I63))</f>
        <v/>
      </c>
      <c r="Y63" s="78" t="str">
        <f>IF($H$63="","",
IF(OR($H$63="Corrupción",$H$63="Lavado de Activos",$H$63="Financiación del Terrorismo",$H$63="Trámites, OPAs y Consultas de Acceso a la Información Pública"),"No Aplica",'5. Valoración de Controles'!J63))</f>
        <v/>
      </c>
      <c r="Z63" s="78" t="str">
        <f>IF($H$63="","",
IF(OR($H$63="Corrupción",$H$63="Lavado de Activos",$H$63="Financiación del Terrorismo",$H$63="Trámites, OPAs y Consultas de Acceso a la Información Pública"),"No Aplica",'5. Valoración de Controles'!K63))</f>
        <v/>
      </c>
      <c r="AA63" s="78" t="str">
        <f>IF($H$63="","",
IF(OR($H$63="Corrupción",$H$63="Lavado de Activos",$H$63="Financiación del Terrorismo",$H$63="Trámites, OPAs y Consultas de Acceso a la Información Pública"),"No Aplica",'5. Valoración de Controles'!L63))</f>
        <v/>
      </c>
      <c r="AB63" s="78" t="str">
        <f>IF($H$63="","",
IF(OR($H$63="Corrupción",$H$63="Lavado de Activos",$H$63="Financiación del Terrorismo",$H$63="Trámites, OPAs y Consultas de Acceso a la Información Pública"),"No Aplica",'5. Valoración de Controles'!M63))</f>
        <v/>
      </c>
      <c r="AC63" s="78" t="str">
        <f>IF($H$63="","",
IF(OR($H$63="Corrupción",$H$63="Lavado de Activos",$H$63="Financiación del Terrorismo",$H$63="Trámites, OPAs y Consultas de Acceso a la Información Pública"),"No Aplica",'5. Valoración de Controles'!N63))</f>
        <v/>
      </c>
      <c r="AD63" s="78" t="str">
        <f>IF($H$63="","",
IF(OR($H$63="Corrupción",$H$63="Lavado de Activos",$H$63="Financiación del Terrorismo",$H$63="Trámites, OPAs y Consultas de Acceso a la Información Pública"),"No Aplica",'5. Valoración de Controles'!O63))</f>
        <v/>
      </c>
      <c r="AE63" s="78" t="str">
        <f>IF($H$63="","",
IF(OR($H$63="Corrupción",$H$63="Lavado de Activos",$H$63="Financiación del Terrorismo",$H$63="Trámites, OPAs y Consultas de Acceso a la Información Pública"),"No Aplica",'5. Valoración de Controles'!P63))</f>
        <v/>
      </c>
      <c r="AF63" s="78" t="str">
        <f>IF($H$63="","",
IF(OR($H$63="Corrupción",$H$63="Lavado de Activos",$H$63="Financiación del Terrorismo",$H$63="Trámites, OPAs y Consultas de Acceso a la Información Pública"),"No Aplica",'5. Valoración de Controles'!Q63))</f>
        <v/>
      </c>
      <c r="AG63" s="79" t="str">
        <f>IF($H$63="","",
IF(OR($H$63="Corrupción",$H$63="Lavado de Activos",$H$63="Financiación del Terrorismo",$H$63="Corrupción en Trámites, OPAs y Consultas de Acceso a la Información Pública"),"No Aplica",'5. Valoración de Controles'!R63))</f>
        <v/>
      </c>
      <c r="AH63" s="54"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1"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4"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1"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7"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6"/>
      <c r="AN63" s="76"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5"/>
      <c r="AP63" s="92"/>
      <c r="AQ63" s="92" t="str">
        <f>IF(AO63="","","∑ Peso porcentual de cada acción definida")</f>
        <v/>
      </c>
      <c r="AR63" s="53"/>
      <c r="AS63" s="7"/>
      <c r="AT63" s="7"/>
      <c r="AU63" s="7"/>
      <c r="AV63" s="7"/>
      <c r="AW63" s="7"/>
      <c r="AX63" s="7"/>
      <c r="AY63" s="7"/>
      <c r="AZ63" s="7"/>
      <c r="BA63" s="7"/>
      <c r="BB63" s="7"/>
      <c r="BC63" s="7"/>
      <c r="BD63" s="7"/>
      <c r="BE63" s="7"/>
      <c r="BF63" s="7"/>
      <c r="BG63" s="7"/>
      <c r="BH63" s="7"/>
      <c r="BI63" s="7"/>
      <c r="BJ63" s="7"/>
      <c r="BK63" s="7"/>
      <c r="BL63" s="7"/>
    </row>
    <row r="64" ht="31.5" customHeight="1">
      <c r="A64" s="46"/>
      <c r="B64" s="46"/>
      <c r="C64" s="46"/>
      <c r="D64" s="46"/>
      <c r="E64" s="46"/>
      <c r="F64" s="46"/>
      <c r="G64" s="46"/>
      <c r="H64" s="46"/>
      <c r="I64" s="46"/>
      <c r="J64" s="46"/>
      <c r="K64" s="46"/>
      <c r="L64" s="46"/>
      <c r="M64" s="46"/>
      <c r="N64" s="46"/>
      <c r="O64" s="46"/>
      <c r="P64" s="46"/>
      <c r="Q64" s="87" t="str">
        <f>IF($H$63="","",
IF(OR($H$63="Corrupción",$H$63="Lavado de Activos",$H$63="Financiación del Terrorismo",$H$63="Corrupción en Trámites, OPAs y Consultas de Acceso a la Información Pública"),"No Aplica",'5. Valoración de Controles'!H64))</f>
        <v/>
      </c>
      <c r="R64" s="87" t="str">
        <f>IF($H$63="","",
IF(OR($H$63="Corrupción",$H$63="Lavado de Activos",$H$63="Financiación del Terrorismo",$H$63="Corrupción en Trámites, OPAs y Consultas de Acceso a la Información Pública"),'6.Valoración Control Corrupción'!E64,"No Aplica"))</f>
        <v/>
      </c>
      <c r="S64" s="87" t="str">
        <f>IF($H$63="","",
IF(OR($H$63="Corrupción",$H$63="Lavado de Activos",$H$63="Financiación del Terrorismo",$H$63="Corrupción en Trámites, OPAs y Consultas de Acceso a la Información Pública"),'6.Valoración Control Corrupción'!F64,"No Aplica"))</f>
        <v/>
      </c>
      <c r="T64" s="87" t="str">
        <f>IF($H$63="","",
IF(OR($H$63="Corrupción",$H$63="Lavado de Activos",$H$63="Financiación del Terrorismo",$H$63="Corrupción en Trámites, OPAs y Consultas de Acceso a la Información Pública"),'6.Valoración Control Corrupción'!G64,"No Aplica"))</f>
        <v/>
      </c>
      <c r="U64" s="87" t="str">
        <f>IF($H$63="","",
IF(OR($H$63="Corrupción",$H$63="Lavado de Activos",$H$63="Financiación del Terrorismo",$H$63="Corrupción en Trámites, OPAs y Consultas de Acceso a la Información Pública"),'6.Valoración Control Corrupción'!H64,"No Aplica"))</f>
        <v/>
      </c>
      <c r="V64" s="87" t="str">
        <f>IF($H$63="","",
IF(OR($H$63="Corrupción",$H$63="Lavado de Activos",$H$63="Financiación del Terrorismo",$H$63="Corrupción en Trámites, OPAs y Consultas de Acceso a la Información Pública"),'6.Valoración Control Corrupción'!I64,"No Aplica"))</f>
        <v/>
      </c>
      <c r="W64" s="87" t="str">
        <f>IF($H$63="","",
IF(OR($H$63="Corrupción",$H$63="Lavado de Activos",$H$63="Financiación del Terrorismo",$H$63="Corrupción en Trámites, OPAs y Consultas de Acceso a la Información Pública"),'6.Valoración Control Corrupción'!J64,"No Aplica"))</f>
        <v/>
      </c>
      <c r="X64" s="78" t="str">
        <f>IF($H$63="","",
IF(OR($H$63="Corrupción",$H$63="Lavado de Activos",$H$63="Financiación del Terrorismo",$H$63="Trámites, OPAs y Consultas de Acceso a la Información Pública"),"No Aplica",'5. Valoración de Controles'!I64))</f>
        <v/>
      </c>
      <c r="Y64" s="78" t="str">
        <f>IF($H$63="","",
IF(OR($H$63="Corrupción",$H$63="Lavado de Activos",$H$63="Financiación del Terrorismo",$H$63="Trámites, OPAs y Consultas de Acceso a la Información Pública"),"No Aplica",'5. Valoración de Controles'!J64))</f>
        <v/>
      </c>
      <c r="Z64" s="78" t="str">
        <f>IF($H$63="","",
IF(OR($H$63="Corrupción",$H$63="Lavado de Activos",$H$63="Financiación del Terrorismo",$H$63="Trámites, OPAs y Consultas de Acceso a la Información Pública"),"No Aplica",'5. Valoración de Controles'!K64))</f>
        <v/>
      </c>
      <c r="AA64" s="78" t="str">
        <f>IF($H$63="","",
IF(OR($H$63="Corrupción",$H$63="Lavado de Activos",$H$63="Financiación del Terrorismo",$H$63="Trámites, OPAs y Consultas de Acceso a la Información Pública"),"No Aplica",'5. Valoración de Controles'!L64))</f>
        <v/>
      </c>
      <c r="AB64" s="78" t="str">
        <f>IF($H$63="","",
IF(OR($H$63="Corrupción",$H$63="Lavado de Activos",$H$63="Financiación del Terrorismo",$H$63="Trámites, OPAs y Consultas de Acceso a la Información Pública"),"No Aplica",'5. Valoración de Controles'!M64))</f>
        <v/>
      </c>
      <c r="AC64" s="78" t="str">
        <f>IF($H$63="","",
IF(OR($H$63="Corrupción",$H$63="Lavado de Activos",$H$63="Financiación del Terrorismo",$H$63="Trámites, OPAs y Consultas de Acceso a la Información Pública"),"No Aplica",'5. Valoración de Controles'!N64))</f>
        <v/>
      </c>
      <c r="AD64" s="78" t="str">
        <f>IF($H$63="","",
IF(OR($H$63="Corrupción",$H$63="Lavado de Activos",$H$63="Financiación del Terrorismo",$H$63="Trámites, OPAs y Consultas de Acceso a la Información Pública"),"No Aplica",'5. Valoración de Controles'!O64))</f>
        <v/>
      </c>
      <c r="AE64" s="78" t="str">
        <f>IF($H$63="","",
IF(OR($H$63="Corrupción",$H$63="Lavado de Activos",$H$63="Financiación del Terrorismo",$H$63="Trámites, OPAs y Consultas de Acceso a la Información Pública"),"No Aplica",'5. Valoración de Controles'!P64))</f>
        <v/>
      </c>
      <c r="AF64" s="78" t="str">
        <f>IF($H$63="","",
IF(OR($H$63="Corrupción",$H$63="Lavado de Activos",$H$63="Financiación del Terrorismo",$H$63="Trámites, OPAs y Consultas de Acceso a la Información Pública"),"No Aplica",'5. Valoración de Controles'!Q64))</f>
        <v/>
      </c>
      <c r="AG64" s="79" t="str">
        <f>IF($H$63="","",
IF(OR($H$63="Corrupción",$H$63="Lavado de Activos",$H$63="Financiación del Terrorismo",$H$63="Corrupción en Trámites, OPAs y Consultas de Acceso a la Información Pública"),"No Aplica",'5. Valoración de Controles'!R64))</f>
        <v/>
      </c>
      <c r="AH64" s="46"/>
      <c r="AI64" s="46"/>
      <c r="AJ64" s="46"/>
      <c r="AK64" s="46"/>
      <c r="AL64" s="46"/>
      <c r="AM64" s="46"/>
      <c r="AN64" s="46"/>
      <c r="AO64" s="46"/>
      <c r="AP64" s="46"/>
      <c r="AQ64" s="46"/>
      <c r="AR64" s="46"/>
      <c r="AS64" s="6"/>
      <c r="AT64" s="6"/>
      <c r="AU64" s="6"/>
      <c r="AV64" s="6"/>
      <c r="AW64" s="6"/>
      <c r="AX64" s="6"/>
      <c r="AY64" s="6"/>
      <c r="AZ64" s="6"/>
      <c r="BA64" s="6"/>
      <c r="BB64" s="6"/>
      <c r="BC64" s="6"/>
      <c r="BD64" s="6"/>
      <c r="BE64" s="6"/>
      <c r="BF64" s="6"/>
      <c r="BG64" s="6"/>
      <c r="BH64" s="6"/>
      <c r="BI64" s="6"/>
      <c r="BJ64" s="6"/>
      <c r="BK64" s="6"/>
      <c r="BL64" s="6"/>
    </row>
    <row r="65" ht="31.5" customHeight="1">
      <c r="A65" s="51"/>
      <c r="B65" s="51"/>
      <c r="C65" s="51"/>
      <c r="D65" s="51"/>
      <c r="E65" s="51"/>
      <c r="F65" s="51"/>
      <c r="G65" s="51"/>
      <c r="H65" s="51"/>
      <c r="I65" s="51"/>
      <c r="J65" s="51"/>
      <c r="K65" s="51"/>
      <c r="L65" s="51"/>
      <c r="M65" s="51"/>
      <c r="N65" s="51"/>
      <c r="O65" s="51"/>
      <c r="P65" s="51"/>
      <c r="Q65" s="87" t="str">
        <f>IF($H$63="","",
IF(OR($H$63="Corrupción",$H$63="Lavado de Activos",$H$63="Financiación del Terrorismo",$H$63="Corrupción en Trámites, OPAs y Consultas de Acceso a la Información Pública"),"No Aplica",'5. Valoración de Controles'!H65))</f>
        <v/>
      </c>
      <c r="R65" s="87" t="str">
        <f>IF($H$63="","",
IF(OR($H$63="Corrupción",$H$63="Lavado de Activos",$H$63="Financiación del Terrorismo",$H$63="Corrupción en Trámites, OPAs y Consultas de Acceso a la Información Pública"),'6.Valoración Control Corrupción'!E65,"No Aplica"))</f>
        <v/>
      </c>
      <c r="S65" s="87" t="str">
        <f>IF($H$63="","",
IF(OR($H$63="Corrupción",$H$63="Lavado de Activos",$H$63="Financiación del Terrorismo",$H$63="Corrupción en Trámites, OPAs y Consultas de Acceso a la Información Pública"),'6.Valoración Control Corrupción'!F65,"No Aplica"))</f>
        <v/>
      </c>
      <c r="T65" s="87" t="str">
        <f>IF($H$63="","",
IF(OR($H$63="Corrupción",$H$63="Lavado de Activos",$H$63="Financiación del Terrorismo",$H$63="Corrupción en Trámites, OPAs y Consultas de Acceso a la Información Pública"),'6.Valoración Control Corrupción'!G65,"No Aplica"))</f>
        <v/>
      </c>
      <c r="U65" s="87" t="str">
        <f>IF($H$63="","",
IF(OR($H$63="Corrupción",$H$63="Lavado de Activos",$H$63="Financiación del Terrorismo",$H$63="Corrupción en Trámites, OPAs y Consultas de Acceso a la Información Pública"),'6.Valoración Control Corrupción'!H65,"No Aplica"))</f>
        <v/>
      </c>
      <c r="V65" s="87" t="str">
        <f>IF($H$63="","",
IF(OR($H$63="Corrupción",$H$63="Lavado de Activos",$H$63="Financiación del Terrorismo",$H$63="Corrupción en Trámites, OPAs y Consultas de Acceso a la Información Pública"),'6.Valoración Control Corrupción'!I65,"No Aplica"))</f>
        <v/>
      </c>
      <c r="W65" s="87" t="str">
        <f>IF($H$63="","",
IF(OR($H$63="Corrupción",$H$63="Lavado de Activos",$H$63="Financiación del Terrorismo",$H$63="Corrupción en Trámites, OPAs y Consultas de Acceso a la Información Pública"),'6.Valoración Control Corrupción'!J65,"No Aplica"))</f>
        <v/>
      </c>
      <c r="X65" s="78" t="str">
        <f>IF($H$63="","",
IF(OR($H$63="Corrupción",$H$63="Lavado de Activos",$H$63="Financiación del Terrorismo",$H$63="Trámites, OPAs y Consultas de Acceso a la Información Pública"),"No Aplica",'5. Valoración de Controles'!I65))</f>
        <v/>
      </c>
      <c r="Y65" s="78" t="str">
        <f>IF($H$63="","",
IF(OR($H$63="Corrupción",$H$63="Lavado de Activos",$H$63="Financiación del Terrorismo",$H$63="Trámites, OPAs y Consultas de Acceso a la Información Pública"),"No Aplica",'5. Valoración de Controles'!J65))</f>
        <v/>
      </c>
      <c r="Z65" s="78" t="str">
        <f>IF($H$63="","",
IF(OR($H$63="Corrupción",$H$63="Lavado de Activos",$H$63="Financiación del Terrorismo",$H$63="Trámites, OPAs y Consultas de Acceso a la Información Pública"),"No Aplica",'5. Valoración de Controles'!K65))</f>
        <v/>
      </c>
      <c r="AA65" s="78" t="str">
        <f>IF($H$63="","",
IF(OR($H$63="Corrupción",$H$63="Lavado de Activos",$H$63="Financiación del Terrorismo",$H$63="Trámites, OPAs y Consultas de Acceso a la Información Pública"),"No Aplica",'5. Valoración de Controles'!L65))</f>
        <v/>
      </c>
      <c r="AB65" s="78" t="str">
        <f>IF($H$63="","",
IF(OR($H$63="Corrupción",$H$63="Lavado de Activos",$H$63="Financiación del Terrorismo",$H$63="Trámites, OPAs y Consultas de Acceso a la Información Pública"),"No Aplica",'5. Valoración de Controles'!M65))</f>
        <v/>
      </c>
      <c r="AC65" s="78" t="str">
        <f>IF($H$63="","",
IF(OR($H$63="Corrupción",$H$63="Lavado de Activos",$H$63="Financiación del Terrorismo",$H$63="Trámites, OPAs y Consultas de Acceso a la Información Pública"),"No Aplica",'5. Valoración de Controles'!N65))</f>
        <v/>
      </c>
      <c r="AD65" s="78" t="str">
        <f>IF($H$63="","",
IF(OR($H$63="Corrupción",$H$63="Lavado de Activos",$H$63="Financiación del Terrorismo",$H$63="Trámites, OPAs y Consultas de Acceso a la Información Pública"),"No Aplica",'5. Valoración de Controles'!O65))</f>
        <v/>
      </c>
      <c r="AE65" s="78" t="str">
        <f>IF($H$63="","",
IF(OR($H$63="Corrupción",$H$63="Lavado de Activos",$H$63="Financiación del Terrorismo",$H$63="Trámites, OPAs y Consultas de Acceso a la Información Pública"),"No Aplica",'5. Valoración de Controles'!P65))</f>
        <v/>
      </c>
      <c r="AF65" s="78" t="str">
        <f>IF($H$63="","",
IF(OR($H$63="Corrupción",$H$63="Lavado de Activos",$H$63="Financiación del Terrorismo",$H$63="Trámites, OPAs y Consultas de Acceso a la Información Pública"),"No Aplica",'5. Valoración de Controles'!Q65))</f>
        <v/>
      </c>
      <c r="AG65" s="79" t="str">
        <f>IF($H$63="","",
IF(OR($H$63="Corrupción",$H$63="Lavado de Activos",$H$63="Financiación del Terrorismo",$H$63="Corrupción en Trámites, OPAs y Consultas de Acceso a la Información Pública"),"No Aplica",'5. Valoración de Controles'!R65))</f>
        <v/>
      </c>
      <c r="AH65" s="51"/>
      <c r="AI65" s="51"/>
      <c r="AJ65" s="51"/>
      <c r="AK65" s="51"/>
      <c r="AL65" s="51"/>
      <c r="AM65" s="51"/>
      <c r="AN65" s="51"/>
      <c r="AO65" s="51"/>
      <c r="AP65" s="51"/>
      <c r="AQ65" s="51"/>
      <c r="AR65" s="51"/>
      <c r="AS65" s="6"/>
      <c r="AT65" s="6"/>
      <c r="AU65" s="6"/>
      <c r="AV65" s="6"/>
      <c r="AW65" s="6"/>
      <c r="AX65" s="6"/>
      <c r="AY65" s="6"/>
      <c r="AZ65" s="6"/>
      <c r="BA65" s="6"/>
      <c r="BB65" s="6"/>
      <c r="BC65" s="6"/>
      <c r="BD65" s="6"/>
      <c r="BE65" s="6"/>
      <c r="BF65" s="6"/>
      <c r="BG65" s="6"/>
      <c r="BH65" s="6"/>
      <c r="BI65" s="6"/>
      <c r="BJ65" s="6"/>
      <c r="BK65" s="6"/>
      <c r="BL65" s="6"/>
    </row>
    <row r="66" ht="31.5" customHeight="1">
      <c r="A66" s="52">
        <v>20.0</v>
      </c>
      <c r="B66" s="53" t="str">
        <f>'2. Identificación del Riesgo'!B66:B68</f>
        <v/>
      </c>
      <c r="C66" s="53" t="str">
        <f>IF('2. Identificación del Riesgo'!C66:C68="","",'2. Identificación del Riesgo'!C66:C68)</f>
        <v/>
      </c>
      <c r="D66" s="53" t="str">
        <f>IF('2. Identificación del Riesgo'!D66:D68="","",'2. Identificación del Riesgo'!D66:D68)</f>
        <v/>
      </c>
      <c r="E66" s="53" t="str">
        <f>IF('2. Identificación del Riesgo'!E66:E68="","",'2. Identificación del Riesgo'!E66:E68)</f>
        <v/>
      </c>
      <c r="F66" s="53" t="str">
        <f>IF('2. Identificación del Riesgo'!F66:F68="","",'2. Identificación del Riesgo'!F66:F68)</f>
        <v/>
      </c>
      <c r="G66" s="53" t="str">
        <f>IF('2. Identificación del Riesgo'!G66:G68="","",'2. Identificación del Riesgo'!G66:G68)</f>
        <v/>
      </c>
      <c r="H66" s="53" t="str">
        <f>IF('2. Identificación del Riesgo'!H66:H68="","",'2. Identificación del Riesgo'!H66:H68)</f>
        <v/>
      </c>
      <c r="I66" s="53" t="str">
        <f>IF('2. Identificación del Riesgo'!I66:I68="","",'2. Identificación del Riesgo'!I66:I68)</f>
        <v/>
      </c>
      <c r="J66" s="53" t="str">
        <f>IF('2. Identificación del Riesgo'!J66:J68="","",'2. Identificación del Riesgo'!J66:J68)</f>
        <v/>
      </c>
      <c r="K66" s="54" t="str">
        <f>'2. Identificación del Riesgo'!K66:K68</f>
        <v/>
      </c>
      <c r="L66" s="55" t="str">
        <f>'2. Identificación del Riesgo'!L66:L68</f>
        <v/>
      </c>
      <c r="M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4" t="str">
        <f>'2. Identificación del Riesgo'!N66:N68</f>
        <v/>
      </c>
      <c r="O66" s="55" t="str">
        <f>'2. Identificación del Riesgo'!O66:O68</f>
        <v/>
      </c>
      <c r="P66" s="57" t="str">
        <f>'2. Identificación del Riesgo'!P66:P68</f>
        <v/>
      </c>
      <c r="Q66" s="87" t="str">
        <f>IF($H$66="","",
IF(OR($H$66="Corrupción",$H$66="Lavado de Activos",$H$66="Financiación del Terrorismo",$H$66="Corrupción en Trámites, OPAs y Consultas de Acceso a la Información Pública"),"No Aplica",'5. Valoración de Controles'!H66))</f>
        <v/>
      </c>
      <c r="R66" s="87" t="str">
        <f>IF($H$66="","",
IF(OR($H$66="Corrupción",$H$66="Lavado de Activos",$H$66="Financiación del Terrorismo",$H$66="Corrupción en Trámites, OPAs y Consultas de Acceso a la Información Pública"),'6.Valoración Control Corrupción'!E66,"No Aplica"))</f>
        <v/>
      </c>
      <c r="S66" s="87" t="str">
        <f>IF($H$66="","",
IF(OR($H$66="Corrupción",$H$66="Lavado de Activos",$H$66="Financiación del Terrorismo",$H$66="Corrupción en Trámites, OPAs y Consultas de Acceso a la Información Pública"),'6.Valoración Control Corrupción'!F66,"No Aplica"))</f>
        <v/>
      </c>
      <c r="T66" s="87" t="str">
        <f>IF($H$66="","",
IF(OR($H$66="Corrupción",$H$66="Lavado de Activos",$H$66="Financiación del Terrorismo",$H$66="Corrupción en Trámites, OPAs y Consultas de Acceso a la Información Pública"),'6.Valoración Control Corrupción'!G66,"No Aplica"))</f>
        <v/>
      </c>
      <c r="U66" s="87" t="str">
        <f>IF($H$66="","",
IF(OR($H$66="Corrupción",$H$66="Lavado de Activos",$H$66="Financiación del Terrorismo",$H$66="Corrupción en Trámites, OPAs y Consultas de Acceso a la Información Pública"),'6.Valoración Control Corrupción'!H66,"No Aplica"))</f>
        <v/>
      </c>
      <c r="V66" s="87" t="str">
        <f>IF($H$66="","",
IF(OR($H$66="Corrupción",$H$66="Lavado de Activos",$H$66="Financiación del Terrorismo",$H$66="Corrupción en Trámites, OPAs y Consultas de Acceso a la Información Pública"),'6.Valoración Control Corrupción'!I66,"No Aplica"))</f>
        <v/>
      </c>
      <c r="W66" s="87" t="str">
        <f>IF($H$66="","",
IF(OR($H$66="Corrupción",$H$66="Lavado de Activos",$H$66="Financiación del Terrorismo",$H$66="Corrupción en Trámites, OPAs y Consultas de Acceso a la Información Pública"),'6.Valoración Control Corrupción'!J66,"No Aplica"))</f>
        <v/>
      </c>
      <c r="X66" s="78" t="str">
        <f>IF($H$66="","",
IF(OR($H$66="Corrupción",$H$66="Lavado de Activos",$H$66="Financiación del Terrorismo",$H$66="Trámites, OPAs y Consultas de Acceso a la Información Pública"),"No Aplica",'5. Valoración de Controles'!I66))</f>
        <v/>
      </c>
      <c r="Y66" s="78" t="str">
        <f>IF($H$66="","",
IF(OR($H$66="Corrupción",$H$66="Lavado de Activos",$H$66="Financiación del Terrorismo",$H$66="Trámites, OPAs y Consultas de Acceso a la Información Pública"),"No Aplica",'5. Valoración de Controles'!J66))</f>
        <v/>
      </c>
      <c r="Z66" s="78" t="str">
        <f>IF($H$66="","",
IF(OR($H$66="Corrupción",$H$66="Lavado de Activos",$H$66="Financiación del Terrorismo",$H$66="Trámites, OPAs y Consultas de Acceso a la Información Pública"),"No Aplica",'5. Valoración de Controles'!K66))</f>
        <v/>
      </c>
      <c r="AA66" s="78" t="str">
        <f>IF($H$66="","",
IF(OR($H$66="Corrupción",$H$66="Lavado de Activos",$H$66="Financiación del Terrorismo",$H$66="Trámites, OPAs y Consultas de Acceso a la Información Pública"),"No Aplica",'5. Valoración de Controles'!L66))</f>
        <v/>
      </c>
      <c r="AB66" s="78" t="str">
        <f>IF($H$66="","",
IF(OR($H$66="Corrupción",$H$66="Lavado de Activos",$H$66="Financiación del Terrorismo",$H$66="Trámites, OPAs y Consultas de Acceso a la Información Pública"),"No Aplica",'5. Valoración de Controles'!M66))</f>
        <v/>
      </c>
      <c r="AC66" s="78" t="str">
        <f>IF($H$66="","",
IF(OR($H$66="Corrupción",$H$66="Lavado de Activos",$H$66="Financiación del Terrorismo",$H$66="Trámites, OPAs y Consultas de Acceso a la Información Pública"),"No Aplica",'5. Valoración de Controles'!N66))</f>
        <v/>
      </c>
      <c r="AD66" s="78" t="str">
        <f>IF($H$66="","",
IF(OR($H$66="Corrupción",$H$66="Lavado de Activos",$H$66="Financiación del Terrorismo",$H$66="Trámites, OPAs y Consultas de Acceso a la Información Pública"),"No Aplica",'5. Valoración de Controles'!O66))</f>
        <v/>
      </c>
      <c r="AE66" s="78" t="str">
        <f>IF($H$66="","",
IF(OR($H$66="Corrupción",$H$66="Lavado de Activos",$H$66="Financiación del Terrorismo",$H$66="Trámites, OPAs y Consultas de Acceso a la Información Pública"),"No Aplica",'5. Valoración de Controles'!P66))</f>
        <v/>
      </c>
      <c r="AF66" s="78" t="str">
        <f>IF($H$66="","",
IF(OR($H$66="Corrupción",$H$66="Lavado de Activos",$H$66="Financiación del Terrorismo",$H$66="Trámites, OPAs y Consultas de Acceso a la Información Pública"),"No Aplica",'5. Valoración de Controles'!Q66))</f>
        <v/>
      </c>
      <c r="AG66" s="79" t="str">
        <f>IF($H$66="","",
IF(OR($H$66="Corrupción",$H$66="Lavado de Activos",$H$66="Financiación del Terrorismo",$H$66="Corrupción en Trámites, OPAs y Consultas de Acceso a la Información Pública"),"No Aplica",'5. Valoración de Controles'!R66))</f>
        <v/>
      </c>
      <c r="AH66" s="54"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1"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4"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1"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7"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6"/>
      <c r="AN66" s="76"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5"/>
      <c r="AP66" s="92"/>
      <c r="AQ66" s="92" t="str">
        <f>IF(AO66="","","∑ Peso porcentual de cada acción definida")</f>
        <v/>
      </c>
      <c r="AR66" s="53"/>
      <c r="AS66" s="7"/>
      <c r="AT66" s="7"/>
      <c r="AU66" s="7"/>
      <c r="AV66" s="7"/>
      <c r="AW66" s="7"/>
      <c r="AX66" s="7"/>
      <c r="AY66" s="7"/>
      <c r="AZ66" s="7"/>
      <c r="BA66" s="7"/>
      <c r="BB66" s="7"/>
      <c r="BC66" s="7"/>
      <c r="BD66" s="7"/>
      <c r="BE66" s="7"/>
      <c r="BF66" s="7"/>
      <c r="BG66" s="7"/>
      <c r="BH66" s="7"/>
      <c r="BI66" s="7"/>
      <c r="BJ66" s="7"/>
      <c r="BK66" s="7"/>
      <c r="BL66" s="7"/>
    </row>
    <row r="67" ht="31.5" customHeight="1">
      <c r="A67" s="46"/>
      <c r="B67" s="46"/>
      <c r="C67" s="46"/>
      <c r="D67" s="46"/>
      <c r="E67" s="46"/>
      <c r="F67" s="46"/>
      <c r="G67" s="46"/>
      <c r="H67" s="46"/>
      <c r="I67" s="46"/>
      <c r="J67" s="46"/>
      <c r="K67" s="46"/>
      <c r="L67" s="46"/>
      <c r="M67" s="46"/>
      <c r="N67" s="46"/>
      <c r="O67" s="46"/>
      <c r="P67" s="46"/>
      <c r="Q67" s="87" t="str">
        <f>IF($H$66="","",
IF(OR($H$66="Corrupción",$H$66="Lavado de Activos",$H$66="Financiación del Terrorismo",$H$66="Corrupción en Trámites, OPAs y Consultas de Acceso a la Información Pública"),"No Aplica",'5. Valoración de Controles'!H67))</f>
        <v/>
      </c>
      <c r="R67" s="87" t="str">
        <f>IF($H$66="","",
IF(OR($H$66="Corrupción",$H$66="Lavado de Activos",$H$66="Financiación del Terrorismo",$H$66="Corrupción en Trámites, OPAs y Consultas de Acceso a la Información Pública"),'6.Valoración Control Corrupción'!E67,"No Aplica"))</f>
        <v/>
      </c>
      <c r="S67" s="87" t="str">
        <f>IF($H$66="","",
IF(OR($H$66="Corrupción",$H$66="Lavado de Activos",$H$66="Financiación del Terrorismo",$H$66="Corrupción en Trámites, OPAs y Consultas de Acceso a la Información Pública"),'6.Valoración Control Corrupción'!F67,"No Aplica"))</f>
        <v/>
      </c>
      <c r="T67" s="87" t="str">
        <f>IF($H$66="","",
IF(OR($H$66="Corrupción",$H$66="Lavado de Activos",$H$66="Financiación del Terrorismo",$H$66="Corrupción en Trámites, OPAs y Consultas de Acceso a la Información Pública"),'6.Valoración Control Corrupción'!G67,"No Aplica"))</f>
        <v/>
      </c>
      <c r="U67" s="87" t="str">
        <f>IF($H$66="","",
IF(OR($H$66="Corrupción",$H$66="Lavado de Activos",$H$66="Financiación del Terrorismo",$H$66="Corrupción en Trámites, OPAs y Consultas de Acceso a la Información Pública"),'6.Valoración Control Corrupción'!H67,"No Aplica"))</f>
        <v/>
      </c>
      <c r="V67" s="87" t="str">
        <f>IF($H$66="","",
IF(OR($H$66="Corrupción",$H$66="Lavado de Activos",$H$66="Financiación del Terrorismo",$H$66="Corrupción en Trámites, OPAs y Consultas de Acceso a la Información Pública"),'6.Valoración Control Corrupción'!I67,"No Aplica"))</f>
        <v/>
      </c>
      <c r="W67" s="87" t="str">
        <f>IF($H$66="","",
IF(OR($H$66="Corrupción",$H$66="Lavado de Activos",$H$66="Financiación del Terrorismo",$H$66="Corrupción en Trámites, OPAs y Consultas de Acceso a la Información Pública"),'6.Valoración Control Corrupción'!J67,"No Aplica"))</f>
        <v/>
      </c>
      <c r="X67" s="78" t="str">
        <f>IF($H$66="","",
IF(OR($H$66="Corrupción",$H$66="Lavado de Activos",$H$66="Financiación del Terrorismo",$H$66="Trámites, OPAs y Consultas de Acceso a la Información Pública"),"No Aplica",'5. Valoración de Controles'!I67))</f>
        <v/>
      </c>
      <c r="Y67" s="78" t="str">
        <f>IF($H$66="","",
IF(OR($H$66="Corrupción",$H$66="Lavado de Activos",$H$66="Financiación del Terrorismo",$H$66="Trámites, OPAs y Consultas de Acceso a la Información Pública"),"No Aplica",'5. Valoración de Controles'!J67))</f>
        <v/>
      </c>
      <c r="Z67" s="78" t="str">
        <f>IF($H$66="","",
IF(OR($H$66="Corrupción",$H$66="Lavado de Activos",$H$66="Financiación del Terrorismo",$H$66="Trámites, OPAs y Consultas de Acceso a la Información Pública"),"No Aplica",'5. Valoración de Controles'!K67))</f>
        <v/>
      </c>
      <c r="AA67" s="78" t="str">
        <f>IF($H$66="","",
IF(OR($H$66="Corrupción",$H$66="Lavado de Activos",$H$66="Financiación del Terrorismo",$H$66="Trámites, OPAs y Consultas de Acceso a la Información Pública"),"No Aplica",'5. Valoración de Controles'!L67))</f>
        <v/>
      </c>
      <c r="AB67" s="78" t="str">
        <f>IF($H$66="","",
IF(OR($H$66="Corrupción",$H$66="Lavado de Activos",$H$66="Financiación del Terrorismo",$H$66="Trámites, OPAs y Consultas de Acceso a la Información Pública"),"No Aplica",'5. Valoración de Controles'!M67))</f>
        <v/>
      </c>
      <c r="AC67" s="78" t="str">
        <f>IF($H$66="","",
IF(OR($H$66="Corrupción",$H$66="Lavado de Activos",$H$66="Financiación del Terrorismo",$H$66="Trámites, OPAs y Consultas de Acceso a la Información Pública"),"No Aplica",'5. Valoración de Controles'!N67))</f>
        <v/>
      </c>
      <c r="AD67" s="78" t="str">
        <f>IF($H$66="","",
IF(OR($H$66="Corrupción",$H$66="Lavado de Activos",$H$66="Financiación del Terrorismo",$H$66="Trámites, OPAs y Consultas de Acceso a la Información Pública"),"No Aplica",'5. Valoración de Controles'!O67))</f>
        <v/>
      </c>
      <c r="AE67" s="78" t="str">
        <f>IF($H$66="","",
IF(OR($H$66="Corrupción",$H$66="Lavado de Activos",$H$66="Financiación del Terrorismo",$H$66="Trámites, OPAs y Consultas de Acceso a la Información Pública"),"No Aplica",'5. Valoración de Controles'!P67))</f>
        <v/>
      </c>
      <c r="AF67" s="78" t="str">
        <f>IF($H$66="","",
IF(OR($H$66="Corrupción",$H$66="Lavado de Activos",$H$66="Financiación del Terrorismo",$H$66="Trámites, OPAs y Consultas de Acceso a la Información Pública"),"No Aplica",'5. Valoración de Controles'!Q67))</f>
        <v/>
      </c>
      <c r="AG67" s="79" t="str">
        <f>IF($H$66="","",
IF(OR($H$66="Corrupción",$H$66="Lavado de Activos",$H$66="Financiación del Terrorismo",$H$66="Corrupción en Trámites, OPAs y Consultas de Acceso a la Información Pública"),"No Aplica",'5. Valoración de Controles'!R67))</f>
        <v/>
      </c>
      <c r="AH67" s="46"/>
      <c r="AI67" s="46"/>
      <c r="AJ67" s="46"/>
      <c r="AK67" s="46"/>
      <c r="AL67" s="46"/>
      <c r="AM67" s="46"/>
      <c r="AN67" s="46"/>
      <c r="AO67" s="46"/>
      <c r="AP67" s="46"/>
      <c r="AQ67" s="46"/>
      <c r="AR67" s="46"/>
      <c r="AS67" s="6"/>
      <c r="AT67" s="6"/>
      <c r="AU67" s="6"/>
      <c r="AV67" s="6"/>
      <c r="AW67" s="6"/>
      <c r="AX67" s="6"/>
      <c r="AY67" s="6"/>
      <c r="AZ67" s="6"/>
      <c r="BA67" s="6"/>
      <c r="BB67" s="6"/>
      <c r="BC67" s="6"/>
      <c r="BD67" s="6"/>
      <c r="BE67" s="6"/>
      <c r="BF67" s="6"/>
      <c r="BG67" s="6"/>
      <c r="BH67" s="6"/>
      <c r="BI67" s="6"/>
      <c r="BJ67" s="6"/>
      <c r="BK67" s="6"/>
      <c r="BL67" s="6"/>
    </row>
    <row r="68" ht="31.5" customHeight="1">
      <c r="A68" s="51"/>
      <c r="B68" s="51"/>
      <c r="C68" s="51"/>
      <c r="D68" s="51"/>
      <c r="E68" s="51"/>
      <c r="F68" s="51"/>
      <c r="G68" s="51"/>
      <c r="H68" s="51"/>
      <c r="I68" s="51"/>
      <c r="J68" s="51"/>
      <c r="K68" s="51"/>
      <c r="L68" s="51"/>
      <c r="M68" s="51"/>
      <c r="N68" s="51"/>
      <c r="O68" s="51"/>
      <c r="P68" s="51"/>
      <c r="Q68" s="87" t="str">
        <f>IF($H$66="","",
IF(OR($H$66="Corrupción",$H$66="Lavado de Activos",$H$66="Financiación del Terrorismo",$H$66="Corrupción en Trámites, OPAs y Consultas de Acceso a la Información Pública"),"No Aplica",'5. Valoración de Controles'!H68))</f>
        <v/>
      </c>
      <c r="R68" s="87" t="str">
        <f>IF($H$66="","",
IF(OR($H$66="Corrupción",$H$66="Lavado de Activos",$H$66="Financiación del Terrorismo",$H$66="Corrupción en Trámites, OPAs y Consultas de Acceso a la Información Pública"),'6.Valoración Control Corrupción'!E68,"No Aplica"))</f>
        <v/>
      </c>
      <c r="S68" s="87" t="str">
        <f>IF($H$66="","",
IF(OR($H$66="Corrupción",$H$66="Lavado de Activos",$H$66="Financiación del Terrorismo",$H$66="Corrupción en Trámites, OPAs y Consultas de Acceso a la Información Pública"),'6.Valoración Control Corrupción'!F68,"No Aplica"))</f>
        <v/>
      </c>
      <c r="T68" s="87" t="str">
        <f>IF($H$66="","",
IF(OR($H$66="Corrupción",$H$66="Lavado de Activos",$H$66="Financiación del Terrorismo",$H$66="Corrupción en Trámites, OPAs y Consultas de Acceso a la Información Pública"),'6.Valoración Control Corrupción'!G68,"No Aplica"))</f>
        <v/>
      </c>
      <c r="U68" s="87" t="str">
        <f>IF($H$66="","",
IF(OR($H$66="Corrupción",$H$66="Lavado de Activos",$H$66="Financiación del Terrorismo",$H$66="Corrupción en Trámites, OPAs y Consultas de Acceso a la Información Pública"),'6.Valoración Control Corrupción'!H68,"No Aplica"))</f>
        <v/>
      </c>
      <c r="V68" s="87" t="str">
        <f>IF($H$66="","",
IF(OR($H$66="Corrupción",$H$66="Lavado de Activos",$H$66="Financiación del Terrorismo",$H$66="Corrupción en Trámites, OPAs y Consultas de Acceso a la Información Pública"),'6.Valoración Control Corrupción'!I68,"No Aplica"))</f>
        <v/>
      </c>
      <c r="W68" s="87" t="str">
        <f>IF($H$66="","",
IF(OR($H$66="Corrupción",$H$66="Lavado de Activos",$H$66="Financiación del Terrorismo",$H$66="Corrupción en Trámites, OPAs y Consultas de Acceso a la Información Pública"),'6.Valoración Control Corrupción'!J68,"No Aplica"))</f>
        <v/>
      </c>
      <c r="X68" s="78" t="str">
        <f>IF($H$66="","",
IF(OR($H$66="Corrupción",$H$66="Lavado de Activos",$H$66="Financiación del Terrorismo",$H$66="Trámites, OPAs y Consultas de Acceso a la Información Pública"),"No Aplica",'5. Valoración de Controles'!I68))</f>
        <v/>
      </c>
      <c r="Y68" s="78" t="str">
        <f>IF($H$66="","",
IF(OR($H$66="Corrupción",$H$66="Lavado de Activos",$H$66="Financiación del Terrorismo",$H$66="Trámites, OPAs y Consultas de Acceso a la Información Pública"),"No Aplica",'5. Valoración de Controles'!J68))</f>
        <v/>
      </c>
      <c r="Z68" s="78" t="str">
        <f>IF($H$66="","",
IF(OR($H$66="Corrupción",$H$66="Lavado de Activos",$H$66="Financiación del Terrorismo",$H$66="Trámites, OPAs y Consultas de Acceso a la Información Pública"),"No Aplica",'5. Valoración de Controles'!K68))</f>
        <v/>
      </c>
      <c r="AA68" s="78" t="str">
        <f>IF($H$66="","",
IF(OR($H$66="Corrupción",$H$66="Lavado de Activos",$H$66="Financiación del Terrorismo",$H$66="Trámites, OPAs y Consultas de Acceso a la Información Pública"),"No Aplica",'5. Valoración de Controles'!L68))</f>
        <v/>
      </c>
      <c r="AB68" s="78" t="str">
        <f>IF($H$66="","",
IF(OR($H$66="Corrupción",$H$66="Lavado de Activos",$H$66="Financiación del Terrorismo",$H$66="Trámites, OPAs y Consultas de Acceso a la Información Pública"),"No Aplica",'5. Valoración de Controles'!M68))</f>
        <v/>
      </c>
      <c r="AC68" s="78" t="str">
        <f>IF($H$66="","",
IF(OR($H$66="Corrupción",$H$66="Lavado de Activos",$H$66="Financiación del Terrorismo",$H$66="Trámites, OPAs y Consultas de Acceso a la Información Pública"),"No Aplica",'5. Valoración de Controles'!N68))</f>
        <v/>
      </c>
      <c r="AD68" s="78" t="str">
        <f>IF($H$66="","",
IF(OR($H$66="Corrupción",$H$66="Lavado de Activos",$H$66="Financiación del Terrorismo",$H$66="Trámites, OPAs y Consultas de Acceso a la Información Pública"),"No Aplica",'5. Valoración de Controles'!O68))</f>
        <v/>
      </c>
      <c r="AE68" s="78" t="str">
        <f>IF($H$66="","",
IF(OR($H$66="Corrupción",$H$66="Lavado de Activos",$H$66="Financiación del Terrorismo",$H$66="Trámites, OPAs y Consultas de Acceso a la Información Pública"),"No Aplica",'5. Valoración de Controles'!P68))</f>
        <v/>
      </c>
      <c r="AF68" s="78" t="str">
        <f>IF($H$66="","",
IF(OR($H$66="Corrupción",$H$66="Lavado de Activos",$H$66="Financiación del Terrorismo",$H$66="Trámites, OPAs y Consultas de Acceso a la Información Pública"),"No Aplica",'5. Valoración de Controles'!Q68))</f>
        <v/>
      </c>
      <c r="AG68" s="79" t="str">
        <f>IF($H$66="","",
IF(OR($H$66="Corrupción",$H$66="Lavado de Activos",$H$66="Financiación del Terrorismo",$H$66="Corrupción en Trámites, OPAs y Consultas de Acceso a la Información Pública"),"No Aplica",'5. Valoración de Controles'!R68))</f>
        <v/>
      </c>
      <c r="AH68" s="51"/>
      <c r="AI68" s="51"/>
      <c r="AJ68" s="51"/>
      <c r="AK68" s="51"/>
      <c r="AL68" s="51"/>
      <c r="AM68" s="51"/>
      <c r="AN68" s="51"/>
      <c r="AO68" s="51"/>
      <c r="AP68" s="51"/>
      <c r="AQ68" s="51"/>
      <c r="AR68" s="51"/>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K9:K11">
    <cfRule type="expression" dxfId="0" priority="6">
      <formula>IF($K9="Casi seguro",1,0)</formula>
    </cfRule>
  </conditionalFormatting>
  <conditionalFormatting sqref="K9:K11">
    <cfRule type="expression" dxfId="1" priority="7">
      <formula>IF($K9="Probable",1,0)</formula>
    </cfRule>
  </conditionalFormatting>
  <conditionalFormatting sqref="K9:K11">
    <cfRule type="expression" dxfId="2" priority="8">
      <formula>IF($K9="Posible",1,0)</formula>
    </cfRule>
  </conditionalFormatting>
  <conditionalFormatting sqref="K9:K11">
    <cfRule type="expression" dxfId="3" priority="9">
      <formula>IF($K9="Improbable",1,0)</formula>
    </cfRule>
  </conditionalFormatting>
  <conditionalFormatting sqref="K9:K11">
    <cfRule type="expression" dxfId="4" priority="10">
      <formula>IF($K9="Rara vez",1,0)</formula>
    </cfRule>
  </conditionalFormatting>
  <conditionalFormatting sqref="K12 K15 K18 K21 K24 K27 K30 K33 K36 K39 K42 K45 K48 K51 K54 K57 K60 K63 K66">
    <cfRule type="cellIs" dxfId="0" priority="11" operator="equal">
      <formula>"Muy Alta"</formula>
    </cfRule>
  </conditionalFormatting>
  <conditionalFormatting sqref="K12 K15 K18 K21 K24 K27 K30 K33 K36 K39 K42 K45 K48 K51 K54 K57 K60 K63 K66">
    <cfRule type="cellIs" dxfId="1" priority="12" operator="equal">
      <formula>"Alta"</formula>
    </cfRule>
  </conditionalFormatting>
  <conditionalFormatting sqref="K12 K15 K18 K21 K24 K27 K30 K33 K36 K39 K42 K45 K48 K51 K54 K57 K60 K63 K66">
    <cfRule type="cellIs" dxfId="2" priority="13" operator="equal">
      <formula>"Media"</formula>
    </cfRule>
  </conditionalFormatting>
  <conditionalFormatting sqref="K12 K15 K18 K21 K24 K27 K30 K33 K36 K39 K42 K45 K48 K51 K54 K57 K60 K63 K66">
    <cfRule type="cellIs" dxfId="3" priority="14" operator="equal">
      <formula>"Baja"</formula>
    </cfRule>
  </conditionalFormatting>
  <conditionalFormatting sqref="K12 K15 K18 K21 K24 K27 K30 K33 K36 K39 K42 K45 K48 K51 K54 K57 K60 K63 K66">
    <cfRule type="cellIs" dxfId="4" priority="15" operator="equal">
      <formula>"Muy Baja"</formula>
    </cfRule>
  </conditionalFormatting>
  <conditionalFormatting sqref="K12:K68">
    <cfRule type="expression" dxfId="0" priority="16">
      <formula>IF($K12="Casi seguro",1,0)</formula>
    </cfRule>
  </conditionalFormatting>
  <conditionalFormatting sqref="K12:K68">
    <cfRule type="expression" dxfId="1" priority="17">
      <formula>IF($K12="Probable",1,0)</formula>
    </cfRule>
  </conditionalFormatting>
  <conditionalFormatting sqref="K12:K68">
    <cfRule type="expression" dxfId="2" priority="18">
      <formula>IF($K12="Posible",1,0)</formula>
    </cfRule>
  </conditionalFormatting>
  <conditionalFormatting sqref="K12:K68">
    <cfRule type="expression" dxfId="3" priority="19">
      <formula>IF($K12="Improbable",1,0)</formula>
    </cfRule>
  </conditionalFormatting>
  <conditionalFormatting sqref="K12:K68">
    <cfRule type="expression" dxfId="4" priority="20">
      <formula>IF($K12="Rara vez",1,0)</formula>
    </cfRule>
  </conditionalFormatting>
  <conditionalFormatting sqref="N9">
    <cfRule type="cellIs" dxfId="0" priority="21" operator="equal">
      <formula>"Catastrófico"</formula>
    </cfRule>
  </conditionalFormatting>
  <conditionalFormatting sqref="N9">
    <cfRule type="cellIs" dxfId="1" priority="22" operator="equal">
      <formula>"Mayor"</formula>
    </cfRule>
  </conditionalFormatting>
  <conditionalFormatting sqref="N9">
    <cfRule type="cellIs" dxfId="2" priority="23" operator="equal">
      <formula>"Moderado"</formula>
    </cfRule>
  </conditionalFormatting>
  <conditionalFormatting sqref="N9">
    <cfRule type="cellIs" dxfId="3" priority="24" operator="equal">
      <formula>"Menor"</formula>
    </cfRule>
  </conditionalFormatting>
  <conditionalFormatting sqref="N9">
    <cfRule type="cellIs" dxfId="4" priority="25" operator="equal">
      <formula>"Leve"</formula>
    </cfRule>
  </conditionalFormatting>
  <conditionalFormatting sqref="N12 N15 N18 N21 N24 N27 N30 N33 N36 N39 N42 N45 N48 N51 N54 N57 N60 N63 N66">
    <cfRule type="cellIs" dxfId="0" priority="26" operator="equal">
      <formula>"Catastrófico"</formula>
    </cfRule>
  </conditionalFormatting>
  <conditionalFormatting sqref="N12 N15 N18 N21 N24 N27 N30 N33 N36 N39 N42 N45 N48 N51 N54 N57 N60 N63 N66">
    <cfRule type="cellIs" dxfId="1" priority="27" operator="equal">
      <formula>"Mayor"</formula>
    </cfRule>
  </conditionalFormatting>
  <conditionalFormatting sqref="N12 N15 N18 N21 N24 N27 N30 N33 N36 N39 N42 N45 N48 N51 N54 N57 N60 N63 N66">
    <cfRule type="cellIs" dxfId="2" priority="28" operator="equal">
      <formula>"Moderado"</formula>
    </cfRule>
  </conditionalFormatting>
  <conditionalFormatting sqref="N12 N15 N18 N21 N24 N27 N30 N33 N36 N39 N42 N45 N48 N51 N54 N57 N60 N63 N66">
    <cfRule type="cellIs" dxfId="3" priority="29" operator="equal">
      <formula>"Menor"</formula>
    </cfRule>
  </conditionalFormatting>
  <conditionalFormatting sqref="N12 N15 N18 N21 N24 N27 N30 N33 N36 N39 N42 N45 N48 N51 N54 N57 N60 N63 N66">
    <cfRule type="cellIs" dxfId="4" priority="30" operator="equal">
      <formula>"Leve"</formula>
    </cfRule>
  </conditionalFormatting>
  <conditionalFormatting sqref="P9">
    <cfRule type="cellIs" dxfId="5" priority="31" operator="equal">
      <formula>"Extremo"</formula>
    </cfRule>
  </conditionalFormatting>
  <conditionalFormatting sqref="P9">
    <cfRule type="cellIs" dxfId="6" priority="32" operator="equal">
      <formula>"Alto"</formula>
    </cfRule>
  </conditionalFormatting>
  <conditionalFormatting sqref="P9">
    <cfRule type="cellIs" dxfId="7" priority="33" operator="equal">
      <formula>"Moderado"</formula>
    </cfRule>
  </conditionalFormatting>
  <conditionalFormatting sqref="P9">
    <cfRule type="cellIs" dxfId="4" priority="34" operator="equal">
      <formula>"Bajo"</formula>
    </cfRule>
  </conditionalFormatting>
  <conditionalFormatting sqref="P12 P15 P18 P21 P24 P27 P30 P33 P36 P39 P42 P45 P48 P51 P54 P57 P60 P63 P66">
    <cfRule type="cellIs" dxfId="5" priority="35" operator="equal">
      <formula>"Extremo"</formula>
    </cfRule>
  </conditionalFormatting>
  <conditionalFormatting sqref="P12 P15 P18 P21 P24 P27 P30 P33 P36 P39 P42 P45 P48 P51 P54 P57 P60 P63 P66">
    <cfRule type="cellIs" dxfId="6" priority="36" operator="equal">
      <formula>"Alto"</formula>
    </cfRule>
  </conditionalFormatting>
  <conditionalFormatting sqref="P12 P15 P18 P21 P24 P27 P30 P33 P36 P39 P42 P45 P48 P51 P54 P57 P60 P63 P66">
    <cfRule type="cellIs" dxfId="7" priority="37" operator="equal">
      <formula>"Moderado"</formula>
    </cfRule>
  </conditionalFormatting>
  <conditionalFormatting sqref="P12 P15 P18 P21 P24 P27 P30 P33 P36 P39 P42 P45 P48 P51 P54 P57 P60 P63 P66">
    <cfRule type="cellIs" dxfId="4" priority="38" operator="equal">
      <formula>"Bajo"</formula>
    </cfRule>
  </conditionalFormatting>
  <conditionalFormatting sqref="AH9">
    <cfRule type="cellIs" dxfId="0" priority="39" operator="equal">
      <formula>"Muy Alta"</formula>
    </cfRule>
  </conditionalFormatting>
  <conditionalFormatting sqref="AH9">
    <cfRule type="cellIs" dxfId="1" priority="40" operator="equal">
      <formula>"Alta"</formula>
    </cfRule>
  </conditionalFormatting>
  <conditionalFormatting sqref="AH9">
    <cfRule type="cellIs" dxfId="2" priority="41" operator="equal">
      <formula>"Media"</formula>
    </cfRule>
  </conditionalFormatting>
  <conditionalFormatting sqref="AH9">
    <cfRule type="cellIs" dxfId="3" priority="42" operator="equal">
      <formula>"Baja"</formula>
    </cfRule>
  </conditionalFormatting>
  <conditionalFormatting sqref="AH9">
    <cfRule type="cellIs" dxfId="4" priority="43" operator="equal">
      <formula>"Muy Baja"</formula>
    </cfRule>
  </conditionalFormatting>
  <conditionalFormatting sqref="AH9:AH11">
    <cfRule type="expression" dxfId="0" priority="44">
      <formula>IF($AH9="Casi seguro",1,0)</formula>
    </cfRule>
  </conditionalFormatting>
  <conditionalFormatting sqref="AH9:AH11">
    <cfRule type="expression" dxfId="1" priority="45">
      <formula>IF($AH9="Probable",1,0)</formula>
    </cfRule>
  </conditionalFormatting>
  <conditionalFormatting sqref="AH9:AH11">
    <cfRule type="expression" dxfId="2" priority="46">
      <formula>IF($AH9="Posible",1,0)</formula>
    </cfRule>
  </conditionalFormatting>
  <conditionalFormatting sqref="AH9:AH11">
    <cfRule type="expression" dxfId="3" priority="47">
      <formula>IF($AH9="Improbable",1,0)</formula>
    </cfRule>
  </conditionalFormatting>
  <conditionalFormatting sqref="AH9:AH11">
    <cfRule type="expression" dxfId="4" priority="48">
      <formula>IF($AH9="Rara vez",1,0)</formula>
    </cfRule>
  </conditionalFormatting>
  <conditionalFormatting sqref="AH12 AH15 AH18 AH21 AH24 AH27 AH30 AH33 AH36 AH39 AH42 AH45 AH48 AH51 AH54 AH57 AH60 AH63 AH66">
    <cfRule type="cellIs" dxfId="0" priority="49" operator="equal">
      <formula>"Muy Alta"</formula>
    </cfRule>
  </conditionalFormatting>
  <conditionalFormatting sqref="AH12 AH15 AH18 AH21 AH24 AH27 AH30 AH33 AH36 AH39 AH42 AH45 AH48 AH51 AH54 AH57 AH60 AH63 AH66">
    <cfRule type="cellIs" dxfId="1" priority="50" operator="equal">
      <formula>"Alta"</formula>
    </cfRule>
  </conditionalFormatting>
  <conditionalFormatting sqref="AH12 AH15 AH18 AH21 AH24 AH27 AH30 AH33 AH36 AH39 AH42 AH45 AH48 AH51 AH54 AH57 AH60 AH63 AH66">
    <cfRule type="cellIs" dxfId="2" priority="51" operator="equal">
      <formula>"Media"</formula>
    </cfRule>
  </conditionalFormatting>
  <conditionalFormatting sqref="AH12 AH15 AH18 AH21 AH24 AH27 AH30 AH33 AH36 AH39 AH42 AH45 AH48 AH51 AH54 AH57 AH60 AH63 AH66">
    <cfRule type="cellIs" dxfId="3" priority="52" operator="equal">
      <formula>"Baja"</formula>
    </cfRule>
  </conditionalFormatting>
  <conditionalFormatting sqref="AH12 AH15 AH18 AH21 AH24 AH27 AH30 AH33 AH36 AH39 AH42 AH45 AH48 AH51 AH54 AH57 AH60 AH63 AH66">
    <cfRule type="cellIs" dxfId="4" priority="53" operator="equal">
      <formula>"Muy Baja"</formula>
    </cfRule>
  </conditionalFormatting>
  <conditionalFormatting sqref="AH12:AH68">
    <cfRule type="expression" dxfId="0" priority="54">
      <formula>IF($AH12="Casi seguro",1,0)</formula>
    </cfRule>
  </conditionalFormatting>
  <conditionalFormatting sqref="AH12:AH68">
    <cfRule type="expression" dxfId="1" priority="55">
      <formula>IF($AH12="Probable",1,0)</formula>
    </cfRule>
  </conditionalFormatting>
  <conditionalFormatting sqref="AH12:AH68">
    <cfRule type="expression" dxfId="2" priority="56">
      <formula>IF($AH12="Posible",1,0)</formula>
    </cfRule>
  </conditionalFormatting>
  <conditionalFormatting sqref="AH12:AH68">
    <cfRule type="expression" dxfId="3" priority="57">
      <formula>IF($AH12="Improbable",1,0)</formula>
    </cfRule>
  </conditionalFormatting>
  <conditionalFormatting sqref="AH12:AH68">
    <cfRule type="expression" dxfId="4" priority="58">
      <formula>IF($AH12="Rara vez",1,0)</formula>
    </cfRule>
  </conditionalFormatting>
  <conditionalFormatting sqref="AJ9">
    <cfRule type="cellIs" dxfId="0" priority="59" operator="equal">
      <formula>"Catastrófico"</formula>
    </cfRule>
  </conditionalFormatting>
  <conditionalFormatting sqref="AJ9">
    <cfRule type="cellIs" dxfId="1" priority="60" operator="equal">
      <formula>"Mayor"</formula>
    </cfRule>
  </conditionalFormatting>
  <conditionalFormatting sqref="AJ9">
    <cfRule type="cellIs" dxfId="2" priority="61" operator="equal">
      <formula>"Moderado"</formula>
    </cfRule>
  </conditionalFormatting>
  <conditionalFormatting sqref="AJ9">
    <cfRule type="cellIs" dxfId="3" priority="62" operator="equal">
      <formula>"Menor"</formula>
    </cfRule>
  </conditionalFormatting>
  <conditionalFormatting sqref="AJ9">
    <cfRule type="cellIs" dxfId="4" priority="63" operator="equal">
      <formula>"Leve"</formula>
    </cfRule>
  </conditionalFormatting>
  <conditionalFormatting sqref="AJ12 AJ15 AJ18 AJ21 AJ24 AJ27 AJ30 AJ33 AJ36 AJ39 AJ42 AJ45 AJ48 AJ51 AJ54 AJ57 AJ60 AJ63 AJ66">
    <cfRule type="cellIs" dxfId="0" priority="64" operator="equal">
      <formula>"Catastrófico"</formula>
    </cfRule>
  </conditionalFormatting>
  <conditionalFormatting sqref="AJ12 AJ15 AJ18 AJ21 AJ24 AJ27 AJ30 AJ33 AJ36 AJ39 AJ42 AJ45 AJ48 AJ51 AJ54 AJ57 AJ60 AJ63 AJ66">
    <cfRule type="cellIs" dxfId="1" priority="65" operator="equal">
      <formula>"Mayor"</formula>
    </cfRule>
  </conditionalFormatting>
  <conditionalFormatting sqref="AJ12 AJ15 AJ18 AJ21 AJ24 AJ27 AJ30 AJ33 AJ36 AJ39 AJ42 AJ45 AJ48 AJ51 AJ54 AJ57 AJ60 AJ63 AJ66">
    <cfRule type="cellIs" dxfId="2" priority="66" operator="equal">
      <formula>"Moderado"</formula>
    </cfRule>
  </conditionalFormatting>
  <conditionalFormatting sqref="AJ12 AJ15 AJ18 AJ21 AJ24 AJ27 AJ30 AJ33 AJ36 AJ39 AJ42 AJ45 AJ48 AJ51 AJ54 AJ57 AJ60 AJ63 AJ66">
    <cfRule type="cellIs" dxfId="3" priority="67" operator="equal">
      <formula>"Menor"</formula>
    </cfRule>
  </conditionalFormatting>
  <conditionalFormatting sqref="AJ12 AJ15 AJ18 AJ21 AJ24 AJ27 AJ30 AJ33 AJ36 AJ39 AJ42 AJ45 AJ48 AJ51 AJ54 AJ57 AJ60 AJ63 AJ66">
    <cfRule type="cellIs" dxfId="4" priority="68" operator="equal">
      <formula>"Leve"</formula>
    </cfRule>
  </conditionalFormatting>
  <conditionalFormatting sqref="AL9">
    <cfRule type="cellIs" dxfId="5" priority="69" operator="equal">
      <formula>"Extremo"</formula>
    </cfRule>
  </conditionalFormatting>
  <conditionalFormatting sqref="AL9">
    <cfRule type="cellIs" dxfId="6" priority="70" operator="equal">
      <formula>"Alto"</formula>
    </cfRule>
  </conditionalFormatting>
  <conditionalFormatting sqref="AL9">
    <cfRule type="cellIs" dxfId="7" priority="71" operator="equal">
      <formula>"Moderado"</formula>
    </cfRule>
  </conditionalFormatting>
  <conditionalFormatting sqref="AL9">
    <cfRule type="cellIs" dxfId="4" priority="72" operator="equal">
      <formula>"Bajo"</formula>
    </cfRule>
  </conditionalFormatting>
  <conditionalFormatting sqref="AL12 AL15 AL18 AL21 AL24 AL27 AL30 AL33 AL36 AL39 AL42 AL45 AL48 AL51 AL54 AL57 AL60 AL63 AL66">
    <cfRule type="cellIs" dxfId="5" priority="73" operator="equal">
      <formula>"Extremo"</formula>
    </cfRule>
  </conditionalFormatting>
  <conditionalFormatting sqref="AL12 AL15 AL18 AL21 AL24 AL27 AL30 AL33 AL36 AL39 AL42 AL45 AL48 AL51 AL54 AL57 AL60 AL63 AL66">
    <cfRule type="cellIs" dxfId="6" priority="74" operator="equal">
      <formula>"Alto"</formula>
    </cfRule>
  </conditionalFormatting>
  <conditionalFormatting sqref="AL12 AL15 AL18 AL21 AL24 AL27 AL30 AL33 AL36 AL39 AL42 AL45 AL48 AL51 AL54 AL57 AL60 AL63 AL66">
    <cfRule type="cellIs" dxfId="7" priority="75" operator="equal">
      <formula>"Moderado"</formula>
    </cfRule>
  </conditionalFormatting>
  <conditionalFormatting sqref="AL12 AL15 AL18 AL21 AL24 AL27 AL30 AL33 AL36 AL39 AL42 AL45 AL48 AL51 AL54 AL57 AL60 AL63 AL66">
    <cfRule type="cellIs" dxfId="4" priority="76" operator="equal">
      <formula>"Bajo"</formula>
    </cfRule>
  </conditionalFormatting>
  <conditionalFormatting sqref="AO9:AR68">
    <cfRule type="expression" dxfId="8" priority="77">
      <formula>IF(OR($AM9="Evitar",$AM9="Compartir",$AM9="Aceptar",$AM9="Reducir (Transferir)"),1,0)</formula>
    </cfRule>
  </conditionalFormatting>
  <conditionalFormatting sqref="AO9:AR68">
    <cfRule type="expression" dxfId="8"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68">
    <cfRule type="expression" dxfId="8" priority="79">
      <formula>IF($AL9="Bajo",1,0)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4" width="29.29"/>
    <col customWidth="1" min="5" max="5" width="53.57"/>
    <col customWidth="1" min="6" max="6" width="8.57"/>
    <col customWidth="1" min="7" max="8" width="27.86"/>
    <col customWidth="1" min="9" max="9" width="23.71"/>
    <col customWidth="1" min="10" max="10" width="58.14"/>
    <col customWidth="1" min="11" max="11" width="9.57"/>
    <col customWidth="1" min="12" max="12" width="31.86"/>
    <col customWidth="1" min="13" max="13" width="23.71"/>
    <col customWidth="1" min="14" max="14" width="8.57"/>
    <col customWidth="1" min="15" max="16" width="27.86"/>
    <col customWidth="1" min="17" max="17" width="23.71"/>
    <col customWidth="1" min="18" max="18" width="33.71"/>
    <col customWidth="1" min="19" max="19" width="9.57"/>
    <col customWidth="1" min="20" max="20" width="50.0"/>
    <col customWidth="1" min="21" max="21" width="23.71"/>
    <col customWidth="1" min="22" max="22" width="8.57"/>
    <col customWidth="1" min="23" max="24" width="27.86"/>
    <col customWidth="1" min="25" max="25" width="23.71"/>
    <col customWidth="1" min="26" max="26" width="33.71"/>
    <col customWidth="1" min="27" max="27" width="9.57"/>
    <col customWidth="1" min="28" max="28" width="27.14"/>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60" t="s">
        <v>354</v>
      </c>
      <c r="AC1" s="28"/>
      <c r="AD1" s="7"/>
      <c r="AE1" s="7"/>
      <c r="AF1" s="7"/>
      <c r="AG1" s="7"/>
      <c r="AH1" s="7"/>
      <c r="AI1" s="7"/>
      <c r="AJ1" s="7"/>
      <c r="AK1" s="7"/>
      <c r="AL1" s="7"/>
      <c r="AM1" s="7"/>
      <c r="AN1" s="7"/>
      <c r="AO1" s="7"/>
      <c r="AP1" s="7"/>
      <c r="AQ1" s="7"/>
      <c r="AR1" s="7"/>
    </row>
    <row r="2" ht="16.5" customHeight="1">
      <c r="A2" s="9"/>
      <c r="B2" s="10"/>
      <c r="C2" s="9"/>
      <c r="AA2" s="10"/>
      <c r="AB2" s="60" t="s">
        <v>355</v>
      </c>
      <c r="AC2" s="28"/>
      <c r="AD2" s="7"/>
      <c r="AE2" s="7"/>
      <c r="AF2" s="7"/>
      <c r="AG2" s="7"/>
      <c r="AH2" s="7"/>
      <c r="AI2" s="7"/>
      <c r="AJ2" s="7"/>
      <c r="AK2" s="7"/>
      <c r="AL2" s="7"/>
      <c r="AM2" s="7"/>
      <c r="AN2" s="7"/>
      <c r="AO2" s="7"/>
      <c r="AP2" s="7"/>
      <c r="AQ2" s="7"/>
      <c r="AR2" s="7"/>
    </row>
    <row r="3" ht="16.5" customHeight="1">
      <c r="A3" s="9"/>
      <c r="B3" s="10"/>
      <c r="C3" s="9"/>
      <c r="AA3" s="10"/>
      <c r="AB3" s="60" t="s">
        <v>356</v>
      </c>
      <c r="AC3" s="28"/>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60" t="s">
        <v>357</v>
      </c>
      <c r="AC4" s="28"/>
      <c r="AD4" s="7"/>
      <c r="AE4" s="7"/>
      <c r="AF4" s="7"/>
      <c r="AG4" s="7"/>
      <c r="AH4" s="7"/>
      <c r="AI4" s="7"/>
      <c r="AJ4" s="7"/>
      <c r="AK4" s="7"/>
      <c r="AL4" s="7"/>
      <c r="AM4" s="7"/>
      <c r="AN4" s="7"/>
      <c r="AO4" s="7"/>
      <c r="AP4" s="7"/>
      <c r="AQ4" s="7"/>
      <c r="AR4" s="7"/>
    </row>
    <row r="5" ht="16.5" customHeight="1">
      <c r="A5" s="61"/>
      <c r="B5" s="66"/>
      <c r="C5" s="61"/>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70" t="s">
        <v>100</v>
      </c>
      <c r="B6" s="27"/>
      <c r="C6" s="27"/>
      <c r="D6" s="71"/>
      <c r="E6" s="93" t="s">
        <v>333</v>
      </c>
      <c r="F6" s="94" t="s">
        <v>358</v>
      </c>
      <c r="G6" s="27"/>
      <c r="H6" s="27"/>
      <c r="I6" s="27"/>
      <c r="J6" s="27"/>
      <c r="K6" s="27"/>
      <c r="L6" s="27"/>
      <c r="M6" s="28"/>
      <c r="N6" s="94" t="s">
        <v>359</v>
      </c>
      <c r="O6" s="27"/>
      <c r="P6" s="27"/>
      <c r="Q6" s="27"/>
      <c r="R6" s="27"/>
      <c r="S6" s="27"/>
      <c r="T6" s="27"/>
      <c r="U6" s="28"/>
      <c r="V6" s="94" t="s">
        <v>360</v>
      </c>
      <c r="W6" s="27"/>
      <c r="X6" s="27"/>
      <c r="Y6" s="27"/>
      <c r="Z6" s="27"/>
      <c r="AA6" s="27"/>
      <c r="AB6" s="27"/>
      <c r="AC6" s="28"/>
      <c r="AD6" s="7"/>
      <c r="AE6" s="7"/>
      <c r="AF6" s="7"/>
      <c r="AG6" s="7"/>
      <c r="AH6" s="7"/>
      <c r="AI6" s="7"/>
      <c r="AJ6" s="7"/>
      <c r="AK6" s="7"/>
      <c r="AL6" s="7"/>
      <c r="AM6" s="7"/>
      <c r="AN6" s="7"/>
      <c r="AO6" s="7"/>
      <c r="AP6" s="7"/>
      <c r="AQ6" s="7"/>
      <c r="AR6" s="7"/>
    </row>
    <row r="7" ht="27.75" customHeight="1">
      <c r="A7" s="95" t="s">
        <v>98</v>
      </c>
      <c r="B7" s="44" t="s">
        <v>99</v>
      </c>
      <c r="C7" s="49" t="s">
        <v>107</v>
      </c>
      <c r="D7" s="96" t="s">
        <v>108</v>
      </c>
      <c r="E7" s="97" t="s">
        <v>361</v>
      </c>
      <c r="F7" s="98" t="s">
        <v>362</v>
      </c>
      <c r="G7" s="27"/>
      <c r="H7" s="27"/>
      <c r="I7" s="28"/>
      <c r="J7" s="99" t="s">
        <v>363</v>
      </c>
      <c r="K7" s="100" t="s">
        <v>364</v>
      </c>
      <c r="L7" s="27"/>
      <c r="M7" s="28"/>
      <c r="N7" s="98" t="s">
        <v>362</v>
      </c>
      <c r="O7" s="27"/>
      <c r="P7" s="27"/>
      <c r="Q7" s="28"/>
      <c r="R7" s="99" t="s">
        <v>363</v>
      </c>
      <c r="S7" s="100" t="s">
        <v>364</v>
      </c>
      <c r="T7" s="27"/>
      <c r="U7" s="28"/>
      <c r="V7" s="98" t="s">
        <v>362</v>
      </c>
      <c r="W7" s="27"/>
      <c r="X7" s="27"/>
      <c r="Y7" s="28"/>
      <c r="Z7" s="99" t="s">
        <v>363</v>
      </c>
      <c r="AA7" s="100" t="s">
        <v>364</v>
      </c>
      <c r="AB7" s="27"/>
      <c r="AC7" s="28"/>
      <c r="AD7" s="7"/>
      <c r="AE7" s="7"/>
      <c r="AF7" s="7"/>
      <c r="AG7" s="7"/>
      <c r="AH7" s="7"/>
      <c r="AI7" s="7"/>
      <c r="AJ7" s="7"/>
      <c r="AK7" s="7"/>
      <c r="AL7" s="7"/>
      <c r="AM7" s="7"/>
      <c r="AN7" s="7"/>
      <c r="AO7" s="7"/>
      <c r="AP7" s="7"/>
      <c r="AQ7" s="7"/>
      <c r="AR7" s="7"/>
    </row>
    <row r="8" ht="30.75" customHeight="1">
      <c r="A8" s="51"/>
      <c r="B8" s="51"/>
      <c r="C8" s="51"/>
      <c r="D8" s="101"/>
      <c r="E8" s="101"/>
      <c r="F8" s="102" t="s">
        <v>365</v>
      </c>
      <c r="G8" s="102" t="s">
        <v>366</v>
      </c>
      <c r="H8" s="102" t="s">
        <v>367</v>
      </c>
      <c r="I8" s="102" t="s">
        <v>368</v>
      </c>
      <c r="J8" s="99" t="s">
        <v>369</v>
      </c>
      <c r="K8" s="103" t="s">
        <v>365</v>
      </c>
      <c r="L8" s="103" t="s">
        <v>370</v>
      </c>
      <c r="M8" s="103" t="s">
        <v>371</v>
      </c>
      <c r="N8" s="102" t="s">
        <v>365</v>
      </c>
      <c r="O8" s="102" t="s">
        <v>366</v>
      </c>
      <c r="P8" s="102" t="s">
        <v>367</v>
      </c>
      <c r="Q8" s="102" t="s">
        <v>368</v>
      </c>
      <c r="R8" s="99" t="s">
        <v>369</v>
      </c>
      <c r="S8" s="103" t="s">
        <v>365</v>
      </c>
      <c r="T8" s="103" t="s">
        <v>370</v>
      </c>
      <c r="U8" s="103" t="s">
        <v>371</v>
      </c>
      <c r="V8" s="102" t="s">
        <v>365</v>
      </c>
      <c r="W8" s="102" t="s">
        <v>366</v>
      </c>
      <c r="X8" s="102" t="s">
        <v>367</v>
      </c>
      <c r="Y8" s="102" t="s">
        <v>368</v>
      </c>
      <c r="Z8" s="99" t="s">
        <v>369</v>
      </c>
      <c r="AA8" s="103" t="s">
        <v>365</v>
      </c>
      <c r="AB8" s="103" t="s">
        <v>370</v>
      </c>
      <c r="AC8" s="103" t="s">
        <v>371</v>
      </c>
      <c r="AD8" s="63"/>
      <c r="AE8" s="63"/>
      <c r="AF8" s="63"/>
      <c r="AG8" s="63"/>
      <c r="AH8" s="63"/>
      <c r="AI8" s="63"/>
      <c r="AJ8" s="63"/>
      <c r="AK8" s="63"/>
      <c r="AL8" s="63"/>
      <c r="AM8" s="63"/>
      <c r="AN8" s="63"/>
      <c r="AO8" s="63"/>
      <c r="AP8" s="63"/>
      <c r="AQ8" s="63"/>
      <c r="AR8" s="63"/>
    </row>
    <row r="9" ht="16.5" customHeight="1">
      <c r="A9" s="52">
        <v>1.0</v>
      </c>
      <c r="B9" s="76" t="str">
        <f>IF('2. Identificación del Riesgo'!B9:B11="","",'2. Identificación del Riesgo'!B9:B11)</f>
        <v>Manejo de Emergencias y Desastres</v>
      </c>
      <c r="C9" s="53" t="str">
        <f>IF('2. Identificación del Riesgo'!G9:G11="","",'2. Identificación del Riesgo'!G9:G11)</f>
        <v>Uso  de los elementos del CDLyR para actividades contrarias al objeto que fueron adquiridos para el favorecimiento de un tercero</v>
      </c>
      <c r="D9" s="53" t="str">
        <f>IF('2. Identificación del Riesgo'!H9:H11="","",'2. Identificación del Riesgo'!H9:H11)</f>
        <v>Corrupción</v>
      </c>
      <c r="E9" s="104" t="str">
        <f>IF('7. Mapa de Riesgos General'!AO9:AO11="","",'7. Mapa de Riesgos General'!AO9:AO11)</f>
        <v>Establecer la necesidad de actualización del procedimiento, teniendo en cuenta los eventos del riesgo.</v>
      </c>
      <c r="F9" s="105">
        <v>0.33</v>
      </c>
      <c r="G9" s="106" t="s">
        <v>372</v>
      </c>
      <c r="H9" s="106" t="s">
        <v>373</v>
      </c>
      <c r="I9" s="106" t="s">
        <v>374</v>
      </c>
      <c r="J9" s="107" t="s">
        <v>375</v>
      </c>
      <c r="K9" s="105">
        <v>0.0</v>
      </c>
      <c r="L9" s="108" t="s">
        <v>376</v>
      </c>
      <c r="M9" s="108"/>
      <c r="N9" s="105">
        <v>0.33</v>
      </c>
      <c r="O9" s="106" t="s">
        <v>377</v>
      </c>
      <c r="P9" s="106" t="s">
        <v>378</v>
      </c>
      <c r="Q9" s="106" t="s">
        <v>379</v>
      </c>
      <c r="R9" s="108" t="s">
        <v>380</v>
      </c>
      <c r="S9" s="105">
        <v>0.0</v>
      </c>
      <c r="T9" s="108" t="s">
        <v>381</v>
      </c>
      <c r="U9" s="108" t="s">
        <v>381</v>
      </c>
      <c r="V9" s="105">
        <v>1.0</v>
      </c>
      <c r="W9" s="106" t="s">
        <v>382</v>
      </c>
      <c r="X9" s="106" t="s">
        <v>383</v>
      </c>
      <c r="Y9" s="106" t="s">
        <v>379</v>
      </c>
      <c r="Z9" s="109" t="s">
        <v>384</v>
      </c>
      <c r="AA9" s="110">
        <v>1.0</v>
      </c>
      <c r="AB9" s="109" t="s">
        <v>385</v>
      </c>
      <c r="AC9" s="109" t="s">
        <v>386</v>
      </c>
      <c r="AD9" s="64"/>
      <c r="AE9" s="64"/>
      <c r="AF9" s="64"/>
      <c r="AG9" s="64"/>
      <c r="AH9" s="64"/>
      <c r="AI9" s="64"/>
      <c r="AJ9" s="64"/>
      <c r="AK9" s="64"/>
      <c r="AL9" s="64"/>
      <c r="AM9" s="64"/>
      <c r="AN9" s="64"/>
      <c r="AO9" s="64"/>
      <c r="AP9" s="64"/>
      <c r="AQ9" s="64"/>
      <c r="AR9" s="64"/>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7"/>
      <c r="AE10" s="7"/>
      <c r="AF10" s="7"/>
      <c r="AG10" s="7"/>
      <c r="AH10" s="7"/>
      <c r="AI10" s="7"/>
      <c r="AJ10" s="7"/>
      <c r="AK10" s="7"/>
      <c r="AL10" s="7"/>
      <c r="AM10" s="7"/>
      <c r="AN10" s="7"/>
      <c r="AO10" s="7"/>
      <c r="AP10" s="7"/>
      <c r="AQ10" s="7"/>
      <c r="AR10" s="7"/>
    </row>
    <row r="11" ht="197.2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7"/>
      <c r="AE11" s="7"/>
      <c r="AF11" s="7"/>
      <c r="AG11" s="7"/>
      <c r="AH11" s="7"/>
      <c r="AI11" s="7"/>
      <c r="AJ11" s="7"/>
      <c r="AK11" s="7"/>
      <c r="AL11" s="7"/>
      <c r="AM11" s="7"/>
      <c r="AN11" s="7"/>
      <c r="AO11" s="7"/>
      <c r="AP11" s="7"/>
      <c r="AQ11" s="7"/>
      <c r="AR11" s="7"/>
    </row>
    <row r="12" ht="16.5" customHeight="1">
      <c r="A12" s="52">
        <v>2.0</v>
      </c>
      <c r="B12" s="76" t="str">
        <f>IF('2. Identificación del Riesgo'!B12:B14="","",'2. Identificación del Riesgo'!B12:B14)</f>
        <v>Manejo de Emergencias y Desastres</v>
      </c>
      <c r="C12" s="53" t="s">
        <v>135</v>
      </c>
      <c r="D12" s="53" t="str">
        <f>IF('2. Identificación del Riesgo'!H12:H14="","",'2. Identificación del Riesgo'!H12:H14)</f>
        <v>Corrupción</v>
      </c>
      <c r="E12" s="104" t="str">
        <f>IF('7. Mapa de Riesgos General'!AO12:AO14="","",'7. Mapa de Riesgos General'!AO12:AO14)</f>
        <v>Actualización del procedimiento de reconocimiento de AHCP</v>
      </c>
      <c r="F12" s="55">
        <v>0.33</v>
      </c>
      <c r="G12" s="111" t="s">
        <v>387</v>
      </c>
      <c r="H12" s="111" t="s">
        <v>388</v>
      </c>
      <c r="I12" s="111" t="s">
        <v>389</v>
      </c>
      <c r="J12" s="112" t="s">
        <v>390</v>
      </c>
      <c r="K12" s="55">
        <v>0.0</v>
      </c>
      <c r="L12" s="108" t="s">
        <v>376</v>
      </c>
      <c r="M12" s="113"/>
      <c r="N12" s="105">
        <v>0.33</v>
      </c>
      <c r="O12" s="106" t="s">
        <v>387</v>
      </c>
      <c r="P12" s="106" t="s">
        <v>388</v>
      </c>
      <c r="Q12" s="106" t="s">
        <v>389</v>
      </c>
      <c r="R12" s="113" t="s">
        <v>391</v>
      </c>
      <c r="S12" s="55">
        <v>0.0</v>
      </c>
      <c r="T12" s="113" t="s">
        <v>392</v>
      </c>
      <c r="U12" s="113" t="s">
        <v>393</v>
      </c>
      <c r="V12" s="55">
        <v>1.0</v>
      </c>
      <c r="W12" s="111" t="s">
        <v>394</v>
      </c>
      <c r="X12" s="106" t="s">
        <v>388</v>
      </c>
      <c r="Y12" s="106" t="s">
        <v>389</v>
      </c>
      <c r="Z12" s="114" t="s">
        <v>395</v>
      </c>
      <c r="AA12" s="115">
        <v>1.0</v>
      </c>
      <c r="AB12" s="114" t="s">
        <v>396</v>
      </c>
      <c r="AC12" s="109" t="s">
        <v>386</v>
      </c>
      <c r="AD12" s="7"/>
      <c r="AE12" s="7"/>
      <c r="AF12" s="7"/>
      <c r="AG12" s="7"/>
      <c r="AH12" s="7"/>
      <c r="AI12" s="7"/>
      <c r="AJ12" s="7"/>
      <c r="AK12" s="7"/>
      <c r="AL12" s="7"/>
      <c r="AM12" s="7"/>
      <c r="AN12" s="7"/>
      <c r="AO12" s="7"/>
      <c r="AP12" s="7"/>
      <c r="AQ12" s="7"/>
      <c r="AR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7"/>
      <c r="AE13" s="7"/>
      <c r="AF13" s="7"/>
      <c r="AG13" s="7"/>
      <c r="AH13" s="7"/>
      <c r="AI13" s="7"/>
      <c r="AJ13" s="7"/>
      <c r="AK13" s="7"/>
      <c r="AL13" s="7"/>
      <c r="AM13" s="7"/>
      <c r="AN13" s="7"/>
      <c r="AO13" s="7"/>
      <c r="AP13" s="7"/>
      <c r="AQ13" s="7"/>
      <c r="AR13" s="7"/>
    </row>
    <row r="14" ht="237.0"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7"/>
      <c r="AE14" s="7"/>
      <c r="AF14" s="7"/>
      <c r="AG14" s="7"/>
      <c r="AH14" s="7"/>
      <c r="AI14" s="7"/>
      <c r="AJ14" s="7"/>
      <c r="AK14" s="7"/>
      <c r="AL14" s="7"/>
      <c r="AM14" s="7"/>
      <c r="AN14" s="7"/>
      <c r="AO14" s="7"/>
      <c r="AP14" s="7"/>
      <c r="AQ14" s="7"/>
      <c r="AR14" s="7"/>
    </row>
    <row r="15" ht="63.75" customHeight="1">
      <c r="A15" s="52">
        <v>3.0</v>
      </c>
      <c r="B15" s="76" t="str">
        <f>IF('2. Identificación del Riesgo'!B15:B17="","",'2. Identificación del Riesgo'!B15:B17)</f>
        <v>Manejo de Emergencias y Desastres</v>
      </c>
      <c r="C15" s="53" t="str">
        <f>IF('2. Identificación del Riesgo'!G15:G17="","",'2. Identificación del Riesgo'!G15:G17)</f>
        <v>Emisión de conceptos técnicos de evaluación de planes de aglomeraciones de público, parques de diversiones, atracciones o dispositivos de entretenimiento, sin el cumplimiento de requisitos para beneficio de un tercero</v>
      </c>
      <c r="D15" s="53" t="str">
        <f>IF('2. Identificación del Riesgo'!H15:H17="","",'2. Identificación del Riesgo'!H15:H17)</f>
        <v>Corrupción en Trámites, OPAs y Consultas de Acceso a la Información Pública</v>
      </c>
      <c r="E15" s="104" t="str">
        <f>IF('7. Mapa de Riesgos General'!AO15:AO17="","",'7. Mapa de Riesgos General'!AO15:AO17)</f>
        <v>Establecer la necesidad de actualización del procedimiento, teniendo en cuenta los eventos del riesgo.</v>
      </c>
      <c r="F15" s="55">
        <v>0.33</v>
      </c>
      <c r="G15" s="111" t="s">
        <v>397</v>
      </c>
      <c r="H15" s="111" t="s">
        <v>398</v>
      </c>
      <c r="I15" s="111" t="s">
        <v>399</v>
      </c>
      <c r="J15" s="112" t="s">
        <v>400</v>
      </c>
      <c r="K15" s="55">
        <v>0.0</v>
      </c>
      <c r="L15" s="108" t="s">
        <v>376</v>
      </c>
      <c r="M15" s="113"/>
      <c r="N15" s="105">
        <v>0.33</v>
      </c>
      <c r="O15" s="106" t="s">
        <v>397</v>
      </c>
      <c r="P15" s="106" t="s">
        <v>398</v>
      </c>
      <c r="Q15" s="106" t="s">
        <v>399</v>
      </c>
      <c r="R15" s="113" t="s">
        <v>380</v>
      </c>
      <c r="S15" s="55">
        <v>0.0</v>
      </c>
      <c r="T15" s="113" t="s">
        <v>401</v>
      </c>
      <c r="U15" s="113" t="s">
        <v>380</v>
      </c>
      <c r="V15" s="55">
        <v>1.0</v>
      </c>
      <c r="W15" s="111" t="s">
        <v>402</v>
      </c>
      <c r="X15" s="106" t="s">
        <v>398</v>
      </c>
      <c r="Y15" s="106" t="s">
        <v>399</v>
      </c>
      <c r="Z15" s="114" t="s">
        <v>403</v>
      </c>
      <c r="AA15" s="115">
        <v>1.0</v>
      </c>
      <c r="AB15" s="114" t="s">
        <v>404</v>
      </c>
      <c r="AC15" s="109" t="s">
        <v>386</v>
      </c>
      <c r="AD15" s="7"/>
      <c r="AE15" s="7"/>
      <c r="AF15" s="7"/>
      <c r="AG15" s="7"/>
      <c r="AH15" s="7"/>
      <c r="AI15" s="7"/>
      <c r="AJ15" s="7"/>
      <c r="AK15" s="7"/>
      <c r="AL15" s="7"/>
      <c r="AM15" s="7"/>
      <c r="AN15" s="7"/>
      <c r="AO15" s="7"/>
      <c r="AP15" s="7"/>
      <c r="AQ15" s="7"/>
      <c r="AR15" s="7"/>
    </row>
    <row r="16" ht="63.0"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7"/>
      <c r="AE16" s="7"/>
      <c r="AF16" s="7"/>
      <c r="AG16" s="7"/>
      <c r="AH16" s="7"/>
      <c r="AI16" s="7"/>
      <c r="AJ16" s="7"/>
      <c r="AK16" s="7"/>
      <c r="AL16" s="7"/>
      <c r="AM16" s="7"/>
      <c r="AN16" s="7"/>
      <c r="AO16" s="7"/>
      <c r="AP16" s="7"/>
      <c r="AQ16" s="7"/>
      <c r="AR16" s="7"/>
    </row>
    <row r="17" ht="129.0"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7"/>
      <c r="AE17" s="7"/>
      <c r="AF17" s="7"/>
      <c r="AG17" s="7"/>
      <c r="AH17" s="7"/>
      <c r="AI17" s="7"/>
      <c r="AJ17" s="7"/>
      <c r="AK17" s="7"/>
      <c r="AL17" s="7"/>
      <c r="AM17" s="7"/>
      <c r="AN17" s="7"/>
      <c r="AO17" s="7"/>
      <c r="AP17" s="7"/>
      <c r="AQ17" s="7"/>
      <c r="AR17" s="7"/>
    </row>
    <row r="18" ht="52.5" customHeight="1">
      <c r="A18" s="52">
        <v>4.0</v>
      </c>
      <c r="B18" s="76" t="str">
        <f>IF('2. Identificación del Riesgo'!B18:B20="","",'2. Identificación del Riesgo'!B18:B20)</f>
        <v>Manejo de Emergencias y Desastres</v>
      </c>
      <c r="C18" s="53" t="str">
        <f>IF('2. Identificación del Riesgo'!G18:G20="","",'2. Identificación del Riesgo'!G18:G20)</f>
        <v>Incumplimiento de las actividades establecidas en el plan de acción</v>
      </c>
      <c r="D18" s="53" t="str">
        <f>IF('2. Identificación del Riesgo'!H18:H20="","",'2. Identificación del Riesgo'!H18:H20)</f>
        <v>Estratégico</v>
      </c>
      <c r="E18" s="104" t="str">
        <f>IF('7. Mapa de Riesgos General'!AO18:AO20="","",'7. Mapa de Riesgos General'!AO18:AO20)</f>
        <v/>
      </c>
      <c r="F18" s="53" t="s">
        <v>405</v>
      </c>
      <c r="G18" s="111" t="s">
        <v>405</v>
      </c>
      <c r="H18" s="113" t="s">
        <v>406</v>
      </c>
      <c r="I18" s="111" t="s">
        <v>407</v>
      </c>
      <c r="J18" s="113" t="s">
        <v>408</v>
      </c>
      <c r="K18" s="55"/>
      <c r="L18" s="113"/>
      <c r="M18" s="113"/>
      <c r="N18" s="105"/>
      <c r="O18" s="106" t="s">
        <v>405</v>
      </c>
      <c r="P18" s="108" t="s">
        <v>409</v>
      </c>
      <c r="Q18" s="108" t="s">
        <v>410</v>
      </c>
      <c r="R18" s="113" t="s">
        <v>411</v>
      </c>
      <c r="S18" s="55"/>
      <c r="T18" s="113"/>
      <c r="U18" s="113"/>
      <c r="V18" s="55" t="s">
        <v>405</v>
      </c>
      <c r="W18" s="111" t="s">
        <v>405</v>
      </c>
      <c r="X18" s="108" t="s">
        <v>412</v>
      </c>
      <c r="Y18" s="108" t="s">
        <v>413</v>
      </c>
      <c r="Z18" s="114" t="s">
        <v>414</v>
      </c>
      <c r="AA18" s="55"/>
      <c r="AB18" s="113"/>
      <c r="AC18" s="113"/>
      <c r="AD18" s="7"/>
      <c r="AE18" s="7"/>
      <c r="AF18" s="7"/>
      <c r="AG18" s="7"/>
      <c r="AH18" s="7"/>
      <c r="AI18" s="7"/>
      <c r="AJ18" s="7"/>
      <c r="AK18" s="7"/>
      <c r="AL18" s="7"/>
      <c r="AM18" s="7"/>
      <c r="AN18" s="7"/>
      <c r="AO18" s="7"/>
      <c r="AP18" s="7"/>
      <c r="AQ18" s="7"/>
      <c r="AR18" s="7"/>
    </row>
    <row r="19" ht="96.0"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7"/>
      <c r="AE19" s="7"/>
      <c r="AF19" s="7"/>
      <c r="AG19" s="7"/>
      <c r="AH19" s="7"/>
      <c r="AI19" s="7"/>
      <c r="AJ19" s="7"/>
      <c r="AK19" s="7"/>
      <c r="AL19" s="7"/>
      <c r="AM19" s="7"/>
      <c r="AN19" s="7"/>
      <c r="AO19" s="7"/>
      <c r="AP19" s="7"/>
      <c r="AQ19" s="7"/>
      <c r="AR19" s="7"/>
    </row>
    <row r="20" ht="16.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7"/>
      <c r="AE20" s="7"/>
      <c r="AF20" s="7"/>
      <c r="AG20" s="7"/>
      <c r="AH20" s="7"/>
      <c r="AI20" s="7"/>
      <c r="AJ20" s="7"/>
      <c r="AK20" s="7"/>
      <c r="AL20" s="7"/>
      <c r="AM20" s="7"/>
      <c r="AN20" s="7"/>
      <c r="AO20" s="7"/>
      <c r="AP20" s="7"/>
      <c r="AQ20" s="7"/>
      <c r="AR20" s="7"/>
    </row>
    <row r="21" ht="67.5" customHeight="1">
      <c r="A21" s="52">
        <v>5.0</v>
      </c>
      <c r="B21" s="76" t="str">
        <f>IF('2. Identificación del Riesgo'!B21:B23="","",'2. Identificación del Riesgo'!B21:B23)</f>
        <v>Manejo de Emergencias y Desastres</v>
      </c>
      <c r="C21" s="53" t="str">
        <f>IF('2. Identificación del Riesgo'!G21:G23="","",'2. Identificación del Riesgo'!G21:G23)</f>
        <v>Emisión de certificados de emergencia, sin el cumplimiento de requisitos para beneficio de un tercero</v>
      </c>
      <c r="D21" s="53" t="str">
        <f>IF('2. Identificación del Riesgo'!H21:H23="","",'2. Identificación del Riesgo'!H21:H23)</f>
        <v>Corrupción en Trámites, OPAs y Consultas de Acceso a la Información Pública</v>
      </c>
      <c r="E21" s="104" t="str">
        <f>IF('7. Mapa de Riesgos General'!AO21:AO23="","",'7. Mapa de Riesgos General'!AO21:AO23)</f>
        <v>Establecer la necesidad de actualización del procedimiento, teniendo en cuenta los eventos del riesgo.</v>
      </c>
      <c r="F21" s="55">
        <v>0.33</v>
      </c>
      <c r="G21" s="111" t="s">
        <v>397</v>
      </c>
      <c r="H21" s="111" t="s">
        <v>415</v>
      </c>
      <c r="I21" s="111" t="s">
        <v>416</v>
      </c>
      <c r="J21" s="112" t="s">
        <v>417</v>
      </c>
      <c r="K21" s="55">
        <v>0.0</v>
      </c>
      <c r="L21" s="108" t="s">
        <v>376</v>
      </c>
      <c r="M21" s="113"/>
      <c r="N21" s="105">
        <v>0.33</v>
      </c>
      <c r="O21" s="106" t="s">
        <v>397</v>
      </c>
      <c r="P21" s="106" t="s">
        <v>415</v>
      </c>
      <c r="Q21" s="106" t="s">
        <v>416</v>
      </c>
      <c r="R21" s="113" t="s">
        <v>418</v>
      </c>
      <c r="S21" s="55">
        <v>0.0</v>
      </c>
      <c r="T21" s="113" t="s">
        <v>419</v>
      </c>
      <c r="U21" s="113" t="s">
        <v>420</v>
      </c>
      <c r="V21" s="55">
        <v>1.0</v>
      </c>
      <c r="W21" s="111" t="s">
        <v>421</v>
      </c>
      <c r="X21" s="106" t="s">
        <v>415</v>
      </c>
      <c r="Y21" s="106" t="s">
        <v>416</v>
      </c>
      <c r="Z21" s="114" t="s">
        <v>422</v>
      </c>
      <c r="AA21" s="115">
        <v>0.5</v>
      </c>
      <c r="AB21" s="114" t="s">
        <v>423</v>
      </c>
      <c r="AC21" s="109" t="s">
        <v>424</v>
      </c>
      <c r="AD21" s="7"/>
      <c r="AE21" s="7"/>
      <c r="AF21" s="7"/>
      <c r="AG21" s="7"/>
      <c r="AH21" s="7"/>
      <c r="AI21" s="7"/>
      <c r="AJ21" s="7"/>
      <c r="AK21" s="7"/>
      <c r="AL21" s="7"/>
      <c r="AM21" s="7"/>
      <c r="AN21" s="7"/>
      <c r="AO21" s="7"/>
      <c r="AP21" s="7"/>
      <c r="AQ21" s="7"/>
      <c r="AR21" s="7"/>
    </row>
    <row r="22" ht="55.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7"/>
      <c r="AE22" s="7"/>
      <c r="AF22" s="7"/>
      <c r="AG22" s="7"/>
      <c r="AH22" s="7"/>
      <c r="AI22" s="7"/>
      <c r="AJ22" s="7"/>
      <c r="AK22" s="7"/>
      <c r="AL22" s="7"/>
      <c r="AM22" s="7"/>
      <c r="AN22" s="7"/>
      <c r="AO22" s="7"/>
      <c r="AP22" s="7"/>
      <c r="AQ22" s="7"/>
      <c r="AR22" s="7"/>
    </row>
    <row r="23" ht="155.2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7"/>
      <c r="AE23" s="7"/>
      <c r="AF23" s="7"/>
      <c r="AG23" s="7"/>
      <c r="AH23" s="7"/>
      <c r="AI23" s="7"/>
      <c r="AJ23" s="7"/>
      <c r="AK23" s="7"/>
      <c r="AL23" s="7"/>
      <c r="AM23" s="7"/>
      <c r="AN23" s="7"/>
      <c r="AO23" s="7"/>
      <c r="AP23" s="7"/>
      <c r="AQ23" s="7"/>
      <c r="AR23" s="7"/>
    </row>
    <row r="24" ht="16.5" customHeight="1">
      <c r="A24" s="52">
        <v>6.0</v>
      </c>
      <c r="B24" s="76" t="str">
        <f>IF('2. Identificación del Riesgo'!B24:B26="","",'2. Identificación del Riesgo'!B24:B26)</f>
        <v>Manejo de Emergencias y Desastres</v>
      </c>
      <c r="C24" s="53" t="str">
        <f>IF('2. Identificación del Riesgo'!G24:G26="","",'2. Identificación del Riesgo'!G24:G26)</f>
        <v>Posibilidad de no atención oportuna de las solicitudes para atención de eventos o emergencias que lleguen a presentarse por falta de suministros disponibles en
el CDLyR</v>
      </c>
      <c r="D24" s="53" t="str">
        <f>IF('2. Identificación del Riesgo'!H24:H26="","",'2. Identificación del Riesgo'!H24:H26)</f>
        <v>Gestión</v>
      </c>
      <c r="E24" s="104" t="str">
        <f>IF('7. Mapa de Riesgos General'!AO24:AO26="","",'7. Mapa de Riesgos General'!AO24:AO26)</f>
        <v/>
      </c>
      <c r="F24" s="53" t="s">
        <v>405</v>
      </c>
      <c r="G24" s="111" t="s">
        <v>405</v>
      </c>
      <c r="H24" s="113" t="s">
        <v>425</v>
      </c>
      <c r="I24" s="116" t="s">
        <v>426</v>
      </c>
      <c r="J24" s="113" t="s">
        <v>408</v>
      </c>
      <c r="K24" s="55"/>
      <c r="L24" s="113"/>
      <c r="M24" s="113"/>
      <c r="N24" s="105" t="s">
        <v>405</v>
      </c>
      <c r="O24" s="106" t="s">
        <v>405</v>
      </c>
      <c r="P24" s="106" t="s">
        <v>427</v>
      </c>
      <c r="Q24" s="106" t="s">
        <v>426</v>
      </c>
      <c r="R24" s="113" t="s">
        <v>411</v>
      </c>
      <c r="S24" s="55"/>
      <c r="T24" s="113"/>
      <c r="U24" s="113"/>
      <c r="V24" s="55" t="s">
        <v>405</v>
      </c>
      <c r="W24" s="111" t="s">
        <v>405</v>
      </c>
      <c r="X24" s="109" t="s">
        <v>428</v>
      </c>
      <c r="Y24" s="106" t="s">
        <v>426</v>
      </c>
      <c r="Z24" s="117" t="s">
        <v>429</v>
      </c>
      <c r="AA24" s="55"/>
      <c r="AB24" s="113"/>
      <c r="AC24" s="113"/>
      <c r="AD24" s="7"/>
      <c r="AE24" s="7"/>
      <c r="AF24" s="7"/>
      <c r="AG24" s="7"/>
      <c r="AH24" s="7"/>
      <c r="AI24" s="7"/>
      <c r="AJ24" s="7"/>
      <c r="AK24" s="7"/>
      <c r="AL24" s="7"/>
      <c r="AM24" s="7"/>
      <c r="AN24" s="7"/>
      <c r="AO24" s="7"/>
      <c r="AP24" s="7"/>
      <c r="AQ24" s="7"/>
      <c r="AR24" s="7"/>
    </row>
    <row r="25" ht="72.0"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7"/>
      <c r="AE25" s="7"/>
      <c r="AF25" s="7"/>
      <c r="AG25" s="7"/>
      <c r="AH25" s="7"/>
      <c r="AI25" s="7"/>
      <c r="AJ25" s="7"/>
      <c r="AK25" s="7"/>
      <c r="AL25" s="7"/>
      <c r="AM25" s="7"/>
      <c r="AN25" s="7"/>
      <c r="AO25" s="7"/>
      <c r="AP25" s="7"/>
      <c r="AQ25" s="7"/>
      <c r="AR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7"/>
      <c r="AE26" s="7"/>
      <c r="AF26" s="7"/>
      <c r="AG26" s="7"/>
      <c r="AH26" s="7"/>
      <c r="AI26" s="7"/>
      <c r="AJ26" s="7"/>
      <c r="AK26" s="7"/>
      <c r="AL26" s="7"/>
      <c r="AM26" s="7"/>
      <c r="AN26" s="7"/>
      <c r="AO26" s="7"/>
      <c r="AP26" s="7"/>
      <c r="AQ26" s="7"/>
      <c r="AR26" s="7"/>
    </row>
    <row r="27" ht="16.5" customHeight="1">
      <c r="A27" s="52">
        <v>7.0</v>
      </c>
      <c r="B27" s="76" t="str">
        <f>IF('2. Identificación del Riesgo'!B27:B29="","",'2. Identificación del Riesgo'!B27:B29)</f>
        <v/>
      </c>
      <c r="C27" s="53" t="str">
        <f>IF('2. Identificación del Riesgo'!G27:G29="","",'2. Identificación del Riesgo'!G27:G29)</f>
        <v/>
      </c>
      <c r="D27" s="53" t="str">
        <f>IF('2. Identificación del Riesgo'!H27:H29="","",'2. Identificación del Riesgo'!H27:H29)</f>
        <v/>
      </c>
      <c r="E27" s="104" t="str">
        <f>IF('7. Mapa de Riesgos General'!AO27:AO29="","",'7. Mapa de Riesgos General'!AO27:AO29)</f>
        <v/>
      </c>
      <c r="F27" s="55"/>
      <c r="G27" s="111"/>
      <c r="H27" s="111"/>
      <c r="I27" s="111"/>
      <c r="J27" s="113"/>
      <c r="K27" s="55"/>
      <c r="L27" s="113"/>
      <c r="M27" s="113"/>
      <c r="N27" s="55"/>
      <c r="O27" s="111"/>
      <c r="P27" s="111"/>
      <c r="Q27" s="111"/>
      <c r="R27" s="113"/>
      <c r="S27" s="55"/>
      <c r="T27" s="113"/>
      <c r="U27" s="113"/>
      <c r="V27" s="55"/>
      <c r="W27" s="111"/>
      <c r="X27" s="111"/>
      <c r="Y27" s="111"/>
      <c r="Z27" s="113"/>
      <c r="AA27" s="55"/>
      <c r="AB27" s="113"/>
      <c r="AC27" s="113"/>
      <c r="AD27" s="7"/>
      <c r="AE27" s="7"/>
      <c r="AF27" s="7"/>
      <c r="AG27" s="7"/>
      <c r="AH27" s="7"/>
      <c r="AI27" s="7"/>
      <c r="AJ27" s="7"/>
      <c r="AK27" s="7"/>
      <c r="AL27" s="7"/>
      <c r="AM27" s="7"/>
      <c r="AN27" s="7"/>
      <c r="AO27" s="7"/>
      <c r="AP27" s="7"/>
      <c r="AQ27" s="7"/>
      <c r="AR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7"/>
      <c r="AE28" s="7"/>
      <c r="AF28" s="7"/>
      <c r="AG28" s="7"/>
      <c r="AH28" s="7"/>
      <c r="AI28" s="7"/>
      <c r="AJ28" s="7"/>
      <c r="AK28" s="7"/>
      <c r="AL28" s="7"/>
      <c r="AM28" s="7"/>
      <c r="AN28" s="7"/>
      <c r="AO28" s="7"/>
      <c r="AP28" s="7"/>
      <c r="AQ28" s="7"/>
      <c r="AR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7"/>
      <c r="AE29" s="7"/>
      <c r="AF29" s="7"/>
      <c r="AG29" s="7"/>
      <c r="AH29" s="7"/>
      <c r="AI29" s="7"/>
      <c r="AJ29" s="7"/>
      <c r="AK29" s="7"/>
      <c r="AL29" s="7"/>
      <c r="AM29" s="7"/>
      <c r="AN29" s="7"/>
      <c r="AO29" s="7"/>
      <c r="AP29" s="7"/>
      <c r="AQ29" s="7"/>
      <c r="AR29" s="7"/>
    </row>
    <row r="30" ht="16.5" customHeight="1">
      <c r="A30" s="52">
        <v>8.0</v>
      </c>
      <c r="B30" s="76" t="str">
        <f>IF('2. Identificación del Riesgo'!B30:B32="","",'2. Identificación del Riesgo'!B30:B32)</f>
        <v/>
      </c>
      <c r="C30" s="53" t="str">
        <f>IF('2. Identificación del Riesgo'!G30:G32="","",'2. Identificación del Riesgo'!G30:G32)</f>
        <v/>
      </c>
      <c r="D30" s="53" t="str">
        <f>IF('2. Identificación del Riesgo'!H30:H32="","",'2. Identificación del Riesgo'!H30:H32)</f>
        <v/>
      </c>
      <c r="E30" s="104" t="str">
        <f>IF('7. Mapa de Riesgos General'!AO30:AO32="","",'7. Mapa de Riesgos General'!AO30:AO32)</f>
        <v/>
      </c>
      <c r="F30" s="55"/>
      <c r="G30" s="111"/>
      <c r="H30" s="111"/>
      <c r="I30" s="111"/>
      <c r="J30" s="113"/>
      <c r="K30" s="55"/>
      <c r="L30" s="113"/>
      <c r="M30" s="113"/>
      <c r="N30" s="55"/>
      <c r="O30" s="111"/>
      <c r="P30" s="111"/>
      <c r="Q30" s="111"/>
      <c r="R30" s="113"/>
      <c r="S30" s="55"/>
      <c r="T30" s="113"/>
      <c r="U30" s="113"/>
      <c r="V30" s="55"/>
      <c r="W30" s="111"/>
      <c r="X30" s="111"/>
      <c r="Y30" s="111"/>
      <c r="Z30" s="113"/>
      <c r="AA30" s="55"/>
      <c r="AB30" s="113"/>
      <c r="AC30" s="113"/>
      <c r="AD30" s="7"/>
      <c r="AE30" s="7"/>
      <c r="AF30" s="7"/>
      <c r="AG30" s="7"/>
      <c r="AH30" s="7"/>
      <c r="AI30" s="7"/>
      <c r="AJ30" s="7"/>
      <c r="AK30" s="7"/>
      <c r="AL30" s="7"/>
      <c r="AM30" s="7"/>
      <c r="AN30" s="7"/>
      <c r="AO30" s="7"/>
      <c r="AP30" s="7"/>
      <c r="AQ30" s="7"/>
      <c r="AR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7"/>
      <c r="AE31" s="7"/>
      <c r="AF31" s="7"/>
      <c r="AG31" s="7"/>
      <c r="AH31" s="7"/>
      <c r="AI31" s="7"/>
      <c r="AJ31" s="7"/>
      <c r="AK31" s="7"/>
      <c r="AL31" s="7"/>
      <c r="AM31" s="7"/>
      <c r="AN31" s="7"/>
      <c r="AO31" s="7"/>
      <c r="AP31" s="7"/>
      <c r="AQ31" s="7"/>
      <c r="AR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7"/>
      <c r="AE32" s="7"/>
      <c r="AF32" s="7"/>
      <c r="AG32" s="7"/>
      <c r="AH32" s="7"/>
      <c r="AI32" s="7"/>
      <c r="AJ32" s="7"/>
      <c r="AK32" s="7"/>
      <c r="AL32" s="7"/>
      <c r="AM32" s="7"/>
      <c r="AN32" s="7"/>
      <c r="AO32" s="7"/>
      <c r="AP32" s="7"/>
      <c r="AQ32" s="7"/>
      <c r="AR32" s="7"/>
    </row>
    <row r="33" ht="16.5" customHeight="1">
      <c r="A33" s="52">
        <v>9.0</v>
      </c>
      <c r="B33" s="76" t="str">
        <f>IF('2. Identificación del Riesgo'!B33:B35="","",'2. Identificación del Riesgo'!B33:B35)</f>
        <v/>
      </c>
      <c r="C33" s="53" t="str">
        <f>IF('2. Identificación del Riesgo'!G33:G35="","",'2. Identificación del Riesgo'!G33:G35)</f>
        <v/>
      </c>
      <c r="D33" s="53" t="str">
        <f>IF('2. Identificación del Riesgo'!H33:H35="","",'2. Identificación del Riesgo'!H33:H35)</f>
        <v/>
      </c>
      <c r="E33" s="104" t="str">
        <f>IF('7. Mapa de Riesgos General'!AO33:AO35="","",'7. Mapa de Riesgos General'!AO33:AO35)</f>
        <v/>
      </c>
      <c r="F33" s="55"/>
      <c r="G33" s="111"/>
      <c r="H33" s="111"/>
      <c r="I33" s="111"/>
      <c r="J33" s="113"/>
      <c r="K33" s="55"/>
      <c r="L33" s="113"/>
      <c r="M33" s="113"/>
      <c r="N33" s="55"/>
      <c r="O33" s="111"/>
      <c r="P33" s="111"/>
      <c r="Q33" s="111"/>
      <c r="R33" s="113"/>
      <c r="S33" s="55"/>
      <c r="T33" s="113"/>
      <c r="U33" s="113"/>
      <c r="V33" s="55"/>
      <c r="W33" s="111"/>
      <c r="X33" s="111"/>
      <c r="Y33" s="111"/>
      <c r="Z33" s="113"/>
      <c r="AA33" s="55"/>
      <c r="AB33" s="113"/>
      <c r="AC33" s="113"/>
      <c r="AD33" s="7"/>
      <c r="AE33" s="7"/>
      <c r="AF33" s="7"/>
      <c r="AG33" s="7"/>
      <c r="AH33" s="7"/>
      <c r="AI33" s="7"/>
      <c r="AJ33" s="7"/>
      <c r="AK33" s="7"/>
      <c r="AL33" s="7"/>
      <c r="AM33" s="7"/>
      <c r="AN33" s="7"/>
      <c r="AO33" s="7"/>
      <c r="AP33" s="7"/>
      <c r="AQ33" s="7"/>
      <c r="AR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7"/>
      <c r="AE34" s="7"/>
      <c r="AF34" s="7"/>
      <c r="AG34" s="7"/>
      <c r="AH34" s="7"/>
      <c r="AI34" s="7"/>
      <c r="AJ34" s="7"/>
      <c r="AK34" s="7"/>
      <c r="AL34" s="7"/>
      <c r="AM34" s="7"/>
      <c r="AN34" s="7"/>
      <c r="AO34" s="7"/>
      <c r="AP34" s="7"/>
      <c r="AQ34" s="7"/>
      <c r="AR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7"/>
      <c r="AE35" s="7"/>
      <c r="AF35" s="7"/>
      <c r="AG35" s="7"/>
      <c r="AH35" s="7"/>
      <c r="AI35" s="7"/>
      <c r="AJ35" s="7"/>
      <c r="AK35" s="7"/>
      <c r="AL35" s="7"/>
      <c r="AM35" s="7"/>
      <c r="AN35" s="7"/>
      <c r="AO35" s="7"/>
      <c r="AP35" s="7"/>
      <c r="AQ35" s="7"/>
      <c r="AR35" s="7"/>
    </row>
    <row r="36" ht="16.5" customHeight="1">
      <c r="A36" s="52">
        <v>10.0</v>
      </c>
      <c r="B36" s="76" t="str">
        <f>IF('2. Identificación del Riesgo'!B36:B38="","",'2. Identificación del Riesgo'!B36:B38)</f>
        <v/>
      </c>
      <c r="C36" s="53" t="str">
        <f>IF('2. Identificación del Riesgo'!G36:G38="","",'2. Identificación del Riesgo'!G36:G38)</f>
        <v/>
      </c>
      <c r="D36" s="53" t="str">
        <f>IF('2. Identificación del Riesgo'!H36:H38="","",'2. Identificación del Riesgo'!H36:H38)</f>
        <v/>
      </c>
      <c r="E36" s="104" t="str">
        <f>IF('7. Mapa de Riesgos General'!AO36:AO38="","",'7. Mapa de Riesgos General'!AO36:AO38)</f>
        <v/>
      </c>
      <c r="F36" s="55"/>
      <c r="G36" s="111"/>
      <c r="H36" s="111"/>
      <c r="I36" s="111"/>
      <c r="J36" s="113"/>
      <c r="K36" s="55"/>
      <c r="L36" s="113"/>
      <c r="M36" s="113"/>
      <c r="N36" s="55"/>
      <c r="O36" s="111"/>
      <c r="P36" s="111"/>
      <c r="Q36" s="111"/>
      <c r="R36" s="113"/>
      <c r="S36" s="55"/>
      <c r="T36" s="113"/>
      <c r="U36" s="113"/>
      <c r="V36" s="55"/>
      <c r="W36" s="111"/>
      <c r="X36" s="111"/>
      <c r="Y36" s="111"/>
      <c r="Z36" s="113"/>
      <c r="AA36" s="55"/>
      <c r="AB36" s="113"/>
      <c r="AC36" s="113"/>
      <c r="AD36" s="7"/>
      <c r="AE36" s="7"/>
      <c r="AF36" s="7"/>
      <c r="AG36" s="7"/>
      <c r="AH36" s="7"/>
      <c r="AI36" s="7"/>
      <c r="AJ36" s="7"/>
      <c r="AK36" s="7"/>
      <c r="AL36" s="7"/>
      <c r="AM36" s="7"/>
      <c r="AN36" s="7"/>
      <c r="AO36" s="7"/>
      <c r="AP36" s="7"/>
      <c r="AQ36" s="7"/>
      <c r="AR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7"/>
      <c r="AE37" s="7"/>
      <c r="AF37" s="7"/>
      <c r="AG37" s="7"/>
      <c r="AH37" s="7"/>
      <c r="AI37" s="7"/>
      <c r="AJ37" s="7"/>
      <c r="AK37" s="7"/>
      <c r="AL37" s="7"/>
      <c r="AM37" s="7"/>
      <c r="AN37" s="7"/>
      <c r="AO37" s="7"/>
      <c r="AP37" s="7"/>
      <c r="AQ37" s="7"/>
      <c r="AR37" s="7"/>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7"/>
      <c r="AE38" s="7"/>
      <c r="AF38" s="7"/>
      <c r="AG38" s="7"/>
      <c r="AH38" s="7"/>
      <c r="AI38" s="7"/>
      <c r="AJ38" s="7"/>
      <c r="AK38" s="7"/>
      <c r="AL38" s="7"/>
      <c r="AM38" s="7"/>
      <c r="AN38" s="7"/>
      <c r="AO38" s="7"/>
      <c r="AP38" s="7"/>
      <c r="AQ38" s="7"/>
      <c r="AR38" s="7"/>
    </row>
    <row r="39" ht="16.5" customHeight="1">
      <c r="A39" s="52">
        <v>11.0</v>
      </c>
      <c r="B39" s="76" t="str">
        <f>IF('2. Identificación del Riesgo'!B39:B41="","",'2. Identificación del Riesgo'!B39:B41)</f>
        <v/>
      </c>
      <c r="C39" s="53" t="str">
        <f>IF('2. Identificación del Riesgo'!G39:G41="","",'2. Identificación del Riesgo'!G39:G41)</f>
        <v/>
      </c>
      <c r="D39" s="53" t="str">
        <f>IF('2. Identificación del Riesgo'!H39:H41="","",'2. Identificación del Riesgo'!H39:H41)</f>
        <v/>
      </c>
      <c r="E39" s="104" t="str">
        <f>IF('7. Mapa de Riesgos General'!AO39:AO41="","",'7. Mapa de Riesgos General'!AO39:AO41)</f>
        <v/>
      </c>
      <c r="F39" s="55"/>
      <c r="G39" s="111"/>
      <c r="H39" s="111"/>
      <c r="I39" s="111"/>
      <c r="J39" s="113"/>
      <c r="K39" s="55"/>
      <c r="L39" s="113"/>
      <c r="M39" s="113"/>
      <c r="N39" s="55"/>
      <c r="O39" s="111"/>
      <c r="P39" s="111"/>
      <c r="Q39" s="111"/>
      <c r="R39" s="113"/>
      <c r="S39" s="55"/>
      <c r="T39" s="113"/>
      <c r="U39" s="113"/>
      <c r="V39" s="55"/>
      <c r="W39" s="111"/>
      <c r="X39" s="111"/>
      <c r="Y39" s="111"/>
      <c r="Z39" s="113"/>
      <c r="AA39" s="55"/>
      <c r="AB39" s="113"/>
      <c r="AC39" s="113"/>
      <c r="AD39" s="7"/>
      <c r="AE39" s="7"/>
      <c r="AF39" s="7"/>
      <c r="AG39" s="7"/>
      <c r="AH39" s="7"/>
      <c r="AI39" s="7"/>
      <c r="AJ39" s="7"/>
      <c r="AK39" s="7"/>
      <c r="AL39" s="7"/>
      <c r="AM39" s="7"/>
      <c r="AN39" s="7"/>
      <c r="AO39" s="7"/>
      <c r="AP39" s="7"/>
      <c r="AQ39" s="7"/>
      <c r="AR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7"/>
      <c r="AE40" s="7"/>
      <c r="AF40" s="7"/>
      <c r="AG40" s="7"/>
      <c r="AH40" s="7"/>
      <c r="AI40" s="7"/>
      <c r="AJ40" s="7"/>
      <c r="AK40" s="7"/>
      <c r="AL40" s="7"/>
      <c r="AM40" s="7"/>
      <c r="AN40" s="7"/>
      <c r="AO40" s="7"/>
      <c r="AP40" s="7"/>
      <c r="AQ40" s="7"/>
      <c r="AR40" s="7"/>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7"/>
      <c r="AE41" s="7"/>
      <c r="AF41" s="7"/>
      <c r="AG41" s="7"/>
      <c r="AH41" s="7"/>
      <c r="AI41" s="7"/>
      <c r="AJ41" s="7"/>
      <c r="AK41" s="7"/>
      <c r="AL41" s="7"/>
      <c r="AM41" s="7"/>
      <c r="AN41" s="7"/>
      <c r="AO41" s="7"/>
      <c r="AP41" s="7"/>
      <c r="AQ41" s="7"/>
      <c r="AR41" s="7"/>
    </row>
    <row r="42" ht="16.5" customHeight="1">
      <c r="A42" s="52">
        <v>12.0</v>
      </c>
      <c r="B42" s="76" t="str">
        <f>IF('2. Identificación del Riesgo'!B42:B44="","",'2. Identificación del Riesgo'!B42:B44)</f>
        <v/>
      </c>
      <c r="C42" s="53" t="str">
        <f>IF('2. Identificación del Riesgo'!G42:G44="","",'2. Identificación del Riesgo'!G42:G44)</f>
        <v/>
      </c>
      <c r="D42" s="53" t="str">
        <f>IF('2. Identificación del Riesgo'!H42:H44="","",'2. Identificación del Riesgo'!H42:H44)</f>
        <v/>
      </c>
      <c r="E42" s="104" t="str">
        <f>IF('7. Mapa de Riesgos General'!AO42:AO44="","",'7. Mapa de Riesgos General'!AO42:AO44)</f>
        <v/>
      </c>
      <c r="F42" s="55"/>
      <c r="G42" s="111"/>
      <c r="H42" s="111"/>
      <c r="I42" s="111"/>
      <c r="J42" s="113"/>
      <c r="K42" s="55"/>
      <c r="L42" s="113"/>
      <c r="M42" s="113"/>
      <c r="N42" s="55"/>
      <c r="O42" s="111"/>
      <c r="P42" s="111"/>
      <c r="Q42" s="111"/>
      <c r="R42" s="113"/>
      <c r="S42" s="55"/>
      <c r="T42" s="113"/>
      <c r="U42" s="113"/>
      <c r="V42" s="55"/>
      <c r="W42" s="111"/>
      <c r="X42" s="111"/>
      <c r="Y42" s="111"/>
      <c r="Z42" s="113"/>
      <c r="AA42" s="55"/>
      <c r="AB42" s="113"/>
      <c r="AC42" s="113"/>
      <c r="AD42" s="7"/>
      <c r="AE42" s="7"/>
      <c r="AF42" s="7"/>
      <c r="AG42" s="7"/>
      <c r="AH42" s="7"/>
      <c r="AI42" s="7"/>
      <c r="AJ42" s="7"/>
      <c r="AK42" s="7"/>
      <c r="AL42" s="7"/>
      <c r="AM42" s="7"/>
      <c r="AN42" s="7"/>
      <c r="AO42" s="7"/>
      <c r="AP42" s="7"/>
      <c r="AQ42" s="7"/>
      <c r="AR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7"/>
      <c r="AE43" s="7"/>
      <c r="AF43" s="7"/>
      <c r="AG43" s="7"/>
      <c r="AH43" s="7"/>
      <c r="AI43" s="7"/>
      <c r="AJ43" s="7"/>
      <c r="AK43" s="7"/>
      <c r="AL43" s="7"/>
      <c r="AM43" s="7"/>
      <c r="AN43" s="7"/>
      <c r="AO43" s="7"/>
      <c r="AP43" s="7"/>
      <c r="AQ43" s="7"/>
      <c r="AR43" s="7"/>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7"/>
      <c r="AE44" s="7"/>
      <c r="AF44" s="7"/>
      <c r="AG44" s="7"/>
      <c r="AH44" s="7"/>
      <c r="AI44" s="7"/>
      <c r="AJ44" s="7"/>
      <c r="AK44" s="7"/>
      <c r="AL44" s="7"/>
      <c r="AM44" s="7"/>
      <c r="AN44" s="7"/>
      <c r="AO44" s="7"/>
      <c r="AP44" s="7"/>
      <c r="AQ44" s="7"/>
      <c r="AR44" s="7"/>
    </row>
    <row r="45" ht="16.5" customHeight="1">
      <c r="A45" s="52">
        <v>13.0</v>
      </c>
      <c r="B45" s="76" t="str">
        <f>IF('2. Identificación del Riesgo'!B45:B47="","",'2. Identificación del Riesgo'!B45:B47)</f>
        <v/>
      </c>
      <c r="C45" s="53" t="str">
        <f>IF('2. Identificación del Riesgo'!G45:G47="","",'2. Identificación del Riesgo'!G45:G47)</f>
        <v/>
      </c>
      <c r="D45" s="53" t="str">
        <f>IF('2. Identificación del Riesgo'!H45:H47="","",'2. Identificación del Riesgo'!H45:H47)</f>
        <v/>
      </c>
      <c r="E45" s="104" t="str">
        <f>IF('7. Mapa de Riesgos General'!AO45:AO47="","",'7. Mapa de Riesgos General'!AO45:AO47)</f>
        <v/>
      </c>
      <c r="F45" s="55"/>
      <c r="G45" s="111"/>
      <c r="H45" s="111"/>
      <c r="I45" s="111"/>
      <c r="J45" s="113"/>
      <c r="K45" s="55"/>
      <c r="L45" s="113"/>
      <c r="M45" s="113"/>
      <c r="N45" s="55"/>
      <c r="O45" s="111"/>
      <c r="P45" s="111"/>
      <c r="Q45" s="111"/>
      <c r="R45" s="113"/>
      <c r="S45" s="55"/>
      <c r="T45" s="113"/>
      <c r="U45" s="113"/>
      <c r="V45" s="55"/>
      <c r="W45" s="111"/>
      <c r="X45" s="111"/>
      <c r="Y45" s="111"/>
      <c r="Z45" s="113"/>
      <c r="AA45" s="55"/>
      <c r="AB45" s="113"/>
      <c r="AC45" s="113"/>
      <c r="AD45" s="7"/>
      <c r="AE45" s="7"/>
      <c r="AF45" s="7"/>
      <c r="AG45" s="7"/>
      <c r="AH45" s="7"/>
      <c r="AI45" s="7"/>
      <c r="AJ45" s="7"/>
      <c r="AK45" s="7"/>
      <c r="AL45" s="7"/>
      <c r="AM45" s="7"/>
      <c r="AN45" s="7"/>
      <c r="AO45" s="7"/>
      <c r="AP45" s="7"/>
      <c r="AQ45" s="7"/>
      <c r="AR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7"/>
      <c r="AE46" s="7"/>
      <c r="AF46" s="7"/>
      <c r="AG46" s="7"/>
      <c r="AH46" s="7"/>
      <c r="AI46" s="7"/>
      <c r="AJ46" s="7"/>
      <c r="AK46" s="7"/>
      <c r="AL46" s="7"/>
      <c r="AM46" s="7"/>
      <c r="AN46" s="7"/>
      <c r="AO46" s="7"/>
      <c r="AP46" s="7"/>
      <c r="AQ46" s="7"/>
      <c r="AR46" s="7"/>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7"/>
      <c r="AE47" s="7"/>
      <c r="AF47" s="7"/>
      <c r="AG47" s="7"/>
      <c r="AH47" s="7"/>
      <c r="AI47" s="7"/>
      <c r="AJ47" s="7"/>
      <c r="AK47" s="7"/>
      <c r="AL47" s="7"/>
      <c r="AM47" s="7"/>
      <c r="AN47" s="7"/>
      <c r="AO47" s="7"/>
      <c r="AP47" s="7"/>
      <c r="AQ47" s="7"/>
      <c r="AR47" s="7"/>
    </row>
    <row r="48" ht="16.5" customHeight="1">
      <c r="A48" s="52">
        <v>14.0</v>
      </c>
      <c r="B48" s="76" t="str">
        <f>IF('2. Identificación del Riesgo'!B48:B50="","",'2. Identificación del Riesgo'!B48:B50)</f>
        <v/>
      </c>
      <c r="C48" s="53" t="str">
        <f>IF('2. Identificación del Riesgo'!G48:G50="","",'2. Identificación del Riesgo'!G48:G50)</f>
        <v/>
      </c>
      <c r="D48" s="53" t="str">
        <f>IF('2. Identificación del Riesgo'!H48:H50="","",'2. Identificación del Riesgo'!H48:H50)</f>
        <v/>
      </c>
      <c r="E48" s="104" t="str">
        <f>IF('7. Mapa de Riesgos General'!AO48:AO50="","",'7. Mapa de Riesgos General'!AO48:AO50)</f>
        <v/>
      </c>
      <c r="F48" s="55"/>
      <c r="G48" s="111"/>
      <c r="H48" s="111"/>
      <c r="I48" s="111"/>
      <c r="J48" s="113"/>
      <c r="K48" s="55"/>
      <c r="L48" s="113"/>
      <c r="M48" s="113"/>
      <c r="N48" s="55"/>
      <c r="O48" s="111"/>
      <c r="P48" s="111"/>
      <c r="Q48" s="111"/>
      <c r="R48" s="113"/>
      <c r="S48" s="55"/>
      <c r="T48" s="113"/>
      <c r="U48" s="113"/>
      <c r="V48" s="55"/>
      <c r="W48" s="111"/>
      <c r="X48" s="111"/>
      <c r="Y48" s="111"/>
      <c r="Z48" s="113"/>
      <c r="AA48" s="55"/>
      <c r="AB48" s="113"/>
      <c r="AC48" s="113"/>
      <c r="AD48" s="7"/>
      <c r="AE48" s="7"/>
      <c r="AF48" s="7"/>
      <c r="AG48" s="7"/>
      <c r="AH48" s="7"/>
      <c r="AI48" s="7"/>
      <c r="AJ48" s="7"/>
      <c r="AK48" s="7"/>
      <c r="AL48" s="7"/>
      <c r="AM48" s="7"/>
      <c r="AN48" s="7"/>
      <c r="AO48" s="7"/>
      <c r="AP48" s="7"/>
      <c r="AQ48" s="7"/>
      <c r="AR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7"/>
      <c r="AE49" s="7"/>
      <c r="AF49" s="7"/>
      <c r="AG49" s="7"/>
      <c r="AH49" s="7"/>
      <c r="AI49" s="7"/>
      <c r="AJ49" s="7"/>
      <c r="AK49" s="7"/>
      <c r="AL49" s="7"/>
      <c r="AM49" s="7"/>
      <c r="AN49" s="7"/>
      <c r="AO49" s="7"/>
      <c r="AP49" s="7"/>
      <c r="AQ49" s="7"/>
      <c r="AR49" s="7"/>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7"/>
      <c r="AE50" s="7"/>
      <c r="AF50" s="7"/>
      <c r="AG50" s="7"/>
      <c r="AH50" s="7"/>
      <c r="AI50" s="7"/>
      <c r="AJ50" s="7"/>
      <c r="AK50" s="7"/>
      <c r="AL50" s="7"/>
      <c r="AM50" s="7"/>
      <c r="AN50" s="7"/>
      <c r="AO50" s="7"/>
      <c r="AP50" s="7"/>
      <c r="AQ50" s="7"/>
      <c r="AR50" s="7"/>
    </row>
    <row r="51" ht="16.5" customHeight="1">
      <c r="A51" s="52">
        <v>15.0</v>
      </c>
      <c r="B51" s="76" t="str">
        <f>IF('2. Identificación del Riesgo'!B51:B53="","",'2. Identificación del Riesgo'!B51:B53)</f>
        <v/>
      </c>
      <c r="C51" s="53" t="str">
        <f>IF('2. Identificación del Riesgo'!G51:G53="","",'2. Identificación del Riesgo'!G51:G53)</f>
        <v/>
      </c>
      <c r="D51" s="53" t="str">
        <f>IF('2. Identificación del Riesgo'!H51:H53="","",'2. Identificación del Riesgo'!H51:H53)</f>
        <v/>
      </c>
      <c r="E51" s="104" t="str">
        <f>IF('7. Mapa de Riesgos General'!AO51:AO53="","",'7. Mapa de Riesgos General'!AO51:AO53)</f>
        <v/>
      </c>
      <c r="F51" s="55"/>
      <c r="G51" s="111"/>
      <c r="H51" s="111"/>
      <c r="I51" s="111"/>
      <c r="J51" s="113"/>
      <c r="K51" s="55"/>
      <c r="L51" s="113"/>
      <c r="M51" s="113"/>
      <c r="N51" s="55"/>
      <c r="O51" s="111"/>
      <c r="P51" s="111"/>
      <c r="Q51" s="111"/>
      <c r="R51" s="113"/>
      <c r="S51" s="55"/>
      <c r="T51" s="113"/>
      <c r="U51" s="113"/>
      <c r="V51" s="55"/>
      <c r="W51" s="111"/>
      <c r="X51" s="111"/>
      <c r="Y51" s="111"/>
      <c r="Z51" s="113"/>
      <c r="AA51" s="55"/>
      <c r="AB51" s="113"/>
      <c r="AC51" s="113"/>
      <c r="AD51" s="7"/>
      <c r="AE51" s="7"/>
      <c r="AF51" s="7"/>
      <c r="AG51" s="7"/>
      <c r="AH51" s="7"/>
      <c r="AI51" s="7"/>
      <c r="AJ51" s="7"/>
      <c r="AK51" s="7"/>
      <c r="AL51" s="7"/>
      <c r="AM51" s="7"/>
      <c r="AN51" s="7"/>
      <c r="AO51" s="7"/>
      <c r="AP51" s="7"/>
      <c r="AQ51" s="7"/>
      <c r="AR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7"/>
      <c r="AE52" s="7"/>
      <c r="AF52" s="7"/>
      <c r="AG52" s="7"/>
      <c r="AH52" s="7"/>
      <c r="AI52" s="7"/>
      <c r="AJ52" s="7"/>
      <c r="AK52" s="7"/>
      <c r="AL52" s="7"/>
      <c r="AM52" s="7"/>
      <c r="AN52" s="7"/>
      <c r="AO52" s="7"/>
      <c r="AP52" s="7"/>
      <c r="AQ52" s="7"/>
      <c r="AR52" s="7"/>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7"/>
      <c r="AE53" s="7"/>
      <c r="AF53" s="7"/>
      <c r="AG53" s="7"/>
      <c r="AH53" s="7"/>
      <c r="AI53" s="7"/>
      <c r="AJ53" s="7"/>
      <c r="AK53" s="7"/>
      <c r="AL53" s="7"/>
      <c r="AM53" s="7"/>
      <c r="AN53" s="7"/>
      <c r="AO53" s="7"/>
      <c r="AP53" s="7"/>
      <c r="AQ53" s="7"/>
      <c r="AR53" s="7"/>
    </row>
    <row r="54" ht="16.5" customHeight="1">
      <c r="A54" s="52">
        <v>16.0</v>
      </c>
      <c r="B54" s="76" t="str">
        <f>IF('2. Identificación del Riesgo'!B54:B56="","",'2. Identificación del Riesgo'!B54:B56)</f>
        <v/>
      </c>
      <c r="C54" s="53" t="str">
        <f>IF('2. Identificación del Riesgo'!G54:G56="","",'2. Identificación del Riesgo'!G54:G56)</f>
        <v/>
      </c>
      <c r="D54" s="53" t="str">
        <f>IF('2. Identificación del Riesgo'!H54:H56="","",'2. Identificación del Riesgo'!H54:H56)</f>
        <v/>
      </c>
      <c r="E54" s="104" t="str">
        <f>IF('7. Mapa de Riesgos General'!AO54:AO56="","",'7. Mapa de Riesgos General'!AO54:AO56)</f>
        <v/>
      </c>
      <c r="F54" s="55"/>
      <c r="G54" s="111"/>
      <c r="H54" s="111"/>
      <c r="I54" s="111"/>
      <c r="J54" s="113"/>
      <c r="K54" s="55"/>
      <c r="L54" s="113"/>
      <c r="M54" s="113"/>
      <c r="N54" s="55"/>
      <c r="O54" s="111"/>
      <c r="P54" s="111"/>
      <c r="Q54" s="111"/>
      <c r="R54" s="113"/>
      <c r="S54" s="55"/>
      <c r="T54" s="113"/>
      <c r="U54" s="113"/>
      <c r="V54" s="55"/>
      <c r="W54" s="111"/>
      <c r="X54" s="111"/>
      <c r="Y54" s="111"/>
      <c r="Z54" s="113"/>
      <c r="AA54" s="55"/>
      <c r="AB54" s="113"/>
      <c r="AC54" s="113"/>
      <c r="AD54" s="7"/>
      <c r="AE54" s="7"/>
      <c r="AF54" s="7"/>
      <c r="AG54" s="7"/>
      <c r="AH54" s="7"/>
      <c r="AI54" s="7"/>
      <c r="AJ54" s="7"/>
      <c r="AK54" s="7"/>
      <c r="AL54" s="7"/>
      <c r="AM54" s="7"/>
      <c r="AN54" s="7"/>
      <c r="AO54" s="7"/>
      <c r="AP54" s="7"/>
      <c r="AQ54" s="7"/>
      <c r="AR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7"/>
      <c r="AE55" s="7"/>
      <c r="AF55" s="7"/>
      <c r="AG55" s="7"/>
      <c r="AH55" s="7"/>
      <c r="AI55" s="7"/>
      <c r="AJ55" s="7"/>
      <c r="AK55" s="7"/>
      <c r="AL55" s="7"/>
      <c r="AM55" s="7"/>
      <c r="AN55" s="7"/>
      <c r="AO55" s="7"/>
      <c r="AP55" s="7"/>
      <c r="AQ55" s="7"/>
      <c r="AR55" s="7"/>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7"/>
      <c r="AE56" s="7"/>
      <c r="AF56" s="7"/>
      <c r="AG56" s="7"/>
      <c r="AH56" s="7"/>
      <c r="AI56" s="7"/>
      <c r="AJ56" s="7"/>
      <c r="AK56" s="7"/>
      <c r="AL56" s="7"/>
      <c r="AM56" s="7"/>
      <c r="AN56" s="7"/>
      <c r="AO56" s="7"/>
      <c r="AP56" s="7"/>
      <c r="AQ56" s="7"/>
      <c r="AR56" s="7"/>
    </row>
    <row r="57" ht="16.5" customHeight="1">
      <c r="A57" s="52">
        <v>17.0</v>
      </c>
      <c r="B57" s="76" t="str">
        <f>IF('2. Identificación del Riesgo'!B57:B59="","",'2. Identificación del Riesgo'!B57:B59)</f>
        <v/>
      </c>
      <c r="C57" s="53" t="str">
        <f>IF('2. Identificación del Riesgo'!G57:G59="","",'2. Identificación del Riesgo'!G57:G59)</f>
        <v/>
      </c>
      <c r="D57" s="53" t="str">
        <f>IF('2. Identificación del Riesgo'!H57:H59="","",'2. Identificación del Riesgo'!H57:H59)</f>
        <v/>
      </c>
      <c r="E57" s="104" t="str">
        <f>IF('7. Mapa de Riesgos General'!AO57:AO59="","",'7. Mapa de Riesgos General'!AO57:AO59)</f>
        <v/>
      </c>
      <c r="F57" s="55"/>
      <c r="G57" s="111"/>
      <c r="H57" s="111"/>
      <c r="I57" s="111"/>
      <c r="J57" s="113"/>
      <c r="K57" s="55"/>
      <c r="L57" s="113"/>
      <c r="M57" s="113"/>
      <c r="N57" s="55"/>
      <c r="O57" s="111"/>
      <c r="P57" s="111"/>
      <c r="Q57" s="111"/>
      <c r="R57" s="113"/>
      <c r="S57" s="55"/>
      <c r="T57" s="113"/>
      <c r="U57" s="113"/>
      <c r="V57" s="55"/>
      <c r="W57" s="111"/>
      <c r="X57" s="111"/>
      <c r="Y57" s="111"/>
      <c r="Z57" s="113"/>
      <c r="AA57" s="55"/>
      <c r="AB57" s="113"/>
      <c r="AC57" s="113"/>
      <c r="AD57" s="7"/>
      <c r="AE57" s="7"/>
      <c r="AF57" s="7"/>
      <c r="AG57" s="7"/>
      <c r="AH57" s="7"/>
      <c r="AI57" s="7"/>
      <c r="AJ57" s="7"/>
      <c r="AK57" s="7"/>
      <c r="AL57" s="7"/>
      <c r="AM57" s="7"/>
      <c r="AN57" s="7"/>
      <c r="AO57" s="7"/>
      <c r="AP57" s="7"/>
      <c r="AQ57" s="7"/>
      <c r="AR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7"/>
      <c r="AE58" s="7"/>
      <c r="AF58" s="7"/>
      <c r="AG58" s="7"/>
      <c r="AH58" s="7"/>
      <c r="AI58" s="7"/>
      <c r="AJ58" s="7"/>
      <c r="AK58" s="7"/>
      <c r="AL58" s="7"/>
      <c r="AM58" s="7"/>
      <c r="AN58" s="7"/>
      <c r="AO58" s="7"/>
      <c r="AP58" s="7"/>
      <c r="AQ58" s="7"/>
      <c r="AR58" s="7"/>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7"/>
      <c r="AE59" s="7"/>
      <c r="AF59" s="7"/>
      <c r="AG59" s="7"/>
      <c r="AH59" s="7"/>
      <c r="AI59" s="7"/>
      <c r="AJ59" s="7"/>
      <c r="AK59" s="7"/>
      <c r="AL59" s="7"/>
      <c r="AM59" s="7"/>
      <c r="AN59" s="7"/>
      <c r="AO59" s="7"/>
      <c r="AP59" s="7"/>
      <c r="AQ59" s="7"/>
      <c r="AR59" s="7"/>
    </row>
    <row r="60" ht="16.5" customHeight="1">
      <c r="A60" s="52">
        <v>18.0</v>
      </c>
      <c r="B60" s="76" t="str">
        <f>IF('2. Identificación del Riesgo'!B60:B62="","",'2. Identificación del Riesgo'!B60:B62)</f>
        <v/>
      </c>
      <c r="C60" s="53" t="str">
        <f>IF('2. Identificación del Riesgo'!G60:G62="","",'2. Identificación del Riesgo'!G60:G62)</f>
        <v/>
      </c>
      <c r="D60" s="53" t="str">
        <f>IF('2. Identificación del Riesgo'!H60:H62="","",'2. Identificación del Riesgo'!H60:H62)</f>
        <v/>
      </c>
      <c r="E60" s="104" t="str">
        <f>IF('7. Mapa de Riesgos General'!AO60:AO62="","",'7. Mapa de Riesgos General'!AO60:AO62)</f>
        <v/>
      </c>
      <c r="F60" s="55"/>
      <c r="G60" s="111"/>
      <c r="H60" s="111"/>
      <c r="I60" s="111"/>
      <c r="J60" s="113"/>
      <c r="K60" s="55"/>
      <c r="L60" s="113"/>
      <c r="M60" s="113"/>
      <c r="N60" s="55"/>
      <c r="O60" s="111"/>
      <c r="P60" s="111"/>
      <c r="Q60" s="111"/>
      <c r="R60" s="113"/>
      <c r="S60" s="55"/>
      <c r="T60" s="113"/>
      <c r="U60" s="113"/>
      <c r="V60" s="55"/>
      <c r="W60" s="111"/>
      <c r="X60" s="111"/>
      <c r="Y60" s="111"/>
      <c r="Z60" s="113"/>
      <c r="AA60" s="55"/>
      <c r="AB60" s="113"/>
      <c r="AC60" s="113"/>
      <c r="AD60" s="7"/>
      <c r="AE60" s="7"/>
      <c r="AF60" s="7"/>
      <c r="AG60" s="7"/>
      <c r="AH60" s="7"/>
      <c r="AI60" s="7"/>
      <c r="AJ60" s="7"/>
      <c r="AK60" s="7"/>
      <c r="AL60" s="7"/>
      <c r="AM60" s="7"/>
      <c r="AN60" s="7"/>
      <c r="AO60" s="7"/>
      <c r="AP60" s="7"/>
      <c r="AQ60" s="7"/>
      <c r="AR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7"/>
      <c r="AE61" s="7"/>
      <c r="AF61" s="7"/>
      <c r="AG61" s="7"/>
      <c r="AH61" s="7"/>
      <c r="AI61" s="7"/>
      <c r="AJ61" s="7"/>
      <c r="AK61" s="7"/>
      <c r="AL61" s="7"/>
      <c r="AM61" s="7"/>
      <c r="AN61" s="7"/>
      <c r="AO61" s="7"/>
      <c r="AP61" s="7"/>
      <c r="AQ61" s="7"/>
      <c r="AR61" s="7"/>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7"/>
      <c r="AE62" s="7"/>
      <c r="AF62" s="7"/>
      <c r="AG62" s="7"/>
      <c r="AH62" s="7"/>
      <c r="AI62" s="7"/>
      <c r="AJ62" s="7"/>
      <c r="AK62" s="7"/>
      <c r="AL62" s="7"/>
      <c r="AM62" s="7"/>
      <c r="AN62" s="7"/>
      <c r="AO62" s="7"/>
      <c r="AP62" s="7"/>
      <c r="AQ62" s="7"/>
      <c r="AR62" s="7"/>
    </row>
    <row r="63" ht="16.5" customHeight="1">
      <c r="A63" s="52">
        <v>19.0</v>
      </c>
      <c r="B63" s="76" t="str">
        <f>IF('2. Identificación del Riesgo'!B63:B65="","",'2. Identificación del Riesgo'!B63:B65)</f>
        <v/>
      </c>
      <c r="C63" s="53" t="str">
        <f>IF('2. Identificación del Riesgo'!G63:G65="","",'2. Identificación del Riesgo'!G63:G65)</f>
        <v/>
      </c>
      <c r="D63" s="53" t="str">
        <f>IF('2. Identificación del Riesgo'!H63:H65="","",'2. Identificación del Riesgo'!H63:H65)</f>
        <v/>
      </c>
      <c r="E63" s="104" t="str">
        <f>IF('7. Mapa de Riesgos General'!AO63:AO65="","",'7. Mapa de Riesgos General'!AO63:AO65)</f>
        <v/>
      </c>
      <c r="F63" s="55"/>
      <c r="G63" s="111"/>
      <c r="H63" s="111"/>
      <c r="I63" s="111"/>
      <c r="J63" s="113"/>
      <c r="K63" s="55"/>
      <c r="L63" s="113"/>
      <c r="M63" s="113"/>
      <c r="N63" s="55"/>
      <c r="O63" s="111"/>
      <c r="P63" s="111"/>
      <c r="Q63" s="111"/>
      <c r="R63" s="113"/>
      <c r="S63" s="55"/>
      <c r="T63" s="113"/>
      <c r="U63" s="113"/>
      <c r="V63" s="55"/>
      <c r="W63" s="111"/>
      <c r="X63" s="111"/>
      <c r="Y63" s="111"/>
      <c r="Z63" s="113"/>
      <c r="AA63" s="55"/>
      <c r="AB63" s="113"/>
      <c r="AC63" s="113"/>
      <c r="AD63" s="7"/>
      <c r="AE63" s="7"/>
      <c r="AF63" s="7"/>
      <c r="AG63" s="7"/>
      <c r="AH63" s="7"/>
      <c r="AI63" s="7"/>
      <c r="AJ63" s="7"/>
      <c r="AK63" s="7"/>
      <c r="AL63" s="7"/>
      <c r="AM63" s="7"/>
      <c r="AN63" s="7"/>
      <c r="AO63" s="7"/>
      <c r="AP63" s="7"/>
      <c r="AQ63" s="7"/>
      <c r="AR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7"/>
      <c r="AE64" s="7"/>
      <c r="AF64" s="7"/>
      <c r="AG64" s="7"/>
      <c r="AH64" s="7"/>
      <c r="AI64" s="7"/>
      <c r="AJ64" s="7"/>
      <c r="AK64" s="7"/>
      <c r="AL64" s="7"/>
      <c r="AM64" s="7"/>
      <c r="AN64" s="7"/>
      <c r="AO64" s="7"/>
      <c r="AP64" s="7"/>
      <c r="AQ64" s="7"/>
      <c r="AR64" s="7"/>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7"/>
      <c r="AE65" s="7"/>
      <c r="AF65" s="7"/>
      <c r="AG65" s="7"/>
      <c r="AH65" s="7"/>
      <c r="AI65" s="7"/>
      <c r="AJ65" s="7"/>
      <c r="AK65" s="7"/>
      <c r="AL65" s="7"/>
      <c r="AM65" s="7"/>
      <c r="AN65" s="7"/>
      <c r="AO65" s="7"/>
      <c r="AP65" s="7"/>
      <c r="AQ65" s="7"/>
      <c r="AR65" s="7"/>
    </row>
    <row r="66" ht="16.5" customHeight="1">
      <c r="A66" s="52">
        <v>20.0</v>
      </c>
      <c r="B66" s="76" t="str">
        <f>IF('2. Identificación del Riesgo'!B66:B68="","",'2. Identificación del Riesgo'!B66:B68)</f>
        <v/>
      </c>
      <c r="C66" s="53" t="str">
        <f>IF('2. Identificación del Riesgo'!G66:G68="","",'2. Identificación del Riesgo'!G66:G68)</f>
        <v/>
      </c>
      <c r="D66" s="53" t="str">
        <f>IF('2. Identificación del Riesgo'!H66:H68="","",'2. Identificación del Riesgo'!H66:H68)</f>
        <v/>
      </c>
      <c r="E66" s="104" t="str">
        <f>IF('7. Mapa de Riesgos General'!AO66:AO68="","",'7. Mapa de Riesgos General'!AO66:AO68)</f>
        <v/>
      </c>
      <c r="F66" s="55"/>
      <c r="G66" s="111"/>
      <c r="H66" s="111"/>
      <c r="I66" s="111"/>
      <c r="J66" s="113"/>
      <c r="K66" s="55"/>
      <c r="L66" s="113"/>
      <c r="M66" s="113"/>
      <c r="N66" s="55"/>
      <c r="O66" s="111"/>
      <c r="P66" s="111"/>
      <c r="Q66" s="111"/>
      <c r="R66" s="113"/>
      <c r="S66" s="55"/>
      <c r="T66" s="113"/>
      <c r="U66" s="113"/>
      <c r="V66" s="55"/>
      <c r="W66" s="111"/>
      <c r="X66" s="111"/>
      <c r="Y66" s="111"/>
      <c r="Z66" s="113"/>
      <c r="AA66" s="55"/>
      <c r="AB66" s="113"/>
      <c r="AC66" s="113"/>
      <c r="AD66" s="7"/>
      <c r="AE66" s="7"/>
      <c r="AF66" s="7"/>
      <c r="AG66" s="7"/>
      <c r="AH66" s="7"/>
      <c r="AI66" s="7"/>
      <c r="AJ66" s="7"/>
      <c r="AK66" s="7"/>
      <c r="AL66" s="7"/>
      <c r="AM66" s="7"/>
      <c r="AN66" s="7"/>
      <c r="AO66" s="7"/>
      <c r="AP66" s="7"/>
      <c r="AQ66" s="7"/>
      <c r="AR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6"/>
      <c r="AE67" s="6"/>
      <c r="AF67" s="6"/>
      <c r="AG67" s="6"/>
      <c r="AH67" s="6"/>
      <c r="AI67" s="6"/>
      <c r="AJ67" s="6"/>
      <c r="AK67" s="6"/>
      <c r="AL67" s="6"/>
      <c r="AM67" s="6"/>
      <c r="AN67" s="6"/>
      <c r="AO67" s="6"/>
      <c r="AP67" s="6"/>
      <c r="AQ67" s="6"/>
      <c r="AR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6"/>
      <c r="AE68" s="6"/>
      <c r="AF68" s="6"/>
      <c r="AG68" s="6"/>
      <c r="AH68" s="6"/>
      <c r="AI68" s="6"/>
      <c r="AJ68" s="6"/>
      <c r="AK68" s="6"/>
      <c r="AL68" s="6"/>
      <c r="AM68" s="6"/>
      <c r="AN68" s="6"/>
      <c r="AO68" s="6"/>
      <c r="AP68" s="6"/>
      <c r="AQ68" s="6"/>
      <c r="AR68" s="6"/>
    </row>
    <row r="69" ht="25.5" customHeight="1">
      <c r="A69" s="6"/>
      <c r="B69" s="118"/>
      <c r="C69" s="6"/>
      <c r="D69" s="6"/>
      <c r="E69" s="6"/>
      <c r="F69" s="119">
        <f>IFERROR(AVERAGE(F9:F68),"")</f>
        <v>0.33</v>
      </c>
      <c r="G69" s="6"/>
      <c r="H69" s="6"/>
      <c r="I69" s="6"/>
      <c r="J69" s="6"/>
      <c r="K69" s="119">
        <f>IFERROR(AVERAGE(K9:K68),"")</f>
        <v>0</v>
      </c>
      <c r="L69" s="6"/>
      <c r="M69" s="6"/>
      <c r="N69" s="119">
        <f>IFERROR(AVERAGE(N9:N68),"")</f>
        <v>0.33</v>
      </c>
      <c r="O69" s="6"/>
      <c r="P69" s="6"/>
      <c r="Q69" s="6"/>
      <c r="R69" s="6"/>
      <c r="S69" s="119">
        <f>IFERROR(AVERAGE(S9:S68),"")</f>
        <v>0</v>
      </c>
      <c r="T69" s="6"/>
      <c r="U69" s="6"/>
      <c r="V69" s="119">
        <f>IFERROR(AVERAGE(V9:V68),"")</f>
        <v>1</v>
      </c>
      <c r="W69" s="6"/>
      <c r="X69" s="6"/>
      <c r="Y69" s="6"/>
      <c r="Z69" s="6"/>
      <c r="AA69" s="119">
        <f>IFERROR(AVERAGE(AA9:AA68),"")</f>
        <v>0.875</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J9"/>
    <hyperlink r:id="rId2" ref="J12"/>
    <hyperlink r:id="rId3" ref="J15"/>
    <hyperlink r:id="rId4" ref="J21"/>
  </hyperlinks>
  <printOptions/>
  <pageMargins bottom="0.75" footer="0.0" header="0.0" left="0.7" right="0.7" top="0.75"/>
  <pageSetup orientation="portrait"/>
  <drawing r:id="rId5"/>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0" t="s">
        <v>430</v>
      </c>
      <c r="J1" s="28"/>
      <c r="K1" s="7"/>
      <c r="L1" s="7"/>
      <c r="M1" s="7"/>
      <c r="N1" s="7"/>
      <c r="O1" s="7"/>
      <c r="P1" s="7"/>
      <c r="Q1" s="7"/>
      <c r="R1" s="7"/>
      <c r="S1" s="7"/>
      <c r="T1" s="7"/>
      <c r="U1" s="7"/>
      <c r="V1" s="7"/>
      <c r="W1" s="7"/>
      <c r="X1" s="7"/>
      <c r="Y1" s="7"/>
      <c r="Z1" s="8"/>
    </row>
    <row r="2" ht="16.5" customHeight="1">
      <c r="A2" s="9"/>
      <c r="B2" s="10"/>
      <c r="C2" s="9"/>
      <c r="H2" s="10"/>
      <c r="I2" s="60" t="s">
        <v>431</v>
      </c>
      <c r="J2" s="28"/>
      <c r="K2" s="7"/>
      <c r="L2" s="7"/>
      <c r="M2" s="7"/>
      <c r="N2" s="7"/>
      <c r="O2" s="7"/>
      <c r="P2" s="7"/>
      <c r="Q2" s="7"/>
      <c r="R2" s="7"/>
      <c r="S2" s="7"/>
      <c r="T2" s="7"/>
      <c r="U2" s="7"/>
      <c r="V2" s="7"/>
      <c r="W2" s="7"/>
      <c r="X2" s="7"/>
      <c r="Y2" s="7"/>
      <c r="Z2" s="8"/>
    </row>
    <row r="3">
      <c r="A3" s="9"/>
      <c r="B3" s="10"/>
      <c r="C3" s="9"/>
      <c r="H3" s="10"/>
      <c r="I3" s="60" t="s">
        <v>432</v>
      </c>
      <c r="J3" s="28"/>
      <c r="K3" s="7"/>
      <c r="L3" s="7"/>
      <c r="M3" s="7"/>
      <c r="N3" s="7"/>
      <c r="O3" s="7"/>
      <c r="P3" s="7"/>
      <c r="Q3" s="7"/>
      <c r="R3" s="7"/>
      <c r="S3" s="7"/>
      <c r="T3" s="7"/>
      <c r="U3" s="7"/>
      <c r="V3" s="7"/>
      <c r="W3" s="7"/>
      <c r="X3" s="7"/>
      <c r="Y3" s="7"/>
      <c r="Z3" s="8"/>
    </row>
    <row r="4">
      <c r="A4" s="12"/>
      <c r="B4" s="13"/>
      <c r="C4" s="12"/>
      <c r="D4" s="14"/>
      <c r="E4" s="14"/>
      <c r="F4" s="14"/>
      <c r="G4" s="14"/>
      <c r="H4" s="13"/>
      <c r="I4" s="60" t="s">
        <v>433</v>
      </c>
      <c r="J4" s="28"/>
      <c r="K4" s="7"/>
      <c r="L4" s="7"/>
      <c r="M4" s="7"/>
      <c r="N4" s="7"/>
      <c r="O4" s="7"/>
      <c r="P4" s="7"/>
      <c r="Q4" s="7"/>
      <c r="R4" s="7"/>
      <c r="S4" s="7"/>
      <c r="T4" s="7"/>
      <c r="U4" s="7"/>
      <c r="V4" s="7"/>
      <c r="W4" s="7"/>
      <c r="X4" s="7"/>
      <c r="Y4" s="7"/>
      <c r="Z4" s="8"/>
    </row>
    <row r="5">
      <c r="A5" s="61"/>
      <c r="B5" s="66"/>
      <c r="C5" s="61"/>
      <c r="D5" s="7"/>
      <c r="E5" s="7"/>
      <c r="F5" s="7"/>
      <c r="G5" s="7"/>
      <c r="H5" s="7"/>
      <c r="I5" s="7"/>
      <c r="J5" s="7"/>
      <c r="K5" s="7"/>
      <c r="L5" s="7"/>
      <c r="M5" s="7"/>
      <c r="N5" s="7"/>
      <c r="O5" s="7"/>
      <c r="P5" s="7"/>
      <c r="Q5" s="7"/>
      <c r="R5" s="7"/>
      <c r="S5" s="7"/>
      <c r="T5" s="7"/>
      <c r="U5" s="7"/>
      <c r="V5" s="7"/>
      <c r="W5" s="7"/>
      <c r="X5" s="7"/>
      <c r="Y5" s="7"/>
      <c r="Z5" s="8"/>
    </row>
    <row r="6" ht="30.0" customHeight="1">
      <c r="A6" s="70" t="s">
        <v>100</v>
      </c>
      <c r="B6" s="27"/>
      <c r="C6" s="27"/>
      <c r="D6" s="71"/>
      <c r="E6" s="120" t="s">
        <v>434</v>
      </c>
      <c r="F6" s="28"/>
      <c r="G6" s="120" t="s">
        <v>435</v>
      </c>
      <c r="H6" s="28"/>
      <c r="I6" s="120" t="s">
        <v>436</v>
      </c>
      <c r="J6" s="28"/>
      <c r="K6" s="7"/>
      <c r="L6" s="7"/>
      <c r="M6" s="7"/>
      <c r="N6" s="7"/>
      <c r="O6" s="7"/>
      <c r="P6" s="7"/>
      <c r="Q6" s="7"/>
      <c r="R6" s="7"/>
      <c r="S6" s="7"/>
      <c r="T6" s="7"/>
      <c r="U6" s="7"/>
      <c r="V6" s="7"/>
      <c r="W6" s="7"/>
      <c r="X6" s="7"/>
      <c r="Y6" s="7"/>
      <c r="Z6" s="8"/>
    </row>
    <row r="7" ht="21.0" customHeight="1">
      <c r="A7" s="95" t="s">
        <v>98</v>
      </c>
      <c r="B7" s="44" t="s">
        <v>99</v>
      </c>
      <c r="C7" s="49" t="s">
        <v>107</v>
      </c>
      <c r="D7" s="96" t="s">
        <v>108</v>
      </c>
      <c r="E7" s="121" t="s">
        <v>437</v>
      </c>
      <c r="F7" s="121" t="s">
        <v>438</v>
      </c>
      <c r="G7" s="121" t="s">
        <v>437</v>
      </c>
      <c r="H7" s="121" t="s">
        <v>438</v>
      </c>
      <c r="I7" s="121" t="s">
        <v>437</v>
      </c>
      <c r="J7" s="121" t="s">
        <v>438</v>
      </c>
      <c r="K7" s="7"/>
      <c r="L7" s="7"/>
      <c r="M7" s="7"/>
      <c r="N7" s="7"/>
      <c r="O7" s="7"/>
      <c r="P7" s="7"/>
      <c r="Q7" s="7"/>
      <c r="R7" s="7"/>
      <c r="S7" s="7"/>
      <c r="T7" s="7"/>
      <c r="U7" s="7"/>
      <c r="V7" s="7"/>
      <c r="W7" s="7"/>
      <c r="X7" s="7"/>
      <c r="Y7" s="7"/>
      <c r="Z7" s="8"/>
    </row>
    <row r="8" ht="12.0" customHeight="1">
      <c r="A8" s="51"/>
      <c r="B8" s="51"/>
      <c r="C8" s="51"/>
      <c r="D8" s="101"/>
      <c r="E8" s="51"/>
      <c r="F8" s="51"/>
      <c r="G8" s="51"/>
      <c r="H8" s="51"/>
      <c r="I8" s="51"/>
      <c r="J8" s="51"/>
      <c r="K8" s="63"/>
      <c r="L8" s="63"/>
      <c r="M8" s="63"/>
      <c r="N8" s="63"/>
      <c r="O8" s="63"/>
      <c r="P8" s="63"/>
      <c r="Q8" s="63"/>
      <c r="R8" s="63"/>
      <c r="S8" s="63"/>
      <c r="T8" s="63"/>
      <c r="U8" s="63"/>
      <c r="V8" s="63"/>
      <c r="W8" s="63"/>
      <c r="X8" s="63"/>
      <c r="Y8" s="63"/>
      <c r="Z8" s="8"/>
    </row>
    <row r="9" ht="16.5" customHeight="1">
      <c r="A9" s="52">
        <v>1.0</v>
      </c>
      <c r="B9" s="76" t="str">
        <f>IF('8. Seguimiento Cuatrimestral'!B9:B11="","",'8. Seguimiento Cuatrimestral'!B9:B11)</f>
        <v>Manejo de Emergencias y Desastres</v>
      </c>
      <c r="C9" s="76" t="str">
        <f>IF('8. Seguimiento Cuatrimestral'!C9:C11="","",'8. Seguimiento Cuatrimestral'!C9:C11)</f>
        <v>Uso  de los elementos del CDLyR para actividades contrarias al objeto que fueron adquiridos para el favorecimiento de un tercero</v>
      </c>
      <c r="D9" s="76" t="str">
        <f>IF('8. Seguimiento Cuatrimestral'!D9:D11="","",'8. Seguimiento Cuatrimestral'!D9:D11)</f>
        <v>Corrupción</v>
      </c>
      <c r="E9" s="105">
        <f>'8. Seguimiento Cuatrimestral'!F9:F11</f>
        <v>0.33</v>
      </c>
      <c r="F9" s="105">
        <f>'8. Seguimiento Cuatrimestral'!K9:K11</f>
        <v>0</v>
      </c>
      <c r="G9" s="105">
        <f>'8. Seguimiento Cuatrimestral'!N9:N11</f>
        <v>0.33</v>
      </c>
      <c r="H9" s="105">
        <f>'8. Seguimiento Cuatrimestral'!S9:S11</f>
        <v>0</v>
      </c>
      <c r="I9" s="105">
        <f>'8. Seguimiento Cuatrimestral'!V9:V11</f>
        <v>1</v>
      </c>
      <c r="J9" s="105">
        <f>'8. Seguimiento Cuatrimestral'!AA9:AA11</f>
        <v>1</v>
      </c>
      <c r="K9" s="64"/>
      <c r="L9" s="64"/>
      <c r="M9" s="64"/>
      <c r="N9" s="64"/>
      <c r="O9" s="64"/>
      <c r="P9" s="64"/>
      <c r="Q9" s="64"/>
      <c r="R9" s="64"/>
      <c r="S9" s="64"/>
      <c r="T9" s="64"/>
      <c r="U9" s="64"/>
      <c r="V9" s="64"/>
      <c r="W9" s="64"/>
      <c r="X9" s="64"/>
      <c r="Y9" s="64"/>
      <c r="Z9" s="8"/>
    </row>
    <row r="10">
      <c r="A10" s="46"/>
      <c r="B10" s="46"/>
      <c r="C10" s="46"/>
      <c r="D10" s="46"/>
      <c r="E10" s="46"/>
      <c r="F10" s="46"/>
      <c r="G10" s="46"/>
      <c r="H10" s="46"/>
      <c r="I10" s="46"/>
      <c r="J10" s="46"/>
      <c r="K10" s="7"/>
      <c r="L10" s="7"/>
      <c r="M10" s="7"/>
      <c r="N10" s="7"/>
      <c r="O10" s="7"/>
      <c r="P10" s="7"/>
      <c r="Q10" s="7"/>
      <c r="R10" s="7"/>
      <c r="S10" s="7"/>
      <c r="T10" s="7"/>
      <c r="U10" s="7"/>
      <c r="V10" s="7"/>
      <c r="W10" s="7"/>
      <c r="X10" s="7"/>
      <c r="Y10" s="7"/>
      <c r="Z10" s="8"/>
    </row>
    <row r="11">
      <c r="A11" s="51"/>
      <c r="B11" s="51"/>
      <c r="C11" s="51"/>
      <c r="D11" s="51"/>
      <c r="E11" s="51"/>
      <c r="F11" s="51"/>
      <c r="G11" s="51"/>
      <c r="H11" s="51"/>
      <c r="I11" s="51"/>
      <c r="J11" s="51"/>
      <c r="K11" s="7"/>
      <c r="L11" s="7"/>
      <c r="M11" s="7"/>
      <c r="N11" s="7"/>
      <c r="O11" s="7"/>
      <c r="P11" s="7"/>
      <c r="Q11" s="7"/>
      <c r="R11" s="7"/>
      <c r="S11" s="7"/>
      <c r="T11" s="7"/>
      <c r="U11" s="7"/>
      <c r="V11" s="7"/>
      <c r="W11" s="7"/>
      <c r="X11" s="7"/>
      <c r="Y11" s="7"/>
      <c r="Z11" s="8"/>
    </row>
    <row r="12" ht="16.5" customHeight="1">
      <c r="A12" s="52">
        <v>2.0</v>
      </c>
      <c r="B12" s="76" t="str">
        <f>IF('8. Seguimiento Cuatrimestral'!B12:B14="","",'8. Seguimiento Cuatrimestral'!B12:B14)</f>
        <v>Manejo de Emergencias y Desastres</v>
      </c>
      <c r="C12" s="76" t="str">
        <f>IF('8. Seguimiento Cuatrimestral'!C12:C14="","",'8. Seguimiento Cuatrimestral'!C12:C14)</f>
        <v>Otorgamiento de la AHCP sin el cumplimiento de los requisitos para el favorecimiento de un tercero</v>
      </c>
      <c r="D12" s="76" t="str">
        <f>IF('8. Seguimiento Cuatrimestral'!D12:D14="","",'8. Seguimiento Cuatrimestral'!D12:D14)</f>
        <v>Corrupción</v>
      </c>
      <c r="E12" s="105">
        <f>'8. Seguimiento Cuatrimestral'!F12:F14</f>
        <v>0.33</v>
      </c>
      <c r="F12" s="105">
        <f>'8. Seguimiento Cuatrimestral'!K12:K14</f>
        <v>0</v>
      </c>
      <c r="G12" s="105">
        <f>'8. Seguimiento Cuatrimestral'!N12:N14</f>
        <v>0.33</v>
      </c>
      <c r="H12" s="105">
        <f>'8. Seguimiento Cuatrimestral'!S12:S14</f>
        <v>0</v>
      </c>
      <c r="I12" s="105">
        <f>'8. Seguimiento Cuatrimestral'!V12:V14</f>
        <v>1</v>
      </c>
      <c r="J12" s="105">
        <f>'8. Seguimiento Cuatrimestral'!AA12:AA14</f>
        <v>1</v>
      </c>
      <c r="K12" s="7"/>
      <c r="L12" s="7"/>
      <c r="M12" s="7"/>
      <c r="N12" s="7"/>
      <c r="O12" s="7"/>
      <c r="P12" s="7"/>
      <c r="Q12" s="7"/>
      <c r="R12" s="7"/>
      <c r="S12" s="7"/>
      <c r="T12" s="7"/>
      <c r="U12" s="7"/>
      <c r="V12" s="7"/>
      <c r="W12" s="7"/>
      <c r="X12" s="7"/>
      <c r="Y12" s="7"/>
      <c r="Z12" s="8"/>
    </row>
    <row r="13">
      <c r="A13" s="46"/>
      <c r="B13" s="46"/>
      <c r="C13" s="46"/>
      <c r="D13" s="46"/>
      <c r="E13" s="46"/>
      <c r="F13" s="46"/>
      <c r="G13" s="46"/>
      <c r="H13" s="46"/>
      <c r="I13" s="46"/>
      <c r="J13" s="46"/>
      <c r="K13" s="7"/>
      <c r="L13" s="7"/>
      <c r="M13" s="7"/>
      <c r="N13" s="7"/>
      <c r="O13" s="7"/>
      <c r="P13" s="7"/>
      <c r="Q13" s="7"/>
      <c r="R13" s="7"/>
      <c r="S13" s="7"/>
      <c r="T13" s="7"/>
      <c r="U13" s="7"/>
      <c r="V13" s="7"/>
      <c r="W13" s="7"/>
      <c r="X13" s="7"/>
      <c r="Y13" s="7"/>
      <c r="Z13" s="8"/>
    </row>
    <row r="14">
      <c r="A14" s="51"/>
      <c r="B14" s="51"/>
      <c r="C14" s="51"/>
      <c r="D14" s="51"/>
      <c r="E14" s="51"/>
      <c r="F14" s="51"/>
      <c r="G14" s="51"/>
      <c r="H14" s="51"/>
      <c r="I14" s="51"/>
      <c r="J14" s="51"/>
      <c r="K14" s="7"/>
      <c r="L14" s="7"/>
      <c r="M14" s="7"/>
      <c r="N14" s="7"/>
      <c r="O14" s="7"/>
      <c r="P14" s="7"/>
      <c r="Q14" s="7"/>
      <c r="R14" s="7"/>
      <c r="S14" s="7"/>
      <c r="T14" s="7"/>
      <c r="U14" s="7"/>
      <c r="V14" s="7"/>
      <c r="W14" s="7"/>
      <c r="X14" s="7"/>
      <c r="Y14" s="7"/>
      <c r="Z14" s="8"/>
    </row>
    <row r="15" ht="16.5" customHeight="1">
      <c r="A15" s="52">
        <v>3.0</v>
      </c>
      <c r="B15" s="76" t="str">
        <f>IF('8. Seguimiento Cuatrimestral'!B15:B17="","",'8. Seguimiento Cuatrimestral'!B15:B17)</f>
        <v>Manejo de Emergencias y Desastres</v>
      </c>
      <c r="C15" s="76" t="str">
        <f>IF('8. Seguimiento Cuatrimestral'!C15:C17="","",'8. Seguimiento Cuatrimestral'!C15:C17)</f>
        <v>Emisión de conceptos técnicos de evaluación de planes de aglomeraciones de público, parques de diversiones, atracciones o dispositivos de entretenimiento, sin el cumplimiento de requisitos para beneficio de un tercero</v>
      </c>
      <c r="D15" s="76" t="str">
        <f>IF('8. Seguimiento Cuatrimestral'!D15:D17="","",'8. Seguimiento Cuatrimestral'!D15:D17)</f>
        <v>Corrupción en Trámites, OPAs y Consultas de Acceso a la Información Pública</v>
      </c>
      <c r="E15" s="105">
        <f>'8. Seguimiento Cuatrimestral'!F15:F17</f>
        <v>0.33</v>
      </c>
      <c r="F15" s="105">
        <f>'8. Seguimiento Cuatrimestral'!K15:K17</f>
        <v>0</v>
      </c>
      <c r="G15" s="105">
        <f>'8. Seguimiento Cuatrimestral'!N15:N17</f>
        <v>0.33</v>
      </c>
      <c r="H15" s="105">
        <f>'8. Seguimiento Cuatrimestral'!S15:S17</f>
        <v>0</v>
      </c>
      <c r="I15" s="105">
        <f>'8. Seguimiento Cuatrimestral'!V15:V17</f>
        <v>1</v>
      </c>
      <c r="J15" s="105">
        <f>'8. Seguimiento Cuatrimestral'!AA15:AA17</f>
        <v>1</v>
      </c>
      <c r="K15" s="7"/>
      <c r="L15" s="7"/>
      <c r="M15" s="7"/>
      <c r="N15" s="7"/>
      <c r="O15" s="7"/>
      <c r="P15" s="7"/>
      <c r="Q15" s="7"/>
      <c r="R15" s="7"/>
      <c r="S15" s="7"/>
      <c r="T15" s="7"/>
      <c r="U15" s="7"/>
      <c r="V15" s="7"/>
      <c r="W15" s="7"/>
      <c r="X15" s="7"/>
      <c r="Y15" s="7"/>
      <c r="Z15" s="8"/>
    </row>
    <row r="16">
      <c r="A16" s="46"/>
      <c r="B16" s="46"/>
      <c r="C16" s="46"/>
      <c r="D16" s="46"/>
      <c r="E16" s="46"/>
      <c r="F16" s="46"/>
      <c r="G16" s="46"/>
      <c r="H16" s="46"/>
      <c r="I16" s="46"/>
      <c r="J16" s="46"/>
      <c r="K16" s="7"/>
      <c r="L16" s="7"/>
      <c r="M16" s="7"/>
      <c r="N16" s="7"/>
      <c r="O16" s="7"/>
      <c r="P16" s="7"/>
      <c r="Q16" s="7"/>
      <c r="R16" s="7"/>
      <c r="S16" s="7"/>
      <c r="T16" s="7"/>
      <c r="U16" s="7"/>
      <c r="V16" s="7"/>
      <c r="W16" s="7"/>
      <c r="X16" s="7"/>
      <c r="Y16" s="7"/>
      <c r="Z16" s="8"/>
    </row>
    <row r="17">
      <c r="A17" s="51"/>
      <c r="B17" s="51"/>
      <c r="C17" s="51"/>
      <c r="D17" s="51"/>
      <c r="E17" s="51"/>
      <c r="F17" s="51"/>
      <c r="G17" s="51"/>
      <c r="H17" s="51"/>
      <c r="I17" s="51"/>
      <c r="J17" s="51"/>
      <c r="K17" s="7"/>
      <c r="L17" s="7"/>
      <c r="M17" s="7"/>
      <c r="N17" s="7"/>
      <c r="O17" s="7"/>
      <c r="P17" s="7"/>
      <c r="Q17" s="7"/>
      <c r="R17" s="7"/>
      <c r="S17" s="7"/>
      <c r="T17" s="7"/>
      <c r="U17" s="7"/>
      <c r="V17" s="7"/>
      <c r="W17" s="7"/>
      <c r="X17" s="7"/>
      <c r="Y17" s="7"/>
      <c r="Z17" s="8"/>
    </row>
    <row r="18" ht="16.5" customHeight="1">
      <c r="A18" s="52">
        <v>4.0</v>
      </c>
      <c r="B18" s="76" t="str">
        <f>IF('8. Seguimiento Cuatrimestral'!B18:B20="","",'8. Seguimiento Cuatrimestral'!B18:B20)</f>
        <v>Manejo de Emergencias y Desastres</v>
      </c>
      <c r="C18" s="76" t="str">
        <f>IF('8. Seguimiento Cuatrimestral'!C18:C20="","",'8. Seguimiento Cuatrimestral'!C18:C20)</f>
        <v>Incumplimiento de las actividades establecidas en el plan de acción</v>
      </c>
      <c r="D18" s="76" t="str">
        <f>IF('8. Seguimiento Cuatrimestral'!D18:D20="","",'8. Seguimiento Cuatrimestral'!D18:D20)</f>
        <v>Estratégico</v>
      </c>
      <c r="E18" s="105" t="str">
        <f>'8. Seguimiento Cuatrimestral'!F18:F20</f>
        <v>N/A</v>
      </c>
      <c r="F18" s="105" t="str">
        <f>'8. Seguimiento Cuatrimestral'!K18:K20</f>
        <v/>
      </c>
      <c r="G18" s="105" t="str">
        <f>'8. Seguimiento Cuatrimestral'!N18:N20</f>
        <v/>
      </c>
      <c r="H18" s="105" t="str">
        <f>'8. Seguimiento Cuatrimestral'!S18:S20</f>
        <v/>
      </c>
      <c r="I18" s="105" t="str">
        <f>'8. Seguimiento Cuatrimestral'!V18:V20</f>
        <v>N/A</v>
      </c>
      <c r="J18" s="105" t="str">
        <f>'8. Seguimiento Cuatrimestral'!AA18:AA20</f>
        <v/>
      </c>
      <c r="K18" s="7"/>
      <c r="L18" s="7"/>
      <c r="M18" s="7"/>
      <c r="N18" s="7"/>
      <c r="O18" s="7"/>
      <c r="P18" s="7"/>
      <c r="Q18" s="7"/>
      <c r="R18" s="7"/>
      <c r="S18" s="7"/>
      <c r="T18" s="7"/>
      <c r="U18" s="7"/>
      <c r="V18" s="7"/>
      <c r="W18" s="7"/>
      <c r="X18" s="7"/>
      <c r="Y18" s="7"/>
      <c r="Z18" s="8"/>
    </row>
    <row r="19">
      <c r="A19" s="46"/>
      <c r="B19" s="46"/>
      <c r="C19" s="46"/>
      <c r="D19" s="46"/>
      <c r="E19" s="46"/>
      <c r="F19" s="46"/>
      <c r="G19" s="46"/>
      <c r="H19" s="46"/>
      <c r="I19" s="46"/>
      <c r="J19" s="46"/>
      <c r="K19" s="7"/>
      <c r="L19" s="7"/>
      <c r="M19" s="7"/>
      <c r="N19" s="7"/>
      <c r="O19" s="7"/>
      <c r="P19" s="7"/>
      <c r="Q19" s="7"/>
      <c r="R19" s="7"/>
      <c r="S19" s="7"/>
      <c r="T19" s="7"/>
      <c r="U19" s="7"/>
      <c r="V19" s="7"/>
      <c r="W19" s="7"/>
      <c r="X19" s="7"/>
      <c r="Y19" s="7"/>
      <c r="Z19" s="8"/>
    </row>
    <row r="20">
      <c r="A20" s="51"/>
      <c r="B20" s="51"/>
      <c r="C20" s="51"/>
      <c r="D20" s="51"/>
      <c r="E20" s="51"/>
      <c r="F20" s="51"/>
      <c r="G20" s="51"/>
      <c r="H20" s="51"/>
      <c r="I20" s="51"/>
      <c r="J20" s="51"/>
      <c r="K20" s="7"/>
      <c r="L20" s="7"/>
      <c r="M20" s="7"/>
      <c r="N20" s="7"/>
      <c r="O20" s="7"/>
      <c r="P20" s="7"/>
      <c r="Q20" s="7"/>
      <c r="R20" s="7"/>
      <c r="S20" s="7"/>
      <c r="T20" s="7"/>
      <c r="U20" s="7"/>
      <c r="V20" s="7"/>
      <c r="W20" s="7"/>
      <c r="X20" s="7"/>
      <c r="Y20" s="7"/>
      <c r="Z20" s="8"/>
    </row>
    <row r="21" ht="16.5" customHeight="1">
      <c r="A21" s="52">
        <v>5.0</v>
      </c>
      <c r="B21" s="76" t="str">
        <f>IF('8. Seguimiento Cuatrimestral'!B21:B23="","",'8. Seguimiento Cuatrimestral'!B21:B23)</f>
        <v>Manejo de Emergencias y Desastres</v>
      </c>
      <c r="C21" s="76" t="str">
        <f>IF('8. Seguimiento Cuatrimestral'!C21:C23="","",'8. Seguimiento Cuatrimestral'!C21:C23)</f>
        <v>Emisión de certificados de emergencia, sin el cumplimiento de requisitos para beneficio de un tercero</v>
      </c>
      <c r="D21" s="76" t="str">
        <f>IF('8. Seguimiento Cuatrimestral'!D21:D23="","",'8. Seguimiento Cuatrimestral'!D21:D23)</f>
        <v>Corrupción en Trámites, OPAs y Consultas de Acceso a la Información Pública</v>
      </c>
      <c r="E21" s="105">
        <f>'8. Seguimiento Cuatrimestral'!F21:F23</f>
        <v>0.33</v>
      </c>
      <c r="F21" s="105">
        <f>'8. Seguimiento Cuatrimestral'!K21:K23</f>
        <v>0</v>
      </c>
      <c r="G21" s="105">
        <f>'8. Seguimiento Cuatrimestral'!N21:N23</f>
        <v>0.33</v>
      </c>
      <c r="H21" s="105">
        <f>'8. Seguimiento Cuatrimestral'!S21:S23</f>
        <v>0</v>
      </c>
      <c r="I21" s="105">
        <f>'8. Seguimiento Cuatrimestral'!V21:V23</f>
        <v>1</v>
      </c>
      <c r="J21" s="105">
        <f>'8. Seguimiento Cuatrimestral'!AA21:AA23</f>
        <v>0.5</v>
      </c>
      <c r="K21" s="7"/>
      <c r="L21" s="7"/>
      <c r="M21" s="7"/>
      <c r="N21" s="7"/>
      <c r="O21" s="7"/>
      <c r="P21" s="7"/>
      <c r="Q21" s="7"/>
      <c r="R21" s="7"/>
      <c r="S21" s="7"/>
      <c r="T21" s="7"/>
      <c r="U21" s="7"/>
      <c r="V21" s="7"/>
      <c r="W21" s="7"/>
      <c r="X21" s="7"/>
      <c r="Y21" s="7"/>
      <c r="Z21" s="8"/>
    </row>
    <row r="22" ht="15.75" customHeight="1">
      <c r="A22" s="46"/>
      <c r="B22" s="46"/>
      <c r="C22" s="46"/>
      <c r="D22" s="46"/>
      <c r="E22" s="46"/>
      <c r="F22" s="46"/>
      <c r="G22" s="46"/>
      <c r="H22" s="46"/>
      <c r="I22" s="46"/>
      <c r="J22" s="46"/>
      <c r="K22" s="7"/>
      <c r="L22" s="7"/>
      <c r="M22" s="7"/>
      <c r="N22" s="7"/>
      <c r="O22" s="7"/>
      <c r="P22" s="7"/>
      <c r="Q22" s="7"/>
      <c r="R22" s="7"/>
      <c r="S22" s="7"/>
      <c r="T22" s="7"/>
      <c r="U22" s="7"/>
      <c r="V22" s="7"/>
      <c r="W22" s="7"/>
      <c r="X22" s="7"/>
      <c r="Y22" s="7"/>
      <c r="Z22" s="8"/>
    </row>
    <row r="23" ht="15.75" customHeight="1">
      <c r="A23" s="51"/>
      <c r="B23" s="51"/>
      <c r="C23" s="51"/>
      <c r="D23" s="51"/>
      <c r="E23" s="51"/>
      <c r="F23" s="51"/>
      <c r="G23" s="51"/>
      <c r="H23" s="51"/>
      <c r="I23" s="51"/>
      <c r="J23" s="51"/>
      <c r="K23" s="7"/>
      <c r="L23" s="7"/>
      <c r="M23" s="7"/>
      <c r="N23" s="7"/>
      <c r="O23" s="7"/>
      <c r="P23" s="7"/>
      <c r="Q23" s="7"/>
      <c r="R23" s="7"/>
      <c r="S23" s="7"/>
      <c r="T23" s="7"/>
      <c r="U23" s="7"/>
      <c r="V23" s="7"/>
      <c r="W23" s="7"/>
      <c r="X23" s="7"/>
      <c r="Y23" s="7"/>
      <c r="Z23" s="8"/>
    </row>
    <row r="24" ht="16.5" customHeight="1">
      <c r="A24" s="52">
        <v>6.0</v>
      </c>
      <c r="B24" s="76" t="str">
        <f>IF('8. Seguimiento Cuatrimestral'!B24:B26="","",'8. Seguimiento Cuatrimestral'!B24:B26)</f>
        <v>Manejo de Emergencias y Desastres</v>
      </c>
      <c r="C24" s="76" t="str">
        <f>IF('8. Seguimiento Cuatrimestral'!C24:C26="","",'8. Seguimiento Cuatrimestral'!C24:C26)</f>
        <v>Posibilidad de no atención oportuna de las solicitudes para atención de eventos o emergencias que lleguen a presentarse por falta de suministros disponibles en
el CDLyR</v>
      </c>
      <c r="D24" s="76" t="str">
        <f>IF('8. Seguimiento Cuatrimestral'!D24:D26="","",'8. Seguimiento Cuatrimestral'!D24:D26)</f>
        <v>Gestión</v>
      </c>
      <c r="E24" s="105" t="str">
        <f>'8. Seguimiento Cuatrimestral'!F24:F26</f>
        <v>N/A</v>
      </c>
      <c r="F24" s="105" t="str">
        <f>'8. Seguimiento Cuatrimestral'!K24:K26</f>
        <v/>
      </c>
      <c r="G24" s="105" t="str">
        <f>'8. Seguimiento Cuatrimestral'!N24:N26</f>
        <v>N/A</v>
      </c>
      <c r="H24" s="105" t="str">
        <f>'8. Seguimiento Cuatrimestral'!S24:S26</f>
        <v/>
      </c>
      <c r="I24" s="105" t="str">
        <f>'8. Seguimiento Cuatrimestral'!V24:V26</f>
        <v>N/A</v>
      </c>
      <c r="J24" s="105" t="str">
        <f>'8. Seguimiento Cuatrimestral'!AA24:AA26</f>
        <v/>
      </c>
      <c r="K24" s="7"/>
      <c r="L24" s="7"/>
      <c r="M24" s="7"/>
      <c r="N24" s="7"/>
      <c r="O24" s="7"/>
      <c r="P24" s="7"/>
      <c r="Q24" s="7"/>
      <c r="R24" s="7"/>
      <c r="S24" s="7"/>
      <c r="T24" s="7"/>
      <c r="U24" s="7"/>
      <c r="V24" s="7"/>
      <c r="W24" s="7"/>
      <c r="X24" s="7"/>
      <c r="Y24" s="7"/>
      <c r="Z24" s="8"/>
    </row>
    <row r="25" ht="15.75" customHeight="1">
      <c r="A25" s="46"/>
      <c r="B25" s="46"/>
      <c r="C25" s="46"/>
      <c r="D25" s="46"/>
      <c r="E25" s="46"/>
      <c r="F25" s="46"/>
      <c r="G25" s="46"/>
      <c r="H25" s="46"/>
      <c r="I25" s="46"/>
      <c r="J25" s="46"/>
      <c r="K25" s="7"/>
      <c r="L25" s="7"/>
      <c r="M25" s="7"/>
      <c r="N25" s="7"/>
      <c r="O25" s="7"/>
      <c r="P25" s="7"/>
      <c r="Q25" s="7"/>
      <c r="R25" s="7"/>
      <c r="S25" s="7"/>
      <c r="T25" s="7"/>
      <c r="U25" s="7"/>
      <c r="V25" s="7"/>
      <c r="W25" s="7"/>
      <c r="X25" s="7"/>
      <c r="Y25" s="7"/>
      <c r="Z25" s="8"/>
    </row>
    <row r="26" ht="15.75" customHeight="1">
      <c r="A26" s="51"/>
      <c r="B26" s="51"/>
      <c r="C26" s="51"/>
      <c r="D26" s="51"/>
      <c r="E26" s="51"/>
      <c r="F26" s="51"/>
      <c r="G26" s="51"/>
      <c r="H26" s="51"/>
      <c r="I26" s="51"/>
      <c r="J26" s="51"/>
      <c r="K26" s="7"/>
      <c r="L26" s="7"/>
      <c r="M26" s="7"/>
      <c r="N26" s="7"/>
      <c r="O26" s="7"/>
      <c r="P26" s="7"/>
      <c r="Q26" s="7"/>
      <c r="R26" s="7"/>
      <c r="S26" s="7"/>
      <c r="T26" s="7"/>
      <c r="U26" s="7"/>
      <c r="V26" s="7"/>
      <c r="W26" s="7"/>
      <c r="X26" s="7"/>
      <c r="Y26" s="7"/>
      <c r="Z26" s="8"/>
    </row>
    <row r="27" ht="16.5" customHeight="1">
      <c r="A27" s="52">
        <v>7.0</v>
      </c>
      <c r="B27" s="76" t="str">
        <f>IF('8. Seguimiento Cuatrimestral'!B27:B29="","",'8. Seguimiento Cuatrimestral'!B27:B29)</f>
        <v/>
      </c>
      <c r="C27" s="76" t="str">
        <f>IF('8. Seguimiento Cuatrimestral'!C27:C29="","",'8. Seguimiento Cuatrimestral'!C27:C29)</f>
        <v/>
      </c>
      <c r="D27" s="76" t="str">
        <f>IF('8. Seguimiento Cuatrimestral'!D27:D29="","",'8. Seguimiento Cuatrimestral'!D27:D29)</f>
        <v/>
      </c>
      <c r="E27" s="105" t="str">
        <f>'8. Seguimiento Cuatrimestral'!F27:F29</f>
        <v/>
      </c>
      <c r="F27" s="105" t="str">
        <f>'8. Seguimiento Cuatrimestral'!K27:K29</f>
        <v/>
      </c>
      <c r="G27" s="105" t="str">
        <f>'8. Seguimiento Cuatrimestral'!N27:N29</f>
        <v/>
      </c>
      <c r="H27" s="105" t="str">
        <f>'8. Seguimiento Cuatrimestral'!S27:S29</f>
        <v/>
      </c>
      <c r="I27" s="105" t="str">
        <f>'8. Seguimiento Cuatrimestral'!V27:V29</f>
        <v/>
      </c>
      <c r="J27" s="105" t="str">
        <f>'8. Seguimiento Cuatrimestral'!AA27:AA29</f>
        <v/>
      </c>
      <c r="K27" s="7"/>
      <c r="L27" s="7"/>
      <c r="M27" s="7"/>
      <c r="N27" s="7"/>
      <c r="O27" s="7"/>
      <c r="P27" s="7"/>
      <c r="Q27" s="7"/>
      <c r="R27" s="7"/>
      <c r="S27" s="7"/>
      <c r="T27" s="7"/>
      <c r="U27" s="7"/>
      <c r="V27" s="7"/>
      <c r="W27" s="7"/>
      <c r="X27" s="7"/>
      <c r="Y27" s="7"/>
      <c r="Z27" s="8"/>
    </row>
    <row r="28" ht="15.75" customHeight="1">
      <c r="A28" s="46"/>
      <c r="B28" s="46"/>
      <c r="C28" s="46"/>
      <c r="D28" s="46"/>
      <c r="E28" s="46"/>
      <c r="F28" s="46"/>
      <c r="G28" s="46"/>
      <c r="H28" s="46"/>
      <c r="I28" s="46"/>
      <c r="J28" s="46"/>
      <c r="K28" s="7"/>
      <c r="L28" s="7"/>
      <c r="M28" s="7"/>
      <c r="N28" s="7"/>
      <c r="O28" s="7"/>
      <c r="P28" s="7"/>
      <c r="Q28" s="7"/>
      <c r="R28" s="7"/>
      <c r="S28" s="7"/>
      <c r="T28" s="7"/>
      <c r="U28" s="7"/>
      <c r="V28" s="7"/>
      <c r="W28" s="7"/>
      <c r="X28" s="7"/>
      <c r="Y28" s="7"/>
      <c r="Z28" s="8"/>
    </row>
    <row r="29" ht="15.75" customHeight="1">
      <c r="A29" s="51"/>
      <c r="B29" s="51"/>
      <c r="C29" s="51"/>
      <c r="D29" s="51"/>
      <c r="E29" s="51"/>
      <c r="F29" s="51"/>
      <c r="G29" s="51"/>
      <c r="H29" s="51"/>
      <c r="I29" s="51"/>
      <c r="J29" s="51"/>
      <c r="K29" s="7"/>
      <c r="L29" s="7"/>
      <c r="M29" s="7"/>
      <c r="N29" s="7"/>
      <c r="O29" s="7"/>
      <c r="P29" s="7"/>
      <c r="Q29" s="7"/>
      <c r="R29" s="7"/>
      <c r="S29" s="7"/>
      <c r="T29" s="7"/>
      <c r="U29" s="7"/>
      <c r="V29" s="7"/>
      <c r="W29" s="7"/>
      <c r="X29" s="7"/>
      <c r="Y29" s="7"/>
      <c r="Z29" s="8"/>
    </row>
    <row r="30" ht="16.5" customHeight="1">
      <c r="A30" s="52">
        <v>8.0</v>
      </c>
      <c r="B30" s="76" t="str">
        <f>IF('8. Seguimiento Cuatrimestral'!B30:B32="","",'8. Seguimiento Cuatrimestral'!B30:B32)</f>
        <v/>
      </c>
      <c r="C30" s="76" t="str">
        <f>IF('8. Seguimiento Cuatrimestral'!C30:C32="","",'8. Seguimiento Cuatrimestral'!C30:C32)</f>
        <v/>
      </c>
      <c r="D30" s="76" t="str">
        <f>IF('8. Seguimiento Cuatrimestral'!D30:D32="","",'8. Seguimiento Cuatrimestral'!D30:D32)</f>
        <v/>
      </c>
      <c r="E30" s="105" t="str">
        <f>'8. Seguimiento Cuatrimestral'!F30:F32</f>
        <v/>
      </c>
      <c r="F30" s="105" t="str">
        <f>'8. Seguimiento Cuatrimestral'!K30:K32</f>
        <v/>
      </c>
      <c r="G30" s="105" t="str">
        <f>'8. Seguimiento Cuatrimestral'!N30:N32</f>
        <v/>
      </c>
      <c r="H30" s="105" t="str">
        <f>'8. Seguimiento Cuatrimestral'!S30:S32</f>
        <v/>
      </c>
      <c r="I30" s="105" t="str">
        <f>'8. Seguimiento Cuatrimestral'!V30:V32</f>
        <v/>
      </c>
      <c r="J30" s="105" t="str">
        <f>'8. Seguimiento Cuatrimestral'!AA30:AA32</f>
        <v/>
      </c>
      <c r="K30" s="7"/>
      <c r="L30" s="7"/>
      <c r="M30" s="7"/>
      <c r="N30" s="7"/>
      <c r="O30" s="7"/>
      <c r="P30" s="7"/>
      <c r="Q30" s="7"/>
      <c r="R30" s="7"/>
      <c r="S30" s="7"/>
      <c r="T30" s="7"/>
      <c r="U30" s="7"/>
      <c r="V30" s="7"/>
      <c r="W30" s="7"/>
      <c r="X30" s="7"/>
      <c r="Y30" s="7"/>
      <c r="Z30" s="8"/>
    </row>
    <row r="31" ht="15.75" customHeight="1">
      <c r="A31" s="46"/>
      <c r="B31" s="46"/>
      <c r="C31" s="46"/>
      <c r="D31" s="46"/>
      <c r="E31" s="46"/>
      <c r="F31" s="46"/>
      <c r="G31" s="46"/>
      <c r="H31" s="46"/>
      <c r="I31" s="46"/>
      <c r="J31" s="46"/>
      <c r="K31" s="7"/>
      <c r="L31" s="7"/>
      <c r="M31" s="7"/>
      <c r="N31" s="7"/>
      <c r="O31" s="7"/>
      <c r="P31" s="7"/>
      <c r="Q31" s="7"/>
      <c r="R31" s="7"/>
      <c r="S31" s="7"/>
      <c r="T31" s="7"/>
      <c r="U31" s="7"/>
      <c r="V31" s="7"/>
      <c r="W31" s="7"/>
      <c r="X31" s="7"/>
      <c r="Y31" s="7"/>
      <c r="Z31" s="8"/>
    </row>
    <row r="32" ht="15.75" customHeight="1">
      <c r="A32" s="51"/>
      <c r="B32" s="51"/>
      <c r="C32" s="51"/>
      <c r="D32" s="51"/>
      <c r="E32" s="51"/>
      <c r="F32" s="51"/>
      <c r="G32" s="51"/>
      <c r="H32" s="51"/>
      <c r="I32" s="51"/>
      <c r="J32" s="51"/>
      <c r="K32" s="7"/>
      <c r="L32" s="7"/>
      <c r="M32" s="7"/>
      <c r="N32" s="7"/>
      <c r="O32" s="7"/>
      <c r="P32" s="7"/>
      <c r="Q32" s="7"/>
      <c r="R32" s="7"/>
      <c r="S32" s="7"/>
      <c r="T32" s="7"/>
      <c r="U32" s="7"/>
      <c r="V32" s="7"/>
      <c r="W32" s="7"/>
      <c r="X32" s="7"/>
      <c r="Y32" s="7"/>
      <c r="Z32" s="8"/>
    </row>
    <row r="33" ht="16.5" customHeight="1">
      <c r="A33" s="52">
        <v>9.0</v>
      </c>
      <c r="B33" s="76" t="str">
        <f>IF('8. Seguimiento Cuatrimestral'!B33:B35="","",'8. Seguimiento Cuatrimestral'!B33:B35)</f>
        <v/>
      </c>
      <c r="C33" s="76" t="str">
        <f>IF('8. Seguimiento Cuatrimestral'!C33:C35="","",'8. Seguimiento Cuatrimestral'!C33:C35)</f>
        <v/>
      </c>
      <c r="D33" s="76" t="str">
        <f>IF('8. Seguimiento Cuatrimestral'!D33:D35="","",'8. Seguimiento Cuatrimestral'!D33:D35)</f>
        <v/>
      </c>
      <c r="E33" s="105" t="str">
        <f>'8. Seguimiento Cuatrimestral'!F33:F35</f>
        <v/>
      </c>
      <c r="F33" s="105" t="str">
        <f>'8. Seguimiento Cuatrimestral'!K33:K35</f>
        <v/>
      </c>
      <c r="G33" s="105" t="str">
        <f>'8. Seguimiento Cuatrimestral'!N33:N35</f>
        <v/>
      </c>
      <c r="H33" s="105" t="str">
        <f>'8. Seguimiento Cuatrimestral'!S33:S35</f>
        <v/>
      </c>
      <c r="I33" s="105" t="str">
        <f>'8. Seguimiento Cuatrimestral'!V33:V35</f>
        <v/>
      </c>
      <c r="J33" s="105" t="str">
        <f>'8. Seguimiento Cuatrimestral'!AA33:AA35</f>
        <v/>
      </c>
      <c r="K33" s="7"/>
      <c r="L33" s="7"/>
      <c r="M33" s="7"/>
      <c r="N33" s="7"/>
      <c r="O33" s="7"/>
      <c r="P33" s="7"/>
      <c r="Q33" s="7"/>
      <c r="R33" s="7"/>
      <c r="S33" s="7"/>
      <c r="T33" s="7"/>
      <c r="U33" s="7"/>
      <c r="V33" s="7"/>
      <c r="W33" s="7"/>
      <c r="X33" s="7"/>
      <c r="Y33" s="7"/>
      <c r="Z33" s="8"/>
    </row>
    <row r="34" ht="15.75" customHeight="1">
      <c r="A34" s="46"/>
      <c r="B34" s="46"/>
      <c r="C34" s="46"/>
      <c r="D34" s="46"/>
      <c r="E34" s="46"/>
      <c r="F34" s="46"/>
      <c r="G34" s="46"/>
      <c r="H34" s="46"/>
      <c r="I34" s="46"/>
      <c r="J34" s="46"/>
      <c r="K34" s="7"/>
      <c r="L34" s="7"/>
      <c r="M34" s="7"/>
      <c r="N34" s="7"/>
      <c r="O34" s="7"/>
      <c r="P34" s="7"/>
      <c r="Q34" s="7"/>
      <c r="R34" s="7"/>
      <c r="S34" s="7"/>
      <c r="T34" s="7"/>
      <c r="U34" s="7"/>
      <c r="V34" s="7"/>
      <c r="W34" s="7"/>
      <c r="X34" s="7"/>
      <c r="Y34" s="7"/>
      <c r="Z34" s="8"/>
    </row>
    <row r="35" ht="15.75" customHeight="1">
      <c r="A35" s="51"/>
      <c r="B35" s="51"/>
      <c r="C35" s="51"/>
      <c r="D35" s="51"/>
      <c r="E35" s="51"/>
      <c r="F35" s="51"/>
      <c r="G35" s="51"/>
      <c r="H35" s="51"/>
      <c r="I35" s="51"/>
      <c r="J35" s="51"/>
      <c r="K35" s="7"/>
      <c r="L35" s="7"/>
      <c r="M35" s="7"/>
      <c r="N35" s="7"/>
      <c r="O35" s="7"/>
      <c r="P35" s="7"/>
      <c r="Q35" s="7"/>
      <c r="R35" s="7"/>
      <c r="S35" s="7"/>
      <c r="T35" s="7"/>
      <c r="U35" s="7"/>
      <c r="V35" s="7"/>
      <c r="W35" s="7"/>
      <c r="X35" s="7"/>
      <c r="Y35" s="7"/>
      <c r="Z35" s="8"/>
    </row>
    <row r="36" ht="16.5" customHeight="1">
      <c r="A36" s="52">
        <v>10.0</v>
      </c>
      <c r="B36" s="76" t="str">
        <f>IF('8. Seguimiento Cuatrimestral'!B36:B38="","",'8. Seguimiento Cuatrimestral'!B36:B38)</f>
        <v/>
      </c>
      <c r="C36" s="76" t="str">
        <f>IF('8. Seguimiento Cuatrimestral'!C36:C38="","",'8. Seguimiento Cuatrimestral'!C36:C38)</f>
        <v/>
      </c>
      <c r="D36" s="76" t="str">
        <f>IF('8. Seguimiento Cuatrimestral'!D36:D38="","",'8. Seguimiento Cuatrimestral'!D36:D38)</f>
        <v/>
      </c>
      <c r="E36" s="105" t="str">
        <f>'8. Seguimiento Cuatrimestral'!F36:F38</f>
        <v/>
      </c>
      <c r="F36" s="105" t="str">
        <f>'8. Seguimiento Cuatrimestral'!K36:K38</f>
        <v/>
      </c>
      <c r="G36" s="105" t="str">
        <f>'8. Seguimiento Cuatrimestral'!N36:N38</f>
        <v/>
      </c>
      <c r="H36" s="105" t="str">
        <f>'8. Seguimiento Cuatrimestral'!S36:S38</f>
        <v/>
      </c>
      <c r="I36" s="105" t="str">
        <f>'8. Seguimiento Cuatrimestral'!V36:V38</f>
        <v/>
      </c>
      <c r="J36" s="105" t="str">
        <f>'8. Seguimiento Cuatrimestral'!AA36:AA38</f>
        <v/>
      </c>
      <c r="K36" s="7"/>
      <c r="L36" s="7"/>
      <c r="M36" s="7"/>
      <c r="N36" s="7"/>
      <c r="O36" s="7"/>
      <c r="P36" s="7"/>
      <c r="Q36" s="7"/>
      <c r="R36" s="7"/>
      <c r="S36" s="7"/>
      <c r="T36" s="7"/>
      <c r="U36" s="7"/>
      <c r="V36" s="7"/>
      <c r="W36" s="7"/>
      <c r="X36" s="7"/>
      <c r="Y36" s="7"/>
      <c r="Z36" s="8"/>
    </row>
    <row r="37" ht="15.75" customHeight="1">
      <c r="A37" s="46"/>
      <c r="B37" s="46"/>
      <c r="C37" s="46"/>
      <c r="D37" s="46"/>
      <c r="E37" s="46"/>
      <c r="F37" s="46"/>
      <c r="G37" s="46"/>
      <c r="H37" s="46"/>
      <c r="I37" s="46"/>
      <c r="J37" s="46"/>
      <c r="K37" s="7"/>
      <c r="L37" s="7"/>
      <c r="M37" s="7"/>
      <c r="N37" s="7"/>
      <c r="O37" s="7"/>
      <c r="P37" s="7"/>
      <c r="Q37" s="7"/>
      <c r="R37" s="7"/>
      <c r="S37" s="7"/>
      <c r="T37" s="7"/>
      <c r="U37" s="7"/>
      <c r="V37" s="7"/>
      <c r="W37" s="7"/>
      <c r="X37" s="7"/>
      <c r="Y37" s="7"/>
      <c r="Z37" s="8"/>
    </row>
    <row r="38" ht="15.75" customHeight="1">
      <c r="A38" s="51"/>
      <c r="B38" s="51"/>
      <c r="C38" s="51"/>
      <c r="D38" s="51"/>
      <c r="E38" s="51"/>
      <c r="F38" s="51"/>
      <c r="G38" s="51"/>
      <c r="H38" s="51"/>
      <c r="I38" s="51"/>
      <c r="J38" s="51"/>
      <c r="K38" s="7"/>
      <c r="L38" s="7"/>
      <c r="M38" s="7"/>
      <c r="N38" s="7"/>
      <c r="O38" s="7"/>
      <c r="P38" s="7"/>
      <c r="Q38" s="7"/>
      <c r="R38" s="7"/>
      <c r="S38" s="7"/>
      <c r="T38" s="7"/>
      <c r="U38" s="7"/>
      <c r="V38" s="7"/>
      <c r="W38" s="7"/>
      <c r="X38" s="7"/>
      <c r="Y38" s="7"/>
      <c r="Z38" s="8"/>
    </row>
    <row r="39" ht="16.5" customHeight="1">
      <c r="A39" s="52">
        <v>11.0</v>
      </c>
      <c r="B39" s="76" t="str">
        <f>IF('8. Seguimiento Cuatrimestral'!B39:B41="","",'8. Seguimiento Cuatrimestral'!B39:B41)</f>
        <v/>
      </c>
      <c r="C39" s="76" t="str">
        <f>IF('8. Seguimiento Cuatrimestral'!C39:C41="","",'8. Seguimiento Cuatrimestral'!C39:C41)</f>
        <v/>
      </c>
      <c r="D39" s="76" t="str">
        <f>IF('8. Seguimiento Cuatrimestral'!D39:D41="","",'8. Seguimiento Cuatrimestral'!D39:D41)</f>
        <v/>
      </c>
      <c r="E39" s="105" t="str">
        <f>'8. Seguimiento Cuatrimestral'!F39:F41</f>
        <v/>
      </c>
      <c r="F39" s="105" t="str">
        <f>'8. Seguimiento Cuatrimestral'!K39:K41</f>
        <v/>
      </c>
      <c r="G39" s="105" t="str">
        <f>'8. Seguimiento Cuatrimestral'!N39:N41</f>
        <v/>
      </c>
      <c r="H39" s="105" t="str">
        <f>'8. Seguimiento Cuatrimestral'!S39:S41</f>
        <v/>
      </c>
      <c r="I39" s="105" t="str">
        <f>'8. Seguimiento Cuatrimestral'!V39:V41</f>
        <v/>
      </c>
      <c r="J39" s="105" t="str">
        <f>'8. Seguimiento Cuatrimestral'!AA39:AA41</f>
        <v/>
      </c>
      <c r="K39" s="7"/>
      <c r="L39" s="7"/>
      <c r="M39" s="7"/>
      <c r="N39" s="7"/>
      <c r="O39" s="7"/>
      <c r="P39" s="7"/>
      <c r="Q39" s="7"/>
      <c r="R39" s="7"/>
      <c r="S39" s="7"/>
      <c r="T39" s="7"/>
      <c r="U39" s="7"/>
      <c r="V39" s="7"/>
      <c r="W39" s="7"/>
      <c r="X39" s="7"/>
      <c r="Y39" s="7"/>
      <c r="Z39" s="8"/>
    </row>
    <row r="40" ht="15.75" customHeight="1">
      <c r="A40" s="46"/>
      <c r="B40" s="46"/>
      <c r="C40" s="46"/>
      <c r="D40" s="46"/>
      <c r="E40" s="46"/>
      <c r="F40" s="46"/>
      <c r="G40" s="46"/>
      <c r="H40" s="46"/>
      <c r="I40" s="46"/>
      <c r="J40" s="46"/>
      <c r="K40" s="7"/>
      <c r="L40" s="7"/>
      <c r="M40" s="7"/>
      <c r="N40" s="7"/>
      <c r="O40" s="7"/>
      <c r="P40" s="7"/>
      <c r="Q40" s="7"/>
      <c r="R40" s="7"/>
      <c r="S40" s="7"/>
      <c r="T40" s="7"/>
      <c r="U40" s="7"/>
      <c r="V40" s="7"/>
      <c r="W40" s="7"/>
      <c r="X40" s="7"/>
      <c r="Y40" s="7"/>
      <c r="Z40" s="8"/>
    </row>
    <row r="41" ht="15.75" customHeight="1">
      <c r="A41" s="51"/>
      <c r="B41" s="51"/>
      <c r="C41" s="51"/>
      <c r="D41" s="51"/>
      <c r="E41" s="51"/>
      <c r="F41" s="51"/>
      <c r="G41" s="51"/>
      <c r="H41" s="51"/>
      <c r="I41" s="51"/>
      <c r="J41" s="51"/>
      <c r="K41" s="7"/>
      <c r="L41" s="7"/>
      <c r="M41" s="7"/>
      <c r="N41" s="7"/>
      <c r="O41" s="7"/>
      <c r="P41" s="7"/>
      <c r="Q41" s="7"/>
      <c r="R41" s="7"/>
      <c r="S41" s="7"/>
      <c r="T41" s="7"/>
      <c r="U41" s="7"/>
      <c r="V41" s="7"/>
      <c r="W41" s="7"/>
      <c r="X41" s="7"/>
      <c r="Y41" s="7"/>
      <c r="Z41" s="8"/>
    </row>
    <row r="42" ht="16.5" customHeight="1">
      <c r="A42" s="52">
        <v>12.0</v>
      </c>
      <c r="B42" s="76" t="str">
        <f>IF('8. Seguimiento Cuatrimestral'!B42:B44="","",'8. Seguimiento Cuatrimestral'!B42:B44)</f>
        <v/>
      </c>
      <c r="C42" s="76" t="str">
        <f>IF('8. Seguimiento Cuatrimestral'!C42:C44="","",'8. Seguimiento Cuatrimestral'!C42:C44)</f>
        <v/>
      </c>
      <c r="D42" s="76" t="str">
        <f>IF('8. Seguimiento Cuatrimestral'!D42:D44="","",'8. Seguimiento Cuatrimestral'!D42:D44)</f>
        <v/>
      </c>
      <c r="E42" s="105" t="str">
        <f>'8. Seguimiento Cuatrimestral'!F42:F44</f>
        <v/>
      </c>
      <c r="F42" s="105" t="str">
        <f>'8. Seguimiento Cuatrimestral'!K42:K44</f>
        <v/>
      </c>
      <c r="G42" s="105" t="str">
        <f>'8. Seguimiento Cuatrimestral'!N42:N44</f>
        <v/>
      </c>
      <c r="H42" s="105" t="str">
        <f>'8. Seguimiento Cuatrimestral'!S42:S44</f>
        <v/>
      </c>
      <c r="I42" s="105" t="str">
        <f>'8. Seguimiento Cuatrimestral'!V42:V44</f>
        <v/>
      </c>
      <c r="J42" s="105" t="str">
        <f>'8. Seguimiento Cuatrimestral'!AA42:AA44</f>
        <v/>
      </c>
      <c r="K42" s="7"/>
      <c r="L42" s="7"/>
      <c r="M42" s="7"/>
      <c r="N42" s="7"/>
      <c r="O42" s="7"/>
      <c r="P42" s="7"/>
      <c r="Q42" s="7"/>
      <c r="R42" s="7"/>
      <c r="S42" s="7"/>
      <c r="T42" s="7"/>
      <c r="U42" s="7"/>
      <c r="V42" s="7"/>
      <c r="W42" s="7"/>
      <c r="X42" s="7"/>
      <c r="Y42" s="7"/>
      <c r="Z42" s="8"/>
    </row>
    <row r="43" ht="15.75" customHeight="1">
      <c r="A43" s="46"/>
      <c r="B43" s="46"/>
      <c r="C43" s="46"/>
      <c r="D43" s="46"/>
      <c r="E43" s="46"/>
      <c r="F43" s="46"/>
      <c r="G43" s="46"/>
      <c r="H43" s="46"/>
      <c r="I43" s="46"/>
      <c r="J43" s="46"/>
      <c r="K43" s="7"/>
      <c r="L43" s="7"/>
      <c r="M43" s="7"/>
      <c r="N43" s="7"/>
      <c r="O43" s="7"/>
      <c r="P43" s="7"/>
      <c r="Q43" s="7"/>
      <c r="R43" s="7"/>
      <c r="S43" s="7"/>
      <c r="T43" s="7"/>
      <c r="U43" s="7"/>
      <c r="V43" s="7"/>
      <c r="W43" s="7"/>
      <c r="X43" s="7"/>
      <c r="Y43" s="7"/>
      <c r="Z43" s="8"/>
    </row>
    <row r="44" ht="15.75" customHeight="1">
      <c r="A44" s="51"/>
      <c r="B44" s="51"/>
      <c r="C44" s="51"/>
      <c r="D44" s="51"/>
      <c r="E44" s="51"/>
      <c r="F44" s="51"/>
      <c r="G44" s="51"/>
      <c r="H44" s="51"/>
      <c r="I44" s="51"/>
      <c r="J44" s="51"/>
      <c r="K44" s="7"/>
      <c r="L44" s="7"/>
      <c r="M44" s="7"/>
      <c r="N44" s="7"/>
      <c r="O44" s="7"/>
      <c r="P44" s="7"/>
      <c r="Q44" s="7"/>
      <c r="R44" s="7"/>
      <c r="S44" s="7"/>
      <c r="T44" s="7"/>
      <c r="U44" s="7"/>
      <c r="V44" s="7"/>
      <c r="W44" s="7"/>
      <c r="X44" s="7"/>
      <c r="Y44" s="7"/>
      <c r="Z44" s="8"/>
    </row>
    <row r="45" ht="16.5" customHeight="1">
      <c r="A45" s="52">
        <v>13.0</v>
      </c>
      <c r="B45" s="76" t="str">
        <f>IF('8. Seguimiento Cuatrimestral'!B45:B47="","",'8. Seguimiento Cuatrimestral'!B45:B47)</f>
        <v/>
      </c>
      <c r="C45" s="76" t="str">
        <f>IF('8. Seguimiento Cuatrimestral'!C45:C47="","",'8. Seguimiento Cuatrimestral'!C45:C47)</f>
        <v/>
      </c>
      <c r="D45" s="76" t="str">
        <f>IF('8. Seguimiento Cuatrimestral'!D45:D47="","",'8. Seguimiento Cuatrimestral'!D45:D47)</f>
        <v/>
      </c>
      <c r="E45" s="105" t="str">
        <f>'8. Seguimiento Cuatrimestral'!F45:F47</f>
        <v/>
      </c>
      <c r="F45" s="105" t="str">
        <f>'8. Seguimiento Cuatrimestral'!K45:K47</f>
        <v/>
      </c>
      <c r="G45" s="105" t="str">
        <f>'8. Seguimiento Cuatrimestral'!N45:N47</f>
        <v/>
      </c>
      <c r="H45" s="105" t="str">
        <f>'8. Seguimiento Cuatrimestral'!S45:S47</f>
        <v/>
      </c>
      <c r="I45" s="105" t="str">
        <f>'8. Seguimiento Cuatrimestral'!V45:V47</f>
        <v/>
      </c>
      <c r="J45" s="105" t="str">
        <f>'8. Seguimiento Cuatrimestral'!AA45:AA47</f>
        <v/>
      </c>
      <c r="K45" s="7"/>
      <c r="L45" s="7"/>
      <c r="M45" s="7"/>
      <c r="N45" s="7"/>
      <c r="O45" s="7"/>
      <c r="P45" s="7"/>
      <c r="Q45" s="7"/>
      <c r="R45" s="7"/>
      <c r="S45" s="7"/>
      <c r="T45" s="7"/>
      <c r="U45" s="7"/>
      <c r="V45" s="7"/>
      <c r="W45" s="7"/>
      <c r="X45" s="7"/>
      <c r="Y45" s="7"/>
      <c r="Z45" s="8"/>
    </row>
    <row r="46" ht="15.75" customHeight="1">
      <c r="A46" s="46"/>
      <c r="B46" s="46"/>
      <c r="C46" s="46"/>
      <c r="D46" s="46"/>
      <c r="E46" s="46"/>
      <c r="F46" s="46"/>
      <c r="G46" s="46"/>
      <c r="H46" s="46"/>
      <c r="I46" s="46"/>
      <c r="J46" s="46"/>
      <c r="K46" s="7"/>
      <c r="L46" s="7"/>
      <c r="M46" s="7"/>
      <c r="N46" s="7"/>
      <c r="O46" s="7"/>
      <c r="P46" s="7"/>
      <c r="Q46" s="7"/>
      <c r="R46" s="7"/>
      <c r="S46" s="7"/>
      <c r="T46" s="7"/>
      <c r="U46" s="7"/>
      <c r="V46" s="7"/>
      <c r="W46" s="7"/>
      <c r="X46" s="7"/>
      <c r="Y46" s="7"/>
      <c r="Z46" s="8"/>
    </row>
    <row r="47" ht="15.75" customHeight="1">
      <c r="A47" s="51"/>
      <c r="B47" s="51"/>
      <c r="C47" s="51"/>
      <c r="D47" s="51"/>
      <c r="E47" s="51"/>
      <c r="F47" s="51"/>
      <c r="G47" s="51"/>
      <c r="H47" s="51"/>
      <c r="I47" s="51"/>
      <c r="J47" s="51"/>
      <c r="K47" s="7"/>
      <c r="L47" s="7"/>
      <c r="M47" s="7"/>
      <c r="N47" s="7"/>
      <c r="O47" s="7"/>
      <c r="P47" s="7"/>
      <c r="Q47" s="7"/>
      <c r="R47" s="7"/>
      <c r="S47" s="7"/>
      <c r="T47" s="7"/>
      <c r="U47" s="7"/>
      <c r="V47" s="7"/>
      <c r="W47" s="7"/>
      <c r="X47" s="7"/>
      <c r="Y47" s="7"/>
      <c r="Z47" s="8"/>
    </row>
    <row r="48" ht="16.5" customHeight="1">
      <c r="A48" s="52">
        <v>14.0</v>
      </c>
      <c r="B48" s="76" t="str">
        <f>IF('8. Seguimiento Cuatrimestral'!B48:B50="","",'8. Seguimiento Cuatrimestral'!B48:B50)</f>
        <v/>
      </c>
      <c r="C48" s="76" t="str">
        <f>IF('8. Seguimiento Cuatrimestral'!C48:C50="","",'8. Seguimiento Cuatrimestral'!C48:C50)</f>
        <v/>
      </c>
      <c r="D48" s="76" t="str">
        <f>IF('8. Seguimiento Cuatrimestral'!D48:D50="","",'8. Seguimiento Cuatrimestral'!D48:D50)</f>
        <v/>
      </c>
      <c r="E48" s="105" t="str">
        <f>'8. Seguimiento Cuatrimestral'!F48:F50</f>
        <v/>
      </c>
      <c r="F48" s="105" t="str">
        <f>'8. Seguimiento Cuatrimestral'!K48:K50</f>
        <v/>
      </c>
      <c r="G48" s="105" t="str">
        <f>'8. Seguimiento Cuatrimestral'!N48:N50</f>
        <v/>
      </c>
      <c r="H48" s="105" t="str">
        <f>'8. Seguimiento Cuatrimestral'!S48:S50</f>
        <v/>
      </c>
      <c r="I48" s="105" t="str">
        <f>'8. Seguimiento Cuatrimestral'!V48:V50</f>
        <v/>
      </c>
      <c r="J48" s="105" t="str">
        <f>'8. Seguimiento Cuatrimestral'!AA48:AA50</f>
        <v/>
      </c>
      <c r="K48" s="7"/>
      <c r="L48" s="7"/>
      <c r="M48" s="7"/>
      <c r="N48" s="7"/>
      <c r="O48" s="7"/>
      <c r="P48" s="7"/>
      <c r="Q48" s="7"/>
      <c r="R48" s="7"/>
      <c r="S48" s="7"/>
      <c r="T48" s="7"/>
      <c r="U48" s="7"/>
      <c r="V48" s="7"/>
      <c r="W48" s="7"/>
      <c r="X48" s="7"/>
      <c r="Y48" s="7"/>
      <c r="Z48" s="8"/>
    </row>
    <row r="49" ht="15.75" customHeight="1">
      <c r="A49" s="46"/>
      <c r="B49" s="46"/>
      <c r="C49" s="46"/>
      <c r="D49" s="46"/>
      <c r="E49" s="46"/>
      <c r="F49" s="46"/>
      <c r="G49" s="46"/>
      <c r="H49" s="46"/>
      <c r="I49" s="46"/>
      <c r="J49" s="46"/>
      <c r="K49" s="7"/>
      <c r="L49" s="7"/>
      <c r="M49" s="7"/>
      <c r="N49" s="7"/>
      <c r="O49" s="7"/>
      <c r="P49" s="7"/>
      <c r="Q49" s="7"/>
      <c r="R49" s="7"/>
      <c r="S49" s="7"/>
      <c r="T49" s="7"/>
      <c r="U49" s="7"/>
      <c r="V49" s="7"/>
      <c r="W49" s="7"/>
      <c r="X49" s="7"/>
      <c r="Y49" s="7"/>
      <c r="Z49" s="8"/>
    </row>
    <row r="50" ht="15.75" customHeight="1">
      <c r="A50" s="51"/>
      <c r="B50" s="51"/>
      <c r="C50" s="51"/>
      <c r="D50" s="51"/>
      <c r="E50" s="51"/>
      <c r="F50" s="51"/>
      <c r="G50" s="51"/>
      <c r="H50" s="51"/>
      <c r="I50" s="51"/>
      <c r="J50" s="51"/>
      <c r="K50" s="7"/>
      <c r="L50" s="7"/>
      <c r="M50" s="7"/>
      <c r="N50" s="7"/>
      <c r="O50" s="7"/>
      <c r="P50" s="7"/>
      <c r="Q50" s="7"/>
      <c r="R50" s="7"/>
      <c r="S50" s="7"/>
      <c r="T50" s="7"/>
      <c r="U50" s="7"/>
      <c r="V50" s="7"/>
      <c r="W50" s="7"/>
      <c r="X50" s="7"/>
      <c r="Y50" s="7"/>
      <c r="Z50" s="8"/>
    </row>
    <row r="51" ht="16.5" customHeight="1">
      <c r="A51" s="52">
        <v>15.0</v>
      </c>
      <c r="B51" s="76" t="str">
        <f>IF('8. Seguimiento Cuatrimestral'!B51:B53="","",'8. Seguimiento Cuatrimestral'!B51:B53)</f>
        <v/>
      </c>
      <c r="C51" s="76" t="str">
        <f>IF('8. Seguimiento Cuatrimestral'!C51:C53="","",'8. Seguimiento Cuatrimestral'!C51:C53)</f>
        <v/>
      </c>
      <c r="D51" s="76" t="str">
        <f>IF('8. Seguimiento Cuatrimestral'!D51:D53="","",'8. Seguimiento Cuatrimestral'!D51:D53)</f>
        <v/>
      </c>
      <c r="E51" s="105" t="str">
        <f>'8. Seguimiento Cuatrimestral'!F51:F53</f>
        <v/>
      </c>
      <c r="F51" s="105" t="str">
        <f>'8. Seguimiento Cuatrimestral'!K51:K53</f>
        <v/>
      </c>
      <c r="G51" s="105" t="str">
        <f>'8. Seguimiento Cuatrimestral'!N51:N53</f>
        <v/>
      </c>
      <c r="H51" s="105" t="str">
        <f>'8. Seguimiento Cuatrimestral'!S51:S53</f>
        <v/>
      </c>
      <c r="I51" s="105" t="str">
        <f>'8. Seguimiento Cuatrimestral'!V51:V53</f>
        <v/>
      </c>
      <c r="J51" s="105" t="str">
        <f>'8. Seguimiento Cuatrimestral'!AA51:AA53</f>
        <v/>
      </c>
      <c r="K51" s="7"/>
      <c r="L51" s="7"/>
      <c r="M51" s="7"/>
      <c r="N51" s="7"/>
      <c r="O51" s="7"/>
      <c r="P51" s="7"/>
      <c r="Q51" s="7"/>
      <c r="R51" s="7"/>
      <c r="S51" s="7"/>
      <c r="T51" s="7"/>
      <c r="U51" s="7"/>
      <c r="V51" s="7"/>
      <c r="W51" s="7"/>
      <c r="X51" s="7"/>
      <c r="Y51" s="7"/>
      <c r="Z51" s="8"/>
    </row>
    <row r="52" ht="15.75" customHeight="1">
      <c r="A52" s="46"/>
      <c r="B52" s="46"/>
      <c r="C52" s="46"/>
      <c r="D52" s="46"/>
      <c r="E52" s="46"/>
      <c r="F52" s="46"/>
      <c r="G52" s="46"/>
      <c r="H52" s="46"/>
      <c r="I52" s="46"/>
      <c r="J52" s="46"/>
      <c r="K52" s="7"/>
      <c r="L52" s="7"/>
      <c r="M52" s="7"/>
      <c r="N52" s="7"/>
      <c r="O52" s="7"/>
      <c r="P52" s="7"/>
      <c r="Q52" s="7"/>
      <c r="R52" s="7"/>
      <c r="S52" s="7"/>
      <c r="T52" s="7"/>
      <c r="U52" s="7"/>
      <c r="V52" s="7"/>
      <c r="W52" s="7"/>
      <c r="X52" s="7"/>
      <c r="Y52" s="7"/>
      <c r="Z52" s="8"/>
    </row>
    <row r="53" ht="15.75" customHeight="1">
      <c r="A53" s="51"/>
      <c r="B53" s="51"/>
      <c r="C53" s="51"/>
      <c r="D53" s="51"/>
      <c r="E53" s="51"/>
      <c r="F53" s="51"/>
      <c r="G53" s="51"/>
      <c r="H53" s="51"/>
      <c r="I53" s="51"/>
      <c r="J53" s="51"/>
      <c r="K53" s="7"/>
      <c r="L53" s="7"/>
      <c r="M53" s="7"/>
      <c r="N53" s="7"/>
      <c r="O53" s="7"/>
      <c r="P53" s="7"/>
      <c r="Q53" s="7"/>
      <c r="R53" s="7"/>
      <c r="S53" s="7"/>
      <c r="T53" s="7"/>
      <c r="U53" s="7"/>
      <c r="V53" s="7"/>
      <c r="W53" s="7"/>
      <c r="X53" s="7"/>
      <c r="Y53" s="7"/>
      <c r="Z53" s="8"/>
    </row>
    <row r="54" ht="16.5" customHeight="1">
      <c r="A54" s="52">
        <v>16.0</v>
      </c>
      <c r="B54" s="76" t="str">
        <f>IF('8. Seguimiento Cuatrimestral'!B54:B56="","",'8. Seguimiento Cuatrimestral'!B54:B56)</f>
        <v/>
      </c>
      <c r="C54" s="76" t="str">
        <f>IF('8. Seguimiento Cuatrimestral'!C54:C56="","",'8. Seguimiento Cuatrimestral'!C54:C56)</f>
        <v/>
      </c>
      <c r="D54" s="76" t="str">
        <f>IF('8. Seguimiento Cuatrimestral'!D54:D56="","",'8. Seguimiento Cuatrimestral'!D54:D56)</f>
        <v/>
      </c>
      <c r="E54" s="105" t="str">
        <f>'8. Seguimiento Cuatrimestral'!F54:F56</f>
        <v/>
      </c>
      <c r="F54" s="105" t="str">
        <f>'8. Seguimiento Cuatrimestral'!K54:K56</f>
        <v/>
      </c>
      <c r="G54" s="105" t="str">
        <f>'8. Seguimiento Cuatrimestral'!N54:N56</f>
        <v/>
      </c>
      <c r="H54" s="105" t="str">
        <f>'8. Seguimiento Cuatrimestral'!S54:S56</f>
        <v/>
      </c>
      <c r="I54" s="105" t="str">
        <f>'8. Seguimiento Cuatrimestral'!V54:V56</f>
        <v/>
      </c>
      <c r="J54" s="105" t="str">
        <f>'8. Seguimiento Cuatrimestral'!AA54:AA56</f>
        <v/>
      </c>
      <c r="K54" s="7"/>
      <c r="L54" s="7"/>
      <c r="M54" s="7"/>
      <c r="N54" s="7"/>
      <c r="O54" s="7"/>
      <c r="P54" s="7"/>
      <c r="Q54" s="7"/>
      <c r="R54" s="7"/>
      <c r="S54" s="7"/>
      <c r="T54" s="7"/>
      <c r="U54" s="7"/>
      <c r="V54" s="7"/>
      <c r="W54" s="7"/>
      <c r="X54" s="7"/>
      <c r="Y54" s="7"/>
      <c r="Z54" s="8"/>
    </row>
    <row r="55" ht="15.75" customHeight="1">
      <c r="A55" s="46"/>
      <c r="B55" s="46"/>
      <c r="C55" s="46"/>
      <c r="D55" s="46"/>
      <c r="E55" s="46"/>
      <c r="F55" s="46"/>
      <c r="G55" s="46"/>
      <c r="H55" s="46"/>
      <c r="I55" s="46"/>
      <c r="J55" s="46"/>
      <c r="K55" s="7"/>
      <c r="L55" s="7"/>
      <c r="M55" s="7"/>
      <c r="N55" s="7"/>
      <c r="O55" s="7"/>
      <c r="P55" s="7"/>
      <c r="Q55" s="7"/>
      <c r="R55" s="7"/>
      <c r="S55" s="7"/>
      <c r="T55" s="7"/>
      <c r="U55" s="7"/>
      <c r="V55" s="7"/>
      <c r="W55" s="7"/>
      <c r="X55" s="7"/>
      <c r="Y55" s="7"/>
      <c r="Z55" s="8"/>
    </row>
    <row r="56" ht="15.75" customHeight="1">
      <c r="A56" s="51"/>
      <c r="B56" s="51"/>
      <c r="C56" s="51"/>
      <c r="D56" s="51"/>
      <c r="E56" s="51"/>
      <c r="F56" s="51"/>
      <c r="G56" s="51"/>
      <c r="H56" s="51"/>
      <c r="I56" s="51"/>
      <c r="J56" s="51"/>
      <c r="K56" s="7"/>
      <c r="L56" s="7"/>
      <c r="M56" s="7"/>
      <c r="N56" s="7"/>
      <c r="O56" s="7"/>
      <c r="P56" s="7"/>
      <c r="Q56" s="7"/>
      <c r="R56" s="7"/>
      <c r="S56" s="7"/>
      <c r="T56" s="7"/>
      <c r="U56" s="7"/>
      <c r="V56" s="7"/>
      <c r="W56" s="7"/>
      <c r="X56" s="7"/>
      <c r="Y56" s="7"/>
      <c r="Z56" s="8"/>
    </row>
    <row r="57" ht="16.5" customHeight="1">
      <c r="A57" s="52">
        <v>17.0</v>
      </c>
      <c r="B57" s="76" t="str">
        <f>IF('8. Seguimiento Cuatrimestral'!B57:B59="","",'8. Seguimiento Cuatrimestral'!B57:B59)</f>
        <v/>
      </c>
      <c r="C57" s="76" t="str">
        <f>IF('8. Seguimiento Cuatrimestral'!C57:C59="","",'8. Seguimiento Cuatrimestral'!C57:C59)</f>
        <v/>
      </c>
      <c r="D57" s="76" t="str">
        <f>IF('8. Seguimiento Cuatrimestral'!D57:D59="","",'8. Seguimiento Cuatrimestral'!D57:D59)</f>
        <v/>
      </c>
      <c r="E57" s="105" t="str">
        <f>'8. Seguimiento Cuatrimestral'!F57:F59</f>
        <v/>
      </c>
      <c r="F57" s="105" t="str">
        <f>'8. Seguimiento Cuatrimestral'!K57:K59</f>
        <v/>
      </c>
      <c r="G57" s="105" t="str">
        <f>'8. Seguimiento Cuatrimestral'!N57:N59</f>
        <v/>
      </c>
      <c r="H57" s="105" t="str">
        <f>'8. Seguimiento Cuatrimestral'!S57:S59</f>
        <v/>
      </c>
      <c r="I57" s="105" t="str">
        <f>'8. Seguimiento Cuatrimestral'!V57:V59</f>
        <v/>
      </c>
      <c r="J57" s="105" t="str">
        <f>'8. Seguimiento Cuatrimestral'!AA57:AA59</f>
        <v/>
      </c>
      <c r="K57" s="7"/>
      <c r="L57" s="7"/>
      <c r="M57" s="7"/>
      <c r="N57" s="7"/>
      <c r="O57" s="7"/>
      <c r="P57" s="7"/>
      <c r="Q57" s="7"/>
      <c r="R57" s="7"/>
      <c r="S57" s="7"/>
      <c r="T57" s="7"/>
      <c r="U57" s="7"/>
      <c r="V57" s="7"/>
      <c r="W57" s="7"/>
      <c r="X57" s="7"/>
      <c r="Y57" s="7"/>
      <c r="Z57" s="8"/>
    </row>
    <row r="58" ht="15.75" customHeight="1">
      <c r="A58" s="46"/>
      <c r="B58" s="46"/>
      <c r="C58" s="46"/>
      <c r="D58" s="46"/>
      <c r="E58" s="46"/>
      <c r="F58" s="46"/>
      <c r="G58" s="46"/>
      <c r="H58" s="46"/>
      <c r="I58" s="46"/>
      <c r="J58" s="46"/>
      <c r="K58" s="7"/>
      <c r="L58" s="7"/>
      <c r="M58" s="7"/>
      <c r="N58" s="7"/>
      <c r="O58" s="7"/>
      <c r="P58" s="7"/>
      <c r="Q58" s="7"/>
      <c r="R58" s="7"/>
      <c r="S58" s="7"/>
      <c r="T58" s="7"/>
      <c r="U58" s="7"/>
      <c r="V58" s="7"/>
      <c r="W58" s="7"/>
      <c r="X58" s="7"/>
      <c r="Y58" s="7"/>
      <c r="Z58" s="8"/>
    </row>
    <row r="59" ht="15.75" customHeight="1">
      <c r="A59" s="51"/>
      <c r="B59" s="51"/>
      <c r="C59" s="51"/>
      <c r="D59" s="51"/>
      <c r="E59" s="51"/>
      <c r="F59" s="51"/>
      <c r="G59" s="51"/>
      <c r="H59" s="51"/>
      <c r="I59" s="51"/>
      <c r="J59" s="51"/>
      <c r="K59" s="7"/>
      <c r="L59" s="7"/>
      <c r="M59" s="7"/>
      <c r="N59" s="7"/>
      <c r="O59" s="7"/>
      <c r="P59" s="7"/>
      <c r="Q59" s="7"/>
      <c r="R59" s="7"/>
      <c r="S59" s="7"/>
      <c r="T59" s="7"/>
      <c r="U59" s="7"/>
      <c r="V59" s="7"/>
      <c r="W59" s="7"/>
      <c r="X59" s="7"/>
      <c r="Y59" s="7"/>
      <c r="Z59" s="8"/>
    </row>
    <row r="60" ht="16.5" customHeight="1">
      <c r="A60" s="52">
        <v>18.0</v>
      </c>
      <c r="B60" s="76" t="str">
        <f>IF('8. Seguimiento Cuatrimestral'!B60:B62="","",'8. Seguimiento Cuatrimestral'!B60:B62)</f>
        <v/>
      </c>
      <c r="C60" s="76" t="str">
        <f>IF('8. Seguimiento Cuatrimestral'!C60:C62="","",'8. Seguimiento Cuatrimestral'!C60:C62)</f>
        <v/>
      </c>
      <c r="D60" s="76" t="str">
        <f>IF('8. Seguimiento Cuatrimestral'!D60:D62="","",'8. Seguimiento Cuatrimestral'!D60:D62)</f>
        <v/>
      </c>
      <c r="E60" s="105" t="str">
        <f>'8. Seguimiento Cuatrimestral'!F60:F62</f>
        <v/>
      </c>
      <c r="F60" s="105" t="str">
        <f>'8. Seguimiento Cuatrimestral'!K60:K62</f>
        <v/>
      </c>
      <c r="G60" s="105" t="str">
        <f>'8. Seguimiento Cuatrimestral'!N60:N62</f>
        <v/>
      </c>
      <c r="H60" s="105" t="str">
        <f>'8. Seguimiento Cuatrimestral'!S60:S62</f>
        <v/>
      </c>
      <c r="I60" s="105" t="str">
        <f>'8. Seguimiento Cuatrimestral'!V60:V62</f>
        <v/>
      </c>
      <c r="J60" s="105" t="str">
        <f>'8. Seguimiento Cuatrimestral'!AA60:AA62</f>
        <v/>
      </c>
      <c r="K60" s="7"/>
      <c r="L60" s="7"/>
      <c r="M60" s="7"/>
      <c r="N60" s="7"/>
      <c r="O60" s="7"/>
      <c r="P60" s="7"/>
      <c r="Q60" s="7"/>
      <c r="R60" s="7"/>
      <c r="S60" s="7"/>
      <c r="T60" s="7"/>
      <c r="U60" s="7"/>
      <c r="V60" s="7"/>
      <c r="W60" s="7"/>
      <c r="X60" s="7"/>
      <c r="Y60" s="7"/>
      <c r="Z60" s="8"/>
    </row>
    <row r="61" ht="15.75" customHeight="1">
      <c r="A61" s="46"/>
      <c r="B61" s="46"/>
      <c r="C61" s="46"/>
      <c r="D61" s="46"/>
      <c r="E61" s="46"/>
      <c r="F61" s="46"/>
      <c r="G61" s="46"/>
      <c r="H61" s="46"/>
      <c r="I61" s="46"/>
      <c r="J61" s="46"/>
      <c r="K61" s="7"/>
      <c r="L61" s="7"/>
      <c r="M61" s="7"/>
      <c r="N61" s="7"/>
      <c r="O61" s="7"/>
      <c r="P61" s="7"/>
      <c r="Q61" s="7"/>
      <c r="R61" s="7"/>
      <c r="S61" s="7"/>
      <c r="T61" s="7"/>
      <c r="U61" s="7"/>
      <c r="V61" s="7"/>
      <c r="W61" s="7"/>
      <c r="X61" s="7"/>
      <c r="Y61" s="7"/>
      <c r="Z61" s="8"/>
    </row>
    <row r="62" ht="15.75" customHeight="1">
      <c r="A62" s="51"/>
      <c r="B62" s="51"/>
      <c r="C62" s="51"/>
      <c r="D62" s="51"/>
      <c r="E62" s="51"/>
      <c r="F62" s="51"/>
      <c r="G62" s="51"/>
      <c r="H62" s="51"/>
      <c r="I62" s="51"/>
      <c r="J62" s="51"/>
      <c r="K62" s="7"/>
      <c r="L62" s="7"/>
      <c r="M62" s="7"/>
      <c r="N62" s="7"/>
      <c r="O62" s="7"/>
      <c r="P62" s="7"/>
      <c r="Q62" s="7"/>
      <c r="R62" s="7"/>
      <c r="S62" s="7"/>
      <c r="T62" s="7"/>
      <c r="U62" s="7"/>
      <c r="V62" s="7"/>
      <c r="W62" s="7"/>
      <c r="X62" s="7"/>
      <c r="Y62" s="7"/>
      <c r="Z62" s="8"/>
    </row>
    <row r="63" ht="16.5" customHeight="1">
      <c r="A63" s="52">
        <v>19.0</v>
      </c>
      <c r="B63" s="76" t="str">
        <f>IF('8. Seguimiento Cuatrimestral'!B63:B65="","",'8. Seguimiento Cuatrimestral'!B63:B65)</f>
        <v/>
      </c>
      <c r="C63" s="76" t="str">
        <f>IF('8. Seguimiento Cuatrimestral'!C63:C65="","",'8. Seguimiento Cuatrimestral'!C63:C65)</f>
        <v/>
      </c>
      <c r="D63" s="76" t="str">
        <f>IF('8. Seguimiento Cuatrimestral'!D63:D65="","",'8. Seguimiento Cuatrimestral'!D63:D65)</f>
        <v/>
      </c>
      <c r="E63" s="105" t="str">
        <f>'8. Seguimiento Cuatrimestral'!F63:F65</f>
        <v/>
      </c>
      <c r="F63" s="105" t="str">
        <f>'8. Seguimiento Cuatrimestral'!K63:K65</f>
        <v/>
      </c>
      <c r="G63" s="105" t="str">
        <f>'8. Seguimiento Cuatrimestral'!N63:N65</f>
        <v/>
      </c>
      <c r="H63" s="105" t="str">
        <f>'8. Seguimiento Cuatrimestral'!S63:S65</f>
        <v/>
      </c>
      <c r="I63" s="105" t="str">
        <f>'8. Seguimiento Cuatrimestral'!V63:V65</f>
        <v/>
      </c>
      <c r="J63" s="105" t="str">
        <f>'8. Seguimiento Cuatrimestral'!AA63:AA65</f>
        <v/>
      </c>
      <c r="K63" s="7"/>
      <c r="L63" s="7"/>
      <c r="M63" s="7"/>
      <c r="N63" s="7"/>
      <c r="O63" s="7"/>
      <c r="P63" s="7"/>
      <c r="Q63" s="7"/>
      <c r="R63" s="7"/>
      <c r="S63" s="7"/>
      <c r="T63" s="7"/>
      <c r="U63" s="7"/>
      <c r="V63" s="7"/>
      <c r="W63" s="7"/>
      <c r="X63" s="7"/>
      <c r="Y63" s="7"/>
      <c r="Z63" s="8"/>
    </row>
    <row r="64" ht="15.75" customHeight="1">
      <c r="A64" s="46"/>
      <c r="B64" s="46"/>
      <c r="C64" s="46"/>
      <c r="D64" s="46"/>
      <c r="E64" s="46"/>
      <c r="F64" s="46"/>
      <c r="G64" s="46"/>
      <c r="H64" s="46"/>
      <c r="I64" s="46"/>
      <c r="J64" s="46"/>
      <c r="K64" s="7"/>
      <c r="L64" s="7"/>
      <c r="M64" s="7"/>
      <c r="N64" s="7"/>
      <c r="O64" s="7"/>
      <c r="P64" s="7"/>
      <c r="Q64" s="7"/>
      <c r="R64" s="7"/>
      <c r="S64" s="7"/>
      <c r="T64" s="7"/>
      <c r="U64" s="7"/>
      <c r="V64" s="7"/>
      <c r="W64" s="7"/>
      <c r="X64" s="7"/>
      <c r="Y64" s="7"/>
      <c r="Z64" s="8"/>
    </row>
    <row r="65" ht="15.75" customHeight="1">
      <c r="A65" s="51"/>
      <c r="B65" s="51"/>
      <c r="C65" s="51"/>
      <c r="D65" s="51"/>
      <c r="E65" s="51"/>
      <c r="F65" s="51"/>
      <c r="G65" s="51"/>
      <c r="H65" s="51"/>
      <c r="I65" s="51"/>
      <c r="J65" s="51"/>
      <c r="K65" s="7"/>
      <c r="L65" s="7"/>
      <c r="M65" s="7"/>
      <c r="N65" s="7"/>
      <c r="O65" s="7"/>
      <c r="P65" s="7"/>
      <c r="Q65" s="7"/>
      <c r="R65" s="7"/>
      <c r="S65" s="7"/>
      <c r="T65" s="7"/>
      <c r="U65" s="7"/>
      <c r="V65" s="7"/>
      <c r="W65" s="7"/>
      <c r="X65" s="7"/>
      <c r="Y65" s="7"/>
      <c r="Z65" s="8"/>
    </row>
    <row r="66" ht="16.5" customHeight="1">
      <c r="A66" s="52">
        <v>20.0</v>
      </c>
      <c r="B66" s="76" t="str">
        <f>IF('8. Seguimiento Cuatrimestral'!B66:B68="","",'8. Seguimiento Cuatrimestral'!B66:B68)</f>
        <v/>
      </c>
      <c r="C66" s="76" t="str">
        <f>IF('8. Seguimiento Cuatrimestral'!C66:C68="","",'8. Seguimiento Cuatrimestral'!C66:C68)</f>
        <v/>
      </c>
      <c r="D66" s="76" t="str">
        <f>IF('8. Seguimiento Cuatrimestral'!D66:D68="","",'8. Seguimiento Cuatrimestral'!D66:D68)</f>
        <v/>
      </c>
      <c r="E66" s="105" t="str">
        <f>'8. Seguimiento Cuatrimestral'!F66:F68</f>
        <v/>
      </c>
      <c r="F66" s="105" t="str">
        <f>'8. Seguimiento Cuatrimestral'!K66:K68</f>
        <v/>
      </c>
      <c r="G66" s="105" t="str">
        <f>'8. Seguimiento Cuatrimestral'!N66:N68</f>
        <v/>
      </c>
      <c r="H66" s="105" t="str">
        <f>'8. Seguimiento Cuatrimestral'!S66:S68</f>
        <v/>
      </c>
      <c r="I66" s="105" t="str">
        <f>'8. Seguimiento Cuatrimestral'!V66:V68</f>
        <v/>
      </c>
      <c r="J66" s="105" t="str">
        <f>'8. Seguimiento Cuatrimestral'!AA66:AA68</f>
        <v/>
      </c>
      <c r="K66" s="7"/>
      <c r="L66" s="7"/>
      <c r="M66" s="7"/>
      <c r="N66" s="7"/>
      <c r="O66" s="7"/>
      <c r="P66" s="7"/>
      <c r="Q66" s="7"/>
      <c r="R66" s="7"/>
      <c r="S66" s="7"/>
      <c r="T66" s="7"/>
      <c r="U66" s="7"/>
      <c r="V66" s="7"/>
      <c r="W66" s="7"/>
      <c r="X66" s="7"/>
      <c r="Y66" s="7"/>
      <c r="Z66" s="8"/>
    </row>
    <row r="67" ht="15.75" customHeight="1">
      <c r="A67" s="46"/>
      <c r="B67" s="46"/>
      <c r="C67" s="46"/>
      <c r="D67" s="46"/>
      <c r="E67" s="46"/>
      <c r="F67" s="46"/>
      <c r="G67" s="46"/>
      <c r="H67" s="46"/>
      <c r="I67" s="46"/>
      <c r="J67" s="46"/>
      <c r="K67" s="6"/>
      <c r="L67" s="6"/>
      <c r="M67" s="6"/>
      <c r="N67" s="6"/>
      <c r="O67" s="6"/>
      <c r="P67" s="6"/>
      <c r="Q67" s="6"/>
      <c r="R67" s="6"/>
      <c r="S67" s="6"/>
      <c r="T67" s="6"/>
      <c r="U67" s="6"/>
      <c r="V67" s="6"/>
      <c r="W67" s="6"/>
      <c r="X67" s="6"/>
      <c r="Y67" s="6"/>
      <c r="Z67" s="8"/>
    </row>
    <row r="68" ht="15.75" customHeight="1">
      <c r="A68" s="51"/>
      <c r="B68" s="51"/>
      <c r="C68" s="51"/>
      <c r="D68" s="51"/>
      <c r="E68" s="51"/>
      <c r="F68" s="51"/>
      <c r="G68" s="51"/>
      <c r="H68" s="51"/>
      <c r="I68" s="51"/>
      <c r="J68" s="51"/>
      <c r="K68" s="6"/>
      <c r="L68" s="6"/>
      <c r="M68" s="6"/>
      <c r="N68" s="6"/>
      <c r="O68" s="6"/>
      <c r="P68" s="6"/>
      <c r="Q68" s="6"/>
      <c r="R68" s="6"/>
      <c r="S68" s="6"/>
      <c r="T68" s="6"/>
      <c r="U68" s="6"/>
      <c r="V68" s="6"/>
      <c r="W68" s="6"/>
      <c r="X68" s="6"/>
      <c r="Y68" s="6"/>
      <c r="Z68" s="8"/>
    </row>
    <row r="69" ht="23.25" customHeight="1">
      <c r="A69" s="6"/>
      <c r="B69" s="122" t="s">
        <v>439</v>
      </c>
      <c r="C69" s="27"/>
      <c r="D69" s="28"/>
      <c r="E69" s="123">
        <f t="shared" ref="E69:J69" si="1">IFERROR(AVERAGE(E9:E68),"")</f>
        <v>0.33</v>
      </c>
      <c r="F69" s="123">
        <f t="shared" si="1"/>
        <v>0</v>
      </c>
      <c r="G69" s="123">
        <f t="shared" si="1"/>
        <v>0.33</v>
      </c>
      <c r="H69" s="123">
        <f t="shared" si="1"/>
        <v>0</v>
      </c>
      <c r="I69" s="123">
        <f t="shared" si="1"/>
        <v>1</v>
      </c>
      <c r="J69" s="123">
        <f t="shared" si="1"/>
        <v>0.875</v>
      </c>
      <c r="K69" s="6"/>
      <c r="L69" s="6"/>
      <c r="M69" s="6"/>
      <c r="N69" s="6"/>
      <c r="O69" s="6"/>
      <c r="P69" s="6"/>
      <c r="Q69" s="6"/>
      <c r="R69" s="6"/>
      <c r="S69" s="6"/>
      <c r="T69" s="6"/>
      <c r="U69" s="6"/>
      <c r="V69" s="6"/>
      <c r="W69" s="6"/>
      <c r="X69" s="6"/>
      <c r="Y69" s="6"/>
      <c r="Z69" s="8"/>
    </row>
    <row r="70" ht="23.25" customHeight="1">
      <c r="A70" s="16"/>
      <c r="B70" s="122" t="s">
        <v>440</v>
      </c>
      <c r="C70" s="27"/>
      <c r="D70" s="28"/>
      <c r="E70" s="124">
        <v>0.33333333333333337</v>
      </c>
      <c r="F70" s="124">
        <v>0.33333333333333337</v>
      </c>
      <c r="G70" s="124">
        <v>0.666666666666666</v>
      </c>
      <c r="H70" s="124">
        <v>0.666666666666666</v>
      </c>
      <c r="I70" s="124">
        <v>1.0</v>
      </c>
      <c r="J70" s="124">
        <v>1.0</v>
      </c>
      <c r="K70" s="6"/>
      <c r="L70" s="6"/>
      <c r="M70" s="6"/>
      <c r="N70" s="6"/>
      <c r="O70" s="6"/>
      <c r="P70" s="6"/>
      <c r="Q70" s="6"/>
      <c r="R70" s="6"/>
      <c r="S70" s="6"/>
      <c r="T70" s="6"/>
      <c r="U70" s="6"/>
      <c r="V70" s="6"/>
      <c r="W70" s="6"/>
      <c r="X70" s="6"/>
      <c r="Y70" s="6"/>
      <c r="Z70" s="8"/>
    </row>
    <row r="71" ht="23.25" customHeight="1">
      <c r="A71" s="16"/>
      <c r="B71" s="122" t="s">
        <v>441</v>
      </c>
      <c r="C71" s="27"/>
      <c r="D71" s="28"/>
      <c r="E71" s="123">
        <f t="shared" ref="E71:J71" si="2">IFERROR(E69/E70,"")</f>
        <v>0.99</v>
      </c>
      <c r="F71" s="123">
        <f t="shared" si="2"/>
        <v>0</v>
      </c>
      <c r="G71" s="123">
        <f t="shared" si="2"/>
        <v>0.495</v>
      </c>
      <c r="H71" s="123">
        <f t="shared" si="2"/>
        <v>0</v>
      </c>
      <c r="I71" s="123">
        <f t="shared" si="2"/>
        <v>1</v>
      </c>
      <c r="J71" s="123">
        <f t="shared" si="2"/>
        <v>0.875</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5" t="s">
        <v>442</v>
      </c>
      <c r="B1" s="125" t="s">
        <v>108</v>
      </c>
      <c r="C1" s="125" t="s">
        <v>109</v>
      </c>
      <c r="D1" s="125" t="s">
        <v>443</v>
      </c>
      <c r="E1" s="125" t="s">
        <v>444</v>
      </c>
      <c r="F1" s="125" t="s">
        <v>99</v>
      </c>
      <c r="G1" s="125" t="s">
        <v>445</v>
      </c>
      <c r="H1" s="125" t="s">
        <v>446</v>
      </c>
      <c r="I1" s="125" t="s">
        <v>217</v>
      </c>
      <c r="J1" s="125" t="s">
        <v>447</v>
      </c>
      <c r="K1" s="125" t="s">
        <v>247</v>
      </c>
      <c r="L1" s="125" t="s">
        <v>448</v>
      </c>
      <c r="M1" s="125" t="s">
        <v>449</v>
      </c>
      <c r="N1" s="125" t="s">
        <v>450</v>
      </c>
      <c r="O1" s="125" t="s">
        <v>451</v>
      </c>
      <c r="P1" s="125" t="s">
        <v>452</v>
      </c>
      <c r="Q1" s="126" t="s">
        <v>127</v>
      </c>
      <c r="R1" s="125" t="s">
        <v>453</v>
      </c>
      <c r="S1" s="125" t="s">
        <v>454</v>
      </c>
      <c r="T1" s="125" t="s">
        <v>455</v>
      </c>
      <c r="U1" s="125" t="s">
        <v>456</v>
      </c>
      <c r="V1" s="125" t="s">
        <v>457</v>
      </c>
      <c r="W1" s="125" t="s">
        <v>458</v>
      </c>
      <c r="X1" s="125" t="s">
        <v>459</v>
      </c>
      <c r="Y1" s="125" t="s">
        <v>449</v>
      </c>
      <c r="Z1" s="125" t="s">
        <v>460</v>
      </c>
      <c r="AA1" s="125" t="s">
        <v>461</v>
      </c>
      <c r="AB1" s="125" t="s">
        <v>462</v>
      </c>
      <c r="AC1" s="125" t="s">
        <v>463</v>
      </c>
      <c r="AD1" s="125" t="s">
        <v>450</v>
      </c>
      <c r="AE1" s="125" t="s">
        <v>464</v>
      </c>
    </row>
    <row r="2">
      <c r="A2" s="127" t="s">
        <v>465</v>
      </c>
      <c r="B2" s="128" t="s">
        <v>159</v>
      </c>
      <c r="C2" s="127" t="s">
        <v>466</v>
      </c>
      <c r="D2" s="128" t="s">
        <v>467</v>
      </c>
      <c r="E2" s="128" t="s">
        <v>468</v>
      </c>
      <c r="F2" s="128" t="s">
        <v>469</v>
      </c>
      <c r="G2" s="129"/>
      <c r="H2" s="129"/>
      <c r="I2" s="129" t="s">
        <v>231</v>
      </c>
      <c r="J2" s="129" t="s">
        <v>232</v>
      </c>
      <c r="K2" s="129" t="s">
        <v>247</v>
      </c>
      <c r="L2" s="129" t="s">
        <v>234</v>
      </c>
      <c r="M2" s="130" t="s">
        <v>235</v>
      </c>
      <c r="N2" s="129" t="s">
        <v>351</v>
      </c>
      <c r="O2" s="129" t="s">
        <v>191</v>
      </c>
      <c r="P2" s="128" t="s">
        <v>470</v>
      </c>
      <c r="Q2" s="128" t="s">
        <v>471</v>
      </c>
      <c r="R2" s="128" t="s">
        <v>472</v>
      </c>
      <c r="S2" s="128" t="s">
        <v>296</v>
      </c>
      <c r="T2" s="128" t="s">
        <v>297</v>
      </c>
      <c r="U2" s="129" t="s">
        <v>298</v>
      </c>
      <c r="V2" s="129" t="s">
        <v>299</v>
      </c>
      <c r="W2" s="129" t="s">
        <v>300</v>
      </c>
      <c r="X2" s="128" t="s">
        <v>301</v>
      </c>
      <c r="Y2" s="128" t="s">
        <v>302</v>
      </c>
      <c r="Z2" s="129" t="s">
        <v>296</v>
      </c>
      <c r="AA2" s="129">
        <v>15.0</v>
      </c>
      <c r="AB2" s="131" t="s">
        <v>473</v>
      </c>
      <c r="AC2" s="131" t="s">
        <v>304</v>
      </c>
      <c r="AD2" s="129" t="s">
        <v>353</v>
      </c>
      <c r="AE2" s="129" t="str">
        <f>""</f>
        <v/>
      </c>
    </row>
    <row r="3">
      <c r="A3" s="127" t="s">
        <v>123</v>
      </c>
      <c r="B3" s="127" t="s">
        <v>474</v>
      </c>
      <c r="C3" s="127" t="s">
        <v>128</v>
      </c>
      <c r="D3" s="128" t="s">
        <v>475</v>
      </c>
      <c r="E3" s="128" t="s">
        <v>476</v>
      </c>
      <c r="F3" s="128" t="s">
        <v>477</v>
      </c>
      <c r="G3" s="129"/>
      <c r="H3" s="129"/>
      <c r="I3" s="129" t="s">
        <v>478</v>
      </c>
      <c r="J3" s="129" t="s">
        <v>479</v>
      </c>
      <c r="K3" s="129" t="s">
        <v>233</v>
      </c>
      <c r="L3" s="129" t="s">
        <v>253</v>
      </c>
      <c r="M3" s="130" t="s">
        <v>480</v>
      </c>
      <c r="N3" s="129" t="s">
        <v>353</v>
      </c>
      <c r="O3" s="129" t="s">
        <v>190</v>
      </c>
      <c r="P3" s="128" t="s">
        <v>481</v>
      </c>
      <c r="Q3" s="128" t="s">
        <v>482</v>
      </c>
      <c r="R3" s="128" t="s">
        <v>483</v>
      </c>
      <c r="S3" s="128" t="s">
        <v>484</v>
      </c>
      <c r="T3" s="128" t="s">
        <v>485</v>
      </c>
      <c r="U3" s="129" t="s">
        <v>486</v>
      </c>
      <c r="V3" s="129" t="s">
        <v>487</v>
      </c>
      <c r="W3" s="129" t="s">
        <v>488</v>
      </c>
      <c r="X3" s="128" t="s">
        <v>489</v>
      </c>
      <c r="Y3" s="128" t="s">
        <v>490</v>
      </c>
      <c r="Z3" s="129" t="s">
        <v>484</v>
      </c>
      <c r="AA3" s="129">
        <v>0.0</v>
      </c>
      <c r="AB3" s="131" t="s">
        <v>491</v>
      </c>
      <c r="AC3" s="131" t="s">
        <v>492</v>
      </c>
      <c r="AD3" s="129" t="s">
        <v>345</v>
      </c>
      <c r="AE3" s="128"/>
    </row>
    <row r="4">
      <c r="A4" s="127" t="s">
        <v>132</v>
      </c>
      <c r="B4" s="127" t="s">
        <v>493</v>
      </c>
      <c r="C4" s="128" t="s">
        <v>494</v>
      </c>
      <c r="D4" s="128" t="s">
        <v>495</v>
      </c>
      <c r="E4" s="128" t="s">
        <v>496</v>
      </c>
      <c r="F4" s="128" t="s">
        <v>497</v>
      </c>
      <c r="G4" s="129"/>
      <c r="H4" s="129"/>
      <c r="I4" s="129" t="s">
        <v>259</v>
      </c>
      <c r="J4" s="129" t="s">
        <v>498</v>
      </c>
      <c r="K4" s="129" t="s">
        <v>498</v>
      </c>
      <c r="L4" s="129" t="s">
        <v>498</v>
      </c>
      <c r="M4" s="129" t="s">
        <v>498</v>
      </c>
      <c r="N4" s="130" t="s">
        <v>499</v>
      </c>
      <c r="O4" s="128"/>
      <c r="P4" s="128" t="s">
        <v>500</v>
      </c>
      <c r="Q4" s="128" t="s">
        <v>501</v>
      </c>
      <c r="R4" s="128"/>
      <c r="S4" s="128"/>
      <c r="T4" s="128"/>
      <c r="U4" s="128"/>
      <c r="V4" s="128" t="s">
        <v>502</v>
      </c>
      <c r="W4" s="128"/>
      <c r="X4" s="128"/>
      <c r="Y4" s="128" t="s">
        <v>503</v>
      </c>
      <c r="Z4" s="129" t="s">
        <v>297</v>
      </c>
      <c r="AA4" s="129">
        <v>15.0</v>
      </c>
      <c r="AB4" s="131" t="s">
        <v>504</v>
      </c>
      <c r="AC4" s="131" t="s">
        <v>505</v>
      </c>
      <c r="AD4" s="130" t="s">
        <v>506</v>
      </c>
      <c r="AE4" s="128"/>
    </row>
    <row r="5">
      <c r="A5" s="8"/>
      <c r="B5" s="127" t="s">
        <v>507</v>
      </c>
      <c r="C5" s="127" t="s">
        <v>508</v>
      </c>
      <c r="D5" s="8" t="s">
        <v>509</v>
      </c>
      <c r="E5" s="8" t="s">
        <v>510</v>
      </c>
      <c r="F5" s="132" t="s">
        <v>511</v>
      </c>
      <c r="G5" s="133"/>
      <c r="H5" s="133"/>
      <c r="I5" s="129" t="s">
        <v>498</v>
      </c>
      <c r="J5" s="129"/>
      <c r="K5" s="129"/>
      <c r="L5" s="129"/>
      <c r="M5" s="129"/>
      <c r="N5" s="129" t="s">
        <v>512</v>
      </c>
      <c r="O5" s="8"/>
      <c r="P5" s="128" t="s">
        <v>513</v>
      </c>
      <c r="Q5" s="128" t="s">
        <v>514</v>
      </c>
      <c r="R5" s="8"/>
      <c r="S5" s="8"/>
      <c r="T5" s="8"/>
      <c r="U5" s="8"/>
      <c r="V5" s="8"/>
      <c r="W5" s="8"/>
      <c r="X5" s="8"/>
      <c r="Y5" s="8"/>
      <c r="Z5" s="129" t="s">
        <v>485</v>
      </c>
      <c r="AA5" s="129">
        <v>0.0</v>
      </c>
      <c r="AB5" s="8"/>
      <c r="AC5" s="131" t="s">
        <v>515</v>
      </c>
      <c r="AD5" s="129"/>
      <c r="AE5" s="8"/>
    </row>
    <row r="6">
      <c r="A6" s="8"/>
      <c r="B6" s="128" t="s">
        <v>145</v>
      </c>
      <c r="C6" s="132" t="s">
        <v>516</v>
      </c>
      <c r="D6" s="8" t="s">
        <v>517</v>
      </c>
      <c r="E6" s="8" t="s">
        <v>518</v>
      </c>
      <c r="F6" s="132" t="s">
        <v>6</v>
      </c>
      <c r="G6" s="133"/>
      <c r="H6" s="133"/>
      <c r="I6" s="129"/>
      <c r="J6" s="129"/>
      <c r="K6" s="129"/>
      <c r="L6" s="129"/>
      <c r="M6" s="129"/>
      <c r="N6" s="129"/>
      <c r="O6" s="8"/>
      <c r="P6" s="128" t="s">
        <v>519</v>
      </c>
      <c r="Q6" s="128" t="s">
        <v>520</v>
      </c>
      <c r="R6" s="8"/>
      <c r="S6" s="8"/>
      <c r="T6" s="8"/>
      <c r="U6" s="8"/>
      <c r="V6" s="8"/>
      <c r="W6" s="8"/>
      <c r="X6" s="8"/>
      <c r="Y6" s="8"/>
      <c r="Z6" s="129" t="s">
        <v>298</v>
      </c>
      <c r="AA6" s="129">
        <v>15.0</v>
      </c>
      <c r="AB6" s="8"/>
      <c r="AC6" s="8"/>
      <c r="AD6" s="8"/>
      <c r="AE6" s="8"/>
    </row>
    <row r="7">
      <c r="A7" s="8"/>
      <c r="B7" s="132" t="s">
        <v>140</v>
      </c>
      <c r="C7" s="8" t="s">
        <v>521</v>
      </c>
      <c r="D7" s="8"/>
      <c r="E7" s="8" t="s">
        <v>522</v>
      </c>
      <c r="F7" s="8" t="s">
        <v>523</v>
      </c>
      <c r="G7" s="133"/>
      <c r="H7" s="133"/>
      <c r="I7" s="129"/>
      <c r="J7" s="129"/>
      <c r="K7" s="129"/>
      <c r="L7" s="129"/>
      <c r="M7" s="129"/>
      <c r="N7" s="129"/>
      <c r="O7" s="8"/>
      <c r="P7" s="128" t="s">
        <v>524</v>
      </c>
      <c r="Q7" s="8"/>
      <c r="R7" s="8"/>
      <c r="S7" s="8"/>
      <c r="T7" s="8"/>
      <c r="U7" s="8"/>
      <c r="V7" s="8"/>
      <c r="W7" s="8"/>
      <c r="X7" s="8"/>
      <c r="Y7" s="8"/>
      <c r="Z7" s="129" t="s">
        <v>486</v>
      </c>
      <c r="AA7" s="129">
        <v>0.0</v>
      </c>
      <c r="AB7" s="8"/>
      <c r="AC7" s="8"/>
      <c r="AD7" s="8"/>
      <c r="AE7" s="8"/>
    </row>
    <row r="8">
      <c r="A8" s="8"/>
      <c r="B8" s="8" t="s">
        <v>127</v>
      </c>
      <c r="C8" s="8" t="s">
        <v>525</v>
      </c>
      <c r="D8" s="8"/>
      <c r="E8" s="8" t="s">
        <v>526</v>
      </c>
      <c r="F8" s="8" t="s">
        <v>527</v>
      </c>
      <c r="G8" s="133"/>
      <c r="H8" s="133"/>
      <c r="I8" s="129"/>
      <c r="J8" s="129"/>
      <c r="K8" s="129"/>
      <c r="L8" s="129"/>
      <c r="M8" s="129"/>
      <c r="N8" s="129"/>
      <c r="O8" s="8"/>
      <c r="P8" s="128" t="s">
        <v>528</v>
      </c>
      <c r="Q8" s="8"/>
      <c r="R8" s="8"/>
      <c r="S8" s="8"/>
      <c r="T8" s="8"/>
      <c r="U8" s="8"/>
      <c r="V8" s="8"/>
      <c r="W8" s="8"/>
      <c r="X8" s="8"/>
      <c r="Y8" s="8"/>
      <c r="Z8" s="129" t="s">
        <v>299</v>
      </c>
      <c r="AA8" s="129">
        <v>15.0</v>
      </c>
      <c r="AB8" s="8"/>
      <c r="AC8" s="8"/>
      <c r="AD8" s="8"/>
      <c r="AE8" s="8"/>
    </row>
    <row r="9">
      <c r="A9" s="8"/>
      <c r="B9" s="8" t="s">
        <v>529</v>
      </c>
      <c r="C9" s="8"/>
      <c r="D9" s="8"/>
      <c r="E9" s="8" t="s">
        <v>530</v>
      </c>
      <c r="F9" s="8" t="s">
        <v>531</v>
      </c>
      <c r="G9" s="133"/>
      <c r="H9" s="133"/>
      <c r="I9" s="129"/>
      <c r="J9" s="129"/>
      <c r="K9" s="129"/>
      <c r="L9" s="129"/>
      <c r="M9" s="129"/>
      <c r="N9" s="129"/>
      <c r="O9" s="8"/>
      <c r="P9" s="128" t="s">
        <v>532</v>
      </c>
      <c r="Q9" s="8"/>
      <c r="R9" s="8"/>
      <c r="S9" s="8"/>
      <c r="T9" s="8"/>
      <c r="U9" s="8"/>
      <c r="V9" s="8"/>
      <c r="W9" s="8"/>
      <c r="X9" s="8"/>
      <c r="Y9" s="8"/>
      <c r="Z9" s="129" t="s">
        <v>487</v>
      </c>
      <c r="AA9" s="129">
        <v>10.0</v>
      </c>
      <c r="AB9" s="8"/>
      <c r="AC9" s="8"/>
      <c r="AD9" s="8"/>
      <c r="AE9" s="8"/>
    </row>
    <row r="10">
      <c r="A10" s="8"/>
      <c r="B10" s="8" t="s">
        <v>533</v>
      </c>
      <c r="C10" s="8"/>
      <c r="D10" s="8"/>
      <c r="E10" s="8" t="s">
        <v>534</v>
      </c>
      <c r="F10" s="8" t="s">
        <v>535</v>
      </c>
      <c r="G10" s="133"/>
      <c r="H10" s="133"/>
      <c r="I10" s="129"/>
      <c r="J10" s="129"/>
      <c r="K10" s="129"/>
      <c r="L10" s="129"/>
      <c r="M10" s="129"/>
      <c r="N10" s="129"/>
      <c r="O10" s="8"/>
      <c r="P10" s="8"/>
      <c r="Q10" s="8"/>
      <c r="R10" s="8"/>
      <c r="S10" s="8"/>
      <c r="T10" s="8"/>
      <c r="U10" s="8"/>
      <c r="V10" s="8"/>
      <c r="W10" s="8"/>
      <c r="X10" s="8"/>
      <c r="Y10" s="8"/>
      <c r="Z10" s="129" t="s">
        <v>502</v>
      </c>
      <c r="AA10" s="129">
        <v>0.0</v>
      </c>
      <c r="AB10" s="8"/>
      <c r="AC10" s="8"/>
      <c r="AD10" s="8"/>
      <c r="AE10" s="8"/>
    </row>
    <row r="11">
      <c r="A11" s="8"/>
      <c r="B11" s="8" t="s">
        <v>536</v>
      </c>
      <c r="C11" s="8"/>
      <c r="D11" s="8"/>
      <c r="E11" s="8" t="s">
        <v>537</v>
      </c>
      <c r="F11" s="8" t="s">
        <v>538</v>
      </c>
      <c r="G11" s="133"/>
      <c r="H11" s="133"/>
      <c r="I11" s="129"/>
      <c r="J11" s="129"/>
      <c r="K11" s="129"/>
      <c r="L11" s="129"/>
      <c r="M11" s="129"/>
      <c r="N11" s="129"/>
      <c r="O11" s="8"/>
      <c r="P11" s="8"/>
      <c r="Q11" s="8"/>
      <c r="R11" s="8"/>
      <c r="S11" s="8"/>
      <c r="T11" s="8"/>
      <c r="U11" s="8"/>
      <c r="V11" s="8"/>
      <c r="W11" s="8"/>
      <c r="X11" s="8"/>
      <c r="Y11" s="8"/>
      <c r="Z11" s="129" t="s">
        <v>300</v>
      </c>
      <c r="AA11" s="129">
        <v>15.0</v>
      </c>
      <c r="AB11" s="8"/>
      <c r="AC11" s="8"/>
      <c r="AD11" s="8"/>
      <c r="AE11" s="8"/>
    </row>
    <row r="12">
      <c r="A12" s="8"/>
      <c r="B12" s="8"/>
      <c r="C12" s="8"/>
      <c r="D12" s="8"/>
      <c r="E12" s="8"/>
      <c r="F12" s="8" t="s">
        <v>539</v>
      </c>
      <c r="G12" s="133"/>
      <c r="H12" s="133"/>
      <c r="I12" s="129"/>
      <c r="J12" s="129"/>
      <c r="K12" s="129"/>
      <c r="L12" s="129"/>
      <c r="M12" s="129"/>
      <c r="N12" s="129"/>
      <c r="O12" s="8"/>
      <c r="P12" s="8"/>
      <c r="Q12" s="8"/>
      <c r="R12" s="8"/>
      <c r="S12" s="8"/>
      <c r="T12" s="8"/>
      <c r="U12" s="8"/>
      <c r="V12" s="8"/>
      <c r="W12" s="8"/>
      <c r="X12" s="8"/>
      <c r="Y12" s="8"/>
      <c r="Z12" s="129" t="s">
        <v>488</v>
      </c>
      <c r="AA12" s="129">
        <v>0.0</v>
      </c>
      <c r="AB12" s="8"/>
      <c r="AC12" s="8"/>
      <c r="AD12" s="8"/>
      <c r="AE12" s="8"/>
    </row>
    <row r="13">
      <c r="A13" s="8"/>
      <c r="B13" s="8"/>
      <c r="C13" s="8"/>
      <c r="D13" s="8"/>
      <c r="E13" s="8"/>
      <c r="F13" s="8" t="s">
        <v>540</v>
      </c>
      <c r="G13" s="133"/>
      <c r="H13" s="133"/>
      <c r="I13" s="129"/>
      <c r="J13" s="129"/>
      <c r="K13" s="129"/>
      <c r="L13" s="129"/>
      <c r="M13" s="129"/>
      <c r="N13" s="129"/>
      <c r="O13" s="8"/>
      <c r="P13" s="8"/>
      <c r="Q13" s="8"/>
      <c r="R13" s="8"/>
      <c r="S13" s="8"/>
      <c r="T13" s="8"/>
      <c r="U13" s="8"/>
      <c r="V13" s="8"/>
      <c r="W13" s="8"/>
      <c r="X13" s="8"/>
      <c r="Y13" s="8"/>
      <c r="Z13" s="129" t="s">
        <v>301</v>
      </c>
      <c r="AA13" s="129">
        <v>15.0</v>
      </c>
      <c r="AB13" s="8"/>
      <c r="AC13" s="8"/>
      <c r="AD13" s="8"/>
      <c r="AE13" s="8"/>
    </row>
    <row r="14">
      <c r="A14" s="8"/>
      <c r="B14" s="8"/>
      <c r="C14" s="8"/>
      <c r="D14" s="8"/>
      <c r="E14" s="8"/>
      <c r="F14" s="8" t="s">
        <v>541</v>
      </c>
      <c r="G14" s="133"/>
      <c r="H14" s="133"/>
      <c r="I14" s="129"/>
      <c r="J14" s="129"/>
      <c r="K14" s="129"/>
      <c r="L14" s="129"/>
      <c r="M14" s="129"/>
      <c r="N14" s="129"/>
      <c r="O14" s="8"/>
      <c r="P14" s="8"/>
      <c r="Q14" s="8"/>
      <c r="R14" s="8"/>
      <c r="S14" s="8"/>
      <c r="T14" s="8"/>
      <c r="U14" s="8"/>
      <c r="V14" s="8"/>
      <c r="W14" s="8"/>
      <c r="X14" s="8"/>
      <c r="Y14" s="8"/>
      <c r="Z14" s="129" t="s">
        <v>489</v>
      </c>
      <c r="AA14" s="129">
        <v>0.0</v>
      </c>
      <c r="AB14" s="8"/>
      <c r="AC14" s="8"/>
      <c r="AD14" s="8"/>
      <c r="AE14" s="8"/>
    </row>
    <row r="15">
      <c r="A15" s="8"/>
      <c r="B15" s="8"/>
      <c r="C15" s="8"/>
      <c r="D15" s="8"/>
      <c r="E15" s="8"/>
      <c r="F15" s="8" t="s">
        <v>542</v>
      </c>
      <c r="G15" s="133"/>
      <c r="H15" s="133"/>
      <c r="I15" s="129"/>
      <c r="J15" s="129"/>
      <c r="K15" s="129"/>
      <c r="L15" s="129"/>
      <c r="M15" s="129"/>
      <c r="N15" s="129"/>
      <c r="O15" s="8"/>
      <c r="P15" s="8"/>
      <c r="Q15" s="8"/>
      <c r="R15" s="8"/>
      <c r="S15" s="8"/>
      <c r="T15" s="8"/>
      <c r="U15" s="8"/>
      <c r="V15" s="8"/>
      <c r="W15" s="8"/>
      <c r="X15" s="8"/>
      <c r="Y15" s="8"/>
      <c r="Z15" s="129" t="s">
        <v>302</v>
      </c>
      <c r="AA15" s="129">
        <v>10.0</v>
      </c>
      <c r="AB15" s="8"/>
      <c r="AC15" s="8"/>
      <c r="AD15" s="8"/>
      <c r="AE15" s="8"/>
    </row>
    <row r="16">
      <c r="A16" s="8"/>
      <c r="B16" s="8"/>
      <c r="C16" s="8"/>
      <c r="D16" s="8"/>
      <c r="E16" s="8"/>
      <c r="F16" s="8" t="s">
        <v>543</v>
      </c>
      <c r="G16" s="133"/>
      <c r="H16" s="133"/>
      <c r="I16" s="129"/>
      <c r="J16" s="129"/>
      <c r="K16" s="129"/>
      <c r="L16" s="129"/>
      <c r="M16" s="129"/>
      <c r="N16" s="129"/>
      <c r="O16" s="8"/>
      <c r="P16" s="8"/>
      <c r="Q16" s="8"/>
      <c r="R16" s="8"/>
      <c r="S16" s="8"/>
      <c r="T16" s="8"/>
      <c r="U16" s="8"/>
      <c r="V16" s="8"/>
      <c r="W16" s="8"/>
      <c r="X16" s="8"/>
      <c r="Y16" s="8"/>
      <c r="Z16" s="129" t="s">
        <v>490</v>
      </c>
      <c r="AA16" s="129">
        <v>5.0</v>
      </c>
      <c r="AB16" s="8"/>
      <c r="AC16" s="8"/>
      <c r="AD16" s="8"/>
      <c r="AE16" s="8"/>
    </row>
    <row r="17">
      <c r="A17" s="8"/>
      <c r="B17" s="8"/>
      <c r="C17" s="8"/>
      <c r="D17" s="8"/>
      <c r="E17" s="8"/>
      <c r="F17" s="8" t="s">
        <v>544</v>
      </c>
      <c r="G17" s="133"/>
      <c r="H17" s="133"/>
      <c r="I17" s="129"/>
      <c r="J17" s="129"/>
      <c r="K17" s="129"/>
      <c r="L17" s="129"/>
      <c r="M17" s="129"/>
      <c r="N17" s="129"/>
      <c r="O17" s="8"/>
      <c r="P17" s="8"/>
      <c r="Q17" s="8"/>
      <c r="R17" s="8"/>
      <c r="S17" s="8"/>
      <c r="T17" s="8"/>
      <c r="U17" s="8"/>
      <c r="V17" s="8"/>
      <c r="W17" s="8"/>
      <c r="X17" s="8"/>
      <c r="Y17" s="8"/>
      <c r="Z17" s="129" t="s">
        <v>503</v>
      </c>
      <c r="AA17" s="129">
        <v>0.0</v>
      </c>
      <c r="AB17" s="8"/>
      <c r="AC17" s="8"/>
      <c r="AD17" s="8"/>
      <c r="AE17" s="8"/>
    </row>
    <row r="18">
      <c r="A18" s="8"/>
      <c r="B18" s="8"/>
      <c r="C18" s="8"/>
      <c r="D18" s="8"/>
      <c r="E18" s="8"/>
      <c r="F18" s="8"/>
      <c r="G18" s="133"/>
      <c r="H18" s="133"/>
      <c r="I18" s="129"/>
      <c r="J18" s="129"/>
      <c r="K18" s="129"/>
      <c r="L18" s="129"/>
      <c r="M18" s="129"/>
      <c r="N18" s="129"/>
      <c r="O18" s="8"/>
      <c r="P18" s="8"/>
      <c r="Q18" s="8"/>
      <c r="R18" s="8"/>
      <c r="S18" s="8"/>
      <c r="T18" s="8"/>
      <c r="U18" s="8"/>
      <c r="V18" s="8"/>
      <c r="W18" s="8"/>
      <c r="X18" s="8"/>
      <c r="Y18" s="8"/>
      <c r="Z18" s="133"/>
      <c r="AA18" s="133"/>
      <c r="AB18" s="8"/>
      <c r="AC18" s="8"/>
      <c r="AD18" s="8"/>
      <c r="AE18" s="8"/>
    </row>
    <row r="19">
      <c r="A19" s="8"/>
      <c r="B19" s="8"/>
      <c r="C19" s="8"/>
      <c r="D19" s="8"/>
      <c r="E19" s="8"/>
      <c r="F19" s="8"/>
      <c r="G19" s="133"/>
      <c r="H19" s="133"/>
      <c r="I19" s="129"/>
      <c r="J19" s="129"/>
      <c r="K19" s="129"/>
      <c r="L19" s="129"/>
      <c r="M19" s="129"/>
      <c r="N19" s="129"/>
      <c r="O19" s="8"/>
      <c r="P19" s="8"/>
      <c r="Q19" s="8"/>
      <c r="R19" s="8"/>
      <c r="S19" s="8"/>
      <c r="T19" s="8"/>
      <c r="U19" s="8"/>
      <c r="V19" s="8"/>
      <c r="W19" s="8"/>
      <c r="X19" s="8"/>
      <c r="Y19" s="8"/>
      <c r="Z19" s="133"/>
      <c r="AA19" s="133"/>
      <c r="AB19" s="8"/>
      <c r="AC19" s="8"/>
      <c r="AD19" s="8"/>
      <c r="AE19" s="8"/>
    </row>
    <row r="20">
      <c r="A20" s="8"/>
      <c r="B20" s="8"/>
      <c r="C20" s="8"/>
      <c r="D20" s="8"/>
      <c r="E20" s="8"/>
      <c r="F20" s="8"/>
      <c r="G20" s="133"/>
      <c r="H20" s="133"/>
      <c r="I20" s="129"/>
      <c r="J20" s="129"/>
      <c r="K20" s="129"/>
      <c r="L20" s="129"/>
      <c r="M20" s="129"/>
      <c r="N20" s="129"/>
      <c r="O20" s="8"/>
      <c r="P20" s="8"/>
      <c r="Q20" s="8"/>
      <c r="R20" s="8"/>
      <c r="S20" s="8"/>
      <c r="T20" s="8"/>
      <c r="U20" s="8"/>
      <c r="V20" s="8"/>
      <c r="W20" s="8"/>
      <c r="X20" s="8"/>
      <c r="Y20" s="8"/>
      <c r="Z20" s="133"/>
      <c r="AA20" s="133"/>
      <c r="AB20" s="8"/>
      <c r="AC20" s="8"/>
      <c r="AD20" s="8"/>
      <c r="AE20" s="8"/>
    </row>
    <row r="21" ht="15.75" customHeight="1">
      <c r="A21" s="8"/>
      <c r="B21" s="8"/>
      <c r="C21" s="8"/>
      <c r="D21" s="8"/>
      <c r="E21" s="8"/>
      <c r="F21" s="8"/>
      <c r="G21" s="133"/>
      <c r="H21" s="133"/>
      <c r="I21" s="129"/>
      <c r="J21" s="129"/>
      <c r="K21" s="129"/>
      <c r="L21" s="129"/>
      <c r="M21" s="129"/>
      <c r="N21" s="129"/>
      <c r="O21" s="8"/>
      <c r="P21" s="8"/>
      <c r="Q21" s="8"/>
      <c r="R21" s="8"/>
      <c r="S21" s="8"/>
      <c r="T21" s="8"/>
      <c r="U21" s="8"/>
      <c r="V21" s="8"/>
      <c r="W21" s="8"/>
      <c r="X21" s="8"/>
      <c r="Y21" s="8"/>
      <c r="Z21" s="133"/>
      <c r="AA21" s="133"/>
      <c r="AB21" s="8"/>
      <c r="AC21" s="8"/>
      <c r="AD21" s="8"/>
      <c r="AE21" s="8"/>
    </row>
    <row r="22" ht="15.75" customHeight="1">
      <c r="A22" s="8"/>
      <c r="B22" s="8"/>
      <c r="C22" s="8"/>
      <c r="D22" s="8"/>
      <c r="E22" s="8"/>
      <c r="F22" s="8"/>
      <c r="G22" s="133"/>
      <c r="H22" s="133"/>
      <c r="I22" s="129"/>
      <c r="J22" s="129"/>
      <c r="K22" s="129"/>
      <c r="L22" s="129"/>
      <c r="M22" s="129"/>
      <c r="N22" s="129"/>
      <c r="O22" s="8"/>
      <c r="P22" s="8"/>
      <c r="Q22" s="8"/>
      <c r="R22" s="8"/>
      <c r="S22" s="8"/>
      <c r="T22" s="8"/>
      <c r="U22" s="8"/>
      <c r="V22" s="8"/>
      <c r="W22" s="8"/>
      <c r="X22" s="8"/>
      <c r="Y22" s="8"/>
      <c r="Z22" s="133"/>
      <c r="AA22" s="133"/>
      <c r="AB22" s="8"/>
      <c r="AC22" s="8"/>
      <c r="AD22" s="8"/>
      <c r="AE22" s="8"/>
    </row>
    <row r="23" ht="15.75" customHeight="1">
      <c r="A23" s="8"/>
      <c r="B23" s="8"/>
      <c r="C23" s="8"/>
      <c r="D23" s="8"/>
      <c r="E23" s="8"/>
      <c r="F23" s="8"/>
      <c r="G23" s="133"/>
      <c r="H23" s="133"/>
      <c r="I23" s="129"/>
      <c r="J23" s="129"/>
      <c r="K23" s="129"/>
      <c r="L23" s="129"/>
      <c r="M23" s="129"/>
      <c r="N23" s="129"/>
      <c r="O23" s="8"/>
      <c r="P23" s="8"/>
      <c r="Q23" s="8"/>
      <c r="R23" s="8"/>
      <c r="S23" s="8"/>
      <c r="T23" s="8"/>
      <c r="U23" s="8"/>
      <c r="V23" s="8"/>
      <c r="W23" s="8"/>
      <c r="X23" s="8"/>
      <c r="Y23" s="8"/>
      <c r="Z23" s="133"/>
      <c r="AA23" s="133"/>
      <c r="AB23" s="8"/>
      <c r="AC23" s="8"/>
      <c r="AD23" s="8"/>
      <c r="AE23" s="8"/>
    </row>
    <row r="24" ht="15.75" customHeight="1">
      <c r="A24" s="8"/>
      <c r="B24" s="8"/>
      <c r="C24" s="8"/>
      <c r="D24" s="8"/>
      <c r="E24" s="8"/>
      <c r="F24" s="8"/>
      <c r="G24" s="133"/>
      <c r="H24" s="133"/>
      <c r="I24" s="129"/>
      <c r="J24" s="129"/>
      <c r="K24" s="129"/>
      <c r="L24" s="129"/>
      <c r="M24" s="129"/>
      <c r="N24" s="129"/>
      <c r="O24" s="8"/>
      <c r="P24" s="8"/>
      <c r="Q24" s="8"/>
      <c r="R24" s="8"/>
      <c r="S24" s="8"/>
      <c r="T24" s="8"/>
      <c r="U24" s="8"/>
      <c r="V24" s="8"/>
      <c r="W24" s="8"/>
      <c r="X24" s="8"/>
      <c r="Y24" s="8"/>
      <c r="Z24" s="133"/>
      <c r="AA24" s="133"/>
      <c r="AB24" s="8"/>
      <c r="AC24" s="8"/>
      <c r="AD24" s="8"/>
      <c r="AE24" s="8"/>
    </row>
    <row r="25" ht="15.75" customHeight="1">
      <c r="A25" s="8"/>
      <c r="B25" s="8"/>
      <c r="C25" s="8"/>
      <c r="D25" s="8"/>
      <c r="E25" s="8"/>
      <c r="F25" s="8"/>
      <c r="G25" s="133"/>
      <c r="H25" s="133"/>
      <c r="I25" s="129"/>
      <c r="J25" s="129"/>
      <c r="K25" s="129"/>
      <c r="L25" s="129"/>
      <c r="M25" s="129"/>
      <c r="N25" s="129"/>
      <c r="O25" s="8"/>
      <c r="P25" s="8"/>
      <c r="Q25" s="8"/>
      <c r="R25" s="8"/>
      <c r="S25" s="8"/>
      <c r="T25" s="8"/>
      <c r="U25" s="8"/>
      <c r="V25" s="8"/>
      <c r="W25" s="8"/>
      <c r="X25" s="8"/>
      <c r="Y25" s="8"/>
      <c r="Z25" s="133"/>
      <c r="AA25" s="133"/>
      <c r="AB25" s="8"/>
      <c r="AC25" s="8"/>
      <c r="AD25" s="8"/>
      <c r="AE25" s="8"/>
    </row>
    <row r="26" ht="15.75" customHeight="1">
      <c r="A26" s="8"/>
      <c r="B26" s="8"/>
      <c r="C26" s="8"/>
      <c r="D26" s="8"/>
      <c r="E26" s="8"/>
      <c r="F26" s="8"/>
      <c r="G26" s="133"/>
      <c r="H26" s="133"/>
      <c r="I26" s="129"/>
      <c r="J26" s="129"/>
      <c r="K26" s="129"/>
      <c r="L26" s="129"/>
      <c r="M26" s="129"/>
      <c r="N26" s="129"/>
      <c r="O26" s="8"/>
      <c r="P26" s="8"/>
      <c r="Q26" s="8"/>
      <c r="R26" s="8"/>
      <c r="S26" s="8"/>
      <c r="T26" s="8"/>
      <c r="U26" s="8"/>
      <c r="V26" s="8"/>
      <c r="W26" s="8"/>
      <c r="X26" s="8"/>
      <c r="Y26" s="8"/>
      <c r="Z26" s="133"/>
      <c r="AA26" s="133"/>
      <c r="AB26" s="8"/>
      <c r="AC26" s="8"/>
      <c r="AD26" s="8"/>
      <c r="AE26" s="8"/>
    </row>
    <row r="27" ht="15.75" customHeight="1">
      <c r="A27" s="8"/>
      <c r="B27" s="8"/>
      <c r="C27" s="8"/>
      <c r="D27" s="8"/>
      <c r="E27" s="8"/>
      <c r="F27" s="8"/>
      <c r="G27" s="133"/>
      <c r="H27" s="133"/>
      <c r="I27" s="129"/>
      <c r="J27" s="129"/>
      <c r="K27" s="129"/>
      <c r="L27" s="129"/>
      <c r="M27" s="129"/>
      <c r="N27" s="129"/>
      <c r="O27" s="8"/>
      <c r="P27" s="8"/>
      <c r="Q27" s="8"/>
      <c r="R27" s="8"/>
      <c r="S27" s="8"/>
      <c r="T27" s="8"/>
      <c r="U27" s="8"/>
      <c r="V27" s="8"/>
      <c r="W27" s="8"/>
      <c r="X27" s="8"/>
      <c r="Y27" s="8"/>
      <c r="Z27" s="133"/>
      <c r="AA27" s="133"/>
      <c r="AB27" s="8"/>
      <c r="AC27" s="8"/>
      <c r="AD27" s="8"/>
      <c r="AE27" s="8"/>
    </row>
    <row r="28" ht="15.75" customHeight="1">
      <c r="A28" s="8"/>
      <c r="B28" s="8"/>
      <c r="C28" s="8"/>
      <c r="D28" s="8"/>
      <c r="E28" s="8"/>
      <c r="F28" s="8"/>
      <c r="G28" s="133"/>
      <c r="H28" s="133"/>
      <c r="I28" s="129"/>
      <c r="J28" s="129"/>
      <c r="K28" s="129"/>
      <c r="L28" s="129"/>
      <c r="M28" s="129"/>
      <c r="N28" s="129"/>
      <c r="O28" s="8"/>
      <c r="P28" s="8"/>
      <c r="Q28" s="8"/>
      <c r="R28" s="8"/>
      <c r="S28" s="8"/>
      <c r="T28" s="8"/>
      <c r="U28" s="8"/>
      <c r="V28" s="8"/>
      <c r="W28" s="8"/>
      <c r="X28" s="8"/>
      <c r="Y28" s="8"/>
      <c r="Z28" s="133"/>
      <c r="AA28" s="133"/>
      <c r="AB28" s="8"/>
      <c r="AC28" s="8"/>
      <c r="AD28" s="8"/>
      <c r="AE28" s="8"/>
    </row>
    <row r="29" ht="15.75" customHeight="1">
      <c r="A29" s="8"/>
      <c r="B29" s="8"/>
      <c r="C29" s="8"/>
      <c r="D29" s="8"/>
      <c r="E29" s="8"/>
      <c r="F29" s="8"/>
      <c r="G29" s="133"/>
      <c r="H29" s="133"/>
      <c r="I29" s="129"/>
      <c r="J29" s="129"/>
      <c r="K29" s="129"/>
      <c r="L29" s="129"/>
      <c r="M29" s="129"/>
      <c r="N29" s="129"/>
      <c r="O29" s="8"/>
      <c r="P29" s="8"/>
      <c r="Q29" s="8"/>
      <c r="R29" s="8"/>
      <c r="S29" s="8"/>
      <c r="T29" s="8"/>
      <c r="U29" s="8"/>
      <c r="V29" s="8"/>
      <c r="W29" s="8"/>
      <c r="X29" s="8"/>
      <c r="Y29" s="8"/>
      <c r="Z29" s="133"/>
      <c r="AA29" s="133"/>
      <c r="AB29" s="8"/>
      <c r="AC29" s="8"/>
      <c r="AD29" s="8"/>
      <c r="AE29" s="8"/>
    </row>
    <row r="30" ht="15.75" customHeight="1">
      <c r="A30" s="8"/>
      <c r="B30" s="8"/>
      <c r="C30" s="8"/>
      <c r="D30" s="8"/>
      <c r="E30" s="8"/>
      <c r="F30" s="8"/>
      <c r="G30" s="133"/>
      <c r="H30" s="133"/>
      <c r="I30" s="129"/>
      <c r="J30" s="129"/>
      <c r="K30" s="129"/>
      <c r="L30" s="129"/>
      <c r="M30" s="129"/>
      <c r="N30" s="129"/>
      <c r="O30" s="8"/>
      <c r="P30" s="8"/>
      <c r="Q30" s="8"/>
      <c r="R30" s="8"/>
      <c r="S30" s="8"/>
      <c r="T30" s="8"/>
      <c r="U30" s="8"/>
      <c r="V30" s="8"/>
      <c r="W30" s="8"/>
      <c r="X30" s="8"/>
      <c r="Y30" s="8"/>
      <c r="Z30" s="133"/>
      <c r="AA30" s="133"/>
      <c r="AB30" s="8"/>
      <c r="AC30" s="8"/>
      <c r="AD30" s="8"/>
      <c r="AE30" s="8"/>
    </row>
    <row r="31" ht="15.75" customHeight="1">
      <c r="A31" s="8"/>
      <c r="B31" s="8"/>
      <c r="C31" s="8"/>
      <c r="D31" s="8"/>
      <c r="E31" s="8"/>
      <c r="F31" s="8"/>
      <c r="G31" s="133"/>
      <c r="H31" s="133"/>
      <c r="I31" s="129"/>
      <c r="J31" s="129"/>
      <c r="K31" s="129"/>
      <c r="L31" s="129"/>
      <c r="M31" s="129"/>
      <c r="N31" s="129"/>
      <c r="O31" s="8"/>
      <c r="P31" s="8"/>
      <c r="Q31" s="8"/>
      <c r="R31" s="8"/>
      <c r="S31" s="8"/>
      <c r="T31" s="8"/>
      <c r="U31" s="8"/>
      <c r="V31" s="8"/>
      <c r="W31" s="8"/>
      <c r="X31" s="8"/>
      <c r="Y31" s="8"/>
      <c r="Z31" s="133"/>
      <c r="AA31" s="133"/>
      <c r="AB31" s="8"/>
      <c r="AC31" s="8"/>
      <c r="AD31" s="8"/>
      <c r="AE31" s="8"/>
    </row>
    <row r="32" ht="15.75" customHeight="1">
      <c r="A32" s="8"/>
      <c r="B32" s="8"/>
      <c r="C32" s="8"/>
      <c r="D32" s="8"/>
      <c r="E32" s="8"/>
      <c r="F32" s="8"/>
      <c r="G32" s="133"/>
      <c r="H32" s="133"/>
      <c r="I32" s="129"/>
      <c r="J32" s="129"/>
      <c r="K32" s="129"/>
      <c r="L32" s="129"/>
      <c r="M32" s="129"/>
      <c r="N32" s="129"/>
      <c r="O32" s="8"/>
      <c r="P32" s="8"/>
      <c r="Q32" s="8"/>
      <c r="R32" s="8"/>
      <c r="S32" s="8"/>
      <c r="T32" s="8"/>
      <c r="U32" s="8"/>
      <c r="V32" s="8"/>
      <c r="W32" s="8"/>
      <c r="X32" s="8"/>
      <c r="Y32" s="8"/>
      <c r="Z32" s="133"/>
      <c r="AA32" s="133"/>
      <c r="AB32" s="8"/>
      <c r="AC32" s="8"/>
      <c r="AD32" s="8"/>
      <c r="AE32" s="8"/>
    </row>
    <row r="33" ht="15.75" customHeight="1">
      <c r="A33" s="8"/>
      <c r="B33" s="8"/>
      <c r="C33" s="8"/>
      <c r="D33" s="8"/>
      <c r="E33" s="8"/>
      <c r="F33" s="8"/>
      <c r="G33" s="133"/>
      <c r="H33" s="133"/>
      <c r="I33" s="129"/>
      <c r="J33" s="129"/>
      <c r="K33" s="129"/>
      <c r="L33" s="129"/>
      <c r="M33" s="129"/>
      <c r="N33" s="129"/>
      <c r="O33" s="8"/>
      <c r="P33" s="8"/>
      <c r="Q33" s="8"/>
      <c r="R33" s="8"/>
      <c r="S33" s="8"/>
      <c r="T33" s="8"/>
      <c r="U33" s="8"/>
      <c r="V33" s="8"/>
      <c r="W33" s="8"/>
      <c r="X33" s="8"/>
      <c r="Y33" s="8"/>
      <c r="Z33" s="133"/>
      <c r="AA33" s="133"/>
      <c r="AB33" s="8"/>
      <c r="AC33" s="8"/>
      <c r="AD33" s="8"/>
      <c r="AE33" s="8"/>
    </row>
    <row r="34" ht="15.75" customHeight="1">
      <c r="A34" s="8"/>
      <c r="B34" s="8"/>
      <c r="C34" s="8"/>
      <c r="D34" s="8"/>
      <c r="E34" s="8"/>
      <c r="F34" s="8"/>
      <c r="G34" s="133"/>
      <c r="H34" s="133"/>
      <c r="I34" s="129"/>
      <c r="J34" s="129"/>
      <c r="K34" s="129"/>
      <c r="L34" s="129"/>
      <c r="M34" s="129"/>
      <c r="N34" s="129"/>
      <c r="O34" s="8"/>
      <c r="P34" s="8"/>
      <c r="Q34" s="8"/>
      <c r="R34" s="8"/>
      <c r="S34" s="8"/>
      <c r="T34" s="8"/>
      <c r="U34" s="8"/>
      <c r="V34" s="8"/>
      <c r="W34" s="8"/>
      <c r="X34" s="8"/>
      <c r="Y34" s="8"/>
      <c r="Z34" s="133"/>
      <c r="AA34" s="133"/>
      <c r="AB34" s="8"/>
      <c r="AC34" s="8"/>
      <c r="AD34" s="8"/>
      <c r="AE34" s="8"/>
    </row>
    <row r="35" ht="15.75" customHeight="1">
      <c r="A35" s="8"/>
      <c r="B35" s="8"/>
      <c r="C35" s="8"/>
      <c r="D35" s="8"/>
      <c r="E35" s="8"/>
      <c r="F35" s="8"/>
      <c r="G35" s="133"/>
      <c r="H35" s="133"/>
      <c r="I35" s="129"/>
      <c r="J35" s="129"/>
      <c r="K35" s="129"/>
      <c r="L35" s="129"/>
      <c r="M35" s="129"/>
      <c r="N35" s="129"/>
      <c r="O35" s="8"/>
      <c r="P35" s="8"/>
      <c r="Q35" s="8"/>
      <c r="R35" s="8"/>
      <c r="S35" s="8"/>
      <c r="T35" s="8"/>
      <c r="U35" s="8"/>
      <c r="V35" s="8"/>
      <c r="W35" s="8"/>
      <c r="X35" s="8"/>
      <c r="Y35" s="8"/>
      <c r="Z35" s="133"/>
      <c r="AA35" s="133"/>
      <c r="AB35" s="8"/>
      <c r="AC35" s="8"/>
      <c r="AD35" s="8"/>
      <c r="AE35" s="8"/>
    </row>
    <row r="36" ht="15.75" customHeight="1">
      <c r="A36" s="8"/>
      <c r="B36" s="8"/>
      <c r="C36" s="8"/>
      <c r="D36" s="8"/>
      <c r="E36" s="8"/>
      <c r="F36" s="8"/>
      <c r="G36" s="133"/>
      <c r="H36" s="133"/>
      <c r="I36" s="129"/>
      <c r="J36" s="129"/>
      <c r="K36" s="129"/>
      <c r="L36" s="129"/>
      <c r="M36" s="129"/>
      <c r="N36" s="129"/>
      <c r="O36" s="8"/>
      <c r="P36" s="8"/>
      <c r="Q36" s="8"/>
      <c r="R36" s="8"/>
      <c r="S36" s="8"/>
      <c r="T36" s="8"/>
      <c r="U36" s="8"/>
      <c r="V36" s="8"/>
      <c r="W36" s="8"/>
      <c r="X36" s="8"/>
      <c r="Y36" s="8"/>
      <c r="Z36" s="133"/>
      <c r="AA36" s="133"/>
      <c r="AB36" s="8"/>
      <c r="AC36" s="8"/>
      <c r="AD36" s="8"/>
      <c r="AE36" s="8"/>
    </row>
    <row r="37" ht="15.75" customHeight="1">
      <c r="A37" s="8"/>
      <c r="B37" s="8"/>
      <c r="C37" s="8"/>
      <c r="D37" s="8"/>
      <c r="E37" s="8"/>
      <c r="F37" s="8"/>
      <c r="G37" s="133"/>
      <c r="H37" s="133"/>
      <c r="I37" s="129"/>
      <c r="J37" s="129"/>
      <c r="K37" s="129"/>
      <c r="L37" s="129"/>
      <c r="M37" s="129"/>
      <c r="N37" s="129"/>
      <c r="O37" s="8"/>
      <c r="P37" s="8"/>
      <c r="Q37" s="8"/>
      <c r="R37" s="8"/>
      <c r="S37" s="8"/>
      <c r="T37" s="8"/>
      <c r="U37" s="8"/>
      <c r="V37" s="8"/>
      <c r="W37" s="8"/>
      <c r="X37" s="8"/>
      <c r="Y37" s="8"/>
      <c r="Z37" s="133"/>
      <c r="AA37" s="133"/>
      <c r="AB37" s="8"/>
      <c r="AC37" s="8"/>
      <c r="AD37" s="8"/>
      <c r="AE37" s="8"/>
    </row>
    <row r="38" ht="15.75" customHeight="1">
      <c r="A38" s="8"/>
      <c r="B38" s="8"/>
      <c r="C38" s="8"/>
      <c r="D38" s="8"/>
      <c r="E38" s="8"/>
      <c r="F38" s="8"/>
      <c r="G38" s="133"/>
      <c r="H38" s="133"/>
      <c r="I38" s="129"/>
      <c r="J38" s="129"/>
      <c r="K38" s="129"/>
      <c r="L38" s="129"/>
      <c r="M38" s="129"/>
      <c r="N38" s="129"/>
      <c r="O38" s="8"/>
      <c r="P38" s="8"/>
      <c r="Q38" s="8"/>
      <c r="R38" s="8"/>
      <c r="S38" s="8"/>
      <c r="T38" s="8"/>
      <c r="U38" s="8"/>
      <c r="V38" s="8"/>
      <c r="W38" s="8"/>
      <c r="X38" s="8"/>
      <c r="Y38" s="8"/>
      <c r="Z38" s="133"/>
      <c r="AA38" s="133"/>
      <c r="AB38" s="8"/>
      <c r="AC38" s="8"/>
      <c r="AD38" s="8"/>
      <c r="AE38" s="8"/>
    </row>
    <row r="39" ht="15.75" customHeight="1">
      <c r="A39" s="8"/>
      <c r="B39" s="8"/>
      <c r="C39" s="8"/>
      <c r="D39" s="8"/>
      <c r="E39" s="8"/>
      <c r="F39" s="8"/>
      <c r="G39" s="133"/>
      <c r="H39" s="133"/>
      <c r="I39" s="129"/>
      <c r="J39" s="129"/>
      <c r="K39" s="129"/>
      <c r="L39" s="129"/>
      <c r="M39" s="129"/>
      <c r="N39" s="129"/>
      <c r="O39" s="8"/>
      <c r="P39" s="8"/>
      <c r="Q39" s="8"/>
      <c r="R39" s="8"/>
      <c r="S39" s="8"/>
      <c r="T39" s="8"/>
      <c r="U39" s="8"/>
      <c r="V39" s="8"/>
      <c r="W39" s="8"/>
      <c r="X39" s="8"/>
      <c r="Y39" s="8"/>
      <c r="Z39" s="133"/>
      <c r="AA39" s="133"/>
      <c r="AB39" s="8"/>
      <c r="AC39" s="8"/>
      <c r="AD39" s="8"/>
      <c r="AE39" s="8"/>
    </row>
    <row r="40" ht="15.75" customHeight="1">
      <c r="A40" s="8"/>
      <c r="B40" s="8"/>
      <c r="C40" s="8"/>
      <c r="D40" s="8"/>
      <c r="E40" s="8"/>
      <c r="F40" s="8"/>
      <c r="G40" s="133"/>
      <c r="H40" s="133"/>
      <c r="I40" s="129"/>
      <c r="J40" s="129"/>
      <c r="K40" s="129"/>
      <c r="L40" s="129"/>
      <c r="M40" s="129"/>
      <c r="N40" s="129"/>
      <c r="O40" s="8"/>
      <c r="P40" s="8"/>
      <c r="Q40" s="8"/>
      <c r="R40" s="8"/>
      <c r="S40" s="8"/>
      <c r="T40" s="8"/>
      <c r="U40" s="8"/>
      <c r="V40" s="8"/>
      <c r="W40" s="8"/>
      <c r="X40" s="8"/>
      <c r="Y40" s="8"/>
      <c r="Z40" s="133"/>
      <c r="AA40" s="133"/>
      <c r="AB40" s="8"/>
      <c r="AC40" s="8"/>
      <c r="AD40" s="8"/>
      <c r="AE40" s="8"/>
    </row>
    <row r="41" ht="15.75" customHeight="1">
      <c r="A41" s="8"/>
      <c r="B41" s="8"/>
      <c r="C41" s="8"/>
      <c r="D41" s="8"/>
      <c r="E41" s="8"/>
      <c r="F41" s="8"/>
      <c r="G41" s="133"/>
      <c r="H41" s="133"/>
      <c r="I41" s="129"/>
      <c r="J41" s="129"/>
      <c r="K41" s="129"/>
      <c r="L41" s="129"/>
      <c r="M41" s="129"/>
      <c r="N41" s="129"/>
      <c r="O41" s="8"/>
      <c r="P41" s="8"/>
      <c r="Q41" s="8"/>
      <c r="R41" s="8"/>
      <c r="S41" s="8"/>
      <c r="T41" s="8"/>
      <c r="U41" s="8"/>
      <c r="V41" s="8"/>
      <c r="W41" s="8"/>
      <c r="X41" s="8"/>
      <c r="Y41" s="8"/>
      <c r="Z41" s="133"/>
      <c r="AA41" s="133"/>
      <c r="AB41" s="8"/>
      <c r="AC41" s="8"/>
      <c r="AD41" s="8"/>
      <c r="AE41" s="8"/>
    </row>
    <row r="42" ht="15.75" customHeight="1">
      <c r="A42" s="8"/>
      <c r="B42" s="8"/>
      <c r="C42" s="8"/>
      <c r="D42" s="8"/>
      <c r="E42" s="8"/>
      <c r="F42" s="8"/>
      <c r="G42" s="133"/>
      <c r="H42" s="133"/>
      <c r="I42" s="129"/>
      <c r="J42" s="129"/>
      <c r="K42" s="129"/>
      <c r="L42" s="129"/>
      <c r="M42" s="129"/>
      <c r="N42" s="129"/>
      <c r="O42" s="8"/>
      <c r="P42" s="8"/>
      <c r="Q42" s="8"/>
      <c r="R42" s="8"/>
      <c r="S42" s="8"/>
      <c r="T42" s="8"/>
      <c r="U42" s="8"/>
      <c r="V42" s="8"/>
      <c r="W42" s="8"/>
      <c r="X42" s="8"/>
      <c r="Y42" s="8"/>
      <c r="Z42" s="133"/>
      <c r="AA42" s="133"/>
      <c r="AB42" s="8"/>
      <c r="AC42" s="8"/>
      <c r="AD42" s="8"/>
      <c r="AE42" s="8"/>
    </row>
    <row r="43" ht="15.75" customHeight="1">
      <c r="A43" s="8"/>
      <c r="B43" s="8"/>
      <c r="C43" s="8"/>
      <c r="D43" s="8"/>
      <c r="E43" s="8"/>
      <c r="F43" s="8"/>
      <c r="G43" s="133"/>
      <c r="H43" s="133"/>
      <c r="I43" s="129"/>
      <c r="J43" s="129"/>
      <c r="K43" s="129"/>
      <c r="L43" s="129"/>
      <c r="M43" s="129"/>
      <c r="N43" s="129"/>
      <c r="O43" s="8"/>
      <c r="P43" s="8"/>
      <c r="Q43" s="8"/>
      <c r="R43" s="8"/>
      <c r="S43" s="8"/>
      <c r="T43" s="8"/>
      <c r="U43" s="8"/>
      <c r="V43" s="8"/>
      <c r="W43" s="8"/>
      <c r="X43" s="8"/>
      <c r="Y43" s="8"/>
      <c r="Z43" s="133"/>
      <c r="AA43" s="133"/>
      <c r="AB43" s="8"/>
      <c r="AC43" s="8"/>
      <c r="AD43" s="8"/>
      <c r="AE43" s="8"/>
    </row>
    <row r="44" ht="15.75" customHeight="1">
      <c r="A44" s="8"/>
      <c r="B44" s="8"/>
      <c r="C44" s="8"/>
      <c r="D44" s="8"/>
      <c r="E44" s="8"/>
      <c r="F44" s="8"/>
      <c r="G44" s="133"/>
      <c r="H44" s="133"/>
      <c r="I44" s="129"/>
      <c r="J44" s="129"/>
      <c r="K44" s="129"/>
      <c r="L44" s="129"/>
      <c r="M44" s="129"/>
      <c r="N44" s="129"/>
      <c r="O44" s="8"/>
      <c r="P44" s="8"/>
      <c r="Q44" s="8"/>
      <c r="R44" s="8"/>
      <c r="S44" s="8"/>
      <c r="T44" s="8"/>
      <c r="U44" s="8"/>
      <c r="V44" s="8"/>
      <c r="W44" s="8"/>
      <c r="X44" s="8"/>
      <c r="Y44" s="8"/>
      <c r="Z44" s="133"/>
      <c r="AA44" s="133"/>
      <c r="AB44" s="8"/>
      <c r="AC44" s="8"/>
      <c r="AD44" s="8"/>
      <c r="AE44" s="8"/>
    </row>
    <row r="45" ht="15.75" customHeight="1">
      <c r="A45" s="8"/>
      <c r="B45" s="8"/>
      <c r="C45" s="8"/>
      <c r="D45" s="8"/>
      <c r="E45" s="8"/>
      <c r="F45" s="8"/>
      <c r="G45" s="133"/>
      <c r="H45" s="133"/>
      <c r="I45" s="129"/>
      <c r="J45" s="129"/>
      <c r="K45" s="129"/>
      <c r="L45" s="129"/>
      <c r="M45" s="129"/>
      <c r="N45" s="129"/>
      <c r="O45" s="8"/>
      <c r="P45" s="8"/>
      <c r="Q45" s="8"/>
      <c r="R45" s="8"/>
      <c r="S45" s="8"/>
      <c r="T45" s="8"/>
      <c r="U45" s="8"/>
      <c r="V45" s="8"/>
      <c r="W45" s="8"/>
      <c r="X45" s="8"/>
      <c r="Y45" s="8"/>
      <c r="Z45" s="133"/>
      <c r="AA45" s="133"/>
      <c r="AB45" s="8"/>
      <c r="AC45" s="8"/>
      <c r="AD45" s="8"/>
      <c r="AE45" s="8"/>
    </row>
    <row r="46" ht="15.75" customHeight="1">
      <c r="A46" s="8"/>
      <c r="B46" s="8"/>
      <c r="C46" s="8"/>
      <c r="D46" s="8"/>
      <c r="E46" s="8"/>
      <c r="F46" s="8"/>
      <c r="G46" s="133"/>
      <c r="H46" s="133"/>
      <c r="I46" s="129"/>
      <c r="J46" s="129"/>
      <c r="K46" s="129"/>
      <c r="L46" s="129"/>
      <c r="M46" s="129"/>
      <c r="N46" s="129"/>
      <c r="O46" s="8"/>
      <c r="P46" s="8"/>
      <c r="Q46" s="8"/>
      <c r="R46" s="8"/>
      <c r="S46" s="8"/>
      <c r="T46" s="8"/>
      <c r="U46" s="8"/>
      <c r="V46" s="8"/>
      <c r="W46" s="8"/>
      <c r="X46" s="8"/>
      <c r="Y46" s="8"/>
      <c r="Z46" s="133"/>
      <c r="AA46" s="133"/>
      <c r="AB46" s="8"/>
      <c r="AC46" s="8"/>
      <c r="AD46" s="8"/>
      <c r="AE46" s="8"/>
    </row>
    <row r="47" ht="15.75" customHeight="1">
      <c r="A47" s="8"/>
      <c r="B47" s="8"/>
      <c r="C47" s="8"/>
      <c r="D47" s="8"/>
      <c r="E47" s="8"/>
      <c r="F47" s="8"/>
      <c r="G47" s="133"/>
      <c r="H47" s="133"/>
      <c r="I47" s="129"/>
      <c r="J47" s="129"/>
      <c r="K47" s="129"/>
      <c r="L47" s="129"/>
      <c r="M47" s="129"/>
      <c r="N47" s="129"/>
      <c r="O47" s="8"/>
      <c r="P47" s="8"/>
      <c r="Q47" s="8"/>
      <c r="R47" s="8"/>
      <c r="S47" s="8"/>
      <c r="T47" s="8"/>
      <c r="U47" s="8"/>
      <c r="V47" s="8"/>
      <c r="W47" s="8"/>
      <c r="X47" s="8"/>
      <c r="Y47" s="8"/>
      <c r="Z47" s="133"/>
      <c r="AA47" s="133"/>
      <c r="AB47" s="8"/>
      <c r="AC47" s="8"/>
      <c r="AD47" s="8"/>
      <c r="AE47" s="8"/>
    </row>
    <row r="48" ht="15.75" customHeight="1">
      <c r="A48" s="8"/>
      <c r="B48" s="8"/>
      <c r="C48" s="8"/>
      <c r="D48" s="8"/>
      <c r="E48" s="8"/>
      <c r="F48" s="8"/>
      <c r="G48" s="133"/>
      <c r="H48" s="133"/>
      <c r="I48" s="129"/>
      <c r="J48" s="129"/>
      <c r="K48" s="129"/>
      <c r="L48" s="129"/>
      <c r="M48" s="129"/>
      <c r="N48" s="129"/>
      <c r="O48" s="8"/>
      <c r="P48" s="8"/>
      <c r="Q48" s="8"/>
      <c r="R48" s="8"/>
      <c r="S48" s="8"/>
      <c r="T48" s="8"/>
      <c r="U48" s="8"/>
      <c r="V48" s="8"/>
      <c r="W48" s="8"/>
      <c r="X48" s="8"/>
      <c r="Y48" s="8"/>
      <c r="Z48" s="133"/>
      <c r="AA48" s="133"/>
      <c r="AB48" s="8"/>
      <c r="AC48" s="8"/>
      <c r="AD48" s="8"/>
      <c r="AE48" s="8"/>
    </row>
    <row r="49" ht="15.75" customHeight="1">
      <c r="A49" s="8"/>
      <c r="B49" s="8"/>
      <c r="C49" s="8"/>
      <c r="D49" s="8"/>
      <c r="E49" s="8"/>
      <c r="F49" s="8"/>
      <c r="G49" s="133"/>
      <c r="H49" s="133"/>
      <c r="I49" s="129"/>
      <c r="J49" s="129"/>
      <c r="K49" s="129"/>
      <c r="L49" s="129"/>
      <c r="M49" s="129"/>
      <c r="N49" s="129"/>
      <c r="O49" s="8"/>
      <c r="P49" s="8"/>
      <c r="Q49" s="8"/>
      <c r="R49" s="8"/>
      <c r="S49" s="8"/>
      <c r="T49" s="8"/>
      <c r="U49" s="8"/>
      <c r="V49" s="8"/>
      <c r="W49" s="8"/>
      <c r="X49" s="8"/>
      <c r="Y49" s="8"/>
      <c r="Z49" s="133"/>
      <c r="AA49" s="133"/>
      <c r="AB49" s="8"/>
      <c r="AC49" s="8"/>
      <c r="AD49" s="8"/>
      <c r="AE49" s="8"/>
    </row>
    <row r="50" ht="15.75" customHeight="1">
      <c r="A50" s="8"/>
      <c r="B50" s="8"/>
      <c r="C50" s="8"/>
      <c r="D50" s="8"/>
      <c r="E50" s="8"/>
      <c r="F50" s="8"/>
      <c r="G50" s="133"/>
      <c r="H50" s="133"/>
      <c r="I50" s="129"/>
      <c r="J50" s="129"/>
      <c r="K50" s="129"/>
      <c r="L50" s="129"/>
      <c r="M50" s="129"/>
      <c r="N50" s="129"/>
      <c r="O50" s="8"/>
      <c r="P50" s="8"/>
      <c r="Q50" s="8"/>
      <c r="R50" s="8"/>
      <c r="S50" s="8"/>
      <c r="T50" s="8"/>
      <c r="U50" s="8"/>
      <c r="V50" s="8"/>
      <c r="W50" s="8"/>
      <c r="X50" s="8"/>
      <c r="Y50" s="8"/>
      <c r="Z50" s="133"/>
      <c r="AA50" s="133"/>
      <c r="AB50" s="8"/>
      <c r="AC50" s="8"/>
      <c r="AD50" s="8"/>
      <c r="AE50" s="8"/>
    </row>
    <row r="51" ht="15.75" customHeight="1">
      <c r="A51" s="8"/>
      <c r="B51" s="8"/>
      <c r="C51" s="8"/>
      <c r="D51" s="8"/>
      <c r="E51" s="8"/>
      <c r="F51" s="8"/>
      <c r="G51" s="133"/>
      <c r="H51" s="133"/>
      <c r="I51" s="129"/>
      <c r="J51" s="129"/>
      <c r="K51" s="129"/>
      <c r="L51" s="129"/>
      <c r="M51" s="129"/>
      <c r="N51" s="129"/>
      <c r="O51" s="8"/>
      <c r="P51" s="8"/>
      <c r="Q51" s="8"/>
      <c r="R51" s="8"/>
      <c r="S51" s="8"/>
      <c r="T51" s="8"/>
      <c r="U51" s="8"/>
      <c r="V51" s="8"/>
      <c r="W51" s="8"/>
      <c r="X51" s="8"/>
      <c r="Y51" s="8"/>
      <c r="Z51" s="133"/>
      <c r="AA51" s="133"/>
      <c r="AB51" s="8"/>
      <c r="AC51" s="8"/>
      <c r="AD51" s="8"/>
      <c r="AE51" s="8"/>
    </row>
    <row r="52" ht="15.75" customHeight="1">
      <c r="A52" s="8"/>
      <c r="B52" s="8"/>
      <c r="C52" s="8"/>
      <c r="D52" s="8"/>
      <c r="E52" s="8"/>
      <c r="F52" s="8"/>
      <c r="G52" s="133"/>
      <c r="H52" s="133"/>
      <c r="I52" s="129"/>
      <c r="J52" s="129"/>
      <c r="K52" s="129"/>
      <c r="L52" s="129"/>
      <c r="M52" s="129"/>
      <c r="N52" s="129"/>
      <c r="O52" s="8"/>
      <c r="P52" s="8"/>
      <c r="Q52" s="8"/>
      <c r="R52" s="8"/>
      <c r="S52" s="8"/>
      <c r="T52" s="8"/>
      <c r="U52" s="8"/>
      <c r="V52" s="8"/>
      <c r="W52" s="8"/>
      <c r="X52" s="8"/>
      <c r="Y52" s="8"/>
      <c r="Z52" s="133"/>
      <c r="AA52" s="133"/>
      <c r="AB52" s="8"/>
      <c r="AC52" s="8"/>
      <c r="AD52" s="8"/>
      <c r="AE52" s="8"/>
    </row>
    <row r="53" ht="15.75" customHeight="1">
      <c r="A53" s="8"/>
      <c r="B53" s="8"/>
      <c r="C53" s="8"/>
      <c r="D53" s="8"/>
      <c r="E53" s="8"/>
      <c r="F53" s="8"/>
      <c r="G53" s="133"/>
      <c r="H53" s="133"/>
      <c r="I53" s="129"/>
      <c r="J53" s="129"/>
      <c r="K53" s="129"/>
      <c r="L53" s="129"/>
      <c r="M53" s="129"/>
      <c r="N53" s="129"/>
      <c r="O53" s="8"/>
      <c r="P53" s="8"/>
      <c r="Q53" s="8"/>
      <c r="R53" s="8"/>
      <c r="S53" s="8"/>
      <c r="T53" s="8"/>
      <c r="U53" s="8"/>
      <c r="V53" s="8"/>
      <c r="W53" s="8"/>
      <c r="X53" s="8"/>
      <c r="Y53" s="8"/>
      <c r="Z53" s="133"/>
      <c r="AA53" s="133"/>
      <c r="AB53" s="8"/>
      <c r="AC53" s="8"/>
      <c r="AD53" s="8"/>
      <c r="AE53" s="8"/>
    </row>
    <row r="54" ht="15.75" customHeight="1">
      <c r="A54" s="8"/>
      <c r="B54" s="8"/>
      <c r="C54" s="8"/>
      <c r="D54" s="8"/>
      <c r="E54" s="8"/>
      <c r="F54" s="8"/>
      <c r="G54" s="133"/>
      <c r="H54" s="133"/>
      <c r="I54" s="129"/>
      <c r="J54" s="129"/>
      <c r="K54" s="129"/>
      <c r="L54" s="129"/>
      <c r="M54" s="129"/>
      <c r="N54" s="129"/>
      <c r="O54" s="8"/>
      <c r="P54" s="8"/>
      <c r="Q54" s="8"/>
      <c r="R54" s="8"/>
      <c r="S54" s="8"/>
      <c r="T54" s="8"/>
      <c r="U54" s="8"/>
      <c r="V54" s="8"/>
      <c r="W54" s="8"/>
      <c r="X54" s="8"/>
      <c r="Y54" s="8"/>
      <c r="Z54" s="133"/>
      <c r="AA54" s="133"/>
      <c r="AB54" s="8"/>
      <c r="AC54" s="8"/>
      <c r="AD54" s="8"/>
      <c r="AE54" s="8"/>
    </row>
    <row r="55" ht="15.75" customHeight="1">
      <c r="A55" s="8"/>
      <c r="B55" s="8"/>
      <c r="C55" s="8"/>
      <c r="D55" s="8"/>
      <c r="E55" s="8"/>
      <c r="F55" s="8"/>
      <c r="G55" s="133"/>
      <c r="H55" s="133"/>
      <c r="I55" s="129"/>
      <c r="J55" s="129"/>
      <c r="K55" s="129"/>
      <c r="L55" s="129"/>
      <c r="M55" s="129"/>
      <c r="N55" s="129"/>
      <c r="O55" s="8"/>
      <c r="P55" s="8"/>
      <c r="Q55" s="8"/>
      <c r="R55" s="8"/>
      <c r="S55" s="8"/>
      <c r="T55" s="8"/>
      <c r="U55" s="8"/>
      <c r="V55" s="8"/>
      <c r="W55" s="8"/>
      <c r="X55" s="8"/>
      <c r="Y55" s="8"/>
      <c r="Z55" s="133"/>
      <c r="AA55" s="133"/>
      <c r="AB55" s="8"/>
      <c r="AC55" s="8"/>
      <c r="AD55" s="8"/>
      <c r="AE55" s="8"/>
    </row>
    <row r="56" ht="15.75" customHeight="1">
      <c r="A56" s="8"/>
      <c r="B56" s="8"/>
      <c r="C56" s="8"/>
      <c r="D56" s="8"/>
      <c r="E56" s="8"/>
      <c r="F56" s="8"/>
      <c r="G56" s="133"/>
      <c r="H56" s="133"/>
      <c r="I56" s="129"/>
      <c r="J56" s="129"/>
      <c r="K56" s="129"/>
      <c r="L56" s="129"/>
      <c r="M56" s="129"/>
      <c r="N56" s="129"/>
      <c r="O56" s="8"/>
      <c r="P56" s="8"/>
      <c r="Q56" s="8"/>
      <c r="R56" s="8"/>
      <c r="S56" s="8"/>
      <c r="T56" s="8"/>
      <c r="U56" s="8"/>
      <c r="V56" s="8"/>
      <c r="W56" s="8"/>
      <c r="X56" s="8"/>
      <c r="Y56" s="8"/>
      <c r="Z56" s="133"/>
      <c r="AA56" s="133"/>
      <c r="AB56" s="8"/>
      <c r="AC56" s="8"/>
      <c r="AD56" s="8"/>
      <c r="AE56" s="8"/>
    </row>
    <row r="57" ht="15.75" customHeight="1">
      <c r="A57" s="8"/>
      <c r="B57" s="8"/>
      <c r="C57" s="8"/>
      <c r="D57" s="8"/>
      <c r="E57" s="8"/>
      <c r="F57" s="8"/>
      <c r="G57" s="133"/>
      <c r="H57" s="133"/>
      <c r="I57" s="129"/>
      <c r="J57" s="129"/>
      <c r="K57" s="129"/>
      <c r="L57" s="129"/>
      <c r="M57" s="129"/>
      <c r="N57" s="129"/>
      <c r="O57" s="8"/>
      <c r="P57" s="8"/>
      <c r="Q57" s="8"/>
      <c r="R57" s="8"/>
      <c r="S57" s="8"/>
      <c r="T57" s="8"/>
      <c r="U57" s="8"/>
      <c r="V57" s="8"/>
      <c r="W57" s="8"/>
      <c r="X57" s="8"/>
      <c r="Y57" s="8"/>
      <c r="Z57" s="133"/>
      <c r="AA57" s="133"/>
      <c r="AB57" s="8"/>
      <c r="AC57" s="8"/>
      <c r="AD57" s="8"/>
      <c r="AE57" s="8"/>
    </row>
    <row r="58" ht="15.75" customHeight="1">
      <c r="A58" s="8"/>
      <c r="B58" s="8"/>
      <c r="C58" s="8"/>
      <c r="D58" s="8"/>
      <c r="E58" s="8"/>
      <c r="F58" s="8"/>
      <c r="G58" s="133"/>
      <c r="H58" s="133"/>
      <c r="I58" s="129"/>
      <c r="J58" s="129"/>
      <c r="K58" s="129"/>
      <c r="L58" s="129"/>
      <c r="M58" s="129"/>
      <c r="N58" s="129"/>
      <c r="O58" s="8"/>
      <c r="P58" s="8"/>
      <c r="Q58" s="8"/>
      <c r="R58" s="8"/>
      <c r="S58" s="8"/>
      <c r="T58" s="8"/>
      <c r="U58" s="8"/>
      <c r="V58" s="8"/>
      <c r="W58" s="8"/>
      <c r="X58" s="8"/>
      <c r="Y58" s="8"/>
      <c r="Z58" s="133"/>
      <c r="AA58" s="133"/>
      <c r="AB58" s="8"/>
      <c r="AC58" s="8"/>
      <c r="AD58" s="8"/>
      <c r="AE58" s="8"/>
    </row>
    <row r="59" ht="15.75" customHeight="1">
      <c r="A59" s="8"/>
      <c r="B59" s="8"/>
      <c r="C59" s="8"/>
      <c r="D59" s="8"/>
      <c r="E59" s="8"/>
      <c r="F59" s="8"/>
      <c r="G59" s="133"/>
      <c r="H59" s="133"/>
      <c r="I59" s="129"/>
      <c r="J59" s="129"/>
      <c r="K59" s="129"/>
      <c r="L59" s="129"/>
      <c r="M59" s="129"/>
      <c r="N59" s="129"/>
      <c r="O59" s="8"/>
      <c r="P59" s="8"/>
      <c r="Q59" s="8"/>
      <c r="R59" s="8"/>
      <c r="S59" s="8"/>
      <c r="T59" s="8"/>
      <c r="U59" s="8"/>
      <c r="V59" s="8"/>
      <c r="W59" s="8"/>
      <c r="X59" s="8"/>
      <c r="Y59" s="8"/>
      <c r="Z59" s="133"/>
      <c r="AA59" s="133"/>
      <c r="AB59" s="8"/>
      <c r="AC59" s="8"/>
      <c r="AD59" s="8"/>
      <c r="AE59" s="8"/>
    </row>
    <row r="60" ht="15.75" customHeight="1">
      <c r="A60" s="8"/>
      <c r="B60" s="8"/>
      <c r="C60" s="8"/>
      <c r="D60" s="8"/>
      <c r="E60" s="8"/>
      <c r="F60" s="8"/>
      <c r="G60" s="133"/>
      <c r="H60" s="133"/>
      <c r="I60" s="129"/>
      <c r="J60" s="129"/>
      <c r="K60" s="129"/>
      <c r="L60" s="129"/>
      <c r="M60" s="129"/>
      <c r="N60" s="129"/>
      <c r="O60" s="8"/>
      <c r="P60" s="8"/>
      <c r="Q60" s="8"/>
      <c r="R60" s="8"/>
      <c r="S60" s="8"/>
      <c r="T60" s="8"/>
      <c r="U60" s="8"/>
      <c r="V60" s="8"/>
      <c r="W60" s="8"/>
      <c r="X60" s="8"/>
      <c r="Y60" s="8"/>
      <c r="Z60" s="133"/>
      <c r="AA60" s="133"/>
      <c r="AB60" s="8"/>
      <c r="AC60" s="8"/>
      <c r="AD60" s="8"/>
      <c r="AE60" s="8"/>
    </row>
    <row r="61" ht="15.75" customHeight="1">
      <c r="A61" s="8"/>
      <c r="B61" s="8"/>
      <c r="C61" s="8"/>
      <c r="D61" s="8"/>
      <c r="E61" s="8"/>
      <c r="F61" s="8"/>
      <c r="G61" s="133"/>
      <c r="H61" s="133"/>
      <c r="I61" s="129"/>
      <c r="J61" s="129"/>
      <c r="K61" s="129"/>
      <c r="L61" s="129"/>
      <c r="M61" s="129"/>
      <c r="N61" s="129"/>
      <c r="O61" s="8"/>
      <c r="P61" s="8"/>
      <c r="Q61" s="8"/>
      <c r="R61" s="8"/>
      <c r="S61" s="8"/>
      <c r="T61" s="8"/>
      <c r="U61" s="8"/>
      <c r="V61" s="8"/>
      <c r="W61" s="8"/>
      <c r="X61" s="8"/>
      <c r="Y61" s="8"/>
      <c r="Z61" s="133"/>
      <c r="AA61" s="133"/>
      <c r="AB61" s="8"/>
      <c r="AC61" s="8"/>
      <c r="AD61" s="8"/>
      <c r="AE61" s="8"/>
    </row>
    <row r="62" ht="15.75" customHeight="1">
      <c r="A62" s="8"/>
      <c r="B62" s="8"/>
      <c r="C62" s="8"/>
      <c r="D62" s="8"/>
      <c r="E62" s="8"/>
      <c r="F62" s="8"/>
      <c r="G62" s="133"/>
      <c r="H62" s="133"/>
      <c r="I62" s="129"/>
      <c r="J62" s="129"/>
      <c r="K62" s="129"/>
      <c r="L62" s="129"/>
      <c r="M62" s="129"/>
      <c r="N62" s="129"/>
      <c r="O62" s="8"/>
      <c r="P62" s="8"/>
      <c r="Q62" s="8"/>
      <c r="R62" s="8"/>
      <c r="S62" s="8"/>
      <c r="T62" s="8"/>
      <c r="U62" s="8"/>
      <c r="V62" s="8"/>
      <c r="W62" s="8"/>
      <c r="X62" s="8"/>
      <c r="Y62" s="8"/>
      <c r="Z62" s="133"/>
      <c r="AA62" s="133"/>
      <c r="AB62" s="8"/>
      <c r="AC62" s="8"/>
      <c r="AD62" s="8"/>
      <c r="AE62" s="8"/>
    </row>
    <row r="63" ht="15.75" customHeight="1">
      <c r="A63" s="8"/>
      <c r="B63" s="8"/>
      <c r="C63" s="8"/>
      <c r="D63" s="8"/>
      <c r="E63" s="8"/>
      <c r="F63" s="8"/>
      <c r="G63" s="133"/>
      <c r="H63" s="133"/>
      <c r="I63" s="129"/>
      <c r="J63" s="129"/>
      <c r="K63" s="129"/>
      <c r="L63" s="129"/>
      <c r="M63" s="129"/>
      <c r="N63" s="129"/>
      <c r="O63" s="8"/>
      <c r="P63" s="8"/>
      <c r="Q63" s="8"/>
      <c r="R63" s="8"/>
      <c r="S63" s="8"/>
      <c r="T63" s="8"/>
      <c r="U63" s="8"/>
      <c r="V63" s="8"/>
      <c r="W63" s="8"/>
      <c r="X63" s="8"/>
      <c r="Y63" s="8"/>
      <c r="Z63" s="133"/>
      <c r="AA63" s="133"/>
      <c r="AB63" s="8"/>
      <c r="AC63" s="8"/>
      <c r="AD63" s="8"/>
      <c r="AE63" s="8"/>
    </row>
    <row r="64" ht="15.75" customHeight="1">
      <c r="A64" s="8"/>
      <c r="B64" s="8"/>
      <c r="C64" s="8"/>
      <c r="D64" s="8"/>
      <c r="E64" s="8"/>
      <c r="F64" s="8"/>
      <c r="G64" s="133"/>
      <c r="H64" s="133"/>
      <c r="I64" s="129"/>
      <c r="J64" s="129"/>
      <c r="K64" s="129"/>
      <c r="L64" s="129"/>
      <c r="M64" s="129"/>
      <c r="N64" s="129"/>
      <c r="O64" s="8"/>
      <c r="P64" s="8"/>
      <c r="Q64" s="8"/>
      <c r="R64" s="8"/>
      <c r="S64" s="8"/>
      <c r="T64" s="8"/>
      <c r="U64" s="8"/>
      <c r="V64" s="8"/>
      <c r="W64" s="8"/>
      <c r="X64" s="8"/>
      <c r="Y64" s="8"/>
      <c r="Z64" s="133"/>
      <c r="AA64" s="133"/>
      <c r="AB64" s="8"/>
      <c r="AC64" s="8"/>
      <c r="AD64" s="8"/>
      <c r="AE64" s="8"/>
    </row>
    <row r="65" ht="15.75" customHeight="1">
      <c r="A65" s="8"/>
      <c r="B65" s="8"/>
      <c r="C65" s="8"/>
      <c r="D65" s="8"/>
      <c r="E65" s="8"/>
      <c r="F65" s="8"/>
      <c r="G65" s="133"/>
      <c r="H65" s="133"/>
      <c r="I65" s="129"/>
      <c r="J65" s="129"/>
      <c r="K65" s="129"/>
      <c r="L65" s="129"/>
      <c r="M65" s="129"/>
      <c r="N65" s="129"/>
      <c r="O65" s="8"/>
      <c r="P65" s="8"/>
      <c r="Q65" s="8"/>
      <c r="R65" s="8"/>
      <c r="S65" s="8"/>
      <c r="T65" s="8"/>
      <c r="U65" s="8"/>
      <c r="V65" s="8"/>
      <c r="W65" s="8"/>
      <c r="X65" s="8"/>
      <c r="Y65" s="8"/>
      <c r="Z65" s="133"/>
      <c r="AA65" s="133"/>
      <c r="AB65" s="8"/>
      <c r="AC65" s="8"/>
      <c r="AD65" s="8"/>
      <c r="AE65" s="8"/>
    </row>
    <row r="66" ht="15.75" customHeight="1">
      <c r="A66" s="8"/>
      <c r="B66" s="8"/>
      <c r="C66" s="8"/>
      <c r="D66" s="8"/>
      <c r="E66" s="8"/>
      <c r="F66" s="8"/>
      <c r="G66" s="133"/>
      <c r="H66" s="133"/>
      <c r="I66" s="129"/>
      <c r="J66" s="129"/>
      <c r="K66" s="129"/>
      <c r="L66" s="129"/>
      <c r="M66" s="129"/>
      <c r="N66" s="129"/>
      <c r="O66" s="8"/>
      <c r="P66" s="8"/>
      <c r="Q66" s="8"/>
      <c r="R66" s="8"/>
      <c r="S66" s="8"/>
      <c r="T66" s="8"/>
      <c r="U66" s="8"/>
      <c r="V66" s="8"/>
      <c r="W66" s="8"/>
      <c r="X66" s="8"/>
      <c r="Y66" s="8"/>
      <c r="Z66" s="133"/>
      <c r="AA66" s="133"/>
      <c r="AB66" s="8"/>
      <c r="AC66" s="8"/>
      <c r="AD66" s="8"/>
      <c r="AE66" s="8"/>
    </row>
    <row r="67" ht="15.75" customHeight="1">
      <c r="A67" s="8"/>
      <c r="B67" s="8"/>
      <c r="C67" s="8"/>
      <c r="D67" s="8"/>
      <c r="E67" s="8"/>
      <c r="F67" s="8"/>
      <c r="G67" s="133"/>
      <c r="H67" s="133"/>
      <c r="I67" s="129"/>
      <c r="J67" s="129"/>
      <c r="K67" s="129"/>
      <c r="L67" s="129"/>
      <c r="M67" s="129"/>
      <c r="N67" s="129"/>
      <c r="O67" s="8"/>
      <c r="P67" s="8"/>
      <c r="Q67" s="8"/>
      <c r="R67" s="8"/>
      <c r="S67" s="8"/>
      <c r="T67" s="8"/>
      <c r="U67" s="8"/>
      <c r="V67" s="8"/>
      <c r="W67" s="8"/>
      <c r="X67" s="8"/>
      <c r="Y67" s="8"/>
      <c r="Z67" s="133"/>
      <c r="AA67" s="133"/>
      <c r="AB67" s="8"/>
      <c r="AC67" s="8"/>
      <c r="AD67" s="8"/>
      <c r="AE67" s="8"/>
    </row>
    <row r="68" ht="15.75" customHeight="1">
      <c r="A68" s="8"/>
      <c r="B68" s="8"/>
      <c r="C68" s="8"/>
      <c r="D68" s="8"/>
      <c r="E68" s="8"/>
      <c r="F68" s="8"/>
      <c r="G68" s="133"/>
      <c r="H68" s="133"/>
      <c r="I68" s="129"/>
      <c r="J68" s="129"/>
      <c r="K68" s="129"/>
      <c r="L68" s="129"/>
      <c r="M68" s="129"/>
      <c r="N68" s="129"/>
      <c r="O68" s="8"/>
      <c r="P68" s="8"/>
      <c r="Q68" s="8"/>
      <c r="R68" s="8"/>
      <c r="S68" s="8"/>
      <c r="T68" s="8"/>
      <c r="U68" s="8"/>
      <c r="V68" s="8"/>
      <c r="W68" s="8"/>
      <c r="X68" s="8"/>
      <c r="Y68" s="8"/>
      <c r="Z68" s="133"/>
      <c r="AA68" s="133"/>
      <c r="AB68" s="8"/>
      <c r="AC68" s="8"/>
      <c r="AD68" s="8"/>
      <c r="AE68" s="8"/>
    </row>
    <row r="69" ht="15.75" customHeight="1">
      <c r="A69" s="8"/>
      <c r="B69" s="8"/>
      <c r="C69" s="8"/>
      <c r="D69" s="8"/>
      <c r="E69" s="8"/>
      <c r="F69" s="8"/>
      <c r="G69" s="133"/>
      <c r="H69" s="133"/>
      <c r="I69" s="129"/>
      <c r="J69" s="129"/>
      <c r="K69" s="129"/>
      <c r="L69" s="129"/>
      <c r="M69" s="129"/>
      <c r="N69" s="129"/>
      <c r="O69" s="8"/>
      <c r="P69" s="8"/>
      <c r="Q69" s="8"/>
      <c r="R69" s="8"/>
      <c r="S69" s="8"/>
      <c r="T69" s="8"/>
      <c r="U69" s="8"/>
      <c r="V69" s="8"/>
      <c r="W69" s="8"/>
      <c r="X69" s="8"/>
      <c r="Y69" s="8"/>
      <c r="Z69" s="133"/>
      <c r="AA69" s="133"/>
      <c r="AB69" s="8"/>
      <c r="AC69" s="8"/>
      <c r="AD69" s="8"/>
      <c r="AE69" s="8"/>
    </row>
    <row r="70" ht="15.75" customHeight="1">
      <c r="A70" s="8"/>
      <c r="B70" s="8"/>
      <c r="C70" s="8"/>
      <c r="D70" s="8"/>
      <c r="E70" s="8"/>
      <c r="F70" s="8"/>
      <c r="G70" s="133"/>
      <c r="H70" s="133"/>
      <c r="I70" s="129"/>
      <c r="J70" s="129"/>
      <c r="K70" s="129"/>
      <c r="L70" s="129"/>
      <c r="M70" s="129"/>
      <c r="N70" s="129"/>
      <c r="O70" s="8"/>
      <c r="P70" s="8"/>
      <c r="Q70" s="8"/>
      <c r="R70" s="8"/>
      <c r="S70" s="8"/>
      <c r="T70" s="8"/>
      <c r="U70" s="8"/>
      <c r="V70" s="8"/>
      <c r="W70" s="8"/>
      <c r="X70" s="8"/>
      <c r="Y70" s="8"/>
      <c r="Z70" s="133"/>
      <c r="AA70" s="133"/>
      <c r="AB70" s="8"/>
      <c r="AC70" s="8"/>
      <c r="AD70" s="8"/>
      <c r="AE70" s="8"/>
    </row>
    <row r="71" ht="15.75" customHeight="1">
      <c r="A71" s="8"/>
      <c r="B71" s="8"/>
      <c r="C71" s="8"/>
      <c r="D71" s="8"/>
      <c r="E71" s="8"/>
      <c r="F71" s="8"/>
      <c r="G71" s="133"/>
      <c r="H71" s="133"/>
      <c r="I71" s="129"/>
      <c r="J71" s="129"/>
      <c r="K71" s="129"/>
      <c r="L71" s="129"/>
      <c r="M71" s="129"/>
      <c r="N71" s="129"/>
      <c r="O71" s="8"/>
      <c r="P71" s="8"/>
      <c r="Q71" s="8"/>
      <c r="R71" s="8"/>
      <c r="S71" s="8"/>
      <c r="T71" s="8"/>
      <c r="U71" s="8"/>
      <c r="V71" s="8"/>
      <c r="W71" s="8"/>
      <c r="X71" s="8"/>
      <c r="Y71" s="8"/>
      <c r="Z71" s="133"/>
      <c r="AA71" s="133"/>
      <c r="AB71" s="8"/>
      <c r="AC71" s="8"/>
      <c r="AD71" s="8"/>
      <c r="AE71" s="8"/>
    </row>
    <row r="72" ht="15.75" customHeight="1">
      <c r="A72" s="8"/>
      <c r="B72" s="8"/>
      <c r="C72" s="8"/>
      <c r="D72" s="8"/>
      <c r="E72" s="8"/>
      <c r="F72" s="8"/>
      <c r="G72" s="133"/>
      <c r="H72" s="133"/>
      <c r="I72" s="129"/>
      <c r="J72" s="129"/>
      <c r="K72" s="129"/>
      <c r="L72" s="129"/>
      <c r="M72" s="129"/>
      <c r="N72" s="129"/>
      <c r="O72" s="8"/>
      <c r="P72" s="8"/>
      <c r="Q72" s="8"/>
      <c r="R72" s="8"/>
      <c r="S72" s="8"/>
      <c r="T72" s="8"/>
      <c r="U72" s="8"/>
      <c r="V72" s="8"/>
      <c r="W72" s="8"/>
      <c r="X72" s="8"/>
      <c r="Y72" s="8"/>
      <c r="Z72" s="133"/>
      <c r="AA72" s="133"/>
      <c r="AB72" s="8"/>
      <c r="AC72" s="8"/>
      <c r="AD72" s="8"/>
      <c r="AE72" s="8"/>
    </row>
    <row r="73" ht="15.75" customHeight="1">
      <c r="A73" s="8"/>
      <c r="B73" s="8"/>
      <c r="C73" s="8"/>
      <c r="D73" s="8"/>
      <c r="E73" s="8"/>
      <c r="F73" s="8"/>
      <c r="G73" s="133"/>
      <c r="H73" s="133"/>
      <c r="I73" s="129"/>
      <c r="J73" s="129"/>
      <c r="K73" s="129"/>
      <c r="L73" s="129"/>
      <c r="M73" s="129"/>
      <c r="N73" s="129"/>
      <c r="O73" s="8"/>
      <c r="P73" s="8"/>
      <c r="Q73" s="8"/>
      <c r="R73" s="8"/>
      <c r="S73" s="8"/>
      <c r="T73" s="8"/>
      <c r="U73" s="8"/>
      <c r="V73" s="8"/>
      <c r="W73" s="8"/>
      <c r="X73" s="8"/>
      <c r="Y73" s="8"/>
      <c r="Z73" s="133"/>
      <c r="AA73" s="133"/>
      <c r="AB73" s="8"/>
      <c r="AC73" s="8"/>
      <c r="AD73" s="8"/>
      <c r="AE73" s="8"/>
    </row>
    <row r="74" ht="15.75" customHeight="1">
      <c r="A74" s="8"/>
      <c r="B74" s="8"/>
      <c r="C74" s="8"/>
      <c r="D74" s="8"/>
      <c r="E74" s="8"/>
      <c r="F74" s="8"/>
      <c r="G74" s="133"/>
      <c r="H74" s="133"/>
      <c r="I74" s="129"/>
      <c r="J74" s="129"/>
      <c r="K74" s="129"/>
      <c r="L74" s="129"/>
      <c r="M74" s="129"/>
      <c r="N74" s="129"/>
      <c r="O74" s="8"/>
      <c r="P74" s="8"/>
      <c r="Q74" s="8"/>
      <c r="R74" s="8"/>
      <c r="S74" s="8"/>
      <c r="T74" s="8"/>
      <c r="U74" s="8"/>
      <c r="V74" s="8"/>
      <c r="W74" s="8"/>
      <c r="X74" s="8"/>
      <c r="Y74" s="8"/>
      <c r="Z74" s="133"/>
      <c r="AA74" s="133"/>
      <c r="AB74" s="8"/>
      <c r="AC74" s="8"/>
      <c r="AD74" s="8"/>
      <c r="AE74" s="8"/>
    </row>
    <row r="75" ht="15.75" customHeight="1">
      <c r="A75" s="8"/>
      <c r="B75" s="8"/>
      <c r="C75" s="8"/>
      <c r="D75" s="8"/>
      <c r="E75" s="8"/>
      <c r="F75" s="8"/>
      <c r="G75" s="133"/>
      <c r="H75" s="133"/>
      <c r="I75" s="129"/>
      <c r="J75" s="129"/>
      <c r="K75" s="129"/>
      <c r="L75" s="129"/>
      <c r="M75" s="129"/>
      <c r="N75" s="129"/>
      <c r="O75" s="8"/>
      <c r="P75" s="8"/>
      <c r="Q75" s="8"/>
      <c r="R75" s="8"/>
      <c r="S75" s="8"/>
      <c r="T75" s="8"/>
      <c r="U75" s="8"/>
      <c r="V75" s="8"/>
      <c r="W75" s="8"/>
      <c r="X75" s="8"/>
      <c r="Y75" s="8"/>
      <c r="Z75" s="133"/>
      <c r="AA75" s="133"/>
      <c r="AB75" s="8"/>
      <c r="AC75" s="8"/>
      <c r="AD75" s="8"/>
      <c r="AE75" s="8"/>
    </row>
    <row r="76" ht="15.75" customHeight="1">
      <c r="A76" s="8"/>
      <c r="B76" s="8"/>
      <c r="C76" s="8"/>
      <c r="D76" s="8"/>
      <c r="E76" s="8"/>
      <c r="F76" s="8"/>
      <c r="G76" s="133"/>
      <c r="H76" s="133"/>
      <c r="I76" s="129"/>
      <c r="J76" s="129"/>
      <c r="K76" s="129"/>
      <c r="L76" s="129"/>
      <c r="M76" s="129"/>
      <c r="N76" s="129"/>
      <c r="O76" s="8"/>
      <c r="P76" s="8"/>
      <c r="Q76" s="8"/>
      <c r="R76" s="8"/>
      <c r="S76" s="8"/>
      <c r="T76" s="8"/>
      <c r="U76" s="8"/>
      <c r="V76" s="8"/>
      <c r="W76" s="8"/>
      <c r="X76" s="8"/>
      <c r="Y76" s="8"/>
      <c r="Z76" s="133"/>
      <c r="AA76" s="133"/>
      <c r="AB76" s="8"/>
      <c r="AC76" s="8"/>
      <c r="AD76" s="8"/>
      <c r="AE76" s="8"/>
    </row>
    <row r="77" ht="15.75" customHeight="1">
      <c r="A77" s="8"/>
      <c r="B77" s="8"/>
      <c r="C77" s="8"/>
      <c r="D77" s="8"/>
      <c r="E77" s="8"/>
      <c r="F77" s="8"/>
      <c r="G77" s="133"/>
      <c r="H77" s="133"/>
      <c r="I77" s="129"/>
      <c r="J77" s="129"/>
      <c r="K77" s="129"/>
      <c r="L77" s="129"/>
      <c r="M77" s="129"/>
      <c r="N77" s="129"/>
      <c r="O77" s="8"/>
      <c r="P77" s="8"/>
      <c r="Q77" s="8"/>
      <c r="R77" s="8"/>
      <c r="S77" s="8"/>
      <c r="T77" s="8"/>
      <c r="U77" s="8"/>
      <c r="V77" s="8"/>
      <c r="W77" s="8"/>
      <c r="X77" s="8"/>
      <c r="Y77" s="8"/>
      <c r="Z77" s="133"/>
      <c r="AA77" s="133"/>
      <c r="AB77" s="8"/>
      <c r="AC77" s="8"/>
      <c r="AD77" s="8"/>
      <c r="AE77" s="8"/>
    </row>
    <row r="78" ht="15.75" customHeight="1">
      <c r="A78" s="8"/>
      <c r="B78" s="8"/>
      <c r="C78" s="8"/>
      <c r="D78" s="8"/>
      <c r="E78" s="8"/>
      <c r="F78" s="8"/>
      <c r="G78" s="133"/>
      <c r="H78" s="133"/>
      <c r="I78" s="129"/>
      <c r="J78" s="129"/>
      <c r="K78" s="129"/>
      <c r="L78" s="129"/>
      <c r="M78" s="129"/>
      <c r="N78" s="129"/>
      <c r="O78" s="8"/>
      <c r="P78" s="8"/>
      <c r="Q78" s="8"/>
      <c r="R78" s="8"/>
      <c r="S78" s="8"/>
      <c r="T78" s="8"/>
      <c r="U78" s="8"/>
      <c r="V78" s="8"/>
      <c r="W78" s="8"/>
      <c r="X78" s="8"/>
      <c r="Y78" s="8"/>
      <c r="Z78" s="133"/>
      <c r="AA78" s="133"/>
      <c r="AB78" s="8"/>
      <c r="AC78" s="8"/>
      <c r="AD78" s="8"/>
      <c r="AE78" s="8"/>
    </row>
    <row r="79" ht="15.75" customHeight="1">
      <c r="A79" s="8"/>
      <c r="B79" s="8"/>
      <c r="C79" s="8"/>
      <c r="D79" s="8"/>
      <c r="E79" s="8"/>
      <c r="F79" s="8"/>
      <c r="G79" s="133"/>
      <c r="H79" s="133"/>
      <c r="I79" s="129"/>
      <c r="J79" s="129"/>
      <c r="K79" s="129"/>
      <c r="L79" s="129"/>
      <c r="M79" s="129"/>
      <c r="N79" s="129"/>
      <c r="O79" s="8"/>
      <c r="P79" s="8"/>
      <c r="Q79" s="8"/>
      <c r="R79" s="8"/>
      <c r="S79" s="8"/>
      <c r="T79" s="8"/>
      <c r="U79" s="8"/>
      <c r="V79" s="8"/>
      <c r="W79" s="8"/>
      <c r="X79" s="8"/>
      <c r="Y79" s="8"/>
      <c r="Z79" s="133"/>
      <c r="AA79" s="133"/>
      <c r="AB79" s="8"/>
      <c r="AC79" s="8"/>
      <c r="AD79" s="8"/>
      <c r="AE79" s="8"/>
    </row>
    <row r="80" ht="15.75" customHeight="1">
      <c r="A80" s="8"/>
      <c r="B80" s="8"/>
      <c r="C80" s="8"/>
      <c r="D80" s="8"/>
      <c r="E80" s="8"/>
      <c r="F80" s="8"/>
      <c r="G80" s="133"/>
      <c r="H80" s="133"/>
      <c r="I80" s="129"/>
      <c r="J80" s="129"/>
      <c r="K80" s="129"/>
      <c r="L80" s="129"/>
      <c r="M80" s="129"/>
      <c r="N80" s="129"/>
      <c r="O80" s="8"/>
      <c r="P80" s="8"/>
      <c r="Q80" s="8"/>
      <c r="R80" s="8"/>
      <c r="S80" s="8"/>
      <c r="T80" s="8"/>
      <c r="U80" s="8"/>
      <c r="V80" s="8"/>
      <c r="W80" s="8"/>
      <c r="X80" s="8"/>
      <c r="Y80" s="8"/>
      <c r="Z80" s="133"/>
      <c r="AA80" s="133"/>
      <c r="AB80" s="8"/>
      <c r="AC80" s="8"/>
      <c r="AD80" s="8"/>
      <c r="AE80" s="8"/>
    </row>
    <row r="81" ht="15.75" customHeight="1">
      <c r="A81" s="8"/>
      <c r="B81" s="8"/>
      <c r="C81" s="8"/>
      <c r="D81" s="8"/>
      <c r="E81" s="8"/>
      <c r="F81" s="8"/>
      <c r="G81" s="133"/>
      <c r="H81" s="133"/>
      <c r="I81" s="129"/>
      <c r="J81" s="129"/>
      <c r="K81" s="129"/>
      <c r="L81" s="129"/>
      <c r="M81" s="129"/>
      <c r="N81" s="129"/>
      <c r="O81" s="8"/>
      <c r="P81" s="8"/>
      <c r="Q81" s="8"/>
      <c r="R81" s="8"/>
      <c r="S81" s="8"/>
      <c r="T81" s="8"/>
      <c r="U81" s="8"/>
      <c r="V81" s="8"/>
      <c r="W81" s="8"/>
      <c r="X81" s="8"/>
      <c r="Y81" s="8"/>
      <c r="Z81" s="133"/>
      <c r="AA81" s="133"/>
      <c r="AB81" s="8"/>
      <c r="AC81" s="8"/>
      <c r="AD81" s="8"/>
      <c r="AE81" s="8"/>
    </row>
    <row r="82" ht="15.75" customHeight="1">
      <c r="A82" s="8"/>
      <c r="B82" s="8"/>
      <c r="C82" s="8"/>
      <c r="D82" s="8"/>
      <c r="E82" s="8"/>
      <c r="F82" s="8"/>
      <c r="G82" s="133"/>
      <c r="H82" s="133"/>
      <c r="I82" s="129"/>
      <c r="J82" s="129"/>
      <c r="K82" s="129"/>
      <c r="L82" s="129"/>
      <c r="M82" s="129"/>
      <c r="N82" s="129"/>
      <c r="O82" s="8"/>
      <c r="P82" s="8"/>
      <c r="Q82" s="8"/>
      <c r="R82" s="8"/>
      <c r="S82" s="8"/>
      <c r="T82" s="8"/>
      <c r="U82" s="8"/>
      <c r="V82" s="8"/>
      <c r="W82" s="8"/>
      <c r="X82" s="8"/>
      <c r="Y82" s="8"/>
      <c r="Z82" s="133"/>
      <c r="AA82" s="133"/>
      <c r="AB82" s="8"/>
      <c r="AC82" s="8"/>
      <c r="AD82" s="8"/>
      <c r="AE82" s="8"/>
    </row>
    <row r="83" ht="15.75" customHeight="1">
      <c r="A83" s="8"/>
      <c r="B83" s="8"/>
      <c r="C83" s="8"/>
      <c r="D83" s="8"/>
      <c r="E83" s="8"/>
      <c r="F83" s="8"/>
      <c r="G83" s="133"/>
      <c r="H83" s="133"/>
      <c r="I83" s="129"/>
      <c r="J83" s="129"/>
      <c r="K83" s="129"/>
      <c r="L83" s="129"/>
      <c r="M83" s="129"/>
      <c r="N83" s="129"/>
      <c r="O83" s="8"/>
      <c r="P83" s="8"/>
      <c r="Q83" s="8"/>
      <c r="R83" s="8"/>
      <c r="S83" s="8"/>
      <c r="T83" s="8"/>
      <c r="U83" s="8"/>
      <c r="V83" s="8"/>
      <c r="W83" s="8"/>
      <c r="X83" s="8"/>
      <c r="Y83" s="8"/>
      <c r="Z83" s="133"/>
      <c r="AA83" s="133"/>
      <c r="AB83" s="8"/>
      <c r="AC83" s="8"/>
      <c r="AD83" s="8"/>
      <c r="AE83" s="8"/>
    </row>
    <row r="84" ht="15.75" customHeight="1">
      <c r="A84" s="8"/>
      <c r="B84" s="8"/>
      <c r="C84" s="8"/>
      <c r="D84" s="8"/>
      <c r="E84" s="8"/>
      <c r="F84" s="8"/>
      <c r="G84" s="133"/>
      <c r="H84" s="133"/>
      <c r="I84" s="129"/>
      <c r="J84" s="129"/>
      <c r="K84" s="129"/>
      <c r="L84" s="129"/>
      <c r="M84" s="129"/>
      <c r="N84" s="129"/>
      <c r="O84" s="8"/>
      <c r="P84" s="8"/>
      <c r="Q84" s="8"/>
      <c r="R84" s="8"/>
      <c r="S84" s="8"/>
      <c r="T84" s="8"/>
      <c r="U84" s="8"/>
      <c r="V84" s="8"/>
      <c r="W84" s="8"/>
      <c r="X84" s="8"/>
      <c r="Y84" s="8"/>
      <c r="Z84" s="133"/>
      <c r="AA84" s="133"/>
      <c r="AB84" s="8"/>
      <c r="AC84" s="8"/>
      <c r="AD84" s="8"/>
      <c r="AE84" s="8"/>
    </row>
    <row r="85" ht="15.75" customHeight="1">
      <c r="A85" s="8"/>
      <c r="B85" s="8"/>
      <c r="C85" s="8"/>
      <c r="D85" s="8"/>
      <c r="E85" s="8"/>
      <c r="F85" s="8"/>
      <c r="G85" s="133"/>
      <c r="H85" s="133"/>
      <c r="I85" s="129"/>
      <c r="J85" s="129"/>
      <c r="K85" s="129"/>
      <c r="L85" s="129"/>
      <c r="M85" s="129"/>
      <c r="N85" s="129"/>
      <c r="O85" s="8"/>
      <c r="P85" s="8"/>
      <c r="Q85" s="8"/>
      <c r="R85" s="8"/>
      <c r="S85" s="8"/>
      <c r="T85" s="8"/>
      <c r="U85" s="8"/>
      <c r="V85" s="8"/>
      <c r="W85" s="8"/>
      <c r="X85" s="8"/>
      <c r="Y85" s="8"/>
      <c r="Z85" s="133"/>
      <c r="AA85" s="133"/>
      <c r="AB85" s="8"/>
      <c r="AC85" s="8"/>
      <c r="AD85" s="8"/>
      <c r="AE85" s="8"/>
    </row>
    <row r="86" ht="15.75" customHeight="1">
      <c r="A86" s="8"/>
      <c r="B86" s="8"/>
      <c r="C86" s="8"/>
      <c r="D86" s="8"/>
      <c r="E86" s="8"/>
      <c r="F86" s="8"/>
      <c r="G86" s="133"/>
      <c r="H86" s="133"/>
      <c r="I86" s="129"/>
      <c r="J86" s="129"/>
      <c r="K86" s="129"/>
      <c r="L86" s="129"/>
      <c r="M86" s="129"/>
      <c r="N86" s="129"/>
      <c r="O86" s="8"/>
      <c r="P86" s="8"/>
      <c r="Q86" s="8"/>
      <c r="R86" s="8"/>
      <c r="S86" s="8"/>
      <c r="T86" s="8"/>
      <c r="U86" s="8"/>
      <c r="V86" s="8"/>
      <c r="W86" s="8"/>
      <c r="X86" s="8"/>
      <c r="Y86" s="8"/>
      <c r="Z86" s="133"/>
      <c r="AA86" s="133"/>
      <c r="AB86" s="8"/>
      <c r="AC86" s="8"/>
      <c r="AD86" s="8"/>
      <c r="AE86" s="8"/>
    </row>
    <row r="87" ht="15.75" customHeight="1">
      <c r="A87" s="8"/>
      <c r="B87" s="8"/>
      <c r="C87" s="8"/>
      <c r="D87" s="8"/>
      <c r="E87" s="8"/>
      <c r="F87" s="8"/>
      <c r="G87" s="133"/>
      <c r="H87" s="133"/>
      <c r="I87" s="129"/>
      <c r="J87" s="129"/>
      <c r="K87" s="129"/>
      <c r="L87" s="129"/>
      <c r="M87" s="129"/>
      <c r="N87" s="129"/>
      <c r="O87" s="8"/>
      <c r="P87" s="8"/>
      <c r="Q87" s="8"/>
      <c r="R87" s="8"/>
      <c r="S87" s="8"/>
      <c r="T87" s="8"/>
      <c r="U87" s="8"/>
      <c r="V87" s="8"/>
      <c r="W87" s="8"/>
      <c r="X87" s="8"/>
      <c r="Y87" s="8"/>
      <c r="Z87" s="133"/>
      <c r="AA87" s="133"/>
      <c r="AB87" s="8"/>
      <c r="AC87" s="8"/>
      <c r="AD87" s="8"/>
      <c r="AE87" s="8"/>
    </row>
    <row r="88" ht="15.75" customHeight="1">
      <c r="A88" s="8"/>
      <c r="B88" s="8"/>
      <c r="C88" s="8"/>
      <c r="D88" s="8"/>
      <c r="E88" s="8"/>
      <c r="F88" s="8"/>
      <c r="G88" s="133"/>
      <c r="H88" s="133"/>
      <c r="I88" s="129"/>
      <c r="J88" s="129"/>
      <c r="K88" s="129"/>
      <c r="L88" s="129"/>
      <c r="M88" s="129"/>
      <c r="N88" s="129"/>
      <c r="O88" s="8"/>
      <c r="P88" s="8"/>
      <c r="Q88" s="8"/>
      <c r="R88" s="8"/>
      <c r="S88" s="8"/>
      <c r="T88" s="8"/>
      <c r="U88" s="8"/>
      <c r="V88" s="8"/>
      <c r="W88" s="8"/>
      <c r="X88" s="8"/>
      <c r="Y88" s="8"/>
      <c r="Z88" s="133"/>
      <c r="AA88" s="133"/>
      <c r="AB88" s="8"/>
      <c r="AC88" s="8"/>
      <c r="AD88" s="8"/>
      <c r="AE88" s="8"/>
    </row>
    <row r="89" ht="15.75" customHeight="1">
      <c r="A89" s="8"/>
      <c r="B89" s="8"/>
      <c r="C89" s="8"/>
      <c r="D89" s="8"/>
      <c r="E89" s="8"/>
      <c r="F89" s="8"/>
      <c r="G89" s="133"/>
      <c r="H89" s="133"/>
      <c r="I89" s="129"/>
      <c r="J89" s="129"/>
      <c r="K89" s="129"/>
      <c r="L89" s="129"/>
      <c r="M89" s="129"/>
      <c r="N89" s="129"/>
      <c r="O89" s="8"/>
      <c r="P89" s="8"/>
      <c r="Q89" s="8"/>
      <c r="R89" s="8"/>
      <c r="S89" s="8"/>
      <c r="T89" s="8"/>
      <c r="U89" s="8"/>
      <c r="V89" s="8"/>
      <c r="W89" s="8"/>
      <c r="X89" s="8"/>
      <c r="Y89" s="8"/>
      <c r="Z89" s="133"/>
      <c r="AA89" s="133"/>
      <c r="AB89" s="8"/>
      <c r="AC89" s="8"/>
      <c r="AD89" s="8"/>
      <c r="AE89" s="8"/>
    </row>
    <row r="90" ht="15.75" customHeight="1">
      <c r="A90" s="8"/>
      <c r="B90" s="8"/>
      <c r="C90" s="8"/>
      <c r="D90" s="8"/>
      <c r="E90" s="8"/>
      <c r="F90" s="8"/>
      <c r="G90" s="133"/>
      <c r="H90" s="133"/>
      <c r="I90" s="129"/>
      <c r="J90" s="129"/>
      <c r="K90" s="129"/>
      <c r="L90" s="129"/>
      <c r="M90" s="129"/>
      <c r="N90" s="129"/>
      <c r="O90" s="8"/>
      <c r="P90" s="8"/>
      <c r="Q90" s="8"/>
      <c r="R90" s="8"/>
      <c r="S90" s="8"/>
      <c r="T90" s="8"/>
      <c r="U90" s="8"/>
      <c r="V90" s="8"/>
      <c r="W90" s="8"/>
      <c r="X90" s="8"/>
      <c r="Y90" s="8"/>
      <c r="Z90" s="133"/>
      <c r="AA90" s="133"/>
      <c r="AB90" s="8"/>
      <c r="AC90" s="8"/>
      <c r="AD90" s="8"/>
      <c r="AE90" s="8"/>
    </row>
    <row r="91" ht="15.75" customHeight="1">
      <c r="A91" s="8"/>
      <c r="B91" s="8"/>
      <c r="C91" s="8"/>
      <c r="D91" s="8"/>
      <c r="E91" s="8"/>
      <c r="F91" s="8"/>
      <c r="G91" s="133"/>
      <c r="H91" s="133"/>
      <c r="I91" s="129"/>
      <c r="J91" s="129"/>
      <c r="K91" s="129"/>
      <c r="L91" s="129"/>
      <c r="M91" s="129"/>
      <c r="N91" s="129"/>
      <c r="O91" s="8"/>
      <c r="P91" s="8"/>
      <c r="Q91" s="8"/>
      <c r="R91" s="8"/>
      <c r="S91" s="8"/>
      <c r="T91" s="8"/>
      <c r="U91" s="8"/>
      <c r="V91" s="8"/>
      <c r="W91" s="8"/>
      <c r="X91" s="8"/>
      <c r="Y91" s="8"/>
      <c r="Z91" s="133"/>
      <c r="AA91" s="133"/>
      <c r="AB91" s="8"/>
      <c r="AC91" s="8"/>
      <c r="AD91" s="8"/>
      <c r="AE91" s="8"/>
    </row>
    <row r="92" ht="15.75" customHeight="1">
      <c r="A92" s="8"/>
      <c r="B92" s="8"/>
      <c r="C92" s="8"/>
      <c r="D92" s="8"/>
      <c r="E92" s="8"/>
      <c r="F92" s="8"/>
      <c r="G92" s="133"/>
      <c r="H92" s="133"/>
      <c r="I92" s="129"/>
      <c r="J92" s="129"/>
      <c r="K92" s="129"/>
      <c r="L92" s="129"/>
      <c r="M92" s="129"/>
      <c r="N92" s="129"/>
      <c r="O92" s="8"/>
      <c r="P92" s="8"/>
      <c r="Q92" s="8"/>
      <c r="R92" s="8"/>
      <c r="S92" s="8"/>
      <c r="T92" s="8"/>
      <c r="U92" s="8"/>
      <c r="V92" s="8"/>
      <c r="W92" s="8"/>
      <c r="X92" s="8"/>
      <c r="Y92" s="8"/>
      <c r="Z92" s="133"/>
      <c r="AA92" s="133"/>
      <c r="AB92" s="8"/>
      <c r="AC92" s="8"/>
      <c r="AD92" s="8"/>
      <c r="AE92" s="8"/>
    </row>
    <row r="93" ht="15.75" customHeight="1">
      <c r="A93" s="8"/>
      <c r="B93" s="8"/>
      <c r="C93" s="8"/>
      <c r="D93" s="8"/>
      <c r="E93" s="8"/>
      <c r="F93" s="8"/>
      <c r="G93" s="133"/>
      <c r="H93" s="133"/>
      <c r="I93" s="129"/>
      <c r="J93" s="129"/>
      <c r="K93" s="129"/>
      <c r="L93" s="129"/>
      <c r="M93" s="129"/>
      <c r="N93" s="129"/>
      <c r="O93" s="8"/>
      <c r="P93" s="8"/>
      <c r="Q93" s="8"/>
      <c r="R93" s="8"/>
      <c r="S93" s="8"/>
      <c r="T93" s="8"/>
      <c r="U93" s="8"/>
      <c r="V93" s="8"/>
      <c r="W93" s="8"/>
      <c r="X93" s="8"/>
      <c r="Y93" s="8"/>
      <c r="Z93" s="133"/>
      <c r="AA93" s="133"/>
      <c r="AB93" s="8"/>
      <c r="AC93" s="8"/>
      <c r="AD93" s="8"/>
      <c r="AE93" s="8"/>
    </row>
    <row r="94" ht="15.75" customHeight="1">
      <c r="A94" s="8"/>
      <c r="B94" s="8"/>
      <c r="C94" s="8"/>
      <c r="D94" s="8"/>
      <c r="E94" s="8"/>
      <c r="F94" s="8"/>
      <c r="G94" s="133"/>
      <c r="H94" s="133"/>
      <c r="I94" s="129"/>
      <c r="J94" s="129"/>
      <c r="K94" s="129"/>
      <c r="L94" s="129"/>
      <c r="M94" s="129"/>
      <c r="N94" s="129"/>
      <c r="O94" s="8"/>
      <c r="P94" s="8"/>
      <c r="Q94" s="8"/>
      <c r="R94" s="8"/>
      <c r="S94" s="8"/>
      <c r="T94" s="8"/>
      <c r="U94" s="8"/>
      <c r="V94" s="8"/>
      <c r="W94" s="8"/>
      <c r="X94" s="8"/>
      <c r="Y94" s="8"/>
      <c r="Z94" s="133"/>
      <c r="AA94" s="133"/>
      <c r="AB94" s="8"/>
      <c r="AC94" s="8"/>
      <c r="AD94" s="8"/>
      <c r="AE94" s="8"/>
    </row>
    <row r="95" ht="15.75" customHeight="1">
      <c r="A95" s="8"/>
      <c r="B95" s="8"/>
      <c r="C95" s="8"/>
      <c r="D95" s="8"/>
      <c r="E95" s="8"/>
      <c r="F95" s="8"/>
      <c r="G95" s="133"/>
      <c r="H95" s="133"/>
      <c r="I95" s="129"/>
      <c r="J95" s="129"/>
      <c r="K95" s="129"/>
      <c r="L95" s="129"/>
      <c r="M95" s="129"/>
      <c r="N95" s="129"/>
      <c r="O95" s="8"/>
      <c r="P95" s="8"/>
      <c r="Q95" s="8"/>
      <c r="R95" s="8"/>
      <c r="S95" s="8"/>
      <c r="T95" s="8"/>
      <c r="U95" s="8"/>
      <c r="V95" s="8"/>
      <c r="W95" s="8"/>
      <c r="X95" s="8"/>
      <c r="Y95" s="8"/>
      <c r="Z95" s="133"/>
      <c r="AA95" s="133"/>
      <c r="AB95" s="8"/>
      <c r="AC95" s="8"/>
      <c r="AD95" s="8"/>
      <c r="AE95" s="8"/>
    </row>
    <row r="96" ht="15.75" customHeight="1">
      <c r="A96" s="8"/>
      <c r="B96" s="8"/>
      <c r="C96" s="8"/>
      <c r="D96" s="8"/>
      <c r="E96" s="8"/>
      <c r="F96" s="8"/>
      <c r="G96" s="133"/>
      <c r="H96" s="133"/>
      <c r="I96" s="129"/>
      <c r="J96" s="129"/>
      <c r="K96" s="129"/>
      <c r="L96" s="129"/>
      <c r="M96" s="129"/>
      <c r="N96" s="129"/>
      <c r="O96" s="8"/>
      <c r="P96" s="8"/>
      <c r="Q96" s="8"/>
      <c r="R96" s="8"/>
      <c r="S96" s="8"/>
      <c r="T96" s="8"/>
      <c r="U96" s="8"/>
      <c r="V96" s="8"/>
      <c r="W96" s="8"/>
      <c r="X96" s="8"/>
      <c r="Y96" s="8"/>
      <c r="Z96" s="133"/>
      <c r="AA96" s="133"/>
      <c r="AB96" s="8"/>
      <c r="AC96" s="8"/>
      <c r="AD96" s="8"/>
      <c r="AE96" s="8"/>
    </row>
    <row r="97" ht="15.75" customHeight="1">
      <c r="A97" s="8"/>
      <c r="B97" s="8"/>
      <c r="C97" s="8"/>
      <c r="D97" s="8"/>
      <c r="E97" s="8"/>
      <c r="F97" s="8"/>
      <c r="G97" s="133"/>
      <c r="H97" s="133"/>
      <c r="I97" s="129"/>
      <c r="J97" s="129"/>
      <c r="K97" s="129"/>
      <c r="L97" s="129"/>
      <c r="M97" s="129"/>
      <c r="N97" s="129"/>
      <c r="O97" s="8"/>
      <c r="P97" s="8"/>
      <c r="Q97" s="8"/>
      <c r="R97" s="8"/>
      <c r="S97" s="8"/>
      <c r="T97" s="8"/>
      <c r="U97" s="8"/>
      <c r="V97" s="8"/>
      <c r="W97" s="8"/>
      <c r="X97" s="8"/>
      <c r="Y97" s="8"/>
      <c r="Z97" s="133"/>
      <c r="AA97" s="133"/>
      <c r="AB97" s="8"/>
      <c r="AC97" s="8"/>
      <c r="AD97" s="8"/>
      <c r="AE97" s="8"/>
    </row>
    <row r="98" ht="15.75" customHeight="1">
      <c r="A98" s="8"/>
      <c r="B98" s="8"/>
      <c r="C98" s="8"/>
      <c r="D98" s="8"/>
      <c r="E98" s="8"/>
      <c r="F98" s="8"/>
      <c r="G98" s="133"/>
      <c r="H98" s="133"/>
      <c r="I98" s="129"/>
      <c r="J98" s="129"/>
      <c r="K98" s="129"/>
      <c r="L98" s="129"/>
      <c r="M98" s="129"/>
      <c r="N98" s="129"/>
      <c r="O98" s="8"/>
      <c r="P98" s="8"/>
      <c r="Q98" s="8"/>
      <c r="R98" s="8"/>
      <c r="S98" s="8"/>
      <c r="T98" s="8"/>
      <c r="U98" s="8"/>
      <c r="V98" s="8"/>
      <c r="W98" s="8"/>
      <c r="X98" s="8"/>
      <c r="Y98" s="8"/>
      <c r="Z98" s="133"/>
      <c r="AA98" s="133"/>
      <c r="AB98" s="8"/>
      <c r="AC98" s="8"/>
      <c r="AD98" s="8"/>
      <c r="AE98" s="8"/>
    </row>
    <row r="99" ht="15.75" customHeight="1">
      <c r="A99" s="8"/>
      <c r="B99" s="8"/>
      <c r="C99" s="8"/>
      <c r="D99" s="8"/>
      <c r="E99" s="8"/>
      <c r="F99" s="8"/>
      <c r="G99" s="133"/>
      <c r="H99" s="133"/>
      <c r="I99" s="129"/>
      <c r="J99" s="129"/>
      <c r="K99" s="129"/>
      <c r="L99" s="129"/>
      <c r="M99" s="129"/>
      <c r="N99" s="129"/>
      <c r="O99" s="8"/>
      <c r="P99" s="8"/>
      <c r="Q99" s="8"/>
      <c r="R99" s="8"/>
      <c r="S99" s="8"/>
      <c r="T99" s="8"/>
      <c r="U99" s="8"/>
      <c r="V99" s="8"/>
      <c r="W99" s="8"/>
      <c r="X99" s="8"/>
      <c r="Y99" s="8"/>
      <c r="Z99" s="133"/>
      <c r="AA99" s="133"/>
      <c r="AB99" s="8"/>
      <c r="AC99" s="8"/>
      <c r="AD99" s="8"/>
      <c r="AE99" s="8"/>
    </row>
    <row r="100" ht="15.75" customHeight="1">
      <c r="A100" s="8"/>
      <c r="B100" s="8"/>
      <c r="C100" s="8"/>
      <c r="D100" s="8"/>
      <c r="E100" s="8"/>
      <c r="F100" s="8"/>
      <c r="G100" s="133"/>
      <c r="H100" s="133"/>
      <c r="I100" s="129"/>
      <c r="J100" s="129"/>
      <c r="K100" s="129"/>
      <c r="L100" s="129"/>
      <c r="M100" s="129"/>
      <c r="N100" s="129"/>
      <c r="O100" s="8"/>
      <c r="P100" s="8"/>
      <c r="Q100" s="8"/>
      <c r="R100" s="8"/>
      <c r="S100" s="8"/>
      <c r="T100" s="8"/>
      <c r="U100" s="8"/>
      <c r="V100" s="8"/>
      <c r="W100" s="8"/>
      <c r="X100" s="8"/>
      <c r="Y100" s="8"/>
      <c r="Z100" s="133"/>
      <c r="AA100" s="133"/>
      <c r="AB100" s="8"/>
      <c r="AC100" s="8"/>
      <c r="AD100" s="8"/>
      <c r="AE100" s="8"/>
    </row>
    <row r="101" ht="15.75" customHeight="1">
      <c r="A101" s="8"/>
      <c r="B101" s="8"/>
      <c r="C101" s="8"/>
      <c r="D101" s="8"/>
      <c r="E101" s="8"/>
      <c r="F101" s="8"/>
      <c r="G101" s="133"/>
      <c r="H101" s="133"/>
      <c r="I101" s="129"/>
      <c r="J101" s="129"/>
      <c r="K101" s="129"/>
      <c r="L101" s="129"/>
      <c r="M101" s="129"/>
      <c r="N101" s="129"/>
      <c r="O101" s="8"/>
      <c r="P101" s="8"/>
      <c r="Q101" s="8"/>
      <c r="R101" s="8"/>
      <c r="S101" s="8"/>
      <c r="T101" s="8"/>
      <c r="U101" s="8"/>
      <c r="V101" s="8"/>
      <c r="W101" s="8"/>
      <c r="X101" s="8"/>
      <c r="Y101" s="8"/>
      <c r="Z101" s="133"/>
      <c r="AA101" s="133"/>
      <c r="AB101" s="8"/>
      <c r="AC101" s="8"/>
      <c r="AD101" s="8"/>
      <c r="AE101" s="8"/>
    </row>
    <row r="102" ht="15.75" customHeight="1">
      <c r="A102" s="8"/>
      <c r="B102" s="8"/>
      <c r="C102" s="8"/>
      <c r="D102" s="8"/>
      <c r="E102" s="8"/>
      <c r="F102" s="8"/>
      <c r="G102" s="133"/>
      <c r="H102" s="133"/>
      <c r="I102" s="129"/>
      <c r="J102" s="129"/>
      <c r="K102" s="129"/>
      <c r="L102" s="129"/>
      <c r="M102" s="129"/>
      <c r="N102" s="129"/>
      <c r="O102" s="8"/>
      <c r="P102" s="8"/>
      <c r="Q102" s="8"/>
      <c r="R102" s="8"/>
      <c r="S102" s="8"/>
      <c r="T102" s="8"/>
      <c r="U102" s="8"/>
      <c r="V102" s="8"/>
      <c r="W102" s="8"/>
      <c r="X102" s="8"/>
      <c r="Y102" s="8"/>
      <c r="Z102" s="133"/>
      <c r="AA102" s="133"/>
      <c r="AB102" s="8"/>
      <c r="AC102" s="8"/>
      <c r="AD102" s="8"/>
      <c r="AE102" s="8"/>
    </row>
    <row r="103" ht="15.75" customHeight="1">
      <c r="A103" s="8"/>
      <c r="B103" s="8"/>
      <c r="C103" s="8"/>
      <c r="D103" s="8"/>
      <c r="E103" s="8"/>
      <c r="F103" s="8"/>
      <c r="G103" s="133"/>
      <c r="H103" s="133"/>
      <c r="I103" s="129"/>
      <c r="J103" s="129"/>
      <c r="K103" s="129"/>
      <c r="L103" s="129"/>
      <c r="M103" s="129"/>
      <c r="N103" s="129"/>
      <c r="O103" s="8"/>
      <c r="P103" s="8"/>
      <c r="Q103" s="8"/>
      <c r="R103" s="8"/>
      <c r="S103" s="8"/>
      <c r="T103" s="8"/>
      <c r="U103" s="8"/>
      <c r="V103" s="8"/>
      <c r="W103" s="8"/>
      <c r="X103" s="8"/>
      <c r="Y103" s="8"/>
      <c r="Z103" s="133"/>
      <c r="AA103" s="133"/>
      <c r="AB103" s="8"/>
      <c r="AC103" s="8"/>
      <c r="AD103" s="8"/>
      <c r="AE103" s="8"/>
    </row>
    <row r="104" ht="15.75" customHeight="1">
      <c r="A104" s="8"/>
      <c r="B104" s="8"/>
      <c r="C104" s="8"/>
      <c r="D104" s="8"/>
      <c r="E104" s="8"/>
      <c r="F104" s="8"/>
      <c r="G104" s="133"/>
      <c r="H104" s="133"/>
      <c r="I104" s="129"/>
      <c r="J104" s="129"/>
      <c r="K104" s="129"/>
      <c r="L104" s="129"/>
      <c r="M104" s="129"/>
      <c r="N104" s="129"/>
      <c r="O104" s="8"/>
      <c r="P104" s="8"/>
      <c r="Q104" s="8"/>
      <c r="R104" s="8"/>
      <c r="S104" s="8"/>
      <c r="T104" s="8"/>
      <c r="U104" s="8"/>
      <c r="V104" s="8"/>
      <c r="W104" s="8"/>
      <c r="X104" s="8"/>
      <c r="Y104" s="8"/>
      <c r="Z104" s="133"/>
      <c r="AA104" s="133"/>
      <c r="AB104" s="8"/>
      <c r="AC104" s="8"/>
      <c r="AD104" s="8"/>
      <c r="AE104" s="8"/>
    </row>
    <row r="105" ht="15.75" customHeight="1">
      <c r="A105" s="8"/>
      <c r="B105" s="8"/>
      <c r="C105" s="8"/>
      <c r="D105" s="8"/>
      <c r="E105" s="8"/>
      <c r="F105" s="8"/>
      <c r="G105" s="133"/>
      <c r="H105" s="133"/>
      <c r="I105" s="129"/>
      <c r="J105" s="129"/>
      <c r="K105" s="129"/>
      <c r="L105" s="129"/>
      <c r="M105" s="129"/>
      <c r="N105" s="129"/>
      <c r="O105" s="8"/>
      <c r="P105" s="8"/>
      <c r="Q105" s="8"/>
      <c r="R105" s="8"/>
      <c r="S105" s="8"/>
      <c r="T105" s="8"/>
      <c r="U105" s="8"/>
      <c r="V105" s="8"/>
      <c r="W105" s="8"/>
      <c r="X105" s="8"/>
      <c r="Y105" s="8"/>
      <c r="Z105" s="133"/>
      <c r="AA105" s="133"/>
      <c r="AB105" s="8"/>
      <c r="AC105" s="8"/>
      <c r="AD105" s="8"/>
      <c r="AE105" s="8"/>
    </row>
    <row r="106" ht="15.75" customHeight="1">
      <c r="A106" s="8"/>
      <c r="B106" s="8"/>
      <c r="C106" s="8"/>
      <c r="D106" s="8"/>
      <c r="E106" s="8"/>
      <c r="F106" s="8"/>
      <c r="G106" s="133"/>
      <c r="H106" s="133"/>
      <c r="I106" s="129"/>
      <c r="J106" s="129"/>
      <c r="K106" s="129"/>
      <c r="L106" s="129"/>
      <c r="M106" s="129"/>
      <c r="N106" s="129"/>
      <c r="O106" s="8"/>
      <c r="P106" s="8"/>
      <c r="Q106" s="8"/>
      <c r="R106" s="8"/>
      <c r="S106" s="8"/>
      <c r="T106" s="8"/>
      <c r="U106" s="8"/>
      <c r="V106" s="8"/>
      <c r="W106" s="8"/>
      <c r="X106" s="8"/>
      <c r="Y106" s="8"/>
      <c r="Z106" s="133"/>
      <c r="AA106" s="133"/>
      <c r="AB106" s="8"/>
      <c r="AC106" s="8"/>
      <c r="AD106" s="8"/>
      <c r="AE106" s="8"/>
    </row>
    <row r="107" ht="15.75" customHeight="1">
      <c r="A107" s="8"/>
      <c r="B107" s="8"/>
      <c r="C107" s="8"/>
      <c r="D107" s="8"/>
      <c r="E107" s="8"/>
      <c r="F107" s="8"/>
      <c r="G107" s="133"/>
      <c r="H107" s="133"/>
      <c r="I107" s="129"/>
      <c r="J107" s="129"/>
      <c r="K107" s="129"/>
      <c r="L107" s="129"/>
      <c r="M107" s="129"/>
      <c r="N107" s="129"/>
      <c r="O107" s="8"/>
      <c r="P107" s="8"/>
      <c r="Q107" s="8"/>
      <c r="R107" s="8"/>
      <c r="S107" s="8"/>
      <c r="T107" s="8"/>
      <c r="U107" s="8"/>
      <c r="V107" s="8"/>
      <c r="W107" s="8"/>
      <c r="X107" s="8"/>
      <c r="Y107" s="8"/>
      <c r="Z107" s="133"/>
      <c r="AA107" s="133"/>
      <c r="AB107" s="8"/>
      <c r="AC107" s="8"/>
      <c r="AD107" s="8"/>
      <c r="AE107" s="8"/>
    </row>
    <row r="108" ht="15.75" customHeight="1">
      <c r="A108" s="8"/>
      <c r="B108" s="8"/>
      <c r="C108" s="8"/>
      <c r="D108" s="8"/>
      <c r="E108" s="8"/>
      <c r="F108" s="8"/>
      <c r="G108" s="133"/>
      <c r="H108" s="133"/>
      <c r="I108" s="129"/>
      <c r="J108" s="129"/>
      <c r="K108" s="129"/>
      <c r="L108" s="129"/>
      <c r="M108" s="129"/>
      <c r="N108" s="129"/>
      <c r="O108" s="8"/>
      <c r="P108" s="8"/>
      <c r="Q108" s="8"/>
      <c r="R108" s="8"/>
      <c r="S108" s="8"/>
      <c r="T108" s="8"/>
      <c r="U108" s="8"/>
      <c r="V108" s="8"/>
      <c r="W108" s="8"/>
      <c r="X108" s="8"/>
      <c r="Y108" s="8"/>
      <c r="Z108" s="133"/>
      <c r="AA108" s="133"/>
      <c r="AB108" s="8"/>
      <c r="AC108" s="8"/>
      <c r="AD108" s="8"/>
      <c r="AE108" s="8"/>
    </row>
    <row r="109" ht="15.75" customHeight="1">
      <c r="A109" s="8"/>
      <c r="B109" s="8"/>
      <c r="C109" s="8"/>
      <c r="D109" s="8"/>
      <c r="E109" s="8"/>
      <c r="F109" s="8"/>
      <c r="G109" s="133"/>
      <c r="H109" s="133"/>
      <c r="I109" s="129"/>
      <c r="J109" s="129"/>
      <c r="K109" s="129"/>
      <c r="L109" s="129"/>
      <c r="M109" s="129"/>
      <c r="N109" s="129"/>
      <c r="O109" s="8"/>
      <c r="P109" s="8"/>
      <c r="Q109" s="8"/>
      <c r="R109" s="8"/>
      <c r="S109" s="8"/>
      <c r="T109" s="8"/>
      <c r="U109" s="8"/>
      <c r="V109" s="8"/>
      <c r="W109" s="8"/>
      <c r="X109" s="8"/>
      <c r="Y109" s="8"/>
      <c r="Z109" s="133"/>
      <c r="AA109" s="133"/>
      <c r="AB109" s="8"/>
      <c r="AC109" s="8"/>
      <c r="AD109" s="8"/>
      <c r="AE109" s="8"/>
    </row>
    <row r="110" ht="15.75" customHeight="1">
      <c r="A110" s="8"/>
      <c r="B110" s="8"/>
      <c r="C110" s="8"/>
      <c r="D110" s="8"/>
      <c r="E110" s="8"/>
      <c r="F110" s="8"/>
      <c r="G110" s="133"/>
      <c r="H110" s="133"/>
      <c r="I110" s="129"/>
      <c r="J110" s="129"/>
      <c r="K110" s="129"/>
      <c r="L110" s="129"/>
      <c r="M110" s="129"/>
      <c r="N110" s="129"/>
      <c r="O110" s="8"/>
      <c r="P110" s="8"/>
      <c r="Q110" s="8"/>
      <c r="R110" s="8"/>
      <c r="S110" s="8"/>
      <c r="T110" s="8"/>
      <c r="U110" s="8"/>
      <c r="V110" s="8"/>
      <c r="W110" s="8"/>
      <c r="X110" s="8"/>
      <c r="Y110" s="8"/>
      <c r="Z110" s="133"/>
      <c r="AA110" s="133"/>
      <c r="AB110" s="8"/>
      <c r="AC110" s="8"/>
      <c r="AD110" s="8"/>
      <c r="AE110" s="8"/>
    </row>
    <row r="111" ht="15.75" customHeight="1">
      <c r="A111" s="8"/>
      <c r="B111" s="8"/>
      <c r="C111" s="8"/>
      <c r="D111" s="8"/>
      <c r="E111" s="8"/>
      <c r="F111" s="8"/>
      <c r="G111" s="133"/>
      <c r="H111" s="133"/>
      <c r="I111" s="129"/>
      <c r="J111" s="129"/>
      <c r="K111" s="129"/>
      <c r="L111" s="129"/>
      <c r="M111" s="129"/>
      <c r="N111" s="129"/>
      <c r="O111" s="8"/>
      <c r="P111" s="8"/>
      <c r="Q111" s="8"/>
      <c r="R111" s="8"/>
      <c r="S111" s="8"/>
      <c r="T111" s="8"/>
      <c r="U111" s="8"/>
      <c r="V111" s="8"/>
      <c r="W111" s="8"/>
      <c r="X111" s="8"/>
      <c r="Y111" s="8"/>
      <c r="Z111" s="133"/>
      <c r="AA111" s="133"/>
      <c r="AB111" s="8"/>
      <c r="AC111" s="8"/>
      <c r="AD111" s="8"/>
      <c r="AE111" s="8"/>
    </row>
    <row r="112" ht="15.75" customHeight="1">
      <c r="A112" s="8"/>
      <c r="B112" s="8"/>
      <c r="C112" s="8"/>
      <c r="D112" s="8"/>
      <c r="E112" s="8"/>
      <c r="F112" s="8"/>
      <c r="G112" s="133"/>
      <c r="H112" s="133"/>
      <c r="I112" s="129"/>
      <c r="J112" s="129"/>
      <c r="K112" s="129"/>
      <c r="L112" s="129"/>
      <c r="M112" s="129"/>
      <c r="N112" s="129"/>
      <c r="O112" s="8"/>
      <c r="P112" s="8"/>
      <c r="Q112" s="8"/>
      <c r="R112" s="8"/>
      <c r="S112" s="8"/>
      <c r="T112" s="8"/>
      <c r="U112" s="8"/>
      <c r="V112" s="8"/>
      <c r="W112" s="8"/>
      <c r="X112" s="8"/>
      <c r="Y112" s="8"/>
      <c r="Z112" s="133"/>
      <c r="AA112" s="133"/>
      <c r="AB112" s="8"/>
      <c r="AC112" s="8"/>
      <c r="AD112" s="8"/>
      <c r="AE112" s="8"/>
    </row>
    <row r="113" ht="15.75" customHeight="1">
      <c r="A113" s="8"/>
      <c r="B113" s="8"/>
      <c r="C113" s="8"/>
      <c r="D113" s="8"/>
      <c r="E113" s="8"/>
      <c r="F113" s="8"/>
      <c r="G113" s="133"/>
      <c r="H113" s="133"/>
      <c r="I113" s="129"/>
      <c r="J113" s="129"/>
      <c r="K113" s="129"/>
      <c r="L113" s="129"/>
      <c r="M113" s="129"/>
      <c r="N113" s="129"/>
      <c r="O113" s="8"/>
      <c r="P113" s="8"/>
      <c r="Q113" s="8"/>
      <c r="R113" s="8"/>
      <c r="S113" s="8"/>
      <c r="T113" s="8"/>
      <c r="U113" s="8"/>
      <c r="V113" s="8"/>
      <c r="W113" s="8"/>
      <c r="X113" s="8"/>
      <c r="Y113" s="8"/>
      <c r="Z113" s="133"/>
      <c r="AA113" s="133"/>
      <c r="AB113" s="8"/>
      <c r="AC113" s="8"/>
      <c r="AD113" s="8"/>
      <c r="AE113" s="8"/>
    </row>
    <row r="114" ht="15.75" customHeight="1">
      <c r="A114" s="8"/>
      <c r="B114" s="8"/>
      <c r="C114" s="8"/>
      <c r="D114" s="8"/>
      <c r="E114" s="8"/>
      <c r="F114" s="8"/>
      <c r="G114" s="133"/>
      <c r="H114" s="133"/>
      <c r="I114" s="129"/>
      <c r="J114" s="129"/>
      <c r="K114" s="129"/>
      <c r="L114" s="129"/>
      <c r="M114" s="129"/>
      <c r="N114" s="129"/>
      <c r="O114" s="8"/>
      <c r="P114" s="8"/>
      <c r="Q114" s="8"/>
      <c r="R114" s="8"/>
      <c r="S114" s="8"/>
      <c r="T114" s="8"/>
      <c r="U114" s="8"/>
      <c r="V114" s="8"/>
      <c r="W114" s="8"/>
      <c r="X114" s="8"/>
      <c r="Y114" s="8"/>
      <c r="Z114" s="133"/>
      <c r="AA114" s="133"/>
      <c r="AB114" s="8"/>
      <c r="AC114" s="8"/>
      <c r="AD114" s="8"/>
      <c r="AE114" s="8"/>
    </row>
    <row r="115" ht="15.75" customHeight="1">
      <c r="A115" s="8"/>
      <c r="B115" s="8"/>
      <c r="C115" s="8"/>
      <c r="D115" s="8"/>
      <c r="E115" s="8"/>
      <c r="F115" s="8"/>
      <c r="G115" s="133"/>
      <c r="H115" s="133"/>
      <c r="I115" s="129"/>
      <c r="J115" s="129"/>
      <c r="K115" s="129"/>
      <c r="L115" s="129"/>
      <c r="M115" s="129"/>
      <c r="N115" s="129"/>
      <c r="O115" s="8"/>
      <c r="P115" s="8"/>
      <c r="Q115" s="8"/>
      <c r="R115" s="8"/>
      <c r="S115" s="8"/>
      <c r="T115" s="8"/>
      <c r="U115" s="8"/>
      <c r="V115" s="8"/>
      <c r="W115" s="8"/>
      <c r="X115" s="8"/>
      <c r="Y115" s="8"/>
      <c r="Z115" s="133"/>
      <c r="AA115" s="133"/>
      <c r="AB115" s="8"/>
      <c r="AC115" s="8"/>
      <c r="AD115" s="8"/>
      <c r="AE115" s="8"/>
    </row>
    <row r="116" ht="15.75" customHeight="1">
      <c r="A116" s="8"/>
      <c r="B116" s="8"/>
      <c r="C116" s="8"/>
      <c r="D116" s="8"/>
      <c r="E116" s="8"/>
      <c r="F116" s="8"/>
      <c r="G116" s="133"/>
      <c r="H116" s="133"/>
      <c r="I116" s="129"/>
      <c r="J116" s="129"/>
      <c r="K116" s="129"/>
      <c r="L116" s="129"/>
      <c r="M116" s="129"/>
      <c r="N116" s="129"/>
      <c r="O116" s="8"/>
      <c r="P116" s="8"/>
      <c r="Q116" s="8"/>
      <c r="R116" s="8"/>
      <c r="S116" s="8"/>
      <c r="T116" s="8"/>
      <c r="U116" s="8"/>
      <c r="V116" s="8"/>
      <c r="W116" s="8"/>
      <c r="X116" s="8"/>
      <c r="Y116" s="8"/>
      <c r="Z116" s="133"/>
      <c r="AA116" s="133"/>
      <c r="AB116" s="8"/>
      <c r="AC116" s="8"/>
      <c r="AD116" s="8"/>
      <c r="AE116" s="8"/>
    </row>
    <row r="117" ht="15.75" customHeight="1">
      <c r="A117" s="8"/>
      <c r="B117" s="8"/>
      <c r="C117" s="8"/>
      <c r="D117" s="8"/>
      <c r="E117" s="8"/>
      <c r="F117" s="8"/>
      <c r="G117" s="133"/>
      <c r="H117" s="133"/>
      <c r="I117" s="129"/>
      <c r="J117" s="129"/>
      <c r="K117" s="129"/>
      <c r="L117" s="129"/>
      <c r="M117" s="129"/>
      <c r="N117" s="129"/>
      <c r="O117" s="8"/>
      <c r="P117" s="8"/>
      <c r="Q117" s="8"/>
      <c r="R117" s="8"/>
      <c r="S117" s="8"/>
      <c r="T117" s="8"/>
      <c r="U117" s="8"/>
      <c r="V117" s="8"/>
      <c r="W117" s="8"/>
      <c r="X117" s="8"/>
      <c r="Y117" s="8"/>
      <c r="Z117" s="133"/>
      <c r="AA117" s="133"/>
      <c r="AB117" s="8"/>
      <c r="AC117" s="8"/>
      <c r="AD117" s="8"/>
      <c r="AE117" s="8"/>
    </row>
    <row r="118" ht="15.75" customHeight="1">
      <c r="A118" s="8"/>
      <c r="B118" s="8"/>
      <c r="C118" s="8"/>
      <c r="D118" s="8"/>
      <c r="E118" s="8"/>
      <c r="F118" s="8"/>
      <c r="G118" s="133"/>
      <c r="H118" s="133"/>
      <c r="I118" s="129"/>
      <c r="J118" s="129"/>
      <c r="K118" s="129"/>
      <c r="L118" s="129"/>
      <c r="M118" s="129"/>
      <c r="N118" s="129"/>
      <c r="O118" s="8"/>
      <c r="P118" s="8"/>
      <c r="Q118" s="8"/>
      <c r="R118" s="8"/>
      <c r="S118" s="8"/>
      <c r="T118" s="8"/>
      <c r="U118" s="8"/>
      <c r="V118" s="8"/>
      <c r="W118" s="8"/>
      <c r="X118" s="8"/>
      <c r="Y118" s="8"/>
      <c r="Z118" s="133"/>
      <c r="AA118" s="133"/>
      <c r="AB118" s="8"/>
      <c r="AC118" s="8"/>
      <c r="AD118" s="8"/>
      <c r="AE118" s="8"/>
    </row>
    <row r="119" ht="15.75" customHeight="1">
      <c r="A119" s="8"/>
      <c r="B119" s="8"/>
      <c r="C119" s="8"/>
      <c r="D119" s="8"/>
      <c r="E119" s="8"/>
      <c r="F119" s="8"/>
      <c r="G119" s="133"/>
      <c r="H119" s="133"/>
      <c r="I119" s="129"/>
      <c r="J119" s="129"/>
      <c r="K119" s="129"/>
      <c r="L119" s="129"/>
      <c r="M119" s="129"/>
      <c r="N119" s="129"/>
      <c r="O119" s="8"/>
      <c r="P119" s="8"/>
      <c r="Q119" s="8"/>
      <c r="R119" s="8"/>
      <c r="S119" s="8"/>
      <c r="T119" s="8"/>
      <c r="U119" s="8"/>
      <c r="V119" s="8"/>
      <c r="W119" s="8"/>
      <c r="X119" s="8"/>
      <c r="Y119" s="8"/>
      <c r="Z119" s="133"/>
      <c r="AA119" s="133"/>
      <c r="AB119" s="8"/>
      <c r="AC119" s="8"/>
      <c r="AD119" s="8"/>
      <c r="AE119" s="8"/>
    </row>
    <row r="120" ht="15.75" customHeight="1">
      <c r="A120" s="8"/>
      <c r="B120" s="8"/>
      <c r="C120" s="8"/>
      <c r="D120" s="8"/>
      <c r="E120" s="8"/>
      <c r="F120" s="8"/>
      <c r="G120" s="133"/>
      <c r="H120" s="133"/>
      <c r="I120" s="129"/>
      <c r="J120" s="129"/>
      <c r="K120" s="129"/>
      <c r="L120" s="129"/>
      <c r="M120" s="129"/>
      <c r="N120" s="129"/>
      <c r="O120" s="8"/>
      <c r="P120" s="8"/>
      <c r="Q120" s="8"/>
      <c r="R120" s="8"/>
      <c r="S120" s="8"/>
      <c r="T120" s="8"/>
      <c r="U120" s="8"/>
      <c r="V120" s="8"/>
      <c r="W120" s="8"/>
      <c r="X120" s="8"/>
      <c r="Y120" s="8"/>
      <c r="Z120" s="133"/>
      <c r="AA120" s="133"/>
      <c r="AB120" s="8"/>
      <c r="AC120" s="8"/>
      <c r="AD120" s="8"/>
      <c r="AE120" s="8"/>
    </row>
    <row r="121" ht="15.75" customHeight="1">
      <c r="A121" s="8"/>
      <c r="B121" s="8"/>
      <c r="C121" s="8"/>
      <c r="D121" s="8"/>
      <c r="E121" s="8"/>
      <c r="F121" s="8"/>
      <c r="G121" s="133"/>
      <c r="H121" s="133"/>
      <c r="I121" s="129"/>
      <c r="J121" s="129"/>
      <c r="K121" s="129"/>
      <c r="L121" s="129"/>
      <c r="M121" s="129"/>
      <c r="N121" s="129"/>
      <c r="O121" s="8"/>
      <c r="P121" s="8"/>
      <c r="Q121" s="8"/>
      <c r="R121" s="8"/>
      <c r="S121" s="8"/>
      <c r="T121" s="8"/>
      <c r="U121" s="8"/>
      <c r="V121" s="8"/>
      <c r="W121" s="8"/>
      <c r="X121" s="8"/>
      <c r="Y121" s="8"/>
      <c r="Z121" s="133"/>
      <c r="AA121" s="133"/>
      <c r="AB121" s="8"/>
      <c r="AC121" s="8"/>
      <c r="AD121" s="8"/>
      <c r="AE121" s="8"/>
    </row>
    <row r="122" ht="15.75" customHeight="1">
      <c r="A122" s="8"/>
      <c r="B122" s="8"/>
      <c r="C122" s="8"/>
      <c r="D122" s="8"/>
      <c r="E122" s="8"/>
      <c r="F122" s="8"/>
      <c r="G122" s="133"/>
      <c r="H122" s="133"/>
      <c r="I122" s="129"/>
      <c r="J122" s="129"/>
      <c r="K122" s="129"/>
      <c r="L122" s="129"/>
      <c r="M122" s="129"/>
      <c r="N122" s="129"/>
      <c r="O122" s="8"/>
      <c r="P122" s="8"/>
      <c r="Q122" s="8"/>
      <c r="R122" s="8"/>
      <c r="S122" s="8"/>
      <c r="T122" s="8"/>
      <c r="U122" s="8"/>
      <c r="V122" s="8"/>
      <c r="W122" s="8"/>
      <c r="X122" s="8"/>
      <c r="Y122" s="8"/>
      <c r="Z122" s="133"/>
      <c r="AA122" s="133"/>
      <c r="AB122" s="8"/>
      <c r="AC122" s="8"/>
      <c r="AD122" s="8"/>
      <c r="AE122" s="8"/>
    </row>
    <row r="123" ht="15.75" customHeight="1">
      <c r="A123" s="8"/>
      <c r="B123" s="8"/>
      <c r="C123" s="8"/>
      <c r="D123" s="8"/>
      <c r="E123" s="8"/>
      <c r="F123" s="8"/>
      <c r="G123" s="133"/>
      <c r="H123" s="133"/>
      <c r="I123" s="129"/>
      <c r="J123" s="129"/>
      <c r="K123" s="129"/>
      <c r="L123" s="129"/>
      <c r="M123" s="129"/>
      <c r="N123" s="129"/>
      <c r="O123" s="8"/>
      <c r="P123" s="8"/>
      <c r="Q123" s="8"/>
      <c r="R123" s="8"/>
      <c r="S123" s="8"/>
      <c r="T123" s="8"/>
      <c r="U123" s="8"/>
      <c r="V123" s="8"/>
      <c r="W123" s="8"/>
      <c r="X123" s="8"/>
      <c r="Y123" s="8"/>
      <c r="Z123" s="133"/>
      <c r="AA123" s="133"/>
      <c r="AB123" s="8"/>
      <c r="AC123" s="8"/>
      <c r="AD123" s="8"/>
      <c r="AE123" s="8"/>
    </row>
    <row r="124" ht="15.75" customHeight="1">
      <c r="A124" s="8"/>
      <c r="B124" s="8"/>
      <c r="C124" s="8"/>
      <c r="D124" s="8"/>
      <c r="E124" s="8"/>
      <c r="F124" s="8"/>
      <c r="G124" s="133"/>
      <c r="H124" s="133"/>
      <c r="I124" s="129"/>
      <c r="J124" s="129"/>
      <c r="K124" s="129"/>
      <c r="L124" s="129"/>
      <c r="M124" s="129"/>
      <c r="N124" s="129"/>
      <c r="O124" s="8"/>
      <c r="P124" s="8"/>
      <c r="Q124" s="8"/>
      <c r="R124" s="8"/>
      <c r="S124" s="8"/>
      <c r="T124" s="8"/>
      <c r="U124" s="8"/>
      <c r="V124" s="8"/>
      <c r="W124" s="8"/>
      <c r="X124" s="8"/>
      <c r="Y124" s="8"/>
      <c r="Z124" s="133"/>
      <c r="AA124" s="133"/>
      <c r="AB124" s="8"/>
      <c r="AC124" s="8"/>
      <c r="AD124" s="8"/>
      <c r="AE124" s="8"/>
    </row>
    <row r="125" ht="15.75" customHeight="1">
      <c r="A125" s="8"/>
      <c r="B125" s="8"/>
      <c r="C125" s="8"/>
      <c r="D125" s="8"/>
      <c r="E125" s="8"/>
      <c r="F125" s="8"/>
      <c r="G125" s="133"/>
      <c r="H125" s="133"/>
      <c r="I125" s="129"/>
      <c r="J125" s="129"/>
      <c r="K125" s="129"/>
      <c r="L125" s="129"/>
      <c r="M125" s="129"/>
      <c r="N125" s="129"/>
      <c r="O125" s="8"/>
      <c r="P125" s="8"/>
      <c r="Q125" s="8"/>
      <c r="R125" s="8"/>
      <c r="S125" s="8"/>
      <c r="T125" s="8"/>
      <c r="U125" s="8"/>
      <c r="V125" s="8"/>
      <c r="W125" s="8"/>
      <c r="X125" s="8"/>
      <c r="Y125" s="8"/>
      <c r="Z125" s="133"/>
      <c r="AA125" s="133"/>
      <c r="AB125" s="8"/>
      <c r="AC125" s="8"/>
      <c r="AD125" s="8"/>
      <c r="AE125" s="8"/>
    </row>
    <row r="126" ht="15.75" customHeight="1">
      <c r="A126" s="8"/>
      <c r="B126" s="8"/>
      <c r="C126" s="8"/>
      <c r="D126" s="8"/>
      <c r="E126" s="8"/>
      <c r="F126" s="8"/>
      <c r="G126" s="133"/>
      <c r="H126" s="133"/>
      <c r="I126" s="129"/>
      <c r="J126" s="129"/>
      <c r="K126" s="129"/>
      <c r="L126" s="129"/>
      <c r="M126" s="129"/>
      <c r="N126" s="129"/>
      <c r="O126" s="8"/>
      <c r="P126" s="8"/>
      <c r="Q126" s="8"/>
      <c r="R126" s="8"/>
      <c r="S126" s="8"/>
      <c r="T126" s="8"/>
      <c r="U126" s="8"/>
      <c r="V126" s="8"/>
      <c r="W126" s="8"/>
      <c r="X126" s="8"/>
      <c r="Y126" s="8"/>
      <c r="Z126" s="133"/>
      <c r="AA126" s="133"/>
      <c r="AB126" s="8"/>
      <c r="AC126" s="8"/>
      <c r="AD126" s="8"/>
      <c r="AE126" s="8"/>
    </row>
    <row r="127" ht="15.75" customHeight="1">
      <c r="A127" s="8"/>
      <c r="B127" s="8"/>
      <c r="C127" s="8"/>
      <c r="D127" s="8"/>
      <c r="E127" s="8"/>
      <c r="F127" s="8"/>
      <c r="G127" s="133"/>
      <c r="H127" s="133"/>
      <c r="I127" s="129"/>
      <c r="J127" s="129"/>
      <c r="K127" s="129"/>
      <c r="L127" s="129"/>
      <c r="M127" s="129"/>
      <c r="N127" s="129"/>
      <c r="O127" s="8"/>
      <c r="P127" s="8"/>
      <c r="Q127" s="8"/>
      <c r="R127" s="8"/>
      <c r="S127" s="8"/>
      <c r="T127" s="8"/>
      <c r="U127" s="8"/>
      <c r="V127" s="8"/>
      <c r="W127" s="8"/>
      <c r="X127" s="8"/>
      <c r="Y127" s="8"/>
      <c r="Z127" s="133"/>
      <c r="AA127" s="133"/>
      <c r="AB127" s="8"/>
      <c r="AC127" s="8"/>
      <c r="AD127" s="8"/>
      <c r="AE127" s="8"/>
    </row>
    <row r="128" ht="15.75" customHeight="1">
      <c r="A128" s="8"/>
      <c r="B128" s="8"/>
      <c r="C128" s="8"/>
      <c r="D128" s="8"/>
      <c r="E128" s="8"/>
      <c r="F128" s="8"/>
      <c r="G128" s="133"/>
      <c r="H128" s="133"/>
      <c r="I128" s="129"/>
      <c r="J128" s="129"/>
      <c r="K128" s="129"/>
      <c r="L128" s="129"/>
      <c r="M128" s="129"/>
      <c r="N128" s="129"/>
      <c r="O128" s="8"/>
      <c r="P128" s="8"/>
      <c r="Q128" s="8"/>
      <c r="R128" s="8"/>
      <c r="S128" s="8"/>
      <c r="T128" s="8"/>
      <c r="U128" s="8"/>
      <c r="V128" s="8"/>
      <c r="W128" s="8"/>
      <c r="X128" s="8"/>
      <c r="Y128" s="8"/>
      <c r="Z128" s="133"/>
      <c r="AA128" s="133"/>
      <c r="AB128" s="8"/>
      <c r="AC128" s="8"/>
      <c r="AD128" s="8"/>
      <c r="AE128" s="8"/>
    </row>
    <row r="129" ht="15.75" customHeight="1">
      <c r="A129" s="8"/>
      <c r="B129" s="8"/>
      <c r="C129" s="8"/>
      <c r="D129" s="8"/>
      <c r="E129" s="8"/>
      <c r="F129" s="8"/>
      <c r="G129" s="133"/>
      <c r="H129" s="133"/>
      <c r="I129" s="129"/>
      <c r="J129" s="129"/>
      <c r="K129" s="129"/>
      <c r="L129" s="129"/>
      <c r="M129" s="129"/>
      <c r="N129" s="129"/>
      <c r="O129" s="8"/>
      <c r="P129" s="8"/>
      <c r="Q129" s="8"/>
      <c r="R129" s="8"/>
      <c r="S129" s="8"/>
      <c r="T129" s="8"/>
      <c r="U129" s="8"/>
      <c r="V129" s="8"/>
      <c r="W129" s="8"/>
      <c r="X129" s="8"/>
      <c r="Y129" s="8"/>
      <c r="Z129" s="133"/>
      <c r="AA129" s="133"/>
      <c r="AB129" s="8"/>
      <c r="AC129" s="8"/>
      <c r="AD129" s="8"/>
      <c r="AE129" s="8"/>
    </row>
    <row r="130" ht="15.75" customHeight="1">
      <c r="A130" s="8"/>
      <c r="B130" s="8"/>
      <c r="C130" s="8"/>
      <c r="D130" s="8"/>
      <c r="E130" s="8"/>
      <c r="F130" s="8"/>
      <c r="G130" s="133"/>
      <c r="H130" s="133"/>
      <c r="I130" s="129"/>
      <c r="J130" s="129"/>
      <c r="K130" s="129"/>
      <c r="L130" s="129"/>
      <c r="M130" s="129"/>
      <c r="N130" s="129"/>
      <c r="O130" s="8"/>
      <c r="P130" s="8"/>
      <c r="Q130" s="8"/>
      <c r="R130" s="8"/>
      <c r="S130" s="8"/>
      <c r="T130" s="8"/>
      <c r="U130" s="8"/>
      <c r="V130" s="8"/>
      <c r="W130" s="8"/>
      <c r="X130" s="8"/>
      <c r="Y130" s="8"/>
      <c r="Z130" s="133"/>
      <c r="AA130" s="133"/>
      <c r="AB130" s="8"/>
      <c r="AC130" s="8"/>
      <c r="AD130" s="8"/>
      <c r="AE130" s="8"/>
    </row>
    <row r="131" ht="15.75" customHeight="1">
      <c r="A131" s="8"/>
      <c r="B131" s="8"/>
      <c r="C131" s="8"/>
      <c r="D131" s="8"/>
      <c r="E131" s="8"/>
      <c r="F131" s="8"/>
      <c r="G131" s="133"/>
      <c r="H131" s="133"/>
      <c r="I131" s="129"/>
      <c r="J131" s="129"/>
      <c r="K131" s="129"/>
      <c r="L131" s="129"/>
      <c r="M131" s="129"/>
      <c r="N131" s="129"/>
      <c r="O131" s="8"/>
      <c r="P131" s="8"/>
      <c r="Q131" s="8"/>
      <c r="R131" s="8"/>
      <c r="S131" s="8"/>
      <c r="T131" s="8"/>
      <c r="U131" s="8"/>
      <c r="V131" s="8"/>
      <c r="W131" s="8"/>
      <c r="X131" s="8"/>
      <c r="Y131" s="8"/>
      <c r="Z131" s="133"/>
      <c r="AA131" s="133"/>
      <c r="AB131" s="8"/>
      <c r="AC131" s="8"/>
      <c r="AD131" s="8"/>
      <c r="AE131" s="8"/>
    </row>
    <row r="132" ht="15.75" customHeight="1">
      <c r="A132" s="8"/>
      <c r="B132" s="8"/>
      <c r="C132" s="8"/>
      <c r="D132" s="8"/>
      <c r="E132" s="8"/>
      <c r="F132" s="8"/>
      <c r="G132" s="133"/>
      <c r="H132" s="133"/>
      <c r="I132" s="129"/>
      <c r="J132" s="129"/>
      <c r="K132" s="129"/>
      <c r="L132" s="129"/>
      <c r="M132" s="129"/>
      <c r="N132" s="129"/>
      <c r="O132" s="8"/>
      <c r="P132" s="8"/>
      <c r="Q132" s="8"/>
      <c r="R132" s="8"/>
      <c r="S132" s="8"/>
      <c r="T132" s="8"/>
      <c r="U132" s="8"/>
      <c r="V132" s="8"/>
      <c r="W132" s="8"/>
      <c r="X132" s="8"/>
      <c r="Y132" s="8"/>
      <c r="Z132" s="133"/>
      <c r="AA132" s="133"/>
      <c r="AB132" s="8"/>
      <c r="AC132" s="8"/>
      <c r="AD132" s="8"/>
      <c r="AE132" s="8"/>
    </row>
    <row r="133" ht="15.75" customHeight="1">
      <c r="A133" s="8"/>
      <c r="B133" s="8"/>
      <c r="C133" s="8"/>
      <c r="D133" s="8"/>
      <c r="E133" s="8"/>
      <c r="F133" s="8"/>
      <c r="G133" s="133"/>
      <c r="H133" s="133"/>
      <c r="I133" s="129"/>
      <c r="J133" s="129"/>
      <c r="K133" s="129"/>
      <c r="L133" s="129"/>
      <c r="M133" s="129"/>
      <c r="N133" s="129"/>
      <c r="O133" s="8"/>
      <c r="P133" s="8"/>
      <c r="Q133" s="8"/>
      <c r="R133" s="8"/>
      <c r="S133" s="8"/>
      <c r="T133" s="8"/>
      <c r="U133" s="8"/>
      <c r="V133" s="8"/>
      <c r="W133" s="8"/>
      <c r="X133" s="8"/>
      <c r="Y133" s="8"/>
      <c r="Z133" s="133"/>
      <c r="AA133" s="133"/>
      <c r="AB133" s="8"/>
      <c r="AC133" s="8"/>
      <c r="AD133" s="8"/>
      <c r="AE133" s="8"/>
    </row>
    <row r="134" ht="15.75" customHeight="1">
      <c r="A134" s="8"/>
      <c r="B134" s="8"/>
      <c r="C134" s="8"/>
      <c r="D134" s="8"/>
      <c r="E134" s="8"/>
      <c r="F134" s="8"/>
      <c r="G134" s="133"/>
      <c r="H134" s="133"/>
      <c r="I134" s="129"/>
      <c r="J134" s="129"/>
      <c r="K134" s="129"/>
      <c r="L134" s="129"/>
      <c r="M134" s="129"/>
      <c r="N134" s="129"/>
      <c r="O134" s="8"/>
      <c r="P134" s="8"/>
      <c r="Q134" s="8"/>
      <c r="R134" s="8"/>
      <c r="S134" s="8"/>
      <c r="T134" s="8"/>
      <c r="U134" s="8"/>
      <c r="V134" s="8"/>
      <c r="W134" s="8"/>
      <c r="X134" s="8"/>
      <c r="Y134" s="8"/>
      <c r="Z134" s="133"/>
      <c r="AA134" s="133"/>
      <c r="AB134" s="8"/>
      <c r="AC134" s="8"/>
      <c r="AD134" s="8"/>
      <c r="AE134" s="8"/>
    </row>
    <row r="135" ht="15.75" customHeight="1">
      <c r="A135" s="8"/>
      <c r="B135" s="8"/>
      <c r="C135" s="8"/>
      <c r="D135" s="8"/>
      <c r="E135" s="8"/>
      <c r="F135" s="8"/>
      <c r="G135" s="133"/>
      <c r="H135" s="133"/>
      <c r="I135" s="129"/>
      <c r="J135" s="129"/>
      <c r="K135" s="129"/>
      <c r="L135" s="129"/>
      <c r="M135" s="129"/>
      <c r="N135" s="129"/>
      <c r="O135" s="8"/>
      <c r="P135" s="8"/>
      <c r="Q135" s="8"/>
      <c r="R135" s="8"/>
      <c r="S135" s="8"/>
      <c r="T135" s="8"/>
      <c r="U135" s="8"/>
      <c r="V135" s="8"/>
      <c r="W135" s="8"/>
      <c r="X135" s="8"/>
      <c r="Y135" s="8"/>
      <c r="Z135" s="133"/>
      <c r="AA135" s="133"/>
      <c r="AB135" s="8"/>
      <c r="AC135" s="8"/>
      <c r="AD135" s="8"/>
      <c r="AE135" s="8"/>
    </row>
    <row r="136" ht="15.75" customHeight="1">
      <c r="A136" s="8"/>
      <c r="B136" s="8"/>
      <c r="C136" s="8"/>
      <c r="D136" s="8"/>
      <c r="E136" s="8"/>
      <c r="F136" s="8"/>
      <c r="G136" s="133"/>
      <c r="H136" s="133"/>
      <c r="I136" s="129"/>
      <c r="J136" s="129"/>
      <c r="K136" s="129"/>
      <c r="L136" s="129"/>
      <c r="M136" s="129"/>
      <c r="N136" s="129"/>
      <c r="O136" s="8"/>
      <c r="P136" s="8"/>
      <c r="Q136" s="8"/>
      <c r="R136" s="8"/>
      <c r="S136" s="8"/>
      <c r="T136" s="8"/>
      <c r="U136" s="8"/>
      <c r="V136" s="8"/>
      <c r="W136" s="8"/>
      <c r="X136" s="8"/>
      <c r="Y136" s="8"/>
      <c r="Z136" s="133"/>
      <c r="AA136" s="133"/>
      <c r="AB136" s="8"/>
      <c r="AC136" s="8"/>
      <c r="AD136" s="8"/>
      <c r="AE136" s="8"/>
    </row>
    <row r="137" ht="15.75" customHeight="1">
      <c r="A137" s="8"/>
      <c r="B137" s="8"/>
      <c r="C137" s="8"/>
      <c r="D137" s="8"/>
      <c r="E137" s="8"/>
      <c r="F137" s="8"/>
      <c r="G137" s="133"/>
      <c r="H137" s="133"/>
      <c r="I137" s="129"/>
      <c r="J137" s="129"/>
      <c r="K137" s="129"/>
      <c r="L137" s="129"/>
      <c r="M137" s="129"/>
      <c r="N137" s="129"/>
      <c r="O137" s="8"/>
      <c r="P137" s="8"/>
      <c r="Q137" s="8"/>
      <c r="R137" s="8"/>
      <c r="S137" s="8"/>
      <c r="T137" s="8"/>
      <c r="U137" s="8"/>
      <c r="V137" s="8"/>
      <c r="W137" s="8"/>
      <c r="X137" s="8"/>
      <c r="Y137" s="8"/>
      <c r="Z137" s="133"/>
      <c r="AA137" s="133"/>
      <c r="AB137" s="8"/>
      <c r="AC137" s="8"/>
      <c r="AD137" s="8"/>
      <c r="AE137" s="8"/>
    </row>
    <row r="138" ht="15.75" customHeight="1">
      <c r="A138" s="8"/>
      <c r="B138" s="8"/>
      <c r="C138" s="8"/>
      <c r="D138" s="8"/>
      <c r="E138" s="8"/>
      <c r="F138" s="8"/>
      <c r="G138" s="133"/>
      <c r="H138" s="133"/>
      <c r="I138" s="129"/>
      <c r="J138" s="129"/>
      <c r="K138" s="129"/>
      <c r="L138" s="129"/>
      <c r="M138" s="129"/>
      <c r="N138" s="129"/>
      <c r="O138" s="8"/>
      <c r="P138" s="8"/>
      <c r="Q138" s="8"/>
      <c r="R138" s="8"/>
      <c r="S138" s="8"/>
      <c r="T138" s="8"/>
      <c r="U138" s="8"/>
      <c r="V138" s="8"/>
      <c r="W138" s="8"/>
      <c r="X138" s="8"/>
      <c r="Y138" s="8"/>
      <c r="Z138" s="133"/>
      <c r="AA138" s="133"/>
      <c r="AB138" s="8"/>
      <c r="AC138" s="8"/>
      <c r="AD138" s="8"/>
      <c r="AE138" s="8"/>
    </row>
    <row r="139" ht="15.75" customHeight="1">
      <c r="A139" s="8"/>
      <c r="B139" s="8"/>
      <c r="C139" s="8"/>
      <c r="D139" s="8"/>
      <c r="E139" s="8"/>
      <c r="F139" s="8"/>
      <c r="G139" s="133"/>
      <c r="H139" s="133"/>
      <c r="I139" s="129"/>
      <c r="J139" s="129"/>
      <c r="K139" s="129"/>
      <c r="L139" s="129"/>
      <c r="M139" s="129"/>
      <c r="N139" s="129"/>
      <c r="O139" s="8"/>
      <c r="P139" s="8"/>
      <c r="Q139" s="8"/>
      <c r="R139" s="8"/>
      <c r="S139" s="8"/>
      <c r="T139" s="8"/>
      <c r="U139" s="8"/>
      <c r="V139" s="8"/>
      <c r="W139" s="8"/>
      <c r="X139" s="8"/>
      <c r="Y139" s="8"/>
      <c r="Z139" s="133"/>
      <c r="AA139" s="133"/>
      <c r="AB139" s="8"/>
      <c r="AC139" s="8"/>
      <c r="AD139" s="8"/>
      <c r="AE139" s="8"/>
    </row>
    <row r="140" ht="15.75" customHeight="1">
      <c r="A140" s="8"/>
      <c r="B140" s="8"/>
      <c r="C140" s="8"/>
      <c r="D140" s="8"/>
      <c r="E140" s="8"/>
      <c r="F140" s="8"/>
      <c r="G140" s="133"/>
      <c r="H140" s="133"/>
      <c r="I140" s="129"/>
      <c r="J140" s="129"/>
      <c r="K140" s="129"/>
      <c r="L140" s="129"/>
      <c r="M140" s="129"/>
      <c r="N140" s="129"/>
      <c r="O140" s="8"/>
      <c r="P140" s="8"/>
      <c r="Q140" s="8"/>
      <c r="R140" s="8"/>
      <c r="S140" s="8"/>
      <c r="T140" s="8"/>
      <c r="U140" s="8"/>
      <c r="V140" s="8"/>
      <c r="W140" s="8"/>
      <c r="X140" s="8"/>
      <c r="Y140" s="8"/>
      <c r="Z140" s="133"/>
      <c r="AA140" s="133"/>
      <c r="AB140" s="8"/>
      <c r="AC140" s="8"/>
      <c r="AD140" s="8"/>
      <c r="AE140" s="8"/>
    </row>
    <row r="141" ht="15.75" customHeight="1">
      <c r="A141" s="8"/>
      <c r="B141" s="8"/>
      <c r="C141" s="8"/>
      <c r="D141" s="8"/>
      <c r="E141" s="8"/>
      <c r="F141" s="8"/>
      <c r="G141" s="133"/>
      <c r="H141" s="133"/>
      <c r="I141" s="129"/>
      <c r="J141" s="129"/>
      <c r="K141" s="129"/>
      <c r="L141" s="129"/>
      <c r="M141" s="129"/>
      <c r="N141" s="129"/>
      <c r="O141" s="8"/>
      <c r="P141" s="8"/>
      <c r="Q141" s="8"/>
      <c r="R141" s="8"/>
      <c r="S141" s="8"/>
      <c r="T141" s="8"/>
      <c r="U141" s="8"/>
      <c r="V141" s="8"/>
      <c r="W141" s="8"/>
      <c r="X141" s="8"/>
      <c r="Y141" s="8"/>
      <c r="Z141" s="133"/>
      <c r="AA141" s="133"/>
      <c r="AB141" s="8"/>
      <c r="AC141" s="8"/>
      <c r="AD141" s="8"/>
      <c r="AE141" s="8"/>
    </row>
    <row r="142" ht="15.75" customHeight="1">
      <c r="A142" s="8"/>
      <c r="B142" s="8"/>
      <c r="C142" s="8"/>
      <c r="D142" s="8"/>
      <c r="E142" s="8"/>
      <c r="F142" s="8"/>
      <c r="G142" s="133"/>
      <c r="H142" s="133"/>
      <c r="I142" s="129"/>
      <c r="J142" s="129"/>
      <c r="K142" s="129"/>
      <c r="L142" s="129"/>
      <c r="M142" s="129"/>
      <c r="N142" s="129"/>
      <c r="O142" s="8"/>
      <c r="P142" s="8"/>
      <c r="Q142" s="8"/>
      <c r="R142" s="8"/>
      <c r="S142" s="8"/>
      <c r="T142" s="8"/>
      <c r="U142" s="8"/>
      <c r="V142" s="8"/>
      <c r="W142" s="8"/>
      <c r="X142" s="8"/>
      <c r="Y142" s="8"/>
      <c r="Z142" s="133"/>
      <c r="AA142" s="133"/>
      <c r="AB142" s="8"/>
      <c r="AC142" s="8"/>
      <c r="AD142" s="8"/>
      <c r="AE142" s="8"/>
    </row>
    <row r="143" ht="15.75" customHeight="1">
      <c r="A143" s="8"/>
      <c r="B143" s="8"/>
      <c r="C143" s="8"/>
      <c r="D143" s="8"/>
      <c r="E143" s="8"/>
      <c r="F143" s="8"/>
      <c r="G143" s="133"/>
      <c r="H143" s="133"/>
      <c r="I143" s="129"/>
      <c r="J143" s="129"/>
      <c r="K143" s="129"/>
      <c r="L143" s="129"/>
      <c r="M143" s="129"/>
      <c r="N143" s="129"/>
      <c r="O143" s="8"/>
      <c r="P143" s="8"/>
      <c r="Q143" s="8"/>
      <c r="R143" s="8"/>
      <c r="S143" s="8"/>
      <c r="T143" s="8"/>
      <c r="U143" s="8"/>
      <c r="V143" s="8"/>
      <c r="W143" s="8"/>
      <c r="X143" s="8"/>
      <c r="Y143" s="8"/>
      <c r="Z143" s="133"/>
      <c r="AA143" s="133"/>
      <c r="AB143" s="8"/>
      <c r="AC143" s="8"/>
      <c r="AD143" s="8"/>
      <c r="AE143" s="8"/>
    </row>
    <row r="144" ht="15.75" customHeight="1">
      <c r="A144" s="8"/>
      <c r="B144" s="8"/>
      <c r="C144" s="8"/>
      <c r="D144" s="8"/>
      <c r="E144" s="8"/>
      <c r="F144" s="8"/>
      <c r="G144" s="133"/>
      <c r="H144" s="133"/>
      <c r="I144" s="129"/>
      <c r="J144" s="129"/>
      <c r="K144" s="129"/>
      <c r="L144" s="129"/>
      <c r="M144" s="129"/>
      <c r="N144" s="129"/>
      <c r="O144" s="8"/>
      <c r="P144" s="8"/>
      <c r="Q144" s="8"/>
      <c r="R144" s="8"/>
      <c r="S144" s="8"/>
      <c r="T144" s="8"/>
      <c r="U144" s="8"/>
      <c r="V144" s="8"/>
      <c r="W144" s="8"/>
      <c r="X144" s="8"/>
      <c r="Y144" s="8"/>
      <c r="Z144" s="133"/>
      <c r="AA144" s="133"/>
      <c r="AB144" s="8"/>
      <c r="AC144" s="8"/>
      <c r="AD144" s="8"/>
      <c r="AE144" s="8"/>
    </row>
    <row r="145" ht="15.75" customHeight="1">
      <c r="A145" s="8"/>
      <c r="B145" s="8"/>
      <c r="C145" s="8"/>
      <c r="D145" s="8"/>
      <c r="E145" s="8"/>
      <c r="F145" s="8"/>
      <c r="G145" s="133"/>
      <c r="H145" s="133"/>
      <c r="I145" s="129"/>
      <c r="J145" s="129"/>
      <c r="K145" s="129"/>
      <c r="L145" s="129"/>
      <c r="M145" s="129"/>
      <c r="N145" s="129"/>
      <c r="O145" s="8"/>
      <c r="P145" s="8"/>
      <c r="Q145" s="8"/>
      <c r="R145" s="8"/>
      <c r="S145" s="8"/>
      <c r="T145" s="8"/>
      <c r="U145" s="8"/>
      <c r="V145" s="8"/>
      <c r="W145" s="8"/>
      <c r="X145" s="8"/>
      <c r="Y145" s="8"/>
      <c r="Z145" s="133"/>
      <c r="AA145" s="133"/>
      <c r="AB145" s="8"/>
      <c r="AC145" s="8"/>
      <c r="AD145" s="8"/>
      <c r="AE145" s="8"/>
    </row>
    <row r="146" ht="15.75" customHeight="1">
      <c r="A146" s="8"/>
      <c r="B146" s="8"/>
      <c r="C146" s="8"/>
      <c r="D146" s="8"/>
      <c r="E146" s="8"/>
      <c r="F146" s="8"/>
      <c r="G146" s="133"/>
      <c r="H146" s="133"/>
      <c r="I146" s="129"/>
      <c r="J146" s="129"/>
      <c r="K146" s="129"/>
      <c r="L146" s="129"/>
      <c r="M146" s="129"/>
      <c r="N146" s="129"/>
      <c r="O146" s="8"/>
      <c r="P146" s="8"/>
      <c r="Q146" s="8"/>
      <c r="R146" s="8"/>
      <c r="S146" s="8"/>
      <c r="T146" s="8"/>
      <c r="U146" s="8"/>
      <c r="V146" s="8"/>
      <c r="W146" s="8"/>
      <c r="X146" s="8"/>
      <c r="Y146" s="8"/>
      <c r="Z146" s="133"/>
      <c r="AA146" s="133"/>
      <c r="AB146" s="8"/>
      <c r="AC146" s="8"/>
      <c r="AD146" s="8"/>
      <c r="AE146" s="8"/>
    </row>
    <row r="147" ht="15.75" customHeight="1">
      <c r="A147" s="8"/>
      <c r="B147" s="8"/>
      <c r="C147" s="8"/>
      <c r="D147" s="8"/>
      <c r="E147" s="8"/>
      <c r="F147" s="8"/>
      <c r="G147" s="133"/>
      <c r="H147" s="133"/>
      <c r="I147" s="129"/>
      <c r="J147" s="129"/>
      <c r="K147" s="129"/>
      <c r="L147" s="129"/>
      <c r="M147" s="129"/>
      <c r="N147" s="129"/>
      <c r="O147" s="8"/>
      <c r="P147" s="8"/>
      <c r="Q147" s="8"/>
      <c r="R147" s="8"/>
      <c r="S147" s="8"/>
      <c r="T147" s="8"/>
      <c r="U147" s="8"/>
      <c r="V147" s="8"/>
      <c r="W147" s="8"/>
      <c r="X147" s="8"/>
      <c r="Y147" s="8"/>
      <c r="Z147" s="133"/>
      <c r="AA147" s="133"/>
      <c r="AB147" s="8"/>
      <c r="AC147" s="8"/>
      <c r="AD147" s="8"/>
      <c r="AE147" s="8"/>
    </row>
    <row r="148" ht="15.75" customHeight="1">
      <c r="A148" s="8"/>
      <c r="B148" s="8"/>
      <c r="C148" s="8"/>
      <c r="D148" s="8"/>
      <c r="E148" s="8"/>
      <c r="F148" s="8"/>
      <c r="G148" s="133"/>
      <c r="H148" s="133"/>
      <c r="I148" s="129"/>
      <c r="J148" s="129"/>
      <c r="K148" s="129"/>
      <c r="L148" s="129"/>
      <c r="M148" s="129"/>
      <c r="N148" s="129"/>
      <c r="O148" s="8"/>
      <c r="P148" s="8"/>
      <c r="Q148" s="8"/>
      <c r="R148" s="8"/>
      <c r="S148" s="8"/>
      <c r="T148" s="8"/>
      <c r="U148" s="8"/>
      <c r="V148" s="8"/>
      <c r="W148" s="8"/>
      <c r="X148" s="8"/>
      <c r="Y148" s="8"/>
      <c r="Z148" s="133"/>
      <c r="AA148" s="133"/>
      <c r="AB148" s="8"/>
      <c r="AC148" s="8"/>
      <c r="AD148" s="8"/>
      <c r="AE148" s="8"/>
    </row>
    <row r="149" ht="15.75" customHeight="1">
      <c r="A149" s="8"/>
      <c r="B149" s="8"/>
      <c r="C149" s="8"/>
      <c r="D149" s="8"/>
      <c r="E149" s="8"/>
      <c r="F149" s="8"/>
      <c r="G149" s="133"/>
      <c r="H149" s="133"/>
      <c r="I149" s="129"/>
      <c r="J149" s="129"/>
      <c r="K149" s="129"/>
      <c r="L149" s="129"/>
      <c r="M149" s="129"/>
      <c r="N149" s="129"/>
      <c r="O149" s="8"/>
      <c r="P149" s="8"/>
      <c r="Q149" s="8"/>
      <c r="R149" s="8"/>
      <c r="S149" s="8"/>
      <c r="T149" s="8"/>
      <c r="U149" s="8"/>
      <c r="V149" s="8"/>
      <c r="W149" s="8"/>
      <c r="X149" s="8"/>
      <c r="Y149" s="8"/>
      <c r="Z149" s="133"/>
      <c r="AA149" s="133"/>
      <c r="AB149" s="8"/>
      <c r="AC149" s="8"/>
      <c r="AD149" s="8"/>
      <c r="AE149" s="8"/>
    </row>
    <row r="150" ht="15.75" customHeight="1">
      <c r="A150" s="8"/>
      <c r="B150" s="8"/>
      <c r="C150" s="8"/>
      <c r="D150" s="8"/>
      <c r="E150" s="8"/>
      <c r="F150" s="8"/>
      <c r="G150" s="133"/>
      <c r="H150" s="133"/>
      <c r="I150" s="129"/>
      <c r="J150" s="129"/>
      <c r="K150" s="129"/>
      <c r="L150" s="129"/>
      <c r="M150" s="129"/>
      <c r="N150" s="129"/>
      <c r="O150" s="8"/>
      <c r="P150" s="8"/>
      <c r="Q150" s="8"/>
      <c r="R150" s="8"/>
      <c r="S150" s="8"/>
      <c r="T150" s="8"/>
      <c r="U150" s="8"/>
      <c r="V150" s="8"/>
      <c r="W150" s="8"/>
      <c r="X150" s="8"/>
      <c r="Y150" s="8"/>
      <c r="Z150" s="133"/>
      <c r="AA150" s="133"/>
      <c r="AB150" s="8"/>
      <c r="AC150" s="8"/>
      <c r="AD150" s="8"/>
      <c r="AE150" s="8"/>
    </row>
    <row r="151" ht="15.75" customHeight="1">
      <c r="A151" s="8"/>
      <c r="B151" s="8"/>
      <c r="C151" s="8"/>
      <c r="D151" s="8"/>
      <c r="E151" s="8"/>
      <c r="F151" s="8"/>
      <c r="G151" s="133"/>
      <c r="H151" s="133"/>
      <c r="I151" s="129"/>
      <c r="J151" s="129"/>
      <c r="K151" s="129"/>
      <c r="L151" s="129"/>
      <c r="M151" s="129"/>
      <c r="N151" s="129"/>
      <c r="O151" s="8"/>
      <c r="P151" s="8"/>
      <c r="Q151" s="8"/>
      <c r="R151" s="8"/>
      <c r="S151" s="8"/>
      <c r="T151" s="8"/>
      <c r="U151" s="8"/>
      <c r="V151" s="8"/>
      <c r="W151" s="8"/>
      <c r="X151" s="8"/>
      <c r="Y151" s="8"/>
      <c r="Z151" s="133"/>
      <c r="AA151" s="133"/>
      <c r="AB151" s="8"/>
      <c r="AC151" s="8"/>
      <c r="AD151" s="8"/>
      <c r="AE151" s="8"/>
    </row>
    <row r="152" ht="15.75" customHeight="1">
      <c r="A152" s="8"/>
      <c r="B152" s="8"/>
      <c r="C152" s="8"/>
      <c r="D152" s="8"/>
      <c r="E152" s="8"/>
      <c r="F152" s="8"/>
      <c r="G152" s="133"/>
      <c r="H152" s="133"/>
      <c r="I152" s="129"/>
      <c r="J152" s="129"/>
      <c r="K152" s="129"/>
      <c r="L152" s="129"/>
      <c r="M152" s="129"/>
      <c r="N152" s="129"/>
      <c r="O152" s="8"/>
      <c r="P152" s="8"/>
      <c r="Q152" s="8"/>
      <c r="R152" s="8"/>
      <c r="S152" s="8"/>
      <c r="T152" s="8"/>
      <c r="U152" s="8"/>
      <c r="V152" s="8"/>
      <c r="W152" s="8"/>
      <c r="X152" s="8"/>
      <c r="Y152" s="8"/>
      <c r="Z152" s="133"/>
      <c r="AA152" s="133"/>
      <c r="AB152" s="8"/>
      <c r="AC152" s="8"/>
      <c r="AD152" s="8"/>
      <c r="AE152" s="8"/>
    </row>
    <row r="153" ht="15.75" customHeight="1">
      <c r="A153" s="8"/>
      <c r="B153" s="8"/>
      <c r="C153" s="8"/>
      <c r="D153" s="8"/>
      <c r="E153" s="8"/>
      <c r="F153" s="8"/>
      <c r="G153" s="133"/>
      <c r="H153" s="133"/>
      <c r="I153" s="129"/>
      <c r="J153" s="129"/>
      <c r="K153" s="129"/>
      <c r="L153" s="129"/>
      <c r="M153" s="129"/>
      <c r="N153" s="129"/>
      <c r="O153" s="8"/>
      <c r="P153" s="8"/>
      <c r="Q153" s="8"/>
      <c r="R153" s="8"/>
      <c r="S153" s="8"/>
      <c r="T153" s="8"/>
      <c r="U153" s="8"/>
      <c r="V153" s="8"/>
      <c r="W153" s="8"/>
      <c r="X153" s="8"/>
      <c r="Y153" s="8"/>
      <c r="Z153" s="133"/>
      <c r="AA153" s="133"/>
      <c r="AB153" s="8"/>
      <c r="AC153" s="8"/>
      <c r="AD153" s="8"/>
      <c r="AE153" s="8"/>
    </row>
    <row r="154" ht="15.75" customHeight="1">
      <c r="A154" s="8"/>
      <c r="B154" s="8"/>
      <c r="C154" s="8"/>
      <c r="D154" s="8"/>
      <c r="E154" s="8"/>
      <c r="F154" s="8"/>
      <c r="G154" s="133"/>
      <c r="H154" s="133"/>
      <c r="I154" s="129"/>
      <c r="J154" s="129"/>
      <c r="K154" s="129"/>
      <c r="L154" s="129"/>
      <c r="M154" s="129"/>
      <c r="N154" s="129"/>
      <c r="O154" s="8"/>
      <c r="P154" s="8"/>
      <c r="Q154" s="8"/>
      <c r="R154" s="8"/>
      <c r="S154" s="8"/>
      <c r="T154" s="8"/>
      <c r="U154" s="8"/>
      <c r="V154" s="8"/>
      <c r="W154" s="8"/>
      <c r="X154" s="8"/>
      <c r="Y154" s="8"/>
      <c r="Z154" s="133"/>
      <c r="AA154" s="133"/>
      <c r="AB154" s="8"/>
      <c r="AC154" s="8"/>
      <c r="AD154" s="8"/>
      <c r="AE154" s="8"/>
    </row>
    <row r="155" ht="15.75" customHeight="1">
      <c r="A155" s="8"/>
      <c r="B155" s="8"/>
      <c r="C155" s="8"/>
      <c r="D155" s="8"/>
      <c r="E155" s="8"/>
      <c r="F155" s="8"/>
      <c r="G155" s="133"/>
      <c r="H155" s="133"/>
      <c r="I155" s="129"/>
      <c r="J155" s="129"/>
      <c r="K155" s="129"/>
      <c r="L155" s="129"/>
      <c r="M155" s="129"/>
      <c r="N155" s="129"/>
      <c r="O155" s="8"/>
      <c r="P155" s="8"/>
      <c r="Q155" s="8"/>
      <c r="R155" s="8"/>
      <c r="S155" s="8"/>
      <c r="T155" s="8"/>
      <c r="U155" s="8"/>
      <c r="V155" s="8"/>
      <c r="W155" s="8"/>
      <c r="X155" s="8"/>
      <c r="Y155" s="8"/>
      <c r="Z155" s="133"/>
      <c r="AA155" s="133"/>
      <c r="AB155" s="8"/>
      <c r="AC155" s="8"/>
      <c r="AD155" s="8"/>
      <c r="AE155" s="8"/>
    </row>
    <row r="156" ht="15.75" customHeight="1">
      <c r="A156" s="8"/>
      <c r="B156" s="8"/>
      <c r="C156" s="8"/>
      <c r="D156" s="8"/>
      <c r="E156" s="8"/>
      <c r="F156" s="8"/>
      <c r="G156" s="133"/>
      <c r="H156" s="133"/>
      <c r="I156" s="129"/>
      <c r="J156" s="129"/>
      <c r="K156" s="129"/>
      <c r="L156" s="129"/>
      <c r="M156" s="129"/>
      <c r="N156" s="129"/>
      <c r="O156" s="8"/>
      <c r="P156" s="8"/>
      <c r="Q156" s="8"/>
      <c r="R156" s="8"/>
      <c r="S156" s="8"/>
      <c r="T156" s="8"/>
      <c r="U156" s="8"/>
      <c r="V156" s="8"/>
      <c r="W156" s="8"/>
      <c r="X156" s="8"/>
      <c r="Y156" s="8"/>
      <c r="Z156" s="133"/>
      <c r="AA156" s="133"/>
      <c r="AB156" s="8"/>
      <c r="AC156" s="8"/>
      <c r="AD156" s="8"/>
      <c r="AE156" s="8"/>
    </row>
    <row r="157" ht="15.75" customHeight="1">
      <c r="A157" s="8"/>
      <c r="B157" s="8"/>
      <c r="C157" s="8"/>
      <c r="D157" s="8"/>
      <c r="E157" s="8"/>
      <c r="F157" s="8"/>
      <c r="G157" s="133"/>
      <c r="H157" s="133"/>
      <c r="I157" s="129"/>
      <c r="J157" s="129"/>
      <c r="K157" s="129"/>
      <c r="L157" s="129"/>
      <c r="M157" s="129"/>
      <c r="N157" s="129"/>
      <c r="O157" s="8"/>
      <c r="P157" s="8"/>
      <c r="Q157" s="8"/>
      <c r="R157" s="8"/>
      <c r="S157" s="8"/>
      <c r="T157" s="8"/>
      <c r="U157" s="8"/>
      <c r="V157" s="8"/>
      <c r="W157" s="8"/>
      <c r="X157" s="8"/>
      <c r="Y157" s="8"/>
      <c r="Z157" s="133"/>
      <c r="AA157" s="133"/>
      <c r="AB157" s="8"/>
      <c r="AC157" s="8"/>
      <c r="AD157" s="8"/>
      <c r="AE157" s="8"/>
    </row>
    <row r="158" ht="15.75" customHeight="1">
      <c r="A158" s="8"/>
      <c r="B158" s="8"/>
      <c r="C158" s="8"/>
      <c r="D158" s="8"/>
      <c r="E158" s="8"/>
      <c r="F158" s="8"/>
      <c r="G158" s="133"/>
      <c r="H158" s="133"/>
      <c r="I158" s="129"/>
      <c r="J158" s="129"/>
      <c r="K158" s="129"/>
      <c r="L158" s="129"/>
      <c r="M158" s="129"/>
      <c r="N158" s="129"/>
      <c r="O158" s="8"/>
      <c r="P158" s="8"/>
      <c r="Q158" s="8"/>
      <c r="R158" s="8"/>
      <c r="S158" s="8"/>
      <c r="T158" s="8"/>
      <c r="U158" s="8"/>
      <c r="V158" s="8"/>
      <c r="W158" s="8"/>
      <c r="X158" s="8"/>
      <c r="Y158" s="8"/>
      <c r="Z158" s="133"/>
      <c r="AA158" s="133"/>
      <c r="AB158" s="8"/>
      <c r="AC158" s="8"/>
      <c r="AD158" s="8"/>
      <c r="AE158" s="8"/>
    </row>
    <row r="159" ht="15.75" customHeight="1">
      <c r="A159" s="8"/>
      <c r="B159" s="8"/>
      <c r="C159" s="8"/>
      <c r="D159" s="8"/>
      <c r="E159" s="8"/>
      <c r="F159" s="8"/>
      <c r="G159" s="133"/>
      <c r="H159" s="133"/>
      <c r="I159" s="129"/>
      <c r="J159" s="129"/>
      <c r="K159" s="129"/>
      <c r="L159" s="129"/>
      <c r="M159" s="129"/>
      <c r="N159" s="129"/>
      <c r="O159" s="8"/>
      <c r="P159" s="8"/>
      <c r="Q159" s="8"/>
      <c r="R159" s="8"/>
      <c r="S159" s="8"/>
      <c r="T159" s="8"/>
      <c r="U159" s="8"/>
      <c r="V159" s="8"/>
      <c r="W159" s="8"/>
      <c r="X159" s="8"/>
      <c r="Y159" s="8"/>
      <c r="Z159" s="133"/>
      <c r="AA159" s="133"/>
      <c r="AB159" s="8"/>
      <c r="AC159" s="8"/>
      <c r="AD159" s="8"/>
      <c r="AE159" s="8"/>
    </row>
    <row r="160" ht="15.75" customHeight="1">
      <c r="A160" s="8"/>
      <c r="B160" s="8"/>
      <c r="C160" s="8"/>
      <c r="D160" s="8"/>
      <c r="E160" s="8"/>
      <c r="F160" s="8"/>
      <c r="G160" s="133"/>
      <c r="H160" s="133"/>
      <c r="I160" s="129"/>
      <c r="J160" s="129"/>
      <c r="K160" s="129"/>
      <c r="L160" s="129"/>
      <c r="M160" s="129"/>
      <c r="N160" s="129"/>
      <c r="O160" s="8"/>
      <c r="P160" s="8"/>
      <c r="Q160" s="8"/>
      <c r="R160" s="8"/>
      <c r="S160" s="8"/>
      <c r="T160" s="8"/>
      <c r="U160" s="8"/>
      <c r="V160" s="8"/>
      <c r="W160" s="8"/>
      <c r="X160" s="8"/>
      <c r="Y160" s="8"/>
      <c r="Z160" s="133"/>
      <c r="AA160" s="133"/>
      <c r="AB160" s="8"/>
      <c r="AC160" s="8"/>
      <c r="AD160" s="8"/>
      <c r="AE160" s="8"/>
    </row>
    <row r="161" ht="15.75" customHeight="1">
      <c r="A161" s="8"/>
      <c r="B161" s="8"/>
      <c r="C161" s="8"/>
      <c r="D161" s="8"/>
      <c r="E161" s="8"/>
      <c r="F161" s="8"/>
      <c r="G161" s="133"/>
      <c r="H161" s="133"/>
      <c r="I161" s="129"/>
      <c r="J161" s="129"/>
      <c r="K161" s="129"/>
      <c r="L161" s="129"/>
      <c r="M161" s="129"/>
      <c r="N161" s="129"/>
      <c r="O161" s="8"/>
      <c r="P161" s="8"/>
      <c r="Q161" s="8"/>
      <c r="R161" s="8"/>
      <c r="S161" s="8"/>
      <c r="T161" s="8"/>
      <c r="U161" s="8"/>
      <c r="V161" s="8"/>
      <c r="W161" s="8"/>
      <c r="X161" s="8"/>
      <c r="Y161" s="8"/>
      <c r="Z161" s="133"/>
      <c r="AA161" s="133"/>
      <c r="AB161" s="8"/>
      <c r="AC161" s="8"/>
      <c r="AD161" s="8"/>
      <c r="AE161" s="8"/>
    </row>
    <row r="162" ht="15.75" customHeight="1">
      <c r="A162" s="8"/>
      <c r="B162" s="8"/>
      <c r="C162" s="8"/>
      <c r="D162" s="8"/>
      <c r="E162" s="8"/>
      <c r="F162" s="8"/>
      <c r="G162" s="133"/>
      <c r="H162" s="133"/>
      <c r="I162" s="129"/>
      <c r="J162" s="129"/>
      <c r="K162" s="129"/>
      <c r="L162" s="129"/>
      <c r="M162" s="129"/>
      <c r="N162" s="129"/>
      <c r="O162" s="8"/>
      <c r="P162" s="8"/>
      <c r="Q162" s="8"/>
      <c r="R162" s="8"/>
      <c r="S162" s="8"/>
      <c r="T162" s="8"/>
      <c r="U162" s="8"/>
      <c r="V162" s="8"/>
      <c r="W162" s="8"/>
      <c r="X162" s="8"/>
      <c r="Y162" s="8"/>
      <c r="Z162" s="133"/>
      <c r="AA162" s="133"/>
      <c r="AB162" s="8"/>
      <c r="AC162" s="8"/>
      <c r="AD162" s="8"/>
      <c r="AE162" s="8"/>
    </row>
    <row r="163" ht="15.75" customHeight="1">
      <c r="A163" s="8"/>
      <c r="B163" s="8"/>
      <c r="C163" s="8"/>
      <c r="D163" s="8"/>
      <c r="E163" s="8"/>
      <c r="F163" s="8"/>
      <c r="G163" s="133"/>
      <c r="H163" s="133"/>
      <c r="I163" s="129"/>
      <c r="J163" s="129"/>
      <c r="K163" s="129"/>
      <c r="L163" s="129"/>
      <c r="M163" s="129"/>
      <c r="N163" s="129"/>
      <c r="O163" s="8"/>
      <c r="P163" s="8"/>
      <c r="Q163" s="8"/>
      <c r="R163" s="8"/>
      <c r="S163" s="8"/>
      <c r="T163" s="8"/>
      <c r="U163" s="8"/>
      <c r="V163" s="8"/>
      <c r="W163" s="8"/>
      <c r="X163" s="8"/>
      <c r="Y163" s="8"/>
      <c r="Z163" s="133"/>
      <c r="AA163" s="133"/>
      <c r="AB163" s="8"/>
      <c r="AC163" s="8"/>
      <c r="AD163" s="8"/>
      <c r="AE163" s="8"/>
    </row>
    <row r="164" ht="15.75" customHeight="1">
      <c r="A164" s="8"/>
      <c r="B164" s="8"/>
      <c r="C164" s="8"/>
      <c r="D164" s="8"/>
      <c r="E164" s="8"/>
      <c r="F164" s="8"/>
      <c r="G164" s="133"/>
      <c r="H164" s="133"/>
      <c r="I164" s="129"/>
      <c r="J164" s="129"/>
      <c r="K164" s="129"/>
      <c r="L164" s="129"/>
      <c r="M164" s="129"/>
      <c r="N164" s="129"/>
      <c r="O164" s="8"/>
      <c r="P164" s="8"/>
      <c r="Q164" s="8"/>
      <c r="R164" s="8"/>
      <c r="S164" s="8"/>
      <c r="T164" s="8"/>
      <c r="U164" s="8"/>
      <c r="V164" s="8"/>
      <c r="W164" s="8"/>
      <c r="X164" s="8"/>
      <c r="Y164" s="8"/>
      <c r="Z164" s="133"/>
      <c r="AA164" s="133"/>
      <c r="AB164" s="8"/>
      <c r="AC164" s="8"/>
      <c r="AD164" s="8"/>
      <c r="AE164" s="8"/>
    </row>
    <row r="165" ht="15.75" customHeight="1">
      <c r="A165" s="8"/>
      <c r="B165" s="8"/>
      <c r="C165" s="8"/>
      <c r="D165" s="8"/>
      <c r="E165" s="8"/>
      <c r="F165" s="8"/>
      <c r="G165" s="133"/>
      <c r="H165" s="133"/>
      <c r="I165" s="129"/>
      <c r="J165" s="129"/>
      <c r="K165" s="129"/>
      <c r="L165" s="129"/>
      <c r="M165" s="129"/>
      <c r="N165" s="129"/>
      <c r="O165" s="8"/>
      <c r="P165" s="8"/>
      <c r="Q165" s="8"/>
      <c r="R165" s="8"/>
      <c r="S165" s="8"/>
      <c r="T165" s="8"/>
      <c r="U165" s="8"/>
      <c r="V165" s="8"/>
      <c r="W165" s="8"/>
      <c r="X165" s="8"/>
      <c r="Y165" s="8"/>
      <c r="Z165" s="133"/>
      <c r="AA165" s="133"/>
      <c r="AB165" s="8"/>
      <c r="AC165" s="8"/>
      <c r="AD165" s="8"/>
      <c r="AE165" s="8"/>
    </row>
    <row r="166" ht="15.75" customHeight="1">
      <c r="A166" s="8"/>
      <c r="B166" s="8"/>
      <c r="C166" s="8"/>
      <c r="D166" s="8"/>
      <c r="E166" s="8"/>
      <c r="F166" s="8"/>
      <c r="G166" s="133"/>
      <c r="H166" s="133"/>
      <c r="I166" s="129"/>
      <c r="J166" s="129"/>
      <c r="K166" s="129"/>
      <c r="L166" s="129"/>
      <c r="M166" s="129"/>
      <c r="N166" s="129"/>
      <c r="O166" s="8"/>
      <c r="P166" s="8"/>
      <c r="Q166" s="8"/>
      <c r="R166" s="8"/>
      <c r="S166" s="8"/>
      <c r="T166" s="8"/>
      <c r="U166" s="8"/>
      <c r="V166" s="8"/>
      <c r="W166" s="8"/>
      <c r="X166" s="8"/>
      <c r="Y166" s="8"/>
      <c r="Z166" s="133"/>
      <c r="AA166" s="133"/>
      <c r="AB166" s="8"/>
      <c r="AC166" s="8"/>
      <c r="AD166" s="8"/>
      <c r="AE166" s="8"/>
    </row>
    <row r="167" ht="15.75" customHeight="1">
      <c r="A167" s="8"/>
      <c r="B167" s="8"/>
      <c r="C167" s="8"/>
      <c r="D167" s="8"/>
      <c r="E167" s="8"/>
      <c r="F167" s="8"/>
      <c r="G167" s="133"/>
      <c r="H167" s="133"/>
      <c r="I167" s="129"/>
      <c r="J167" s="129"/>
      <c r="K167" s="129"/>
      <c r="L167" s="129"/>
      <c r="M167" s="129"/>
      <c r="N167" s="129"/>
      <c r="O167" s="8"/>
      <c r="P167" s="8"/>
      <c r="Q167" s="8"/>
      <c r="R167" s="8"/>
      <c r="S167" s="8"/>
      <c r="T167" s="8"/>
      <c r="U167" s="8"/>
      <c r="V167" s="8"/>
      <c r="W167" s="8"/>
      <c r="X167" s="8"/>
      <c r="Y167" s="8"/>
      <c r="Z167" s="133"/>
      <c r="AA167" s="133"/>
      <c r="AB167" s="8"/>
      <c r="AC167" s="8"/>
      <c r="AD167" s="8"/>
      <c r="AE167" s="8"/>
    </row>
    <row r="168" ht="15.75" customHeight="1">
      <c r="A168" s="8"/>
      <c r="B168" s="8"/>
      <c r="C168" s="8"/>
      <c r="D168" s="8"/>
      <c r="E168" s="8"/>
      <c r="F168" s="8"/>
      <c r="G168" s="133"/>
      <c r="H168" s="133"/>
      <c r="I168" s="129"/>
      <c r="J168" s="129"/>
      <c r="K168" s="129"/>
      <c r="L168" s="129"/>
      <c r="M168" s="129"/>
      <c r="N168" s="129"/>
      <c r="O168" s="8"/>
      <c r="P168" s="8"/>
      <c r="Q168" s="8"/>
      <c r="R168" s="8"/>
      <c r="S168" s="8"/>
      <c r="T168" s="8"/>
      <c r="U168" s="8"/>
      <c r="V168" s="8"/>
      <c r="W168" s="8"/>
      <c r="X168" s="8"/>
      <c r="Y168" s="8"/>
      <c r="Z168" s="133"/>
      <c r="AA168" s="133"/>
      <c r="AB168" s="8"/>
      <c r="AC168" s="8"/>
      <c r="AD168" s="8"/>
      <c r="AE168" s="8"/>
    </row>
    <row r="169" ht="15.75" customHeight="1">
      <c r="A169" s="8"/>
      <c r="B169" s="8"/>
      <c r="C169" s="8"/>
      <c r="D169" s="8"/>
      <c r="E169" s="8"/>
      <c r="F169" s="8"/>
      <c r="G169" s="133"/>
      <c r="H169" s="133"/>
      <c r="I169" s="129"/>
      <c r="J169" s="129"/>
      <c r="K169" s="129"/>
      <c r="L169" s="129"/>
      <c r="M169" s="129"/>
      <c r="N169" s="129"/>
      <c r="O169" s="8"/>
      <c r="P169" s="8"/>
      <c r="Q169" s="8"/>
      <c r="R169" s="8"/>
      <c r="S169" s="8"/>
      <c r="T169" s="8"/>
      <c r="U169" s="8"/>
      <c r="V169" s="8"/>
      <c r="W169" s="8"/>
      <c r="X169" s="8"/>
      <c r="Y169" s="8"/>
      <c r="Z169" s="133"/>
      <c r="AA169" s="133"/>
      <c r="AB169" s="8"/>
      <c r="AC169" s="8"/>
      <c r="AD169" s="8"/>
      <c r="AE169" s="8"/>
    </row>
    <row r="170" ht="15.75" customHeight="1">
      <c r="A170" s="8"/>
      <c r="B170" s="8"/>
      <c r="C170" s="8"/>
      <c r="D170" s="8"/>
      <c r="E170" s="8"/>
      <c r="F170" s="8"/>
      <c r="G170" s="133"/>
      <c r="H170" s="133"/>
      <c r="I170" s="129"/>
      <c r="J170" s="129"/>
      <c r="K170" s="129"/>
      <c r="L170" s="129"/>
      <c r="M170" s="129"/>
      <c r="N170" s="129"/>
      <c r="O170" s="8"/>
      <c r="P170" s="8"/>
      <c r="Q170" s="8"/>
      <c r="R170" s="8"/>
      <c r="S170" s="8"/>
      <c r="T170" s="8"/>
      <c r="U170" s="8"/>
      <c r="V170" s="8"/>
      <c r="W170" s="8"/>
      <c r="X170" s="8"/>
      <c r="Y170" s="8"/>
      <c r="Z170" s="133"/>
      <c r="AA170" s="133"/>
      <c r="AB170" s="8"/>
      <c r="AC170" s="8"/>
      <c r="AD170" s="8"/>
      <c r="AE170" s="8"/>
    </row>
    <row r="171" ht="15.75" customHeight="1">
      <c r="A171" s="8"/>
      <c r="B171" s="8"/>
      <c r="C171" s="8"/>
      <c r="D171" s="8"/>
      <c r="E171" s="8"/>
      <c r="F171" s="8"/>
      <c r="G171" s="133"/>
      <c r="H171" s="133"/>
      <c r="I171" s="129"/>
      <c r="J171" s="129"/>
      <c r="K171" s="129"/>
      <c r="L171" s="129"/>
      <c r="M171" s="129"/>
      <c r="N171" s="129"/>
      <c r="O171" s="8"/>
      <c r="P171" s="8"/>
      <c r="Q171" s="8"/>
      <c r="R171" s="8"/>
      <c r="S171" s="8"/>
      <c r="T171" s="8"/>
      <c r="U171" s="8"/>
      <c r="V171" s="8"/>
      <c r="W171" s="8"/>
      <c r="X171" s="8"/>
      <c r="Y171" s="8"/>
      <c r="Z171" s="133"/>
      <c r="AA171" s="133"/>
      <c r="AB171" s="8"/>
      <c r="AC171" s="8"/>
      <c r="AD171" s="8"/>
      <c r="AE171" s="8"/>
    </row>
    <row r="172" ht="15.75" customHeight="1">
      <c r="A172" s="8"/>
      <c r="B172" s="8"/>
      <c r="C172" s="8"/>
      <c r="D172" s="8"/>
      <c r="E172" s="8"/>
      <c r="F172" s="8"/>
      <c r="G172" s="133"/>
      <c r="H172" s="133"/>
      <c r="I172" s="129"/>
      <c r="J172" s="129"/>
      <c r="K172" s="129"/>
      <c r="L172" s="129"/>
      <c r="M172" s="129"/>
      <c r="N172" s="129"/>
      <c r="O172" s="8"/>
      <c r="P172" s="8"/>
      <c r="Q172" s="8"/>
      <c r="R172" s="8"/>
      <c r="S172" s="8"/>
      <c r="T172" s="8"/>
      <c r="U172" s="8"/>
      <c r="V172" s="8"/>
      <c r="W172" s="8"/>
      <c r="X172" s="8"/>
      <c r="Y172" s="8"/>
      <c r="Z172" s="133"/>
      <c r="AA172" s="133"/>
      <c r="AB172" s="8"/>
      <c r="AC172" s="8"/>
      <c r="AD172" s="8"/>
      <c r="AE172" s="8"/>
    </row>
    <row r="173" ht="15.75" customHeight="1">
      <c r="A173" s="8"/>
      <c r="B173" s="8"/>
      <c r="C173" s="8"/>
      <c r="D173" s="8"/>
      <c r="E173" s="8"/>
      <c r="F173" s="8"/>
      <c r="G173" s="133"/>
      <c r="H173" s="133"/>
      <c r="I173" s="129"/>
      <c r="J173" s="129"/>
      <c r="K173" s="129"/>
      <c r="L173" s="129"/>
      <c r="M173" s="129"/>
      <c r="N173" s="129"/>
      <c r="O173" s="8"/>
      <c r="P173" s="8"/>
      <c r="Q173" s="8"/>
      <c r="R173" s="8"/>
      <c r="S173" s="8"/>
      <c r="T173" s="8"/>
      <c r="U173" s="8"/>
      <c r="V173" s="8"/>
      <c r="W173" s="8"/>
      <c r="X173" s="8"/>
      <c r="Y173" s="8"/>
      <c r="Z173" s="133"/>
      <c r="AA173" s="133"/>
      <c r="AB173" s="8"/>
      <c r="AC173" s="8"/>
      <c r="AD173" s="8"/>
      <c r="AE173" s="8"/>
    </row>
    <row r="174" ht="15.75" customHeight="1">
      <c r="A174" s="8"/>
      <c r="B174" s="8"/>
      <c r="C174" s="8"/>
      <c r="D174" s="8"/>
      <c r="E174" s="8"/>
      <c r="F174" s="8"/>
      <c r="G174" s="133"/>
      <c r="H174" s="133"/>
      <c r="I174" s="129"/>
      <c r="J174" s="129"/>
      <c r="K174" s="129"/>
      <c r="L174" s="129"/>
      <c r="M174" s="129"/>
      <c r="N174" s="129"/>
      <c r="O174" s="8"/>
      <c r="P174" s="8"/>
      <c r="Q174" s="8"/>
      <c r="R174" s="8"/>
      <c r="S174" s="8"/>
      <c r="T174" s="8"/>
      <c r="U174" s="8"/>
      <c r="V174" s="8"/>
      <c r="W174" s="8"/>
      <c r="X174" s="8"/>
      <c r="Y174" s="8"/>
      <c r="Z174" s="133"/>
      <c r="AA174" s="133"/>
      <c r="AB174" s="8"/>
      <c r="AC174" s="8"/>
      <c r="AD174" s="8"/>
      <c r="AE174" s="8"/>
    </row>
    <row r="175" ht="15.75" customHeight="1">
      <c r="A175" s="8"/>
      <c r="B175" s="8"/>
      <c r="C175" s="8"/>
      <c r="D175" s="8"/>
      <c r="E175" s="8"/>
      <c r="F175" s="8"/>
      <c r="G175" s="133"/>
      <c r="H175" s="133"/>
      <c r="I175" s="129"/>
      <c r="J175" s="129"/>
      <c r="K175" s="129"/>
      <c r="L175" s="129"/>
      <c r="M175" s="129"/>
      <c r="N175" s="129"/>
      <c r="O175" s="8"/>
      <c r="P175" s="8"/>
      <c r="Q175" s="8"/>
      <c r="R175" s="8"/>
      <c r="S175" s="8"/>
      <c r="T175" s="8"/>
      <c r="U175" s="8"/>
      <c r="V175" s="8"/>
      <c r="W175" s="8"/>
      <c r="X175" s="8"/>
      <c r="Y175" s="8"/>
      <c r="Z175" s="133"/>
      <c r="AA175" s="133"/>
      <c r="AB175" s="8"/>
      <c r="AC175" s="8"/>
      <c r="AD175" s="8"/>
      <c r="AE175" s="8"/>
    </row>
    <row r="176" ht="15.75" customHeight="1">
      <c r="A176" s="8"/>
      <c r="B176" s="8"/>
      <c r="C176" s="8"/>
      <c r="D176" s="8"/>
      <c r="E176" s="8"/>
      <c r="F176" s="8"/>
      <c r="G176" s="133"/>
      <c r="H176" s="133"/>
      <c r="I176" s="129"/>
      <c r="J176" s="129"/>
      <c r="K176" s="129"/>
      <c r="L176" s="129"/>
      <c r="M176" s="129"/>
      <c r="N176" s="129"/>
      <c r="O176" s="8"/>
      <c r="P176" s="8"/>
      <c r="Q176" s="8"/>
      <c r="R176" s="8"/>
      <c r="S176" s="8"/>
      <c r="T176" s="8"/>
      <c r="U176" s="8"/>
      <c r="V176" s="8"/>
      <c r="W176" s="8"/>
      <c r="X176" s="8"/>
      <c r="Y176" s="8"/>
      <c r="Z176" s="133"/>
      <c r="AA176" s="133"/>
      <c r="AB176" s="8"/>
      <c r="AC176" s="8"/>
      <c r="AD176" s="8"/>
      <c r="AE176" s="8"/>
    </row>
    <row r="177" ht="15.75" customHeight="1">
      <c r="A177" s="8"/>
      <c r="B177" s="8"/>
      <c r="C177" s="8"/>
      <c r="D177" s="8"/>
      <c r="E177" s="8"/>
      <c r="F177" s="8"/>
      <c r="G177" s="133"/>
      <c r="H177" s="133"/>
      <c r="I177" s="129"/>
      <c r="J177" s="129"/>
      <c r="K177" s="129"/>
      <c r="L177" s="129"/>
      <c r="M177" s="129"/>
      <c r="N177" s="129"/>
      <c r="O177" s="8"/>
      <c r="P177" s="8"/>
      <c r="Q177" s="8"/>
      <c r="R177" s="8"/>
      <c r="S177" s="8"/>
      <c r="T177" s="8"/>
      <c r="U177" s="8"/>
      <c r="V177" s="8"/>
      <c r="W177" s="8"/>
      <c r="X177" s="8"/>
      <c r="Y177" s="8"/>
      <c r="Z177" s="133"/>
      <c r="AA177" s="133"/>
      <c r="AB177" s="8"/>
      <c r="AC177" s="8"/>
      <c r="AD177" s="8"/>
      <c r="AE177" s="8"/>
    </row>
    <row r="178" ht="15.75" customHeight="1">
      <c r="A178" s="8"/>
      <c r="B178" s="8"/>
      <c r="C178" s="8"/>
      <c r="D178" s="8"/>
      <c r="E178" s="8"/>
      <c r="F178" s="8"/>
      <c r="G178" s="133"/>
      <c r="H178" s="133"/>
      <c r="I178" s="129"/>
      <c r="J178" s="129"/>
      <c r="K178" s="129"/>
      <c r="L178" s="129"/>
      <c r="M178" s="129"/>
      <c r="N178" s="129"/>
      <c r="O178" s="8"/>
      <c r="P178" s="8"/>
      <c r="Q178" s="8"/>
      <c r="R178" s="8"/>
      <c r="S178" s="8"/>
      <c r="T178" s="8"/>
      <c r="U178" s="8"/>
      <c r="V178" s="8"/>
      <c r="W178" s="8"/>
      <c r="X178" s="8"/>
      <c r="Y178" s="8"/>
      <c r="Z178" s="133"/>
      <c r="AA178" s="133"/>
      <c r="AB178" s="8"/>
      <c r="AC178" s="8"/>
      <c r="AD178" s="8"/>
      <c r="AE178" s="8"/>
    </row>
    <row r="179" ht="15.75" customHeight="1">
      <c r="A179" s="8"/>
      <c r="B179" s="8"/>
      <c r="C179" s="8"/>
      <c r="D179" s="8"/>
      <c r="E179" s="8"/>
      <c r="F179" s="8"/>
      <c r="G179" s="133"/>
      <c r="H179" s="133"/>
      <c r="I179" s="129"/>
      <c r="J179" s="129"/>
      <c r="K179" s="129"/>
      <c r="L179" s="129"/>
      <c r="M179" s="129"/>
      <c r="N179" s="129"/>
      <c r="O179" s="8"/>
      <c r="P179" s="8"/>
      <c r="Q179" s="8"/>
      <c r="R179" s="8"/>
      <c r="S179" s="8"/>
      <c r="T179" s="8"/>
      <c r="U179" s="8"/>
      <c r="V179" s="8"/>
      <c r="W179" s="8"/>
      <c r="X179" s="8"/>
      <c r="Y179" s="8"/>
      <c r="Z179" s="133"/>
      <c r="AA179" s="133"/>
      <c r="AB179" s="8"/>
      <c r="AC179" s="8"/>
      <c r="AD179" s="8"/>
      <c r="AE179" s="8"/>
    </row>
    <row r="180" ht="15.75" customHeight="1">
      <c r="A180" s="8"/>
      <c r="B180" s="8"/>
      <c r="C180" s="8"/>
      <c r="D180" s="8"/>
      <c r="E180" s="8"/>
      <c r="F180" s="8"/>
      <c r="G180" s="133"/>
      <c r="H180" s="133"/>
      <c r="I180" s="129"/>
      <c r="J180" s="129"/>
      <c r="K180" s="129"/>
      <c r="L180" s="129"/>
      <c r="M180" s="129"/>
      <c r="N180" s="129"/>
      <c r="O180" s="8"/>
      <c r="P180" s="8"/>
      <c r="Q180" s="8"/>
      <c r="R180" s="8"/>
      <c r="S180" s="8"/>
      <c r="T180" s="8"/>
      <c r="U180" s="8"/>
      <c r="V180" s="8"/>
      <c r="W180" s="8"/>
      <c r="X180" s="8"/>
      <c r="Y180" s="8"/>
      <c r="Z180" s="133"/>
      <c r="AA180" s="133"/>
      <c r="AB180" s="8"/>
      <c r="AC180" s="8"/>
      <c r="AD180" s="8"/>
      <c r="AE180" s="8"/>
    </row>
    <row r="181" ht="15.75" customHeight="1">
      <c r="A181" s="8"/>
      <c r="B181" s="8"/>
      <c r="C181" s="8"/>
      <c r="D181" s="8"/>
      <c r="E181" s="8"/>
      <c r="F181" s="8"/>
      <c r="G181" s="133"/>
      <c r="H181" s="133"/>
      <c r="I181" s="129"/>
      <c r="J181" s="129"/>
      <c r="K181" s="129"/>
      <c r="L181" s="129"/>
      <c r="M181" s="129"/>
      <c r="N181" s="129"/>
      <c r="O181" s="8"/>
      <c r="P181" s="8"/>
      <c r="Q181" s="8"/>
      <c r="R181" s="8"/>
      <c r="S181" s="8"/>
      <c r="T181" s="8"/>
      <c r="U181" s="8"/>
      <c r="V181" s="8"/>
      <c r="W181" s="8"/>
      <c r="X181" s="8"/>
      <c r="Y181" s="8"/>
      <c r="Z181" s="133"/>
      <c r="AA181" s="133"/>
      <c r="AB181" s="8"/>
      <c r="AC181" s="8"/>
      <c r="AD181" s="8"/>
      <c r="AE181" s="8"/>
    </row>
    <row r="182" ht="15.75" customHeight="1">
      <c r="A182" s="8"/>
      <c r="B182" s="8"/>
      <c r="C182" s="8"/>
      <c r="D182" s="8"/>
      <c r="E182" s="8"/>
      <c r="F182" s="8"/>
      <c r="G182" s="133"/>
      <c r="H182" s="133"/>
      <c r="I182" s="129"/>
      <c r="J182" s="129"/>
      <c r="K182" s="129"/>
      <c r="L182" s="129"/>
      <c r="M182" s="129"/>
      <c r="N182" s="129"/>
      <c r="O182" s="8"/>
      <c r="P182" s="8"/>
      <c r="Q182" s="8"/>
      <c r="R182" s="8"/>
      <c r="S182" s="8"/>
      <c r="T182" s="8"/>
      <c r="U182" s="8"/>
      <c r="V182" s="8"/>
      <c r="W182" s="8"/>
      <c r="X182" s="8"/>
      <c r="Y182" s="8"/>
      <c r="Z182" s="133"/>
      <c r="AA182" s="133"/>
      <c r="AB182" s="8"/>
      <c r="AC182" s="8"/>
      <c r="AD182" s="8"/>
      <c r="AE182" s="8"/>
    </row>
    <row r="183" ht="15.75" customHeight="1">
      <c r="A183" s="8"/>
      <c r="B183" s="8"/>
      <c r="C183" s="8"/>
      <c r="D183" s="8"/>
      <c r="E183" s="8"/>
      <c r="F183" s="8"/>
      <c r="G183" s="133"/>
      <c r="H183" s="133"/>
      <c r="I183" s="129"/>
      <c r="J183" s="129"/>
      <c r="K183" s="129"/>
      <c r="L183" s="129"/>
      <c r="M183" s="129"/>
      <c r="N183" s="129"/>
      <c r="O183" s="8"/>
      <c r="P183" s="8"/>
      <c r="Q183" s="8"/>
      <c r="R183" s="8"/>
      <c r="S183" s="8"/>
      <c r="T183" s="8"/>
      <c r="U183" s="8"/>
      <c r="V183" s="8"/>
      <c r="W183" s="8"/>
      <c r="X183" s="8"/>
      <c r="Y183" s="8"/>
      <c r="Z183" s="133"/>
      <c r="AA183" s="133"/>
      <c r="AB183" s="8"/>
      <c r="AC183" s="8"/>
      <c r="AD183" s="8"/>
      <c r="AE183" s="8"/>
    </row>
    <row r="184" ht="15.75" customHeight="1">
      <c r="A184" s="8"/>
      <c r="B184" s="8"/>
      <c r="C184" s="8"/>
      <c r="D184" s="8"/>
      <c r="E184" s="8"/>
      <c r="F184" s="8"/>
      <c r="G184" s="133"/>
      <c r="H184" s="133"/>
      <c r="I184" s="129"/>
      <c r="J184" s="129"/>
      <c r="K184" s="129"/>
      <c r="L184" s="129"/>
      <c r="M184" s="129"/>
      <c r="N184" s="129"/>
      <c r="O184" s="8"/>
      <c r="P184" s="8"/>
      <c r="Q184" s="8"/>
      <c r="R184" s="8"/>
      <c r="S184" s="8"/>
      <c r="T184" s="8"/>
      <c r="U184" s="8"/>
      <c r="V184" s="8"/>
      <c r="W184" s="8"/>
      <c r="X184" s="8"/>
      <c r="Y184" s="8"/>
      <c r="Z184" s="133"/>
      <c r="AA184" s="133"/>
      <c r="AB184" s="8"/>
      <c r="AC184" s="8"/>
      <c r="AD184" s="8"/>
      <c r="AE184" s="8"/>
    </row>
    <row r="185" ht="15.75" customHeight="1">
      <c r="A185" s="8"/>
      <c r="B185" s="8"/>
      <c r="C185" s="8"/>
      <c r="D185" s="8"/>
      <c r="E185" s="8"/>
      <c r="F185" s="8"/>
      <c r="G185" s="133"/>
      <c r="H185" s="133"/>
      <c r="I185" s="129"/>
      <c r="J185" s="129"/>
      <c r="K185" s="129"/>
      <c r="L185" s="129"/>
      <c r="M185" s="129"/>
      <c r="N185" s="129"/>
      <c r="O185" s="8"/>
      <c r="P185" s="8"/>
      <c r="Q185" s="8"/>
      <c r="R185" s="8"/>
      <c r="S185" s="8"/>
      <c r="T185" s="8"/>
      <c r="U185" s="8"/>
      <c r="V185" s="8"/>
      <c r="W185" s="8"/>
      <c r="X185" s="8"/>
      <c r="Y185" s="8"/>
      <c r="Z185" s="133"/>
      <c r="AA185" s="133"/>
      <c r="AB185" s="8"/>
      <c r="AC185" s="8"/>
      <c r="AD185" s="8"/>
      <c r="AE185" s="8"/>
    </row>
    <row r="186" ht="15.75" customHeight="1">
      <c r="A186" s="8"/>
      <c r="B186" s="8"/>
      <c r="C186" s="8"/>
      <c r="D186" s="8"/>
      <c r="E186" s="8"/>
      <c r="F186" s="8"/>
      <c r="G186" s="133"/>
      <c r="H186" s="133"/>
      <c r="I186" s="129"/>
      <c r="J186" s="129"/>
      <c r="K186" s="129"/>
      <c r="L186" s="129"/>
      <c r="M186" s="129"/>
      <c r="N186" s="129"/>
      <c r="O186" s="8"/>
      <c r="P186" s="8"/>
      <c r="Q186" s="8"/>
      <c r="R186" s="8"/>
      <c r="S186" s="8"/>
      <c r="T186" s="8"/>
      <c r="U186" s="8"/>
      <c r="V186" s="8"/>
      <c r="W186" s="8"/>
      <c r="X186" s="8"/>
      <c r="Y186" s="8"/>
      <c r="Z186" s="133"/>
      <c r="AA186" s="133"/>
      <c r="AB186" s="8"/>
      <c r="AC186" s="8"/>
      <c r="AD186" s="8"/>
      <c r="AE186" s="8"/>
    </row>
    <row r="187" ht="15.75" customHeight="1">
      <c r="A187" s="8"/>
      <c r="B187" s="8"/>
      <c r="C187" s="8"/>
      <c r="D187" s="8"/>
      <c r="E187" s="8"/>
      <c r="F187" s="8"/>
      <c r="G187" s="133"/>
      <c r="H187" s="133"/>
      <c r="I187" s="129"/>
      <c r="J187" s="129"/>
      <c r="K187" s="129"/>
      <c r="L187" s="129"/>
      <c r="M187" s="129"/>
      <c r="N187" s="129"/>
      <c r="O187" s="8"/>
      <c r="P187" s="8"/>
      <c r="Q187" s="8"/>
      <c r="R187" s="8"/>
      <c r="S187" s="8"/>
      <c r="T187" s="8"/>
      <c r="U187" s="8"/>
      <c r="V187" s="8"/>
      <c r="W187" s="8"/>
      <c r="X187" s="8"/>
      <c r="Y187" s="8"/>
      <c r="Z187" s="133"/>
      <c r="AA187" s="133"/>
      <c r="AB187" s="8"/>
      <c r="AC187" s="8"/>
      <c r="AD187" s="8"/>
      <c r="AE187" s="8"/>
    </row>
    <row r="188" ht="15.75" customHeight="1">
      <c r="A188" s="8"/>
      <c r="B188" s="8"/>
      <c r="C188" s="8"/>
      <c r="D188" s="8"/>
      <c r="E188" s="8"/>
      <c r="F188" s="8"/>
      <c r="G188" s="133"/>
      <c r="H188" s="133"/>
      <c r="I188" s="129"/>
      <c r="J188" s="129"/>
      <c r="K188" s="129"/>
      <c r="L188" s="129"/>
      <c r="M188" s="129"/>
      <c r="N188" s="129"/>
      <c r="O188" s="8"/>
      <c r="P188" s="8"/>
      <c r="Q188" s="8"/>
      <c r="R188" s="8"/>
      <c r="S188" s="8"/>
      <c r="T188" s="8"/>
      <c r="U188" s="8"/>
      <c r="V188" s="8"/>
      <c r="W188" s="8"/>
      <c r="X188" s="8"/>
      <c r="Y188" s="8"/>
      <c r="Z188" s="133"/>
      <c r="AA188" s="133"/>
      <c r="AB188" s="8"/>
      <c r="AC188" s="8"/>
      <c r="AD188" s="8"/>
      <c r="AE188" s="8"/>
    </row>
    <row r="189" ht="15.75" customHeight="1">
      <c r="A189" s="8"/>
      <c r="B189" s="8"/>
      <c r="C189" s="8"/>
      <c r="D189" s="8"/>
      <c r="E189" s="8"/>
      <c r="F189" s="8"/>
      <c r="G189" s="133"/>
      <c r="H189" s="133"/>
      <c r="I189" s="129"/>
      <c r="J189" s="129"/>
      <c r="K189" s="129"/>
      <c r="L189" s="129"/>
      <c r="M189" s="129"/>
      <c r="N189" s="129"/>
      <c r="O189" s="8"/>
      <c r="P189" s="8"/>
      <c r="Q189" s="8"/>
      <c r="R189" s="8"/>
      <c r="S189" s="8"/>
      <c r="T189" s="8"/>
      <c r="U189" s="8"/>
      <c r="V189" s="8"/>
      <c r="W189" s="8"/>
      <c r="X189" s="8"/>
      <c r="Y189" s="8"/>
      <c r="Z189" s="133"/>
      <c r="AA189" s="133"/>
      <c r="AB189" s="8"/>
      <c r="AC189" s="8"/>
      <c r="AD189" s="8"/>
      <c r="AE189" s="8"/>
    </row>
    <row r="190" ht="15.75" customHeight="1">
      <c r="A190" s="8"/>
      <c r="B190" s="8"/>
      <c r="C190" s="8"/>
      <c r="D190" s="8"/>
      <c r="E190" s="8"/>
      <c r="F190" s="8"/>
      <c r="G190" s="133"/>
      <c r="H190" s="133"/>
      <c r="I190" s="129"/>
      <c r="J190" s="129"/>
      <c r="K190" s="129"/>
      <c r="L190" s="129"/>
      <c r="M190" s="129"/>
      <c r="N190" s="129"/>
      <c r="O190" s="8"/>
      <c r="P190" s="8"/>
      <c r="Q190" s="8"/>
      <c r="R190" s="8"/>
      <c r="S190" s="8"/>
      <c r="T190" s="8"/>
      <c r="U190" s="8"/>
      <c r="V190" s="8"/>
      <c r="W190" s="8"/>
      <c r="X190" s="8"/>
      <c r="Y190" s="8"/>
      <c r="Z190" s="133"/>
      <c r="AA190" s="133"/>
      <c r="AB190" s="8"/>
      <c r="AC190" s="8"/>
      <c r="AD190" s="8"/>
      <c r="AE190" s="8"/>
    </row>
    <row r="191" ht="15.75" customHeight="1">
      <c r="A191" s="8"/>
      <c r="B191" s="8"/>
      <c r="C191" s="8"/>
      <c r="D191" s="8"/>
      <c r="E191" s="8"/>
      <c r="F191" s="8"/>
      <c r="G191" s="133"/>
      <c r="H191" s="133"/>
      <c r="I191" s="129"/>
      <c r="J191" s="129"/>
      <c r="K191" s="129"/>
      <c r="L191" s="129"/>
      <c r="M191" s="129"/>
      <c r="N191" s="129"/>
      <c r="O191" s="8"/>
      <c r="P191" s="8"/>
      <c r="Q191" s="8"/>
      <c r="R191" s="8"/>
      <c r="S191" s="8"/>
      <c r="T191" s="8"/>
      <c r="U191" s="8"/>
      <c r="V191" s="8"/>
      <c r="W191" s="8"/>
      <c r="X191" s="8"/>
      <c r="Y191" s="8"/>
      <c r="Z191" s="133"/>
      <c r="AA191" s="133"/>
      <c r="AB191" s="8"/>
      <c r="AC191" s="8"/>
      <c r="AD191" s="8"/>
      <c r="AE191" s="8"/>
    </row>
    <row r="192" ht="15.75" customHeight="1">
      <c r="A192" s="8"/>
      <c r="B192" s="8"/>
      <c r="C192" s="8"/>
      <c r="D192" s="8"/>
      <c r="E192" s="8"/>
      <c r="F192" s="8"/>
      <c r="G192" s="133"/>
      <c r="H192" s="133"/>
      <c r="I192" s="129"/>
      <c r="J192" s="129"/>
      <c r="K192" s="129"/>
      <c r="L192" s="129"/>
      <c r="M192" s="129"/>
      <c r="N192" s="129"/>
      <c r="O192" s="8"/>
      <c r="P192" s="8"/>
      <c r="Q192" s="8"/>
      <c r="R192" s="8"/>
      <c r="S192" s="8"/>
      <c r="T192" s="8"/>
      <c r="U192" s="8"/>
      <c r="V192" s="8"/>
      <c r="W192" s="8"/>
      <c r="X192" s="8"/>
      <c r="Y192" s="8"/>
      <c r="Z192" s="133"/>
      <c r="AA192" s="133"/>
      <c r="AB192" s="8"/>
      <c r="AC192" s="8"/>
      <c r="AD192" s="8"/>
      <c r="AE192" s="8"/>
    </row>
    <row r="193" ht="15.75" customHeight="1">
      <c r="A193" s="8"/>
      <c r="B193" s="8"/>
      <c r="C193" s="8"/>
      <c r="D193" s="8"/>
      <c r="E193" s="8"/>
      <c r="F193" s="8"/>
      <c r="G193" s="133"/>
      <c r="H193" s="133"/>
      <c r="I193" s="129"/>
      <c r="J193" s="129"/>
      <c r="K193" s="129"/>
      <c r="L193" s="129"/>
      <c r="M193" s="129"/>
      <c r="N193" s="129"/>
      <c r="O193" s="8"/>
      <c r="P193" s="8"/>
      <c r="Q193" s="8"/>
      <c r="R193" s="8"/>
      <c r="S193" s="8"/>
      <c r="T193" s="8"/>
      <c r="U193" s="8"/>
      <c r="V193" s="8"/>
      <c r="W193" s="8"/>
      <c r="X193" s="8"/>
      <c r="Y193" s="8"/>
      <c r="Z193" s="133"/>
      <c r="AA193" s="133"/>
      <c r="AB193" s="8"/>
      <c r="AC193" s="8"/>
      <c r="AD193" s="8"/>
      <c r="AE193" s="8"/>
    </row>
    <row r="194" ht="15.75" customHeight="1">
      <c r="A194" s="8"/>
      <c r="B194" s="8"/>
      <c r="C194" s="8"/>
      <c r="D194" s="8"/>
      <c r="E194" s="8"/>
      <c r="F194" s="8"/>
      <c r="G194" s="133"/>
      <c r="H194" s="133"/>
      <c r="I194" s="129"/>
      <c r="J194" s="129"/>
      <c r="K194" s="129"/>
      <c r="L194" s="129"/>
      <c r="M194" s="129"/>
      <c r="N194" s="129"/>
      <c r="O194" s="8"/>
      <c r="P194" s="8"/>
      <c r="Q194" s="8"/>
      <c r="R194" s="8"/>
      <c r="S194" s="8"/>
      <c r="T194" s="8"/>
      <c r="U194" s="8"/>
      <c r="V194" s="8"/>
      <c r="W194" s="8"/>
      <c r="X194" s="8"/>
      <c r="Y194" s="8"/>
      <c r="Z194" s="133"/>
      <c r="AA194" s="133"/>
      <c r="AB194" s="8"/>
      <c r="AC194" s="8"/>
      <c r="AD194" s="8"/>
      <c r="AE194" s="8"/>
    </row>
    <row r="195" ht="15.75" customHeight="1">
      <c r="A195" s="8"/>
      <c r="B195" s="8"/>
      <c r="C195" s="8"/>
      <c r="D195" s="8"/>
      <c r="E195" s="8"/>
      <c r="F195" s="8"/>
      <c r="G195" s="133"/>
      <c r="H195" s="133"/>
      <c r="I195" s="129"/>
      <c r="J195" s="129"/>
      <c r="K195" s="129"/>
      <c r="L195" s="129"/>
      <c r="M195" s="129"/>
      <c r="N195" s="129"/>
      <c r="O195" s="8"/>
      <c r="P195" s="8"/>
      <c r="Q195" s="8"/>
      <c r="R195" s="8"/>
      <c r="S195" s="8"/>
      <c r="T195" s="8"/>
      <c r="U195" s="8"/>
      <c r="V195" s="8"/>
      <c r="W195" s="8"/>
      <c r="X195" s="8"/>
      <c r="Y195" s="8"/>
      <c r="Z195" s="133"/>
      <c r="AA195" s="133"/>
      <c r="AB195" s="8"/>
      <c r="AC195" s="8"/>
      <c r="AD195" s="8"/>
      <c r="AE195" s="8"/>
    </row>
    <row r="196" ht="15.75" customHeight="1">
      <c r="A196" s="8"/>
      <c r="B196" s="8"/>
      <c r="C196" s="8"/>
      <c r="D196" s="8"/>
      <c r="E196" s="8"/>
      <c r="F196" s="8"/>
      <c r="G196" s="133"/>
      <c r="H196" s="133"/>
      <c r="I196" s="129"/>
      <c r="J196" s="129"/>
      <c r="K196" s="129"/>
      <c r="L196" s="129"/>
      <c r="M196" s="129"/>
      <c r="N196" s="129"/>
      <c r="O196" s="8"/>
      <c r="P196" s="8"/>
      <c r="Q196" s="8"/>
      <c r="R196" s="8"/>
      <c r="S196" s="8"/>
      <c r="T196" s="8"/>
      <c r="U196" s="8"/>
      <c r="V196" s="8"/>
      <c r="W196" s="8"/>
      <c r="X196" s="8"/>
      <c r="Y196" s="8"/>
      <c r="Z196" s="133"/>
      <c r="AA196" s="133"/>
      <c r="AB196" s="8"/>
      <c r="AC196" s="8"/>
      <c r="AD196" s="8"/>
      <c r="AE196" s="8"/>
    </row>
    <row r="197" ht="15.75" customHeight="1">
      <c r="A197" s="8"/>
      <c r="B197" s="8"/>
      <c r="C197" s="8"/>
      <c r="D197" s="8"/>
      <c r="E197" s="8"/>
      <c r="F197" s="8"/>
      <c r="G197" s="133"/>
      <c r="H197" s="133"/>
      <c r="I197" s="129"/>
      <c r="J197" s="129"/>
      <c r="K197" s="129"/>
      <c r="L197" s="129"/>
      <c r="M197" s="129"/>
      <c r="N197" s="129"/>
      <c r="O197" s="8"/>
      <c r="P197" s="8"/>
      <c r="Q197" s="8"/>
      <c r="R197" s="8"/>
      <c r="S197" s="8"/>
      <c r="T197" s="8"/>
      <c r="U197" s="8"/>
      <c r="V197" s="8"/>
      <c r="W197" s="8"/>
      <c r="X197" s="8"/>
      <c r="Y197" s="8"/>
      <c r="Z197" s="133"/>
      <c r="AA197" s="133"/>
      <c r="AB197" s="8"/>
      <c r="AC197" s="8"/>
      <c r="AD197" s="8"/>
      <c r="AE197" s="8"/>
    </row>
    <row r="198" ht="15.75" customHeight="1">
      <c r="A198" s="8"/>
      <c r="B198" s="8"/>
      <c r="C198" s="8"/>
      <c r="D198" s="8"/>
      <c r="E198" s="8"/>
      <c r="F198" s="8"/>
      <c r="G198" s="133"/>
      <c r="H198" s="133"/>
      <c r="I198" s="129"/>
      <c r="J198" s="129"/>
      <c r="K198" s="129"/>
      <c r="L198" s="129"/>
      <c r="M198" s="129"/>
      <c r="N198" s="129"/>
      <c r="O198" s="8"/>
      <c r="P198" s="8"/>
      <c r="Q198" s="8"/>
      <c r="R198" s="8"/>
      <c r="S198" s="8"/>
      <c r="T198" s="8"/>
      <c r="U198" s="8"/>
      <c r="V198" s="8"/>
      <c r="W198" s="8"/>
      <c r="X198" s="8"/>
      <c r="Y198" s="8"/>
      <c r="Z198" s="133"/>
      <c r="AA198" s="133"/>
      <c r="AB198" s="8"/>
      <c r="AC198" s="8"/>
      <c r="AD198" s="8"/>
      <c r="AE198" s="8"/>
    </row>
    <row r="199" ht="15.75" customHeight="1">
      <c r="A199" s="8"/>
      <c r="B199" s="8"/>
      <c r="C199" s="8"/>
      <c r="D199" s="8"/>
      <c r="E199" s="8"/>
      <c r="F199" s="8"/>
      <c r="G199" s="133"/>
      <c r="H199" s="133"/>
      <c r="I199" s="129"/>
      <c r="J199" s="129"/>
      <c r="K199" s="129"/>
      <c r="L199" s="129"/>
      <c r="M199" s="129"/>
      <c r="N199" s="129"/>
      <c r="O199" s="8"/>
      <c r="P199" s="8"/>
      <c r="Q199" s="8"/>
      <c r="R199" s="8"/>
      <c r="S199" s="8"/>
      <c r="T199" s="8"/>
      <c r="U199" s="8"/>
      <c r="V199" s="8"/>
      <c r="W199" s="8"/>
      <c r="X199" s="8"/>
      <c r="Y199" s="8"/>
      <c r="Z199" s="133"/>
      <c r="AA199" s="133"/>
      <c r="AB199" s="8"/>
      <c r="AC199" s="8"/>
      <c r="AD199" s="8"/>
      <c r="AE199" s="8"/>
    </row>
    <row r="200" ht="15.75" customHeight="1">
      <c r="A200" s="8"/>
      <c r="B200" s="8"/>
      <c r="C200" s="8"/>
      <c r="D200" s="8"/>
      <c r="E200" s="8"/>
      <c r="F200" s="8"/>
      <c r="G200" s="133"/>
      <c r="H200" s="133"/>
      <c r="I200" s="129"/>
      <c r="J200" s="129"/>
      <c r="K200" s="129"/>
      <c r="L200" s="129"/>
      <c r="M200" s="129"/>
      <c r="N200" s="129"/>
      <c r="O200" s="8"/>
      <c r="P200" s="8"/>
      <c r="Q200" s="8"/>
      <c r="R200" s="8"/>
      <c r="S200" s="8"/>
      <c r="T200" s="8"/>
      <c r="U200" s="8"/>
      <c r="V200" s="8"/>
      <c r="W200" s="8"/>
      <c r="X200" s="8"/>
      <c r="Y200" s="8"/>
      <c r="Z200" s="133"/>
      <c r="AA200" s="133"/>
      <c r="AB200" s="8"/>
      <c r="AC200" s="8"/>
      <c r="AD200" s="8"/>
      <c r="AE200" s="8"/>
    </row>
    <row r="201" ht="15.75" customHeight="1">
      <c r="A201" s="8"/>
      <c r="B201" s="8"/>
      <c r="C201" s="8"/>
      <c r="D201" s="8"/>
      <c r="E201" s="8"/>
      <c r="F201" s="8"/>
      <c r="G201" s="133"/>
      <c r="H201" s="133"/>
      <c r="I201" s="129"/>
      <c r="J201" s="129"/>
      <c r="K201" s="129"/>
      <c r="L201" s="129"/>
      <c r="M201" s="129"/>
      <c r="N201" s="129"/>
      <c r="O201" s="8"/>
      <c r="P201" s="8"/>
      <c r="Q201" s="8"/>
      <c r="R201" s="8"/>
      <c r="S201" s="8"/>
      <c r="T201" s="8"/>
      <c r="U201" s="8"/>
      <c r="V201" s="8"/>
      <c r="W201" s="8"/>
      <c r="X201" s="8"/>
      <c r="Y201" s="8"/>
      <c r="Z201" s="133"/>
      <c r="AA201" s="133"/>
      <c r="AB201" s="8"/>
      <c r="AC201" s="8"/>
      <c r="AD201" s="8"/>
      <c r="AE201" s="8"/>
    </row>
    <row r="202" ht="15.75" customHeight="1">
      <c r="A202" s="8"/>
      <c r="B202" s="8"/>
      <c r="C202" s="8"/>
      <c r="D202" s="8"/>
      <c r="E202" s="8"/>
      <c r="F202" s="8"/>
      <c r="G202" s="133"/>
      <c r="H202" s="133"/>
      <c r="I202" s="129"/>
      <c r="J202" s="129"/>
      <c r="K202" s="129"/>
      <c r="L202" s="129"/>
      <c r="M202" s="129"/>
      <c r="N202" s="129"/>
      <c r="O202" s="8"/>
      <c r="P202" s="8"/>
      <c r="Q202" s="8"/>
      <c r="R202" s="8"/>
      <c r="S202" s="8"/>
      <c r="T202" s="8"/>
      <c r="U202" s="8"/>
      <c r="V202" s="8"/>
      <c r="W202" s="8"/>
      <c r="X202" s="8"/>
      <c r="Y202" s="8"/>
      <c r="Z202" s="133"/>
      <c r="AA202" s="133"/>
      <c r="AB202" s="8"/>
      <c r="AC202" s="8"/>
      <c r="AD202" s="8"/>
      <c r="AE202" s="8"/>
    </row>
    <row r="203" ht="15.75" customHeight="1">
      <c r="A203" s="8"/>
      <c r="B203" s="8"/>
      <c r="C203" s="8"/>
      <c r="D203" s="8"/>
      <c r="E203" s="8"/>
      <c r="F203" s="8"/>
      <c r="G203" s="133"/>
      <c r="H203" s="133"/>
      <c r="I203" s="129"/>
      <c r="J203" s="129"/>
      <c r="K203" s="129"/>
      <c r="L203" s="129"/>
      <c r="M203" s="129"/>
      <c r="N203" s="129"/>
      <c r="O203" s="8"/>
      <c r="P203" s="8"/>
      <c r="Q203" s="8"/>
      <c r="R203" s="8"/>
      <c r="S203" s="8"/>
      <c r="T203" s="8"/>
      <c r="U203" s="8"/>
      <c r="V203" s="8"/>
      <c r="W203" s="8"/>
      <c r="X203" s="8"/>
      <c r="Y203" s="8"/>
      <c r="Z203" s="133"/>
      <c r="AA203" s="133"/>
      <c r="AB203" s="8"/>
      <c r="AC203" s="8"/>
      <c r="AD203" s="8"/>
      <c r="AE203" s="8"/>
    </row>
    <row r="204" ht="15.75" customHeight="1">
      <c r="A204" s="8"/>
      <c r="B204" s="8"/>
      <c r="C204" s="8"/>
      <c r="D204" s="8"/>
      <c r="E204" s="8"/>
      <c r="F204" s="8"/>
      <c r="G204" s="133"/>
      <c r="H204" s="133"/>
      <c r="I204" s="129"/>
      <c r="J204" s="129"/>
      <c r="K204" s="129"/>
      <c r="L204" s="129"/>
      <c r="M204" s="129"/>
      <c r="N204" s="129"/>
      <c r="O204" s="8"/>
      <c r="P204" s="8"/>
      <c r="Q204" s="8"/>
      <c r="R204" s="8"/>
      <c r="S204" s="8"/>
      <c r="T204" s="8"/>
      <c r="U204" s="8"/>
      <c r="V204" s="8"/>
      <c r="W204" s="8"/>
      <c r="X204" s="8"/>
      <c r="Y204" s="8"/>
      <c r="Z204" s="133"/>
      <c r="AA204" s="133"/>
      <c r="AB204" s="8"/>
      <c r="AC204" s="8"/>
      <c r="AD204" s="8"/>
      <c r="AE204" s="8"/>
    </row>
    <row r="205" ht="15.75" customHeight="1">
      <c r="A205" s="8"/>
      <c r="B205" s="8"/>
      <c r="C205" s="8"/>
      <c r="D205" s="8"/>
      <c r="E205" s="8"/>
      <c r="F205" s="8"/>
      <c r="G205" s="133"/>
      <c r="H205" s="133"/>
      <c r="I205" s="129"/>
      <c r="J205" s="129"/>
      <c r="K205" s="129"/>
      <c r="L205" s="129"/>
      <c r="M205" s="129"/>
      <c r="N205" s="129"/>
      <c r="O205" s="8"/>
      <c r="P205" s="8"/>
      <c r="Q205" s="8"/>
      <c r="R205" s="8"/>
      <c r="S205" s="8"/>
      <c r="T205" s="8"/>
      <c r="U205" s="8"/>
      <c r="V205" s="8"/>
      <c r="W205" s="8"/>
      <c r="X205" s="8"/>
      <c r="Y205" s="8"/>
      <c r="Z205" s="133"/>
      <c r="AA205" s="133"/>
      <c r="AB205" s="8"/>
      <c r="AC205" s="8"/>
      <c r="AD205" s="8"/>
      <c r="AE205" s="8"/>
    </row>
    <row r="206" ht="15.75" customHeight="1">
      <c r="A206" s="8"/>
      <c r="B206" s="8"/>
      <c r="C206" s="8"/>
      <c r="D206" s="8"/>
      <c r="E206" s="8"/>
      <c r="F206" s="8"/>
      <c r="G206" s="133"/>
      <c r="H206" s="133"/>
      <c r="I206" s="129"/>
      <c r="J206" s="129"/>
      <c r="K206" s="129"/>
      <c r="L206" s="129"/>
      <c r="M206" s="129"/>
      <c r="N206" s="129"/>
      <c r="O206" s="8"/>
      <c r="P206" s="8"/>
      <c r="Q206" s="8"/>
      <c r="R206" s="8"/>
      <c r="S206" s="8"/>
      <c r="T206" s="8"/>
      <c r="U206" s="8"/>
      <c r="V206" s="8"/>
      <c r="W206" s="8"/>
      <c r="X206" s="8"/>
      <c r="Y206" s="8"/>
      <c r="Z206" s="133"/>
      <c r="AA206" s="133"/>
      <c r="AB206" s="8"/>
      <c r="AC206" s="8"/>
      <c r="AD206" s="8"/>
      <c r="AE206" s="8"/>
    </row>
    <row r="207" ht="15.75" customHeight="1">
      <c r="A207" s="8"/>
      <c r="B207" s="8"/>
      <c r="C207" s="8"/>
      <c r="D207" s="8"/>
      <c r="E207" s="8"/>
      <c r="F207" s="8"/>
      <c r="G207" s="133"/>
      <c r="H207" s="133"/>
      <c r="I207" s="129"/>
      <c r="J207" s="129"/>
      <c r="K207" s="129"/>
      <c r="L207" s="129"/>
      <c r="M207" s="129"/>
      <c r="N207" s="129"/>
      <c r="O207" s="8"/>
      <c r="P207" s="8"/>
      <c r="Q207" s="8"/>
      <c r="R207" s="8"/>
      <c r="S207" s="8"/>
      <c r="T207" s="8"/>
      <c r="U207" s="8"/>
      <c r="V207" s="8"/>
      <c r="W207" s="8"/>
      <c r="X207" s="8"/>
      <c r="Y207" s="8"/>
      <c r="Z207" s="133"/>
      <c r="AA207" s="133"/>
      <c r="AB207" s="8"/>
      <c r="AC207" s="8"/>
      <c r="AD207" s="8"/>
      <c r="AE207" s="8"/>
    </row>
    <row r="208" ht="15.75" customHeight="1">
      <c r="A208" s="8"/>
      <c r="B208" s="8"/>
      <c r="C208" s="8"/>
      <c r="D208" s="8"/>
      <c r="E208" s="8"/>
      <c r="F208" s="8"/>
      <c r="G208" s="133"/>
      <c r="H208" s="133"/>
      <c r="I208" s="129"/>
      <c r="J208" s="129"/>
      <c r="K208" s="129"/>
      <c r="L208" s="129"/>
      <c r="M208" s="129"/>
      <c r="N208" s="129"/>
      <c r="O208" s="8"/>
      <c r="P208" s="8"/>
      <c r="Q208" s="8"/>
      <c r="R208" s="8"/>
      <c r="S208" s="8"/>
      <c r="T208" s="8"/>
      <c r="U208" s="8"/>
      <c r="V208" s="8"/>
      <c r="W208" s="8"/>
      <c r="X208" s="8"/>
      <c r="Y208" s="8"/>
      <c r="Z208" s="133"/>
      <c r="AA208" s="133"/>
      <c r="AB208" s="8"/>
      <c r="AC208" s="8"/>
      <c r="AD208" s="8"/>
      <c r="AE208" s="8"/>
    </row>
    <row r="209" ht="15.75" customHeight="1">
      <c r="A209" s="8"/>
      <c r="B209" s="8"/>
      <c r="C209" s="8"/>
      <c r="D209" s="8"/>
      <c r="E209" s="8"/>
      <c r="F209" s="8"/>
      <c r="G209" s="133"/>
      <c r="H209" s="133"/>
      <c r="I209" s="129"/>
      <c r="J209" s="129"/>
      <c r="K209" s="129"/>
      <c r="L209" s="129"/>
      <c r="M209" s="129"/>
      <c r="N209" s="129"/>
      <c r="O209" s="8"/>
      <c r="P209" s="8"/>
      <c r="Q209" s="8"/>
      <c r="R209" s="8"/>
      <c r="S209" s="8"/>
      <c r="T209" s="8"/>
      <c r="U209" s="8"/>
      <c r="V209" s="8"/>
      <c r="W209" s="8"/>
      <c r="X209" s="8"/>
      <c r="Y209" s="8"/>
      <c r="Z209" s="133"/>
      <c r="AA209" s="133"/>
      <c r="AB209" s="8"/>
      <c r="AC209" s="8"/>
      <c r="AD209" s="8"/>
      <c r="AE209" s="8"/>
    </row>
    <row r="210" ht="15.75" customHeight="1">
      <c r="A210" s="8"/>
      <c r="B210" s="8"/>
      <c r="C210" s="8"/>
      <c r="D210" s="8"/>
      <c r="E210" s="8"/>
      <c r="F210" s="8"/>
      <c r="G210" s="133"/>
      <c r="H210" s="133"/>
      <c r="I210" s="129"/>
      <c r="J210" s="129"/>
      <c r="K210" s="129"/>
      <c r="L210" s="129"/>
      <c r="M210" s="129"/>
      <c r="N210" s="129"/>
      <c r="O210" s="8"/>
      <c r="P210" s="8"/>
      <c r="Q210" s="8"/>
      <c r="R210" s="8"/>
      <c r="S210" s="8"/>
      <c r="T210" s="8"/>
      <c r="U210" s="8"/>
      <c r="V210" s="8"/>
      <c r="W210" s="8"/>
      <c r="X210" s="8"/>
      <c r="Y210" s="8"/>
      <c r="Z210" s="133"/>
      <c r="AA210" s="133"/>
      <c r="AB210" s="8"/>
      <c r="AC210" s="8"/>
      <c r="AD210" s="8"/>
      <c r="AE210" s="8"/>
    </row>
    <row r="211" ht="15.75" customHeight="1">
      <c r="A211" s="8"/>
      <c r="B211" s="8"/>
      <c r="C211" s="8"/>
      <c r="D211" s="8"/>
      <c r="E211" s="8"/>
      <c r="F211" s="8"/>
      <c r="G211" s="133"/>
      <c r="H211" s="133"/>
      <c r="I211" s="129"/>
      <c r="J211" s="129"/>
      <c r="K211" s="129"/>
      <c r="L211" s="129"/>
      <c r="M211" s="129"/>
      <c r="N211" s="129"/>
      <c r="O211" s="8"/>
      <c r="P211" s="8"/>
      <c r="Q211" s="8"/>
      <c r="R211" s="8"/>
      <c r="S211" s="8"/>
      <c r="T211" s="8"/>
      <c r="U211" s="8"/>
      <c r="V211" s="8"/>
      <c r="W211" s="8"/>
      <c r="X211" s="8"/>
      <c r="Y211" s="8"/>
      <c r="Z211" s="133"/>
      <c r="AA211" s="133"/>
      <c r="AB211" s="8"/>
      <c r="AC211" s="8"/>
      <c r="AD211" s="8"/>
      <c r="AE211" s="8"/>
    </row>
    <row r="212" ht="15.75" customHeight="1">
      <c r="A212" s="8"/>
      <c r="B212" s="8"/>
      <c r="C212" s="8"/>
      <c r="D212" s="8"/>
      <c r="E212" s="8"/>
      <c r="F212" s="8"/>
      <c r="G212" s="133"/>
      <c r="H212" s="133"/>
      <c r="I212" s="129"/>
      <c r="J212" s="129"/>
      <c r="K212" s="129"/>
      <c r="L212" s="129"/>
      <c r="M212" s="129"/>
      <c r="N212" s="129"/>
      <c r="O212" s="8"/>
      <c r="P212" s="8"/>
      <c r="Q212" s="8"/>
      <c r="R212" s="8"/>
      <c r="S212" s="8"/>
      <c r="T212" s="8"/>
      <c r="U212" s="8"/>
      <c r="V212" s="8"/>
      <c r="W212" s="8"/>
      <c r="X212" s="8"/>
      <c r="Y212" s="8"/>
      <c r="Z212" s="133"/>
      <c r="AA212" s="133"/>
      <c r="AB212" s="8"/>
      <c r="AC212" s="8"/>
      <c r="AD212" s="8"/>
      <c r="AE212" s="8"/>
    </row>
    <row r="213" ht="15.75" customHeight="1">
      <c r="A213" s="8"/>
      <c r="B213" s="8"/>
      <c r="C213" s="8"/>
      <c r="D213" s="8"/>
      <c r="E213" s="8"/>
      <c r="F213" s="8"/>
      <c r="G213" s="133"/>
      <c r="H213" s="133"/>
      <c r="I213" s="129"/>
      <c r="J213" s="129"/>
      <c r="K213" s="129"/>
      <c r="L213" s="129"/>
      <c r="M213" s="129"/>
      <c r="N213" s="129"/>
      <c r="O213" s="8"/>
      <c r="P213" s="8"/>
      <c r="Q213" s="8"/>
      <c r="R213" s="8"/>
      <c r="S213" s="8"/>
      <c r="T213" s="8"/>
      <c r="U213" s="8"/>
      <c r="V213" s="8"/>
      <c r="W213" s="8"/>
      <c r="X213" s="8"/>
      <c r="Y213" s="8"/>
      <c r="Z213" s="133"/>
      <c r="AA213" s="133"/>
      <c r="AB213" s="8"/>
      <c r="AC213" s="8"/>
      <c r="AD213" s="8"/>
      <c r="AE213" s="8"/>
    </row>
    <row r="214" ht="15.75" customHeight="1">
      <c r="A214" s="8"/>
      <c r="B214" s="8"/>
      <c r="C214" s="8"/>
      <c r="D214" s="8"/>
      <c r="E214" s="8"/>
      <c r="F214" s="8"/>
      <c r="G214" s="133"/>
      <c r="H214" s="133"/>
      <c r="I214" s="129"/>
      <c r="J214" s="129"/>
      <c r="K214" s="129"/>
      <c r="L214" s="129"/>
      <c r="M214" s="129"/>
      <c r="N214" s="129"/>
      <c r="O214" s="8"/>
      <c r="P214" s="8"/>
      <c r="Q214" s="8"/>
      <c r="R214" s="8"/>
      <c r="S214" s="8"/>
      <c r="T214" s="8"/>
      <c r="U214" s="8"/>
      <c r="V214" s="8"/>
      <c r="W214" s="8"/>
      <c r="X214" s="8"/>
      <c r="Y214" s="8"/>
      <c r="Z214" s="133"/>
      <c r="AA214" s="133"/>
      <c r="AB214" s="8"/>
      <c r="AC214" s="8"/>
      <c r="AD214" s="8"/>
      <c r="AE214" s="8"/>
    </row>
    <row r="215" ht="15.75" customHeight="1">
      <c r="A215" s="8"/>
      <c r="B215" s="8"/>
      <c r="C215" s="8"/>
      <c r="D215" s="8"/>
      <c r="E215" s="8"/>
      <c r="F215" s="8"/>
      <c r="G215" s="133"/>
      <c r="H215" s="133"/>
      <c r="I215" s="129"/>
      <c r="J215" s="129"/>
      <c r="K215" s="129"/>
      <c r="L215" s="129"/>
      <c r="M215" s="129"/>
      <c r="N215" s="129"/>
      <c r="O215" s="8"/>
      <c r="P215" s="8"/>
      <c r="Q215" s="8"/>
      <c r="R215" s="8"/>
      <c r="S215" s="8"/>
      <c r="T215" s="8"/>
      <c r="U215" s="8"/>
      <c r="V215" s="8"/>
      <c r="W215" s="8"/>
      <c r="X215" s="8"/>
      <c r="Y215" s="8"/>
      <c r="Z215" s="133"/>
      <c r="AA215" s="133"/>
      <c r="AB215" s="8"/>
      <c r="AC215" s="8"/>
      <c r="AD215" s="8"/>
      <c r="AE215" s="8"/>
    </row>
    <row r="216" ht="15.75" customHeight="1">
      <c r="A216" s="8"/>
      <c r="B216" s="8"/>
      <c r="C216" s="8"/>
      <c r="D216" s="8"/>
      <c r="E216" s="8"/>
      <c r="F216" s="8"/>
      <c r="G216" s="133"/>
      <c r="H216" s="133"/>
      <c r="I216" s="129"/>
      <c r="J216" s="129"/>
      <c r="K216" s="129"/>
      <c r="L216" s="129"/>
      <c r="M216" s="129"/>
      <c r="N216" s="129"/>
      <c r="O216" s="8"/>
      <c r="P216" s="8"/>
      <c r="Q216" s="8"/>
      <c r="R216" s="8"/>
      <c r="S216" s="8"/>
      <c r="T216" s="8"/>
      <c r="U216" s="8"/>
      <c r="V216" s="8"/>
      <c r="W216" s="8"/>
      <c r="X216" s="8"/>
      <c r="Y216" s="8"/>
      <c r="Z216" s="133"/>
      <c r="AA216" s="133"/>
      <c r="AB216" s="8"/>
      <c r="AC216" s="8"/>
      <c r="AD216" s="8"/>
      <c r="AE216" s="8"/>
    </row>
    <row r="217" ht="15.75" customHeight="1">
      <c r="A217" s="8"/>
      <c r="B217" s="8"/>
      <c r="C217" s="8"/>
      <c r="D217" s="8"/>
      <c r="E217" s="8"/>
      <c r="F217" s="8"/>
      <c r="G217" s="133"/>
      <c r="H217" s="133"/>
      <c r="I217" s="129"/>
      <c r="J217" s="129"/>
      <c r="K217" s="129"/>
      <c r="L217" s="129"/>
      <c r="M217" s="129"/>
      <c r="N217" s="129"/>
      <c r="O217" s="8"/>
      <c r="P217" s="8"/>
      <c r="Q217" s="8"/>
      <c r="R217" s="8"/>
      <c r="S217" s="8"/>
      <c r="T217" s="8"/>
      <c r="U217" s="8"/>
      <c r="V217" s="8"/>
      <c r="W217" s="8"/>
      <c r="X217" s="8"/>
      <c r="Y217" s="8"/>
      <c r="Z217" s="133"/>
      <c r="AA217" s="133"/>
      <c r="AB217" s="8"/>
      <c r="AC217" s="8"/>
      <c r="AD217" s="8"/>
      <c r="AE217" s="8"/>
    </row>
    <row r="218" ht="15.75" customHeight="1">
      <c r="A218" s="8"/>
      <c r="B218" s="8"/>
      <c r="C218" s="8"/>
      <c r="D218" s="8"/>
      <c r="E218" s="8"/>
      <c r="F218" s="8"/>
      <c r="G218" s="133"/>
      <c r="H218" s="133"/>
      <c r="I218" s="129"/>
      <c r="J218" s="129"/>
      <c r="K218" s="129"/>
      <c r="L218" s="129"/>
      <c r="M218" s="129"/>
      <c r="N218" s="129"/>
      <c r="O218" s="8"/>
      <c r="P218" s="8"/>
      <c r="Q218" s="8"/>
      <c r="R218" s="8"/>
      <c r="S218" s="8"/>
      <c r="T218" s="8"/>
      <c r="U218" s="8"/>
      <c r="V218" s="8"/>
      <c r="W218" s="8"/>
      <c r="X218" s="8"/>
      <c r="Y218" s="8"/>
      <c r="Z218" s="133"/>
      <c r="AA218" s="133"/>
      <c r="AB218" s="8"/>
      <c r="AC218" s="8"/>
      <c r="AD218" s="8"/>
      <c r="AE218" s="8"/>
    </row>
    <row r="219" ht="15.75" customHeight="1">
      <c r="A219" s="8"/>
      <c r="B219" s="8"/>
      <c r="C219" s="8"/>
      <c r="D219" s="8"/>
      <c r="E219" s="8"/>
      <c r="F219" s="8"/>
      <c r="G219" s="133"/>
      <c r="H219" s="133"/>
      <c r="I219" s="129"/>
      <c r="J219" s="129"/>
      <c r="K219" s="129"/>
      <c r="L219" s="129"/>
      <c r="M219" s="129"/>
      <c r="N219" s="129"/>
      <c r="O219" s="8"/>
      <c r="P219" s="8"/>
      <c r="Q219" s="8"/>
      <c r="R219" s="8"/>
      <c r="S219" s="8"/>
      <c r="T219" s="8"/>
      <c r="U219" s="8"/>
      <c r="V219" s="8"/>
      <c r="W219" s="8"/>
      <c r="X219" s="8"/>
      <c r="Y219" s="8"/>
      <c r="Z219" s="133"/>
      <c r="AA219" s="133"/>
      <c r="AB219" s="8"/>
      <c r="AC219" s="8"/>
      <c r="AD219" s="8"/>
      <c r="AE219" s="8"/>
    </row>
    <row r="220" ht="15.75" customHeight="1">
      <c r="A220" s="8"/>
      <c r="B220" s="8"/>
      <c r="C220" s="8"/>
      <c r="D220" s="8"/>
      <c r="E220" s="8"/>
      <c r="F220" s="8"/>
      <c r="G220" s="133"/>
      <c r="H220" s="133"/>
      <c r="I220" s="129"/>
      <c r="J220" s="129"/>
      <c r="K220" s="129"/>
      <c r="L220" s="129"/>
      <c r="M220" s="129"/>
      <c r="N220" s="129"/>
      <c r="O220" s="8"/>
      <c r="P220" s="8"/>
      <c r="Q220" s="8"/>
      <c r="R220" s="8"/>
      <c r="S220" s="8"/>
      <c r="T220" s="8"/>
      <c r="U220" s="8"/>
      <c r="V220" s="8"/>
      <c r="W220" s="8"/>
      <c r="X220" s="8"/>
      <c r="Y220" s="8"/>
      <c r="Z220" s="133"/>
      <c r="AA220" s="133"/>
      <c r="AB220" s="8"/>
      <c r="AC220" s="8"/>
      <c r="AD220" s="8"/>
      <c r="AE220" s="8"/>
    </row>
    <row r="221" ht="15.75" customHeight="1">
      <c r="A221" s="8"/>
      <c r="B221" s="8"/>
      <c r="C221" s="8"/>
      <c r="D221" s="8"/>
      <c r="E221" s="8"/>
      <c r="F221" s="8"/>
      <c r="G221" s="133"/>
      <c r="H221" s="133"/>
      <c r="I221" s="129"/>
      <c r="J221" s="129"/>
      <c r="K221" s="129"/>
      <c r="L221" s="129"/>
      <c r="M221" s="129"/>
      <c r="N221" s="129"/>
      <c r="O221" s="8"/>
      <c r="P221" s="8"/>
      <c r="Q221" s="8"/>
      <c r="R221" s="8"/>
      <c r="S221" s="8"/>
      <c r="T221" s="8"/>
      <c r="U221" s="8"/>
      <c r="V221" s="8"/>
      <c r="W221" s="8"/>
      <c r="X221" s="8"/>
      <c r="Y221" s="8"/>
      <c r="Z221" s="133"/>
      <c r="AA221" s="133"/>
      <c r="AB221" s="8"/>
      <c r="AC221" s="8"/>
      <c r="AD221" s="8"/>
      <c r="AE221" s="8"/>
    </row>
    <row r="222" ht="15.75" customHeight="1">
      <c r="A222" s="8"/>
      <c r="B222" s="8"/>
      <c r="C222" s="8"/>
      <c r="D222" s="8"/>
      <c r="E222" s="8"/>
      <c r="F222" s="8"/>
      <c r="G222" s="133"/>
      <c r="H222" s="133"/>
      <c r="I222" s="129"/>
      <c r="J222" s="129"/>
      <c r="K222" s="129"/>
      <c r="L222" s="129"/>
      <c r="M222" s="129"/>
      <c r="N222" s="129"/>
      <c r="O222" s="8"/>
      <c r="P222" s="8"/>
      <c r="Q222" s="8"/>
      <c r="R222" s="8"/>
      <c r="S222" s="8"/>
      <c r="T222" s="8"/>
      <c r="U222" s="8"/>
      <c r="V222" s="8"/>
      <c r="W222" s="8"/>
      <c r="X222" s="8"/>
      <c r="Y222" s="8"/>
      <c r="Z222" s="133"/>
      <c r="AA222" s="133"/>
      <c r="AB222" s="8"/>
      <c r="AC222" s="8"/>
      <c r="AD222" s="8"/>
      <c r="AE222" s="8"/>
    </row>
    <row r="223" ht="15.75" customHeight="1">
      <c r="A223" s="8"/>
      <c r="B223" s="8"/>
      <c r="C223" s="8"/>
      <c r="D223" s="8"/>
      <c r="E223" s="8"/>
      <c r="F223" s="8"/>
      <c r="G223" s="133"/>
      <c r="H223" s="133"/>
      <c r="I223" s="129"/>
      <c r="J223" s="129"/>
      <c r="K223" s="129"/>
      <c r="L223" s="129"/>
      <c r="M223" s="129"/>
      <c r="N223" s="129"/>
      <c r="O223" s="8"/>
      <c r="P223" s="8"/>
      <c r="Q223" s="8"/>
      <c r="R223" s="8"/>
      <c r="S223" s="8"/>
      <c r="T223" s="8"/>
      <c r="U223" s="8"/>
      <c r="V223" s="8"/>
      <c r="W223" s="8"/>
      <c r="X223" s="8"/>
      <c r="Y223" s="8"/>
      <c r="Z223" s="133"/>
      <c r="AA223" s="133"/>
      <c r="AB223" s="8"/>
      <c r="AC223" s="8"/>
      <c r="AD223" s="8"/>
      <c r="AE223" s="8"/>
    </row>
    <row r="224" ht="15.75" customHeight="1">
      <c r="A224" s="8"/>
      <c r="B224" s="8"/>
      <c r="C224" s="8"/>
      <c r="D224" s="8"/>
      <c r="E224" s="8"/>
      <c r="F224" s="8"/>
      <c r="G224" s="133"/>
      <c r="H224" s="133"/>
      <c r="I224" s="129"/>
      <c r="J224" s="129"/>
      <c r="K224" s="129"/>
      <c r="L224" s="129"/>
      <c r="M224" s="129"/>
      <c r="N224" s="129"/>
      <c r="O224" s="8"/>
      <c r="P224" s="8"/>
      <c r="Q224" s="8"/>
      <c r="R224" s="8"/>
      <c r="S224" s="8"/>
      <c r="T224" s="8"/>
      <c r="U224" s="8"/>
      <c r="V224" s="8"/>
      <c r="W224" s="8"/>
      <c r="X224" s="8"/>
      <c r="Y224" s="8"/>
      <c r="Z224" s="133"/>
      <c r="AA224" s="133"/>
      <c r="AB224" s="8"/>
      <c r="AC224" s="8"/>
      <c r="AD224" s="8"/>
      <c r="AE224" s="8"/>
    </row>
    <row r="225" ht="15.75" customHeight="1">
      <c r="A225" s="8"/>
      <c r="B225" s="8"/>
      <c r="C225" s="8"/>
      <c r="D225" s="8"/>
      <c r="E225" s="8"/>
      <c r="F225" s="8"/>
      <c r="G225" s="133"/>
      <c r="H225" s="133"/>
      <c r="I225" s="129"/>
      <c r="J225" s="129"/>
      <c r="K225" s="129"/>
      <c r="L225" s="129"/>
      <c r="M225" s="129"/>
      <c r="N225" s="129"/>
      <c r="O225" s="8"/>
      <c r="P225" s="8"/>
      <c r="Q225" s="8"/>
      <c r="R225" s="8"/>
      <c r="S225" s="8"/>
      <c r="T225" s="8"/>
      <c r="U225" s="8"/>
      <c r="V225" s="8"/>
      <c r="W225" s="8"/>
      <c r="X225" s="8"/>
      <c r="Y225" s="8"/>
      <c r="Z225" s="133"/>
      <c r="AA225" s="133"/>
      <c r="AB225" s="8"/>
      <c r="AC225" s="8"/>
      <c r="AD225" s="8"/>
      <c r="AE225" s="8"/>
    </row>
    <row r="226" ht="15.75" customHeight="1">
      <c r="A226" s="8"/>
      <c r="B226" s="8"/>
      <c r="C226" s="8"/>
      <c r="D226" s="8"/>
      <c r="E226" s="8"/>
      <c r="F226" s="8"/>
      <c r="G226" s="133"/>
      <c r="H226" s="133"/>
      <c r="I226" s="129"/>
      <c r="J226" s="129"/>
      <c r="K226" s="129"/>
      <c r="L226" s="129"/>
      <c r="M226" s="129"/>
      <c r="N226" s="129"/>
      <c r="O226" s="8"/>
      <c r="P226" s="8"/>
      <c r="Q226" s="8"/>
      <c r="R226" s="8"/>
      <c r="S226" s="8"/>
      <c r="T226" s="8"/>
      <c r="U226" s="8"/>
      <c r="V226" s="8"/>
      <c r="W226" s="8"/>
      <c r="X226" s="8"/>
      <c r="Y226" s="8"/>
      <c r="Z226" s="133"/>
      <c r="AA226" s="133"/>
      <c r="AB226" s="8"/>
      <c r="AC226" s="8"/>
      <c r="AD226" s="8"/>
      <c r="AE226" s="8"/>
    </row>
    <row r="227" ht="15.75" customHeight="1">
      <c r="A227" s="8"/>
      <c r="B227" s="8"/>
      <c r="C227" s="8"/>
      <c r="D227" s="8"/>
      <c r="E227" s="8"/>
      <c r="F227" s="8"/>
      <c r="G227" s="133"/>
      <c r="H227" s="133"/>
      <c r="I227" s="129"/>
      <c r="J227" s="129"/>
      <c r="K227" s="129"/>
      <c r="L227" s="129"/>
      <c r="M227" s="129"/>
      <c r="N227" s="129"/>
      <c r="O227" s="8"/>
      <c r="P227" s="8"/>
      <c r="Q227" s="8"/>
      <c r="R227" s="8"/>
      <c r="S227" s="8"/>
      <c r="T227" s="8"/>
      <c r="U227" s="8"/>
      <c r="V227" s="8"/>
      <c r="W227" s="8"/>
      <c r="X227" s="8"/>
      <c r="Y227" s="8"/>
      <c r="Z227" s="133"/>
      <c r="AA227" s="133"/>
      <c r="AB227" s="8"/>
      <c r="AC227" s="8"/>
      <c r="AD227" s="8"/>
      <c r="AE227" s="8"/>
    </row>
    <row r="228" ht="15.75" customHeight="1">
      <c r="A228" s="8"/>
      <c r="B228" s="8"/>
      <c r="C228" s="8"/>
      <c r="D228" s="8"/>
      <c r="E228" s="8"/>
      <c r="F228" s="8"/>
      <c r="G228" s="133"/>
      <c r="H228" s="133"/>
      <c r="I228" s="129"/>
      <c r="J228" s="129"/>
      <c r="K228" s="129"/>
      <c r="L228" s="129"/>
      <c r="M228" s="129"/>
      <c r="N228" s="129"/>
      <c r="O228" s="8"/>
      <c r="P228" s="8"/>
      <c r="Q228" s="8"/>
      <c r="R228" s="8"/>
      <c r="S228" s="8"/>
      <c r="T228" s="8"/>
      <c r="U228" s="8"/>
      <c r="V228" s="8"/>
      <c r="W228" s="8"/>
      <c r="X228" s="8"/>
      <c r="Y228" s="8"/>
      <c r="Z228" s="133"/>
      <c r="AA228" s="133"/>
      <c r="AB228" s="8"/>
      <c r="AC228" s="8"/>
      <c r="AD228" s="8"/>
      <c r="AE228" s="8"/>
    </row>
    <row r="229" ht="15.75" customHeight="1">
      <c r="A229" s="8"/>
      <c r="B229" s="8"/>
      <c r="C229" s="8"/>
      <c r="D229" s="8"/>
      <c r="E229" s="8"/>
      <c r="F229" s="8"/>
      <c r="G229" s="133"/>
      <c r="H229" s="133"/>
      <c r="I229" s="129"/>
      <c r="J229" s="129"/>
      <c r="K229" s="129"/>
      <c r="L229" s="129"/>
      <c r="M229" s="129"/>
      <c r="N229" s="129"/>
      <c r="O229" s="8"/>
      <c r="P229" s="8"/>
      <c r="Q229" s="8"/>
      <c r="R229" s="8"/>
      <c r="S229" s="8"/>
      <c r="T229" s="8"/>
      <c r="U229" s="8"/>
      <c r="V229" s="8"/>
      <c r="W229" s="8"/>
      <c r="X229" s="8"/>
      <c r="Y229" s="8"/>
      <c r="Z229" s="133"/>
      <c r="AA229" s="133"/>
      <c r="AB229" s="8"/>
      <c r="AC229" s="8"/>
      <c r="AD229" s="8"/>
      <c r="AE229" s="8"/>
    </row>
    <row r="230" ht="15.75" customHeight="1">
      <c r="A230" s="8"/>
      <c r="B230" s="8"/>
      <c r="C230" s="8"/>
      <c r="D230" s="8"/>
      <c r="E230" s="8"/>
      <c r="F230" s="8"/>
      <c r="G230" s="133"/>
      <c r="H230" s="133"/>
      <c r="I230" s="129"/>
      <c r="J230" s="129"/>
      <c r="K230" s="129"/>
      <c r="L230" s="129"/>
      <c r="M230" s="129"/>
      <c r="N230" s="129"/>
      <c r="O230" s="8"/>
      <c r="P230" s="8"/>
      <c r="Q230" s="8"/>
      <c r="R230" s="8"/>
      <c r="S230" s="8"/>
      <c r="T230" s="8"/>
      <c r="U230" s="8"/>
      <c r="V230" s="8"/>
      <c r="W230" s="8"/>
      <c r="X230" s="8"/>
      <c r="Y230" s="8"/>
      <c r="Z230" s="133"/>
      <c r="AA230" s="133"/>
      <c r="AB230" s="8"/>
      <c r="AC230" s="8"/>
      <c r="AD230" s="8"/>
      <c r="AE230" s="8"/>
    </row>
    <row r="231" ht="15.75" customHeight="1">
      <c r="A231" s="8"/>
      <c r="B231" s="8"/>
      <c r="C231" s="8"/>
      <c r="D231" s="8"/>
      <c r="E231" s="8"/>
      <c r="F231" s="8"/>
      <c r="G231" s="133"/>
      <c r="H231" s="133"/>
      <c r="I231" s="129"/>
      <c r="J231" s="129"/>
      <c r="K231" s="129"/>
      <c r="L231" s="129"/>
      <c r="M231" s="129"/>
      <c r="N231" s="129"/>
      <c r="O231" s="8"/>
      <c r="P231" s="8"/>
      <c r="Q231" s="8"/>
      <c r="R231" s="8"/>
      <c r="S231" s="8"/>
      <c r="T231" s="8"/>
      <c r="U231" s="8"/>
      <c r="V231" s="8"/>
      <c r="W231" s="8"/>
      <c r="X231" s="8"/>
      <c r="Y231" s="8"/>
      <c r="Z231" s="133"/>
      <c r="AA231" s="133"/>
      <c r="AB231" s="8"/>
      <c r="AC231" s="8"/>
      <c r="AD231" s="8"/>
      <c r="AE231" s="8"/>
    </row>
    <row r="232" ht="15.75" customHeight="1">
      <c r="A232" s="8"/>
      <c r="B232" s="8"/>
      <c r="C232" s="8"/>
      <c r="D232" s="8"/>
      <c r="E232" s="8"/>
      <c r="F232" s="8"/>
      <c r="G232" s="133"/>
      <c r="H232" s="133"/>
      <c r="I232" s="129"/>
      <c r="J232" s="129"/>
      <c r="K232" s="129"/>
      <c r="L232" s="129"/>
      <c r="M232" s="129"/>
      <c r="N232" s="129"/>
      <c r="O232" s="8"/>
      <c r="P232" s="8"/>
      <c r="Q232" s="8"/>
      <c r="R232" s="8"/>
      <c r="S232" s="8"/>
      <c r="T232" s="8"/>
      <c r="U232" s="8"/>
      <c r="V232" s="8"/>
      <c r="W232" s="8"/>
      <c r="X232" s="8"/>
      <c r="Y232" s="8"/>
      <c r="Z232" s="133"/>
      <c r="AA232" s="133"/>
      <c r="AB232" s="8"/>
      <c r="AC232" s="8"/>
      <c r="AD232" s="8"/>
      <c r="AE232" s="8"/>
    </row>
    <row r="233" ht="15.75" customHeight="1">
      <c r="A233" s="8"/>
      <c r="B233" s="8"/>
      <c r="C233" s="8"/>
      <c r="D233" s="8"/>
      <c r="E233" s="8"/>
      <c r="F233" s="8"/>
      <c r="G233" s="133"/>
      <c r="H233" s="133"/>
      <c r="I233" s="129"/>
      <c r="J233" s="129"/>
      <c r="K233" s="129"/>
      <c r="L233" s="129"/>
      <c r="M233" s="129"/>
      <c r="N233" s="129"/>
      <c r="O233" s="8"/>
      <c r="P233" s="8"/>
      <c r="Q233" s="8"/>
      <c r="R233" s="8"/>
      <c r="S233" s="8"/>
      <c r="T233" s="8"/>
      <c r="U233" s="8"/>
      <c r="V233" s="8"/>
      <c r="W233" s="8"/>
      <c r="X233" s="8"/>
      <c r="Y233" s="8"/>
      <c r="Z233" s="133"/>
      <c r="AA233" s="133"/>
      <c r="AB233" s="8"/>
      <c r="AC233" s="8"/>
      <c r="AD233" s="8"/>
      <c r="AE233" s="8"/>
    </row>
    <row r="234" ht="15.75" customHeight="1">
      <c r="A234" s="8"/>
      <c r="B234" s="8"/>
      <c r="C234" s="8"/>
      <c r="D234" s="8"/>
      <c r="E234" s="8"/>
      <c r="F234" s="8"/>
      <c r="G234" s="133"/>
      <c r="H234" s="133"/>
      <c r="I234" s="129"/>
      <c r="J234" s="129"/>
      <c r="K234" s="129"/>
      <c r="L234" s="129"/>
      <c r="M234" s="129"/>
      <c r="N234" s="129"/>
      <c r="O234" s="8"/>
      <c r="P234" s="8"/>
      <c r="Q234" s="8"/>
      <c r="R234" s="8"/>
      <c r="S234" s="8"/>
      <c r="T234" s="8"/>
      <c r="U234" s="8"/>
      <c r="V234" s="8"/>
      <c r="W234" s="8"/>
      <c r="X234" s="8"/>
      <c r="Y234" s="8"/>
      <c r="Z234" s="133"/>
      <c r="AA234" s="133"/>
      <c r="AB234" s="8"/>
      <c r="AC234" s="8"/>
      <c r="AD234" s="8"/>
      <c r="AE234" s="8"/>
    </row>
    <row r="235" ht="15.75" customHeight="1">
      <c r="A235" s="8"/>
      <c r="B235" s="8"/>
      <c r="C235" s="8"/>
      <c r="D235" s="8"/>
      <c r="E235" s="8"/>
      <c r="F235" s="8"/>
      <c r="G235" s="133"/>
      <c r="H235" s="133"/>
      <c r="I235" s="129"/>
      <c r="J235" s="129"/>
      <c r="K235" s="129"/>
      <c r="L235" s="129"/>
      <c r="M235" s="129"/>
      <c r="N235" s="129"/>
      <c r="O235" s="8"/>
      <c r="P235" s="8"/>
      <c r="Q235" s="8"/>
      <c r="R235" s="8"/>
      <c r="S235" s="8"/>
      <c r="T235" s="8"/>
      <c r="U235" s="8"/>
      <c r="V235" s="8"/>
      <c r="W235" s="8"/>
      <c r="X235" s="8"/>
      <c r="Y235" s="8"/>
      <c r="Z235" s="133"/>
      <c r="AA235" s="133"/>
      <c r="AB235" s="8"/>
      <c r="AC235" s="8"/>
      <c r="AD235" s="8"/>
      <c r="AE235" s="8"/>
    </row>
    <row r="236" ht="15.75" customHeight="1">
      <c r="A236" s="8"/>
      <c r="B236" s="8"/>
      <c r="C236" s="8"/>
      <c r="D236" s="8"/>
      <c r="E236" s="8"/>
      <c r="F236" s="8"/>
      <c r="G236" s="133"/>
      <c r="H236" s="133"/>
      <c r="I236" s="129"/>
      <c r="J236" s="129"/>
      <c r="K236" s="129"/>
      <c r="L236" s="129"/>
      <c r="M236" s="129"/>
      <c r="N236" s="129"/>
      <c r="O236" s="8"/>
      <c r="P236" s="8"/>
      <c r="Q236" s="8"/>
      <c r="R236" s="8"/>
      <c r="S236" s="8"/>
      <c r="T236" s="8"/>
      <c r="U236" s="8"/>
      <c r="V236" s="8"/>
      <c r="W236" s="8"/>
      <c r="X236" s="8"/>
      <c r="Y236" s="8"/>
      <c r="Z236" s="133"/>
      <c r="AA236" s="133"/>
      <c r="AB236" s="8"/>
      <c r="AC236" s="8"/>
      <c r="AD236" s="8"/>
      <c r="AE236" s="8"/>
    </row>
    <row r="237" ht="15.75" customHeight="1">
      <c r="A237" s="8"/>
      <c r="B237" s="8"/>
      <c r="C237" s="8"/>
      <c r="D237" s="8"/>
      <c r="E237" s="8"/>
      <c r="F237" s="8"/>
      <c r="G237" s="133"/>
      <c r="H237" s="133"/>
      <c r="I237" s="129"/>
      <c r="J237" s="129"/>
      <c r="K237" s="129"/>
      <c r="L237" s="129"/>
      <c r="M237" s="129"/>
      <c r="N237" s="129"/>
      <c r="O237" s="8"/>
      <c r="P237" s="8"/>
      <c r="Q237" s="8"/>
      <c r="R237" s="8"/>
      <c r="S237" s="8"/>
      <c r="T237" s="8"/>
      <c r="U237" s="8"/>
      <c r="V237" s="8"/>
      <c r="W237" s="8"/>
      <c r="X237" s="8"/>
      <c r="Y237" s="8"/>
      <c r="Z237" s="133"/>
      <c r="AA237" s="133"/>
      <c r="AB237" s="8"/>
      <c r="AC237" s="8"/>
      <c r="AD237" s="8"/>
      <c r="AE237" s="8"/>
    </row>
    <row r="238" ht="15.75" customHeight="1">
      <c r="A238" s="8"/>
      <c r="B238" s="8"/>
      <c r="C238" s="8"/>
      <c r="D238" s="8"/>
      <c r="E238" s="8"/>
      <c r="F238" s="8"/>
      <c r="G238" s="133"/>
      <c r="H238" s="133"/>
      <c r="I238" s="129"/>
      <c r="J238" s="129"/>
      <c r="K238" s="129"/>
      <c r="L238" s="129"/>
      <c r="M238" s="129"/>
      <c r="N238" s="129"/>
      <c r="O238" s="8"/>
      <c r="P238" s="8"/>
      <c r="Q238" s="8"/>
      <c r="R238" s="8"/>
      <c r="S238" s="8"/>
      <c r="T238" s="8"/>
      <c r="U238" s="8"/>
      <c r="V238" s="8"/>
      <c r="W238" s="8"/>
      <c r="X238" s="8"/>
      <c r="Y238" s="8"/>
      <c r="Z238" s="133"/>
      <c r="AA238" s="133"/>
      <c r="AB238" s="8"/>
      <c r="AC238" s="8"/>
      <c r="AD238" s="8"/>
      <c r="AE238" s="8"/>
    </row>
    <row r="239" ht="15.75" customHeight="1">
      <c r="A239" s="8"/>
      <c r="B239" s="8"/>
      <c r="C239" s="8"/>
      <c r="D239" s="8"/>
      <c r="E239" s="8"/>
      <c r="F239" s="8"/>
      <c r="G239" s="133"/>
      <c r="H239" s="133"/>
      <c r="I239" s="129"/>
      <c r="J239" s="129"/>
      <c r="K239" s="129"/>
      <c r="L239" s="129"/>
      <c r="M239" s="129"/>
      <c r="N239" s="129"/>
      <c r="O239" s="8"/>
      <c r="P239" s="8"/>
      <c r="Q239" s="8"/>
      <c r="R239" s="8"/>
      <c r="S239" s="8"/>
      <c r="T239" s="8"/>
      <c r="U239" s="8"/>
      <c r="V239" s="8"/>
      <c r="W239" s="8"/>
      <c r="X239" s="8"/>
      <c r="Y239" s="8"/>
      <c r="Z239" s="133"/>
      <c r="AA239" s="133"/>
      <c r="AB239" s="8"/>
      <c r="AC239" s="8"/>
      <c r="AD239" s="8"/>
      <c r="AE239" s="8"/>
    </row>
    <row r="240" ht="15.75" customHeight="1">
      <c r="A240" s="8"/>
      <c r="B240" s="8"/>
      <c r="C240" s="8"/>
      <c r="D240" s="8"/>
      <c r="E240" s="8"/>
      <c r="F240" s="8"/>
      <c r="G240" s="133"/>
      <c r="H240" s="133"/>
      <c r="I240" s="129"/>
      <c r="J240" s="129"/>
      <c r="K240" s="129"/>
      <c r="L240" s="129"/>
      <c r="M240" s="129"/>
      <c r="N240" s="129"/>
      <c r="O240" s="8"/>
      <c r="P240" s="8"/>
      <c r="Q240" s="8"/>
      <c r="R240" s="8"/>
      <c r="S240" s="8"/>
      <c r="T240" s="8"/>
      <c r="U240" s="8"/>
      <c r="V240" s="8"/>
      <c r="W240" s="8"/>
      <c r="X240" s="8"/>
      <c r="Y240" s="8"/>
      <c r="Z240" s="133"/>
      <c r="AA240" s="133"/>
      <c r="AB240" s="8"/>
      <c r="AC240" s="8"/>
      <c r="AD240" s="8"/>
      <c r="AE240" s="8"/>
    </row>
    <row r="241" ht="15.75" customHeight="1">
      <c r="A241" s="8"/>
      <c r="B241" s="8"/>
      <c r="C241" s="8"/>
      <c r="D241" s="8"/>
      <c r="E241" s="8"/>
      <c r="F241" s="8"/>
      <c r="G241" s="133"/>
      <c r="H241" s="133"/>
      <c r="I241" s="129"/>
      <c r="J241" s="129"/>
      <c r="K241" s="129"/>
      <c r="L241" s="129"/>
      <c r="M241" s="129"/>
      <c r="N241" s="129"/>
      <c r="O241" s="8"/>
      <c r="P241" s="8"/>
      <c r="Q241" s="8"/>
      <c r="R241" s="8"/>
      <c r="S241" s="8"/>
      <c r="T241" s="8"/>
      <c r="U241" s="8"/>
      <c r="V241" s="8"/>
      <c r="W241" s="8"/>
      <c r="X241" s="8"/>
      <c r="Y241" s="8"/>
      <c r="Z241" s="133"/>
      <c r="AA241" s="133"/>
      <c r="AB241" s="8"/>
      <c r="AC241" s="8"/>
      <c r="AD241" s="8"/>
      <c r="AE241" s="8"/>
    </row>
    <row r="242" ht="15.75" customHeight="1">
      <c r="A242" s="8"/>
      <c r="B242" s="8"/>
      <c r="C242" s="8"/>
      <c r="D242" s="8"/>
      <c r="E242" s="8"/>
      <c r="F242" s="8"/>
      <c r="G242" s="133"/>
      <c r="H242" s="133"/>
      <c r="I242" s="129"/>
      <c r="J242" s="129"/>
      <c r="K242" s="129"/>
      <c r="L242" s="129"/>
      <c r="M242" s="129"/>
      <c r="N242" s="129"/>
      <c r="O242" s="8"/>
      <c r="P242" s="8"/>
      <c r="Q242" s="8"/>
      <c r="R242" s="8"/>
      <c r="S242" s="8"/>
      <c r="T242" s="8"/>
      <c r="U242" s="8"/>
      <c r="V242" s="8"/>
      <c r="W242" s="8"/>
      <c r="X242" s="8"/>
      <c r="Y242" s="8"/>
      <c r="Z242" s="133"/>
      <c r="AA242" s="133"/>
      <c r="AB242" s="8"/>
      <c r="AC242" s="8"/>
      <c r="AD242" s="8"/>
      <c r="AE242" s="8"/>
    </row>
    <row r="243" ht="15.75" customHeight="1">
      <c r="A243" s="8"/>
      <c r="B243" s="8"/>
      <c r="C243" s="8"/>
      <c r="D243" s="8"/>
      <c r="E243" s="8"/>
      <c r="F243" s="8"/>
      <c r="G243" s="133"/>
      <c r="H243" s="133"/>
      <c r="I243" s="129"/>
      <c r="J243" s="129"/>
      <c r="K243" s="129"/>
      <c r="L243" s="129"/>
      <c r="M243" s="129"/>
      <c r="N243" s="129"/>
      <c r="O243" s="8"/>
      <c r="P243" s="8"/>
      <c r="Q243" s="8"/>
      <c r="R243" s="8"/>
      <c r="S243" s="8"/>
      <c r="T243" s="8"/>
      <c r="U243" s="8"/>
      <c r="V243" s="8"/>
      <c r="W243" s="8"/>
      <c r="X243" s="8"/>
      <c r="Y243" s="8"/>
      <c r="Z243" s="133"/>
      <c r="AA243" s="133"/>
      <c r="AB243" s="8"/>
      <c r="AC243" s="8"/>
      <c r="AD243" s="8"/>
      <c r="AE243" s="8"/>
    </row>
    <row r="244" ht="15.75" customHeight="1">
      <c r="A244" s="8"/>
      <c r="B244" s="8"/>
      <c r="C244" s="8"/>
      <c r="D244" s="8"/>
      <c r="E244" s="8"/>
      <c r="F244" s="8"/>
      <c r="G244" s="133"/>
      <c r="H244" s="133"/>
      <c r="I244" s="129"/>
      <c r="J244" s="129"/>
      <c r="K244" s="129"/>
      <c r="L244" s="129"/>
      <c r="M244" s="129"/>
      <c r="N244" s="129"/>
      <c r="O244" s="8"/>
      <c r="P244" s="8"/>
      <c r="Q244" s="8"/>
      <c r="R244" s="8"/>
      <c r="S244" s="8"/>
      <c r="T244" s="8"/>
      <c r="U244" s="8"/>
      <c r="V244" s="8"/>
      <c r="W244" s="8"/>
      <c r="X244" s="8"/>
      <c r="Y244" s="8"/>
      <c r="Z244" s="133"/>
      <c r="AA244" s="133"/>
      <c r="AB244" s="8"/>
      <c r="AC244" s="8"/>
      <c r="AD244" s="8"/>
      <c r="AE244" s="8"/>
    </row>
    <row r="245" ht="15.75" customHeight="1">
      <c r="A245" s="8"/>
      <c r="B245" s="8"/>
      <c r="C245" s="8"/>
      <c r="D245" s="8"/>
      <c r="E245" s="8"/>
      <c r="F245" s="8"/>
      <c r="G245" s="133"/>
      <c r="H245" s="133"/>
      <c r="I245" s="129"/>
      <c r="J245" s="129"/>
      <c r="K245" s="129"/>
      <c r="L245" s="129"/>
      <c r="M245" s="129"/>
      <c r="N245" s="129"/>
      <c r="O245" s="8"/>
      <c r="P245" s="8"/>
      <c r="Q245" s="8"/>
      <c r="R245" s="8"/>
      <c r="S245" s="8"/>
      <c r="T245" s="8"/>
      <c r="U245" s="8"/>
      <c r="V245" s="8"/>
      <c r="W245" s="8"/>
      <c r="X245" s="8"/>
      <c r="Y245" s="8"/>
      <c r="Z245" s="133"/>
      <c r="AA245" s="133"/>
      <c r="AB245" s="8"/>
      <c r="AC245" s="8"/>
      <c r="AD245" s="8"/>
      <c r="AE245" s="8"/>
    </row>
    <row r="246" ht="15.75" customHeight="1">
      <c r="A246" s="8"/>
      <c r="B246" s="8"/>
      <c r="C246" s="8"/>
      <c r="D246" s="8"/>
      <c r="E246" s="8"/>
      <c r="F246" s="8"/>
      <c r="G246" s="133"/>
      <c r="H246" s="133"/>
      <c r="I246" s="129"/>
      <c r="J246" s="129"/>
      <c r="K246" s="129"/>
      <c r="L246" s="129"/>
      <c r="M246" s="129"/>
      <c r="N246" s="129"/>
      <c r="O246" s="8"/>
      <c r="P246" s="8"/>
      <c r="Q246" s="8"/>
      <c r="R246" s="8"/>
      <c r="S246" s="8"/>
      <c r="T246" s="8"/>
      <c r="U246" s="8"/>
      <c r="V246" s="8"/>
      <c r="W246" s="8"/>
      <c r="X246" s="8"/>
      <c r="Y246" s="8"/>
      <c r="Z246" s="133"/>
      <c r="AA246" s="133"/>
      <c r="AB246" s="8"/>
      <c r="AC246" s="8"/>
      <c r="AD246" s="8"/>
      <c r="AE246" s="8"/>
    </row>
    <row r="247" ht="15.75" customHeight="1">
      <c r="A247" s="8"/>
      <c r="B247" s="8"/>
      <c r="C247" s="8"/>
      <c r="D247" s="8"/>
      <c r="E247" s="8"/>
      <c r="F247" s="8"/>
      <c r="G247" s="133"/>
      <c r="H247" s="133"/>
      <c r="I247" s="129"/>
      <c r="J247" s="129"/>
      <c r="K247" s="129"/>
      <c r="L247" s="129"/>
      <c r="M247" s="129"/>
      <c r="N247" s="129"/>
      <c r="O247" s="8"/>
      <c r="P247" s="8"/>
      <c r="Q247" s="8"/>
      <c r="R247" s="8"/>
      <c r="S247" s="8"/>
      <c r="T247" s="8"/>
      <c r="U247" s="8"/>
      <c r="V247" s="8"/>
      <c r="W247" s="8"/>
      <c r="X247" s="8"/>
      <c r="Y247" s="8"/>
      <c r="Z247" s="133"/>
      <c r="AA247" s="133"/>
      <c r="AB247" s="8"/>
      <c r="AC247" s="8"/>
      <c r="AD247" s="8"/>
      <c r="AE247" s="8"/>
    </row>
    <row r="248" ht="15.75" customHeight="1">
      <c r="A248" s="8"/>
      <c r="B248" s="8"/>
      <c r="C248" s="8"/>
      <c r="D248" s="8"/>
      <c r="E248" s="8"/>
      <c r="F248" s="8"/>
      <c r="G248" s="133"/>
      <c r="H248" s="133"/>
      <c r="I248" s="129"/>
      <c r="J248" s="129"/>
      <c r="K248" s="129"/>
      <c r="L248" s="129"/>
      <c r="M248" s="129"/>
      <c r="N248" s="129"/>
      <c r="O248" s="8"/>
      <c r="P248" s="8"/>
      <c r="Q248" s="8"/>
      <c r="R248" s="8"/>
      <c r="S248" s="8"/>
      <c r="T248" s="8"/>
      <c r="U248" s="8"/>
      <c r="V248" s="8"/>
      <c r="W248" s="8"/>
      <c r="X248" s="8"/>
      <c r="Y248" s="8"/>
      <c r="Z248" s="133"/>
      <c r="AA248" s="133"/>
      <c r="AB248" s="8"/>
      <c r="AC248" s="8"/>
      <c r="AD248" s="8"/>
      <c r="AE248" s="8"/>
    </row>
    <row r="249" ht="15.75" customHeight="1">
      <c r="A249" s="8"/>
      <c r="B249" s="8"/>
      <c r="C249" s="8"/>
      <c r="D249" s="8"/>
      <c r="E249" s="8"/>
      <c r="F249" s="8"/>
      <c r="G249" s="133"/>
      <c r="H249" s="133"/>
      <c r="I249" s="129"/>
      <c r="J249" s="129"/>
      <c r="K249" s="129"/>
      <c r="L249" s="129"/>
      <c r="M249" s="129"/>
      <c r="N249" s="129"/>
      <c r="O249" s="8"/>
      <c r="P249" s="8"/>
      <c r="Q249" s="8"/>
      <c r="R249" s="8"/>
      <c r="S249" s="8"/>
      <c r="T249" s="8"/>
      <c r="U249" s="8"/>
      <c r="V249" s="8"/>
      <c r="W249" s="8"/>
      <c r="X249" s="8"/>
      <c r="Y249" s="8"/>
      <c r="Z249" s="133"/>
      <c r="AA249" s="133"/>
      <c r="AB249" s="8"/>
      <c r="AC249" s="8"/>
      <c r="AD249" s="8"/>
      <c r="AE249" s="8"/>
    </row>
    <row r="250" ht="15.75" customHeight="1">
      <c r="A250" s="8"/>
      <c r="B250" s="8"/>
      <c r="C250" s="8"/>
      <c r="D250" s="8"/>
      <c r="E250" s="8"/>
      <c r="F250" s="8"/>
      <c r="G250" s="133"/>
      <c r="H250" s="133"/>
      <c r="I250" s="129"/>
      <c r="J250" s="129"/>
      <c r="K250" s="129"/>
      <c r="L250" s="129"/>
      <c r="M250" s="129"/>
      <c r="N250" s="129"/>
      <c r="O250" s="8"/>
      <c r="P250" s="8"/>
      <c r="Q250" s="8"/>
      <c r="R250" s="8"/>
      <c r="S250" s="8"/>
      <c r="T250" s="8"/>
      <c r="U250" s="8"/>
      <c r="V250" s="8"/>
      <c r="W250" s="8"/>
      <c r="X250" s="8"/>
      <c r="Y250" s="8"/>
      <c r="Z250" s="133"/>
      <c r="AA250" s="133"/>
      <c r="AB250" s="8"/>
      <c r="AC250" s="8"/>
      <c r="AD250" s="8"/>
      <c r="AE250" s="8"/>
    </row>
    <row r="251" ht="15.75" customHeight="1">
      <c r="A251" s="8"/>
      <c r="B251" s="8"/>
      <c r="C251" s="8"/>
      <c r="D251" s="8"/>
      <c r="E251" s="8"/>
      <c r="F251" s="8"/>
      <c r="G251" s="133"/>
      <c r="H251" s="133"/>
      <c r="I251" s="129"/>
      <c r="J251" s="129"/>
      <c r="K251" s="129"/>
      <c r="L251" s="129"/>
      <c r="M251" s="129"/>
      <c r="N251" s="129"/>
      <c r="O251" s="8"/>
      <c r="P251" s="8"/>
      <c r="Q251" s="8"/>
      <c r="R251" s="8"/>
      <c r="S251" s="8"/>
      <c r="T251" s="8"/>
      <c r="U251" s="8"/>
      <c r="V251" s="8"/>
      <c r="W251" s="8"/>
      <c r="X251" s="8"/>
      <c r="Y251" s="8"/>
      <c r="Z251" s="133"/>
      <c r="AA251" s="133"/>
      <c r="AB251" s="8"/>
      <c r="AC251" s="8"/>
      <c r="AD251" s="8"/>
      <c r="AE251" s="8"/>
    </row>
    <row r="252" ht="15.75" customHeight="1">
      <c r="A252" s="8"/>
      <c r="B252" s="8"/>
      <c r="C252" s="8"/>
      <c r="D252" s="8"/>
      <c r="E252" s="8"/>
      <c r="F252" s="8"/>
      <c r="G252" s="133"/>
      <c r="H252" s="133"/>
      <c r="I252" s="129"/>
      <c r="J252" s="129"/>
      <c r="K252" s="129"/>
      <c r="L252" s="129"/>
      <c r="M252" s="129"/>
      <c r="N252" s="129"/>
      <c r="O252" s="8"/>
      <c r="P252" s="8"/>
      <c r="Q252" s="8"/>
      <c r="R252" s="8"/>
      <c r="S252" s="8"/>
      <c r="T252" s="8"/>
      <c r="U252" s="8"/>
      <c r="V252" s="8"/>
      <c r="W252" s="8"/>
      <c r="X252" s="8"/>
      <c r="Y252" s="8"/>
      <c r="Z252" s="133"/>
      <c r="AA252" s="133"/>
      <c r="AB252" s="8"/>
      <c r="AC252" s="8"/>
      <c r="AD252" s="8"/>
      <c r="AE252" s="8"/>
    </row>
    <row r="253" ht="15.75" customHeight="1">
      <c r="A253" s="8"/>
      <c r="B253" s="8"/>
      <c r="C253" s="8"/>
      <c r="D253" s="8"/>
      <c r="E253" s="8"/>
      <c r="F253" s="8"/>
      <c r="G253" s="133"/>
      <c r="H253" s="133"/>
      <c r="I253" s="129"/>
      <c r="J253" s="129"/>
      <c r="K253" s="129"/>
      <c r="L253" s="129"/>
      <c r="M253" s="129"/>
      <c r="N253" s="129"/>
      <c r="O253" s="8"/>
      <c r="P253" s="8"/>
      <c r="Q253" s="8"/>
      <c r="R253" s="8"/>
      <c r="S253" s="8"/>
      <c r="T253" s="8"/>
      <c r="U253" s="8"/>
      <c r="V253" s="8"/>
      <c r="W253" s="8"/>
      <c r="X253" s="8"/>
      <c r="Y253" s="8"/>
      <c r="Z253" s="133"/>
      <c r="AA253" s="133"/>
      <c r="AB253" s="8"/>
      <c r="AC253" s="8"/>
      <c r="AD253" s="8"/>
      <c r="AE253" s="8"/>
    </row>
    <row r="254" ht="15.75" customHeight="1">
      <c r="A254" s="8"/>
      <c r="B254" s="8"/>
      <c r="C254" s="8"/>
      <c r="D254" s="8"/>
      <c r="E254" s="8"/>
      <c r="F254" s="8"/>
      <c r="G254" s="133"/>
      <c r="H254" s="133"/>
      <c r="I254" s="129"/>
      <c r="J254" s="129"/>
      <c r="K254" s="129"/>
      <c r="L254" s="129"/>
      <c r="M254" s="129"/>
      <c r="N254" s="129"/>
      <c r="O254" s="8"/>
      <c r="P254" s="8"/>
      <c r="Q254" s="8"/>
      <c r="R254" s="8"/>
      <c r="S254" s="8"/>
      <c r="T254" s="8"/>
      <c r="U254" s="8"/>
      <c r="V254" s="8"/>
      <c r="W254" s="8"/>
      <c r="X254" s="8"/>
      <c r="Y254" s="8"/>
      <c r="Z254" s="133"/>
      <c r="AA254" s="133"/>
      <c r="AB254" s="8"/>
      <c r="AC254" s="8"/>
      <c r="AD254" s="8"/>
      <c r="AE254" s="8"/>
    </row>
    <row r="255" ht="15.75" customHeight="1">
      <c r="A255" s="8"/>
      <c r="B255" s="8"/>
      <c r="C255" s="8"/>
      <c r="D255" s="8"/>
      <c r="E255" s="8"/>
      <c r="F255" s="8"/>
      <c r="G255" s="133"/>
      <c r="H255" s="133"/>
      <c r="I255" s="129"/>
      <c r="J255" s="129"/>
      <c r="K255" s="129"/>
      <c r="L255" s="129"/>
      <c r="M255" s="129"/>
      <c r="N255" s="129"/>
      <c r="O255" s="8"/>
      <c r="P255" s="8"/>
      <c r="Q255" s="8"/>
      <c r="R255" s="8"/>
      <c r="S255" s="8"/>
      <c r="T255" s="8"/>
      <c r="U255" s="8"/>
      <c r="V255" s="8"/>
      <c r="W255" s="8"/>
      <c r="X255" s="8"/>
      <c r="Y255" s="8"/>
      <c r="Z255" s="133"/>
      <c r="AA255" s="133"/>
      <c r="AB255" s="8"/>
      <c r="AC255" s="8"/>
      <c r="AD255" s="8"/>
      <c r="AE255" s="8"/>
    </row>
    <row r="256" ht="15.75" customHeight="1">
      <c r="A256" s="8"/>
      <c r="B256" s="8"/>
      <c r="C256" s="8"/>
      <c r="D256" s="8"/>
      <c r="E256" s="8"/>
      <c r="F256" s="8"/>
      <c r="G256" s="133"/>
      <c r="H256" s="133"/>
      <c r="I256" s="129"/>
      <c r="J256" s="129"/>
      <c r="K256" s="129"/>
      <c r="L256" s="129"/>
      <c r="M256" s="129"/>
      <c r="N256" s="129"/>
      <c r="O256" s="8"/>
      <c r="P256" s="8"/>
      <c r="Q256" s="8"/>
      <c r="R256" s="8"/>
      <c r="S256" s="8"/>
      <c r="T256" s="8"/>
      <c r="U256" s="8"/>
      <c r="V256" s="8"/>
      <c r="W256" s="8"/>
      <c r="X256" s="8"/>
      <c r="Y256" s="8"/>
      <c r="Z256" s="133"/>
      <c r="AA256" s="133"/>
      <c r="AB256" s="8"/>
      <c r="AC256" s="8"/>
      <c r="AD256" s="8"/>
      <c r="AE256" s="8"/>
    </row>
    <row r="257" ht="15.75" customHeight="1">
      <c r="A257" s="8"/>
      <c r="B257" s="8"/>
      <c r="C257" s="8"/>
      <c r="D257" s="8"/>
      <c r="E257" s="8"/>
      <c r="F257" s="8"/>
      <c r="G257" s="133"/>
      <c r="H257" s="133"/>
      <c r="I257" s="129"/>
      <c r="J257" s="129"/>
      <c r="K257" s="129"/>
      <c r="L257" s="129"/>
      <c r="M257" s="129"/>
      <c r="N257" s="129"/>
      <c r="O257" s="8"/>
      <c r="P257" s="8"/>
      <c r="Q257" s="8"/>
      <c r="R257" s="8"/>
      <c r="S257" s="8"/>
      <c r="T257" s="8"/>
      <c r="U257" s="8"/>
      <c r="V257" s="8"/>
      <c r="W257" s="8"/>
      <c r="X257" s="8"/>
      <c r="Y257" s="8"/>
      <c r="Z257" s="133"/>
      <c r="AA257" s="133"/>
      <c r="AB257" s="8"/>
      <c r="AC257" s="8"/>
      <c r="AD257" s="8"/>
      <c r="AE257" s="8"/>
    </row>
    <row r="258" ht="15.75" customHeight="1">
      <c r="A258" s="8"/>
      <c r="B258" s="8"/>
      <c r="C258" s="8"/>
      <c r="D258" s="8"/>
      <c r="E258" s="8"/>
      <c r="F258" s="8"/>
      <c r="G258" s="133"/>
      <c r="H258" s="133"/>
      <c r="I258" s="129"/>
      <c r="J258" s="129"/>
      <c r="K258" s="129"/>
      <c r="L258" s="129"/>
      <c r="M258" s="129"/>
      <c r="N258" s="129"/>
      <c r="O258" s="8"/>
      <c r="P258" s="8"/>
      <c r="Q258" s="8"/>
      <c r="R258" s="8"/>
      <c r="S258" s="8"/>
      <c r="T258" s="8"/>
      <c r="U258" s="8"/>
      <c r="V258" s="8"/>
      <c r="W258" s="8"/>
      <c r="X258" s="8"/>
      <c r="Y258" s="8"/>
      <c r="Z258" s="133"/>
      <c r="AA258" s="133"/>
      <c r="AB258" s="8"/>
      <c r="AC258" s="8"/>
      <c r="AD258" s="8"/>
      <c r="AE258" s="8"/>
    </row>
    <row r="259" ht="15.75" customHeight="1">
      <c r="A259" s="8"/>
      <c r="B259" s="8"/>
      <c r="C259" s="8"/>
      <c r="D259" s="8"/>
      <c r="E259" s="8"/>
      <c r="F259" s="8"/>
      <c r="G259" s="133"/>
      <c r="H259" s="133"/>
      <c r="I259" s="129"/>
      <c r="J259" s="129"/>
      <c r="K259" s="129"/>
      <c r="L259" s="129"/>
      <c r="M259" s="129"/>
      <c r="N259" s="129"/>
      <c r="O259" s="8"/>
      <c r="P259" s="8"/>
      <c r="Q259" s="8"/>
      <c r="R259" s="8"/>
      <c r="S259" s="8"/>
      <c r="T259" s="8"/>
      <c r="U259" s="8"/>
      <c r="V259" s="8"/>
      <c r="W259" s="8"/>
      <c r="X259" s="8"/>
      <c r="Y259" s="8"/>
      <c r="Z259" s="133"/>
      <c r="AA259" s="133"/>
      <c r="AB259" s="8"/>
      <c r="AC259" s="8"/>
      <c r="AD259" s="8"/>
      <c r="AE259" s="8"/>
    </row>
    <row r="260" ht="15.75" customHeight="1">
      <c r="A260" s="8"/>
      <c r="B260" s="8"/>
      <c r="C260" s="8"/>
      <c r="D260" s="8"/>
      <c r="E260" s="8"/>
      <c r="F260" s="8"/>
      <c r="G260" s="133"/>
      <c r="H260" s="133"/>
      <c r="I260" s="129"/>
      <c r="J260" s="129"/>
      <c r="K260" s="129"/>
      <c r="L260" s="129"/>
      <c r="M260" s="129"/>
      <c r="N260" s="129"/>
      <c r="O260" s="8"/>
      <c r="P260" s="8"/>
      <c r="Q260" s="8"/>
      <c r="R260" s="8"/>
      <c r="S260" s="8"/>
      <c r="T260" s="8"/>
      <c r="U260" s="8"/>
      <c r="V260" s="8"/>
      <c r="W260" s="8"/>
      <c r="X260" s="8"/>
      <c r="Y260" s="8"/>
      <c r="Z260" s="133"/>
      <c r="AA260" s="133"/>
      <c r="AB260" s="8"/>
      <c r="AC260" s="8"/>
      <c r="AD260" s="8"/>
      <c r="AE260" s="8"/>
    </row>
    <row r="261" ht="15.75" customHeight="1">
      <c r="A261" s="8"/>
      <c r="B261" s="8"/>
      <c r="C261" s="8"/>
      <c r="D261" s="8"/>
      <c r="E261" s="8"/>
      <c r="F261" s="8"/>
      <c r="G261" s="133"/>
      <c r="H261" s="133"/>
      <c r="I261" s="129"/>
      <c r="J261" s="129"/>
      <c r="K261" s="129"/>
      <c r="L261" s="129"/>
      <c r="M261" s="129"/>
      <c r="N261" s="129"/>
      <c r="O261" s="8"/>
      <c r="P261" s="8"/>
      <c r="Q261" s="8"/>
      <c r="R261" s="8"/>
      <c r="S261" s="8"/>
      <c r="T261" s="8"/>
      <c r="U261" s="8"/>
      <c r="V261" s="8"/>
      <c r="W261" s="8"/>
      <c r="X261" s="8"/>
      <c r="Y261" s="8"/>
      <c r="Z261" s="133"/>
      <c r="AA261" s="133"/>
      <c r="AB261" s="8"/>
      <c r="AC261" s="8"/>
      <c r="AD261" s="8"/>
      <c r="AE261" s="8"/>
    </row>
    <row r="262" ht="15.75" customHeight="1">
      <c r="A262" s="8"/>
      <c r="B262" s="8"/>
      <c r="C262" s="8"/>
      <c r="D262" s="8"/>
      <c r="E262" s="8"/>
      <c r="F262" s="8"/>
      <c r="G262" s="133"/>
      <c r="H262" s="133"/>
      <c r="I262" s="129"/>
      <c r="J262" s="129"/>
      <c r="K262" s="129"/>
      <c r="L262" s="129"/>
      <c r="M262" s="129"/>
      <c r="N262" s="129"/>
      <c r="O262" s="8"/>
      <c r="P262" s="8"/>
      <c r="Q262" s="8"/>
      <c r="R262" s="8"/>
      <c r="S262" s="8"/>
      <c r="T262" s="8"/>
      <c r="U262" s="8"/>
      <c r="V262" s="8"/>
      <c r="W262" s="8"/>
      <c r="X262" s="8"/>
      <c r="Y262" s="8"/>
      <c r="Z262" s="133"/>
      <c r="AA262" s="133"/>
      <c r="AB262" s="8"/>
      <c r="AC262" s="8"/>
      <c r="AD262" s="8"/>
      <c r="AE262" s="8"/>
    </row>
    <row r="263" ht="15.75" customHeight="1">
      <c r="A263" s="8"/>
      <c r="B263" s="8"/>
      <c r="C263" s="8"/>
      <c r="D263" s="8"/>
      <c r="E263" s="8"/>
      <c r="F263" s="8"/>
      <c r="G263" s="133"/>
      <c r="H263" s="133"/>
      <c r="I263" s="129"/>
      <c r="J263" s="129"/>
      <c r="K263" s="129"/>
      <c r="L263" s="129"/>
      <c r="M263" s="129"/>
      <c r="N263" s="129"/>
      <c r="O263" s="8"/>
      <c r="P263" s="8"/>
      <c r="Q263" s="8"/>
      <c r="R263" s="8"/>
      <c r="S263" s="8"/>
      <c r="T263" s="8"/>
      <c r="U263" s="8"/>
      <c r="V263" s="8"/>
      <c r="W263" s="8"/>
      <c r="X263" s="8"/>
      <c r="Y263" s="8"/>
      <c r="Z263" s="133"/>
      <c r="AA263" s="133"/>
      <c r="AB263" s="8"/>
      <c r="AC263" s="8"/>
      <c r="AD263" s="8"/>
      <c r="AE263" s="8"/>
    </row>
    <row r="264" ht="15.75" customHeight="1">
      <c r="A264" s="8"/>
      <c r="B264" s="8"/>
      <c r="C264" s="8"/>
      <c r="D264" s="8"/>
      <c r="E264" s="8"/>
      <c r="F264" s="8"/>
      <c r="G264" s="133"/>
      <c r="H264" s="133"/>
      <c r="I264" s="129"/>
      <c r="J264" s="129"/>
      <c r="K264" s="129"/>
      <c r="L264" s="129"/>
      <c r="M264" s="129"/>
      <c r="N264" s="129"/>
      <c r="O264" s="8"/>
      <c r="P264" s="8"/>
      <c r="Q264" s="8"/>
      <c r="R264" s="8"/>
      <c r="S264" s="8"/>
      <c r="T264" s="8"/>
      <c r="U264" s="8"/>
      <c r="V264" s="8"/>
      <c r="W264" s="8"/>
      <c r="X264" s="8"/>
      <c r="Y264" s="8"/>
      <c r="Z264" s="133"/>
      <c r="AA264" s="133"/>
      <c r="AB264" s="8"/>
      <c r="AC264" s="8"/>
      <c r="AD264" s="8"/>
      <c r="AE264" s="8"/>
    </row>
    <row r="265" ht="15.75" customHeight="1">
      <c r="A265" s="8"/>
      <c r="B265" s="8"/>
      <c r="C265" s="8"/>
      <c r="D265" s="8"/>
      <c r="E265" s="8"/>
      <c r="F265" s="8"/>
      <c r="G265" s="133"/>
      <c r="H265" s="133"/>
      <c r="I265" s="129"/>
      <c r="J265" s="129"/>
      <c r="K265" s="129"/>
      <c r="L265" s="129"/>
      <c r="M265" s="129"/>
      <c r="N265" s="129"/>
      <c r="O265" s="8"/>
      <c r="P265" s="8"/>
      <c r="Q265" s="8"/>
      <c r="R265" s="8"/>
      <c r="S265" s="8"/>
      <c r="T265" s="8"/>
      <c r="U265" s="8"/>
      <c r="V265" s="8"/>
      <c r="W265" s="8"/>
      <c r="X265" s="8"/>
      <c r="Y265" s="8"/>
      <c r="Z265" s="133"/>
      <c r="AA265" s="133"/>
      <c r="AB265" s="8"/>
      <c r="AC265" s="8"/>
      <c r="AD265" s="8"/>
      <c r="AE265" s="8"/>
    </row>
    <row r="266" ht="15.75" customHeight="1">
      <c r="A266" s="8"/>
      <c r="B266" s="8"/>
      <c r="C266" s="8"/>
      <c r="D266" s="8"/>
      <c r="E266" s="8"/>
      <c r="F266" s="8"/>
      <c r="G266" s="133"/>
      <c r="H266" s="133"/>
      <c r="I266" s="129"/>
      <c r="J266" s="129"/>
      <c r="K266" s="129"/>
      <c r="L266" s="129"/>
      <c r="M266" s="129"/>
      <c r="N266" s="129"/>
      <c r="O266" s="8"/>
      <c r="P266" s="8"/>
      <c r="Q266" s="8"/>
      <c r="R266" s="8"/>
      <c r="S266" s="8"/>
      <c r="T266" s="8"/>
      <c r="U266" s="8"/>
      <c r="V266" s="8"/>
      <c r="W266" s="8"/>
      <c r="X266" s="8"/>
      <c r="Y266" s="8"/>
      <c r="Z266" s="133"/>
      <c r="AA266" s="133"/>
      <c r="AB266" s="8"/>
      <c r="AC266" s="8"/>
      <c r="AD266" s="8"/>
      <c r="AE266" s="8"/>
    </row>
    <row r="267" ht="15.75" customHeight="1">
      <c r="A267" s="8"/>
      <c r="B267" s="8"/>
      <c r="C267" s="8"/>
      <c r="D267" s="8"/>
      <c r="E267" s="8"/>
      <c r="F267" s="8"/>
      <c r="G267" s="133"/>
      <c r="H267" s="133"/>
      <c r="I267" s="129"/>
      <c r="J267" s="129"/>
      <c r="K267" s="129"/>
      <c r="L267" s="129"/>
      <c r="M267" s="129"/>
      <c r="N267" s="129"/>
      <c r="O267" s="8"/>
      <c r="P267" s="8"/>
      <c r="Q267" s="8"/>
      <c r="R267" s="8"/>
      <c r="S267" s="8"/>
      <c r="T267" s="8"/>
      <c r="U267" s="8"/>
      <c r="V267" s="8"/>
      <c r="W267" s="8"/>
      <c r="X267" s="8"/>
      <c r="Y267" s="8"/>
      <c r="Z267" s="133"/>
      <c r="AA267" s="133"/>
      <c r="AB267" s="8"/>
      <c r="AC267" s="8"/>
      <c r="AD267" s="8"/>
      <c r="AE267" s="8"/>
    </row>
    <row r="268" ht="15.75" customHeight="1">
      <c r="A268" s="8"/>
      <c r="B268" s="8"/>
      <c r="C268" s="8"/>
      <c r="D268" s="8"/>
      <c r="E268" s="8"/>
      <c r="F268" s="8"/>
      <c r="G268" s="133"/>
      <c r="H268" s="133"/>
      <c r="I268" s="129"/>
      <c r="J268" s="129"/>
      <c r="K268" s="129"/>
      <c r="L268" s="129"/>
      <c r="M268" s="129"/>
      <c r="N268" s="129"/>
      <c r="O268" s="8"/>
      <c r="P268" s="8"/>
      <c r="Q268" s="8"/>
      <c r="R268" s="8"/>
      <c r="S268" s="8"/>
      <c r="T268" s="8"/>
      <c r="U268" s="8"/>
      <c r="V268" s="8"/>
      <c r="W268" s="8"/>
      <c r="X268" s="8"/>
      <c r="Y268" s="8"/>
      <c r="Z268" s="133"/>
      <c r="AA268" s="133"/>
      <c r="AB268" s="8"/>
      <c r="AC268" s="8"/>
      <c r="AD268" s="8"/>
      <c r="AE268" s="8"/>
    </row>
    <row r="269" ht="15.75" customHeight="1">
      <c r="A269" s="8"/>
      <c r="B269" s="8"/>
      <c r="C269" s="8"/>
      <c r="D269" s="8"/>
      <c r="E269" s="8"/>
      <c r="F269" s="8"/>
      <c r="G269" s="133"/>
      <c r="H269" s="133"/>
      <c r="I269" s="129"/>
      <c r="J269" s="129"/>
      <c r="K269" s="129"/>
      <c r="L269" s="129"/>
      <c r="M269" s="129"/>
      <c r="N269" s="129"/>
      <c r="O269" s="8"/>
      <c r="P269" s="8"/>
      <c r="Q269" s="8"/>
      <c r="R269" s="8"/>
      <c r="S269" s="8"/>
      <c r="T269" s="8"/>
      <c r="U269" s="8"/>
      <c r="V269" s="8"/>
      <c r="W269" s="8"/>
      <c r="X269" s="8"/>
      <c r="Y269" s="8"/>
      <c r="Z269" s="133"/>
      <c r="AA269" s="133"/>
      <c r="AB269" s="8"/>
      <c r="AC269" s="8"/>
      <c r="AD269" s="8"/>
      <c r="AE269" s="8"/>
    </row>
    <row r="270" ht="15.75" customHeight="1">
      <c r="A270" s="8"/>
      <c r="B270" s="8"/>
      <c r="C270" s="8"/>
      <c r="D270" s="8"/>
      <c r="E270" s="8"/>
      <c r="F270" s="8"/>
      <c r="G270" s="133"/>
      <c r="H270" s="133"/>
      <c r="I270" s="129"/>
      <c r="J270" s="129"/>
      <c r="K270" s="129"/>
      <c r="L270" s="129"/>
      <c r="M270" s="129"/>
      <c r="N270" s="129"/>
      <c r="O270" s="8"/>
      <c r="P270" s="8"/>
      <c r="Q270" s="8"/>
      <c r="R270" s="8"/>
      <c r="S270" s="8"/>
      <c r="T270" s="8"/>
      <c r="U270" s="8"/>
      <c r="V270" s="8"/>
      <c r="W270" s="8"/>
      <c r="X270" s="8"/>
      <c r="Y270" s="8"/>
      <c r="Z270" s="133"/>
      <c r="AA270" s="133"/>
      <c r="AB270" s="8"/>
      <c r="AC270" s="8"/>
      <c r="AD270" s="8"/>
      <c r="AE270" s="8"/>
    </row>
    <row r="271" ht="15.75" customHeight="1">
      <c r="A271" s="8"/>
      <c r="B271" s="8"/>
      <c r="C271" s="8"/>
      <c r="D271" s="8"/>
      <c r="E271" s="8"/>
      <c r="F271" s="8"/>
      <c r="G271" s="133"/>
      <c r="H271" s="133"/>
      <c r="I271" s="129"/>
      <c r="J271" s="129"/>
      <c r="K271" s="129"/>
      <c r="L271" s="129"/>
      <c r="M271" s="129"/>
      <c r="N271" s="129"/>
      <c r="O271" s="8"/>
      <c r="P271" s="8"/>
      <c r="Q271" s="8"/>
      <c r="R271" s="8"/>
      <c r="S271" s="8"/>
      <c r="T271" s="8"/>
      <c r="U271" s="8"/>
      <c r="V271" s="8"/>
      <c r="W271" s="8"/>
      <c r="X271" s="8"/>
      <c r="Y271" s="8"/>
      <c r="Z271" s="133"/>
      <c r="AA271" s="133"/>
      <c r="AB271" s="8"/>
      <c r="AC271" s="8"/>
      <c r="AD271" s="8"/>
      <c r="AE271" s="8"/>
    </row>
    <row r="272" ht="15.75" customHeight="1">
      <c r="A272" s="8"/>
      <c r="B272" s="8"/>
      <c r="C272" s="8"/>
      <c r="D272" s="8"/>
      <c r="E272" s="8"/>
      <c r="F272" s="8"/>
      <c r="G272" s="133"/>
      <c r="H272" s="133"/>
      <c r="I272" s="129"/>
      <c r="J272" s="129"/>
      <c r="K272" s="129"/>
      <c r="L272" s="129"/>
      <c r="M272" s="129"/>
      <c r="N272" s="129"/>
      <c r="O272" s="8"/>
      <c r="P272" s="8"/>
      <c r="Q272" s="8"/>
      <c r="R272" s="8"/>
      <c r="S272" s="8"/>
      <c r="T272" s="8"/>
      <c r="U272" s="8"/>
      <c r="V272" s="8"/>
      <c r="W272" s="8"/>
      <c r="X272" s="8"/>
      <c r="Y272" s="8"/>
      <c r="Z272" s="133"/>
      <c r="AA272" s="133"/>
      <c r="AB272" s="8"/>
      <c r="AC272" s="8"/>
      <c r="AD272" s="8"/>
      <c r="AE272" s="8"/>
    </row>
    <row r="273" ht="15.75" customHeight="1">
      <c r="A273" s="8"/>
      <c r="B273" s="8"/>
      <c r="C273" s="8"/>
      <c r="D273" s="8"/>
      <c r="E273" s="8"/>
      <c r="F273" s="8"/>
      <c r="G273" s="133"/>
      <c r="H273" s="133"/>
      <c r="I273" s="129"/>
      <c r="J273" s="129"/>
      <c r="K273" s="129"/>
      <c r="L273" s="129"/>
      <c r="M273" s="129"/>
      <c r="N273" s="129"/>
      <c r="O273" s="8"/>
      <c r="P273" s="8"/>
      <c r="Q273" s="8"/>
      <c r="R273" s="8"/>
      <c r="S273" s="8"/>
      <c r="T273" s="8"/>
      <c r="U273" s="8"/>
      <c r="V273" s="8"/>
      <c r="W273" s="8"/>
      <c r="X273" s="8"/>
      <c r="Y273" s="8"/>
      <c r="Z273" s="133"/>
      <c r="AA273" s="133"/>
      <c r="AB273" s="8"/>
      <c r="AC273" s="8"/>
      <c r="AD273" s="8"/>
      <c r="AE273" s="8"/>
    </row>
    <row r="274" ht="15.75" customHeight="1">
      <c r="A274" s="8"/>
      <c r="B274" s="8"/>
      <c r="C274" s="8"/>
      <c r="D274" s="8"/>
      <c r="E274" s="8"/>
      <c r="F274" s="8"/>
      <c r="G274" s="133"/>
      <c r="H274" s="133"/>
      <c r="I274" s="129"/>
      <c r="J274" s="129"/>
      <c r="K274" s="129"/>
      <c r="L274" s="129"/>
      <c r="M274" s="129"/>
      <c r="N274" s="129"/>
      <c r="O274" s="8"/>
      <c r="P274" s="8"/>
      <c r="Q274" s="8"/>
      <c r="R274" s="8"/>
      <c r="S274" s="8"/>
      <c r="T274" s="8"/>
      <c r="U274" s="8"/>
      <c r="V274" s="8"/>
      <c r="W274" s="8"/>
      <c r="X274" s="8"/>
      <c r="Y274" s="8"/>
      <c r="Z274" s="133"/>
      <c r="AA274" s="133"/>
      <c r="AB274" s="8"/>
      <c r="AC274" s="8"/>
      <c r="AD274" s="8"/>
      <c r="AE274" s="8"/>
    </row>
    <row r="275" ht="15.75" customHeight="1">
      <c r="A275" s="8"/>
      <c r="B275" s="8"/>
      <c r="C275" s="8"/>
      <c r="D275" s="8"/>
      <c r="E275" s="8"/>
      <c r="F275" s="8"/>
      <c r="G275" s="133"/>
      <c r="H275" s="133"/>
      <c r="I275" s="129"/>
      <c r="J275" s="129"/>
      <c r="K275" s="129"/>
      <c r="L275" s="129"/>
      <c r="M275" s="129"/>
      <c r="N275" s="129"/>
      <c r="O275" s="8"/>
      <c r="P275" s="8"/>
      <c r="Q275" s="8"/>
      <c r="R275" s="8"/>
      <c r="S275" s="8"/>
      <c r="T275" s="8"/>
      <c r="U275" s="8"/>
      <c r="V275" s="8"/>
      <c r="W275" s="8"/>
      <c r="X275" s="8"/>
      <c r="Y275" s="8"/>
      <c r="Z275" s="133"/>
      <c r="AA275" s="133"/>
      <c r="AB275" s="8"/>
      <c r="AC275" s="8"/>
      <c r="AD275" s="8"/>
      <c r="AE275" s="8"/>
    </row>
    <row r="276" ht="15.75" customHeight="1">
      <c r="A276" s="8"/>
      <c r="B276" s="8"/>
      <c r="C276" s="8"/>
      <c r="D276" s="8"/>
      <c r="E276" s="8"/>
      <c r="F276" s="8"/>
      <c r="G276" s="133"/>
      <c r="H276" s="133"/>
      <c r="I276" s="129"/>
      <c r="J276" s="129"/>
      <c r="K276" s="129"/>
      <c r="L276" s="129"/>
      <c r="M276" s="129"/>
      <c r="N276" s="129"/>
      <c r="O276" s="8"/>
      <c r="P276" s="8"/>
      <c r="Q276" s="8"/>
      <c r="R276" s="8"/>
      <c r="S276" s="8"/>
      <c r="T276" s="8"/>
      <c r="U276" s="8"/>
      <c r="V276" s="8"/>
      <c r="W276" s="8"/>
      <c r="X276" s="8"/>
      <c r="Y276" s="8"/>
      <c r="Z276" s="133"/>
      <c r="AA276" s="133"/>
      <c r="AB276" s="8"/>
      <c r="AC276" s="8"/>
      <c r="AD276" s="8"/>
      <c r="AE276" s="8"/>
    </row>
    <row r="277" ht="15.75" customHeight="1">
      <c r="A277" s="8"/>
      <c r="B277" s="8"/>
      <c r="C277" s="8"/>
      <c r="D277" s="8"/>
      <c r="E277" s="8"/>
      <c r="F277" s="8"/>
      <c r="G277" s="133"/>
      <c r="H277" s="133"/>
      <c r="I277" s="129"/>
      <c r="J277" s="129"/>
      <c r="K277" s="129"/>
      <c r="L277" s="129"/>
      <c r="M277" s="129"/>
      <c r="N277" s="129"/>
      <c r="O277" s="8"/>
      <c r="P277" s="8"/>
      <c r="Q277" s="8"/>
      <c r="R277" s="8"/>
      <c r="S277" s="8"/>
      <c r="T277" s="8"/>
      <c r="U277" s="8"/>
      <c r="V277" s="8"/>
      <c r="W277" s="8"/>
      <c r="X277" s="8"/>
      <c r="Y277" s="8"/>
      <c r="Z277" s="133"/>
      <c r="AA277" s="133"/>
      <c r="AB277" s="8"/>
      <c r="AC277" s="8"/>
      <c r="AD277" s="8"/>
      <c r="AE277" s="8"/>
    </row>
    <row r="278" ht="15.75" customHeight="1">
      <c r="A278" s="8"/>
      <c r="B278" s="8"/>
      <c r="C278" s="8"/>
      <c r="D278" s="8"/>
      <c r="E278" s="8"/>
      <c r="F278" s="8"/>
      <c r="G278" s="133"/>
      <c r="H278" s="133"/>
      <c r="I278" s="129"/>
      <c r="J278" s="129"/>
      <c r="K278" s="129"/>
      <c r="L278" s="129"/>
      <c r="M278" s="129"/>
      <c r="N278" s="129"/>
      <c r="O278" s="8"/>
      <c r="P278" s="8"/>
      <c r="Q278" s="8"/>
      <c r="R278" s="8"/>
      <c r="S278" s="8"/>
      <c r="T278" s="8"/>
      <c r="U278" s="8"/>
      <c r="V278" s="8"/>
      <c r="W278" s="8"/>
      <c r="X278" s="8"/>
      <c r="Y278" s="8"/>
      <c r="Z278" s="133"/>
      <c r="AA278" s="133"/>
      <c r="AB278" s="8"/>
      <c r="AC278" s="8"/>
      <c r="AD278" s="8"/>
      <c r="AE278" s="8"/>
    </row>
    <row r="279" ht="15.75" customHeight="1">
      <c r="A279" s="8"/>
      <c r="B279" s="8"/>
      <c r="C279" s="8"/>
      <c r="D279" s="8"/>
      <c r="E279" s="8"/>
      <c r="F279" s="8"/>
      <c r="G279" s="133"/>
      <c r="H279" s="133"/>
      <c r="I279" s="129"/>
      <c r="J279" s="129"/>
      <c r="K279" s="129"/>
      <c r="L279" s="129"/>
      <c r="M279" s="129"/>
      <c r="N279" s="129"/>
      <c r="O279" s="8"/>
      <c r="P279" s="8"/>
      <c r="Q279" s="8"/>
      <c r="R279" s="8"/>
      <c r="S279" s="8"/>
      <c r="T279" s="8"/>
      <c r="U279" s="8"/>
      <c r="V279" s="8"/>
      <c r="W279" s="8"/>
      <c r="X279" s="8"/>
      <c r="Y279" s="8"/>
      <c r="Z279" s="133"/>
      <c r="AA279" s="133"/>
      <c r="AB279" s="8"/>
      <c r="AC279" s="8"/>
      <c r="AD279" s="8"/>
      <c r="AE279" s="8"/>
    </row>
    <row r="280" ht="15.75" customHeight="1">
      <c r="A280" s="8"/>
      <c r="B280" s="8"/>
      <c r="C280" s="8"/>
      <c r="D280" s="8"/>
      <c r="E280" s="8"/>
      <c r="F280" s="8"/>
      <c r="G280" s="133"/>
      <c r="H280" s="133"/>
      <c r="I280" s="129"/>
      <c r="J280" s="129"/>
      <c r="K280" s="129"/>
      <c r="L280" s="129"/>
      <c r="M280" s="129"/>
      <c r="N280" s="129"/>
      <c r="O280" s="8"/>
      <c r="P280" s="8"/>
      <c r="Q280" s="8"/>
      <c r="R280" s="8"/>
      <c r="S280" s="8"/>
      <c r="T280" s="8"/>
      <c r="U280" s="8"/>
      <c r="V280" s="8"/>
      <c r="W280" s="8"/>
      <c r="X280" s="8"/>
      <c r="Y280" s="8"/>
      <c r="Z280" s="133"/>
      <c r="AA280" s="133"/>
      <c r="AB280" s="8"/>
      <c r="AC280" s="8"/>
      <c r="AD280" s="8"/>
      <c r="AE280" s="8"/>
    </row>
    <row r="281" ht="15.75" customHeight="1">
      <c r="A281" s="8"/>
      <c r="B281" s="8"/>
      <c r="C281" s="8"/>
      <c r="D281" s="8"/>
      <c r="E281" s="8"/>
      <c r="F281" s="8"/>
      <c r="G281" s="133"/>
      <c r="H281" s="133"/>
      <c r="I281" s="129"/>
      <c r="J281" s="129"/>
      <c r="K281" s="129"/>
      <c r="L281" s="129"/>
      <c r="M281" s="129"/>
      <c r="N281" s="129"/>
      <c r="O281" s="8"/>
      <c r="P281" s="8"/>
      <c r="Q281" s="8"/>
      <c r="R281" s="8"/>
      <c r="S281" s="8"/>
      <c r="T281" s="8"/>
      <c r="U281" s="8"/>
      <c r="V281" s="8"/>
      <c r="W281" s="8"/>
      <c r="X281" s="8"/>
      <c r="Y281" s="8"/>
      <c r="Z281" s="133"/>
      <c r="AA281" s="133"/>
      <c r="AB281" s="8"/>
      <c r="AC281" s="8"/>
      <c r="AD281" s="8"/>
      <c r="AE281" s="8"/>
    </row>
    <row r="282" ht="15.75" customHeight="1">
      <c r="A282" s="8"/>
      <c r="B282" s="8"/>
      <c r="C282" s="8"/>
      <c r="D282" s="8"/>
      <c r="E282" s="8"/>
      <c r="F282" s="8"/>
      <c r="G282" s="133"/>
      <c r="H282" s="133"/>
      <c r="I282" s="129"/>
      <c r="J282" s="129"/>
      <c r="K282" s="129"/>
      <c r="L282" s="129"/>
      <c r="M282" s="129"/>
      <c r="N282" s="129"/>
      <c r="O282" s="8"/>
      <c r="P282" s="8"/>
      <c r="Q282" s="8"/>
      <c r="R282" s="8"/>
      <c r="S282" s="8"/>
      <c r="T282" s="8"/>
      <c r="U282" s="8"/>
      <c r="V282" s="8"/>
      <c r="W282" s="8"/>
      <c r="X282" s="8"/>
      <c r="Y282" s="8"/>
      <c r="Z282" s="133"/>
      <c r="AA282" s="133"/>
      <c r="AB282" s="8"/>
      <c r="AC282" s="8"/>
      <c r="AD282" s="8"/>
      <c r="AE282" s="8"/>
    </row>
    <row r="283" ht="15.75" customHeight="1">
      <c r="A283" s="8"/>
      <c r="B283" s="8"/>
      <c r="C283" s="8"/>
      <c r="D283" s="8"/>
      <c r="E283" s="8"/>
      <c r="F283" s="8"/>
      <c r="G283" s="133"/>
      <c r="H283" s="133"/>
      <c r="I283" s="129"/>
      <c r="J283" s="129"/>
      <c r="K283" s="129"/>
      <c r="L283" s="129"/>
      <c r="M283" s="129"/>
      <c r="N283" s="129"/>
      <c r="O283" s="8"/>
      <c r="P283" s="8"/>
      <c r="Q283" s="8"/>
      <c r="R283" s="8"/>
      <c r="S283" s="8"/>
      <c r="T283" s="8"/>
      <c r="U283" s="8"/>
      <c r="V283" s="8"/>
      <c r="W283" s="8"/>
      <c r="X283" s="8"/>
      <c r="Y283" s="8"/>
      <c r="Z283" s="133"/>
      <c r="AA283" s="133"/>
      <c r="AB283" s="8"/>
      <c r="AC283" s="8"/>
      <c r="AD283" s="8"/>
      <c r="AE283" s="8"/>
    </row>
    <row r="284" ht="15.75" customHeight="1">
      <c r="A284" s="8"/>
      <c r="B284" s="8"/>
      <c r="C284" s="8"/>
      <c r="D284" s="8"/>
      <c r="E284" s="8"/>
      <c r="F284" s="8"/>
      <c r="G284" s="133"/>
      <c r="H284" s="133"/>
      <c r="I284" s="129"/>
      <c r="J284" s="129"/>
      <c r="K284" s="129"/>
      <c r="L284" s="129"/>
      <c r="M284" s="129"/>
      <c r="N284" s="129"/>
      <c r="O284" s="8"/>
      <c r="P284" s="8"/>
      <c r="Q284" s="8"/>
      <c r="R284" s="8"/>
      <c r="S284" s="8"/>
      <c r="T284" s="8"/>
      <c r="U284" s="8"/>
      <c r="V284" s="8"/>
      <c r="W284" s="8"/>
      <c r="X284" s="8"/>
      <c r="Y284" s="8"/>
      <c r="Z284" s="133"/>
      <c r="AA284" s="133"/>
      <c r="AB284" s="8"/>
      <c r="AC284" s="8"/>
      <c r="AD284" s="8"/>
      <c r="AE284" s="8"/>
    </row>
    <row r="285" ht="15.75" customHeight="1">
      <c r="A285" s="8"/>
      <c r="B285" s="8"/>
      <c r="C285" s="8"/>
      <c r="D285" s="8"/>
      <c r="E285" s="8"/>
      <c r="F285" s="8"/>
      <c r="G285" s="133"/>
      <c r="H285" s="133"/>
      <c r="I285" s="129"/>
      <c r="J285" s="129"/>
      <c r="K285" s="129"/>
      <c r="L285" s="129"/>
      <c r="M285" s="129"/>
      <c r="N285" s="129"/>
      <c r="O285" s="8"/>
      <c r="P285" s="8"/>
      <c r="Q285" s="8"/>
      <c r="R285" s="8"/>
      <c r="S285" s="8"/>
      <c r="T285" s="8"/>
      <c r="U285" s="8"/>
      <c r="V285" s="8"/>
      <c r="W285" s="8"/>
      <c r="X285" s="8"/>
      <c r="Y285" s="8"/>
      <c r="Z285" s="133"/>
      <c r="AA285" s="133"/>
      <c r="AB285" s="8"/>
      <c r="AC285" s="8"/>
      <c r="AD285" s="8"/>
      <c r="AE285" s="8"/>
    </row>
    <row r="286" ht="15.75" customHeight="1">
      <c r="A286" s="8"/>
      <c r="B286" s="8"/>
      <c r="C286" s="8"/>
      <c r="D286" s="8"/>
      <c r="E286" s="8"/>
      <c r="F286" s="8"/>
      <c r="G286" s="133"/>
      <c r="H286" s="133"/>
      <c r="I286" s="129"/>
      <c r="J286" s="129"/>
      <c r="K286" s="129"/>
      <c r="L286" s="129"/>
      <c r="M286" s="129"/>
      <c r="N286" s="129"/>
      <c r="O286" s="8"/>
      <c r="P286" s="8"/>
      <c r="Q286" s="8"/>
      <c r="R286" s="8"/>
      <c r="S286" s="8"/>
      <c r="T286" s="8"/>
      <c r="U286" s="8"/>
      <c r="V286" s="8"/>
      <c r="W286" s="8"/>
      <c r="X286" s="8"/>
      <c r="Y286" s="8"/>
      <c r="Z286" s="133"/>
      <c r="AA286" s="133"/>
      <c r="AB286" s="8"/>
      <c r="AC286" s="8"/>
      <c r="AD286" s="8"/>
      <c r="AE286" s="8"/>
    </row>
    <row r="287" ht="15.75" customHeight="1">
      <c r="A287" s="8"/>
      <c r="B287" s="8"/>
      <c r="C287" s="8"/>
      <c r="D287" s="8"/>
      <c r="E287" s="8"/>
      <c r="F287" s="8"/>
      <c r="G287" s="133"/>
      <c r="H287" s="133"/>
      <c r="I287" s="129"/>
      <c r="J287" s="129"/>
      <c r="K287" s="129"/>
      <c r="L287" s="129"/>
      <c r="M287" s="129"/>
      <c r="N287" s="129"/>
      <c r="O287" s="8"/>
      <c r="P287" s="8"/>
      <c r="Q287" s="8"/>
      <c r="R287" s="8"/>
      <c r="S287" s="8"/>
      <c r="T287" s="8"/>
      <c r="U287" s="8"/>
      <c r="V287" s="8"/>
      <c r="W287" s="8"/>
      <c r="X287" s="8"/>
      <c r="Y287" s="8"/>
      <c r="Z287" s="133"/>
      <c r="AA287" s="133"/>
      <c r="AB287" s="8"/>
      <c r="AC287" s="8"/>
      <c r="AD287" s="8"/>
      <c r="AE287" s="8"/>
    </row>
    <row r="288" ht="15.75" customHeight="1">
      <c r="A288" s="8"/>
      <c r="B288" s="8"/>
      <c r="C288" s="8"/>
      <c r="D288" s="8"/>
      <c r="E288" s="8"/>
      <c r="F288" s="8"/>
      <c r="G288" s="133"/>
      <c r="H288" s="133"/>
      <c r="I288" s="129"/>
      <c r="J288" s="129"/>
      <c r="K288" s="129"/>
      <c r="L288" s="129"/>
      <c r="M288" s="129"/>
      <c r="N288" s="129"/>
      <c r="O288" s="8"/>
      <c r="P288" s="8"/>
      <c r="Q288" s="8"/>
      <c r="R288" s="8"/>
      <c r="S288" s="8"/>
      <c r="T288" s="8"/>
      <c r="U288" s="8"/>
      <c r="V288" s="8"/>
      <c r="W288" s="8"/>
      <c r="X288" s="8"/>
      <c r="Y288" s="8"/>
      <c r="Z288" s="133"/>
      <c r="AA288" s="133"/>
      <c r="AB288" s="8"/>
      <c r="AC288" s="8"/>
      <c r="AD288" s="8"/>
      <c r="AE288" s="8"/>
    </row>
    <row r="289" ht="15.75" customHeight="1">
      <c r="A289" s="8"/>
      <c r="B289" s="8"/>
      <c r="C289" s="8"/>
      <c r="D289" s="8"/>
      <c r="E289" s="8"/>
      <c r="F289" s="8"/>
      <c r="G289" s="133"/>
      <c r="H289" s="133"/>
      <c r="I289" s="129"/>
      <c r="J289" s="129"/>
      <c r="K289" s="129"/>
      <c r="L289" s="129"/>
      <c r="M289" s="129"/>
      <c r="N289" s="129"/>
      <c r="O289" s="8"/>
      <c r="P289" s="8"/>
      <c r="Q289" s="8"/>
      <c r="R289" s="8"/>
      <c r="S289" s="8"/>
      <c r="T289" s="8"/>
      <c r="U289" s="8"/>
      <c r="V289" s="8"/>
      <c r="W289" s="8"/>
      <c r="X289" s="8"/>
      <c r="Y289" s="8"/>
      <c r="Z289" s="133"/>
      <c r="AA289" s="133"/>
      <c r="AB289" s="8"/>
      <c r="AC289" s="8"/>
      <c r="AD289" s="8"/>
      <c r="AE289" s="8"/>
    </row>
    <row r="290" ht="15.75" customHeight="1">
      <c r="A290" s="8"/>
      <c r="B290" s="8"/>
      <c r="C290" s="8"/>
      <c r="D290" s="8"/>
      <c r="E290" s="8"/>
      <c r="F290" s="8"/>
      <c r="G290" s="133"/>
      <c r="H290" s="133"/>
      <c r="I290" s="129"/>
      <c r="J290" s="129"/>
      <c r="K290" s="129"/>
      <c r="L290" s="129"/>
      <c r="M290" s="129"/>
      <c r="N290" s="129"/>
      <c r="O290" s="8"/>
      <c r="P290" s="8"/>
      <c r="Q290" s="8"/>
      <c r="R290" s="8"/>
      <c r="S290" s="8"/>
      <c r="T290" s="8"/>
      <c r="U290" s="8"/>
      <c r="V290" s="8"/>
      <c r="W290" s="8"/>
      <c r="X290" s="8"/>
      <c r="Y290" s="8"/>
      <c r="Z290" s="133"/>
      <c r="AA290" s="133"/>
      <c r="AB290" s="8"/>
      <c r="AC290" s="8"/>
      <c r="AD290" s="8"/>
      <c r="AE290" s="8"/>
    </row>
    <row r="291" ht="15.75" customHeight="1">
      <c r="A291" s="8"/>
      <c r="B291" s="8"/>
      <c r="C291" s="8"/>
      <c r="D291" s="8"/>
      <c r="E291" s="8"/>
      <c r="F291" s="8"/>
      <c r="G291" s="133"/>
      <c r="H291" s="133"/>
      <c r="I291" s="129"/>
      <c r="J291" s="129"/>
      <c r="K291" s="129"/>
      <c r="L291" s="129"/>
      <c r="M291" s="129"/>
      <c r="N291" s="129"/>
      <c r="O291" s="8"/>
      <c r="P291" s="8"/>
      <c r="Q291" s="8"/>
      <c r="R291" s="8"/>
      <c r="S291" s="8"/>
      <c r="T291" s="8"/>
      <c r="U291" s="8"/>
      <c r="V291" s="8"/>
      <c r="W291" s="8"/>
      <c r="X291" s="8"/>
      <c r="Y291" s="8"/>
      <c r="Z291" s="133"/>
      <c r="AA291" s="133"/>
      <c r="AB291" s="8"/>
      <c r="AC291" s="8"/>
      <c r="AD291" s="8"/>
      <c r="AE291" s="8"/>
    </row>
    <row r="292" ht="15.75" customHeight="1">
      <c r="A292" s="8"/>
      <c r="B292" s="8"/>
      <c r="C292" s="8"/>
      <c r="D292" s="8"/>
      <c r="E292" s="8"/>
      <c r="F292" s="8"/>
      <c r="G292" s="133"/>
      <c r="H292" s="133"/>
      <c r="I292" s="129"/>
      <c r="J292" s="129"/>
      <c r="K292" s="129"/>
      <c r="L292" s="129"/>
      <c r="M292" s="129"/>
      <c r="N292" s="129"/>
      <c r="O292" s="8"/>
      <c r="P292" s="8"/>
      <c r="Q292" s="8"/>
      <c r="R292" s="8"/>
      <c r="S292" s="8"/>
      <c r="T292" s="8"/>
      <c r="U292" s="8"/>
      <c r="V292" s="8"/>
      <c r="W292" s="8"/>
      <c r="X292" s="8"/>
      <c r="Y292" s="8"/>
      <c r="Z292" s="133"/>
      <c r="AA292" s="133"/>
      <c r="AB292" s="8"/>
      <c r="AC292" s="8"/>
      <c r="AD292" s="8"/>
      <c r="AE292" s="8"/>
    </row>
    <row r="293" ht="15.75" customHeight="1">
      <c r="A293" s="8"/>
      <c r="B293" s="8"/>
      <c r="C293" s="8"/>
      <c r="D293" s="8"/>
      <c r="E293" s="8"/>
      <c r="F293" s="8"/>
      <c r="G293" s="133"/>
      <c r="H293" s="133"/>
      <c r="I293" s="129"/>
      <c r="J293" s="129"/>
      <c r="K293" s="129"/>
      <c r="L293" s="129"/>
      <c r="M293" s="129"/>
      <c r="N293" s="129"/>
      <c r="O293" s="8"/>
      <c r="P293" s="8"/>
      <c r="Q293" s="8"/>
      <c r="R293" s="8"/>
      <c r="S293" s="8"/>
      <c r="T293" s="8"/>
      <c r="U293" s="8"/>
      <c r="V293" s="8"/>
      <c r="W293" s="8"/>
      <c r="X293" s="8"/>
      <c r="Y293" s="8"/>
      <c r="Z293" s="133"/>
      <c r="AA293" s="133"/>
      <c r="AB293" s="8"/>
      <c r="AC293" s="8"/>
      <c r="AD293" s="8"/>
      <c r="AE293" s="8"/>
    </row>
    <row r="294" ht="15.75" customHeight="1">
      <c r="A294" s="8"/>
      <c r="B294" s="8"/>
      <c r="C294" s="8"/>
      <c r="D294" s="8"/>
      <c r="E294" s="8"/>
      <c r="F294" s="8"/>
      <c r="G294" s="133"/>
      <c r="H294" s="133"/>
      <c r="I294" s="129"/>
      <c r="J294" s="129"/>
      <c r="K294" s="129"/>
      <c r="L294" s="129"/>
      <c r="M294" s="129"/>
      <c r="N294" s="129"/>
      <c r="O294" s="8"/>
      <c r="P294" s="8"/>
      <c r="Q294" s="8"/>
      <c r="R294" s="8"/>
      <c r="S294" s="8"/>
      <c r="T294" s="8"/>
      <c r="U294" s="8"/>
      <c r="V294" s="8"/>
      <c r="W294" s="8"/>
      <c r="X294" s="8"/>
      <c r="Y294" s="8"/>
      <c r="Z294" s="133"/>
      <c r="AA294" s="133"/>
      <c r="AB294" s="8"/>
      <c r="AC294" s="8"/>
      <c r="AD294" s="8"/>
      <c r="AE294" s="8"/>
    </row>
    <row r="295" ht="15.75" customHeight="1">
      <c r="A295" s="8"/>
      <c r="B295" s="8"/>
      <c r="C295" s="8"/>
      <c r="D295" s="8"/>
      <c r="E295" s="8"/>
      <c r="F295" s="8"/>
      <c r="G295" s="133"/>
      <c r="H295" s="133"/>
      <c r="I295" s="129"/>
      <c r="J295" s="129"/>
      <c r="K295" s="129"/>
      <c r="L295" s="129"/>
      <c r="M295" s="129"/>
      <c r="N295" s="129"/>
      <c r="O295" s="8"/>
      <c r="P295" s="8"/>
      <c r="Q295" s="8"/>
      <c r="R295" s="8"/>
      <c r="S295" s="8"/>
      <c r="T295" s="8"/>
      <c r="U295" s="8"/>
      <c r="V295" s="8"/>
      <c r="W295" s="8"/>
      <c r="X295" s="8"/>
      <c r="Y295" s="8"/>
      <c r="Z295" s="133"/>
      <c r="AA295" s="133"/>
      <c r="AB295" s="8"/>
      <c r="AC295" s="8"/>
      <c r="AD295" s="8"/>
      <c r="AE295" s="8"/>
    </row>
    <row r="296" ht="15.75" customHeight="1">
      <c r="A296" s="8"/>
      <c r="B296" s="8"/>
      <c r="C296" s="8"/>
      <c r="D296" s="8"/>
      <c r="E296" s="8"/>
      <c r="F296" s="8"/>
      <c r="G296" s="133"/>
      <c r="H296" s="133"/>
      <c r="I296" s="129"/>
      <c r="J296" s="129"/>
      <c r="K296" s="129"/>
      <c r="L296" s="129"/>
      <c r="M296" s="129"/>
      <c r="N296" s="129"/>
      <c r="O296" s="8"/>
      <c r="P296" s="8"/>
      <c r="Q296" s="8"/>
      <c r="R296" s="8"/>
      <c r="S296" s="8"/>
      <c r="T296" s="8"/>
      <c r="U296" s="8"/>
      <c r="V296" s="8"/>
      <c r="W296" s="8"/>
      <c r="X296" s="8"/>
      <c r="Y296" s="8"/>
      <c r="Z296" s="133"/>
      <c r="AA296" s="133"/>
      <c r="AB296" s="8"/>
      <c r="AC296" s="8"/>
      <c r="AD296" s="8"/>
      <c r="AE296" s="8"/>
    </row>
    <row r="297" ht="15.75" customHeight="1">
      <c r="A297" s="8"/>
      <c r="B297" s="8"/>
      <c r="C297" s="8"/>
      <c r="D297" s="8"/>
      <c r="E297" s="8"/>
      <c r="F297" s="8"/>
      <c r="G297" s="133"/>
      <c r="H297" s="133"/>
      <c r="I297" s="129"/>
      <c r="J297" s="129"/>
      <c r="K297" s="129"/>
      <c r="L297" s="129"/>
      <c r="M297" s="129"/>
      <c r="N297" s="129"/>
      <c r="O297" s="8"/>
      <c r="P297" s="8"/>
      <c r="Q297" s="8"/>
      <c r="R297" s="8"/>
      <c r="S297" s="8"/>
      <c r="T297" s="8"/>
      <c r="U297" s="8"/>
      <c r="V297" s="8"/>
      <c r="W297" s="8"/>
      <c r="X297" s="8"/>
      <c r="Y297" s="8"/>
      <c r="Z297" s="133"/>
      <c r="AA297" s="133"/>
      <c r="AB297" s="8"/>
      <c r="AC297" s="8"/>
      <c r="AD297" s="8"/>
      <c r="AE297" s="8"/>
    </row>
    <row r="298" ht="15.75" customHeight="1">
      <c r="A298" s="8"/>
      <c r="B298" s="8"/>
      <c r="C298" s="8"/>
      <c r="D298" s="8"/>
      <c r="E298" s="8"/>
      <c r="F298" s="8"/>
      <c r="G298" s="133"/>
      <c r="H298" s="133"/>
      <c r="I298" s="129"/>
      <c r="J298" s="129"/>
      <c r="K298" s="129"/>
      <c r="L298" s="129"/>
      <c r="M298" s="129"/>
      <c r="N298" s="129"/>
      <c r="O298" s="8"/>
      <c r="P298" s="8"/>
      <c r="Q298" s="8"/>
      <c r="R298" s="8"/>
      <c r="S298" s="8"/>
      <c r="T298" s="8"/>
      <c r="U298" s="8"/>
      <c r="V298" s="8"/>
      <c r="W298" s="8"/>
      <c r="X298" s="8"/>
      <c r="Y298" s="8"/>
      <c r="Z298" s="133"/>
      <c r="AA298" s="133"/>
      <c r="AB298" s="8"/>
      <c r="AC298" s="8"/>
      <c r="AD298" s="8"/>
      <c r="AE298" s="8"/>
    </row>
    <row r="299" ht="15.75" customHeight="1">
      <c r="A299" s="8"/>
      <c r="B299" s="8"/>
      <c r="C299" s="8"/>
      <c r="D299" s="8"/>
      <c r="E299" s="8"/>
      <c r="F299" s="8"/>
      <c r="G299" s="133"/>
      <c r="H299" s="133"/>
      <c r="I299" s="129"/>
      <c r="J299" s="129"/>
      <c r="K299" s="129"/>
      <c r="L299" s="129"/>
      <c r="M299" s="129"/>
      <c r="N299" s="129"/>
      <c r="O299" s="8"/>
      <c r="P299" s="8"/>
      <c r="Q299" s="8"/>
      <c r="R299" s="8"/>
      <c r="S299" s="8"/>
      <c r="T299" s="8"/>
      <c r="U299" s="8"/>
      <c r="V299" s="8"/>
      <c r="W299" s="8"/>
      <c r="X299" s="8"/>
      <c r="Y299" s="8"/>
      <c r="Z299" s="133"/>
      <c r="AA299" s="133"/>
      <c r="AB299" s="8"/>
      <c r="AC299" s="8"/>
      <c r="AD299" s="8"/>
      <c r="AE299" s="8"/>
    </row>
    <row r="300" ht="15.75" customHeight="1">
      <c r="A300" s="8"/>
      <c r="B300" s="8"/>
      <c r="C300" s="8"/>
      <c r="D300" s="8"/>
      <c r="E300" s="8"/>
      <c r="F300" s="8"/>
      <c r="G300" s="133"/>
      <c r="H300" s="133"/>
      <c r="I300" s="129"/>
      <c r="J300" s="129"/>
      <c r="K300" s="129"/>
      <c r="L300" s="129"/>
      <c r="M300" s="129"/>
      <c r="N300" s="129"/>
      <c r="O300" s="8"/>
      <c r="P300" s="8"/>
      <c r="Q300" s="8"/>
      <c r="R300" s="8"/>
      <c r="S300" s="8"/>
      <c r="T300" s="8"/>
      <c r="U300" s="8"/>
      <c r="V300" s="8"/>
      <c r="W300" s="8"/>
      <c r="X300" s="8"/>
      <c r="Y300" s="8"/>
      <c r="Z300" s="133"/>
      <c r="AA300" s="133"/>
      <c r="AB300" s="8"/>
      <c r="AC300" s="8"/>
      <c r="AD300" s="8"/>
      <c r="AE300" s="8"/>
    </row>
    <row r="301" ht="15.75" customHeight="1">
      <c r="A301" s="8"/>
      <c r="B301" s="8"/>
      <c r="C301" s="8"/>
      <c r="D301" s="8"/>
      <c r="E301" s="8"/>
      <c r="F301" s="8"/>
      <c r="G301" s="133"/>
      <c r="H301" s="133"/>
      <c r="I301" s="129"/>
      <c r="J301" s="129"/>
      <c r="K301" s="129"/>
      <c r="L301" s="129"/>
      <c r="M301" s="129"/>
      <c r="N301" s="129"/>
      <c r="O301" s="8"/>
      <c r="P301" s="8"/>
      <c r="Q301" s="8"/>
      <c r="R301" s="8"/>
      <c r="S301" s="8"/>
      <c r="T301" s="8"/>
      <c r="U301" s="8"/>
      <c r="V301" s="8"/>
      <c r="W301" s="8"/>
      <c r="X301" s="8"/>
      <c r="Y301" s="8"/>
      <c r="Z301" s="133"/>
      <c r="AA301" s="133"/>
      <c r="AB301" s="8"/>
      <c r="AC301" s="8"/>
      <c r="AD301" s="8"/>
      <c r="AE301" s="8"/>
    </row>
    <row r="302" ht="15.75" customHeight="1">
      <c r="A302" s="8"/>
      <c r="B302" s="8"/>
      <c r="C302" s="8"/>
      <c r="D302" s="8"/>
      <c r="E302" s="8"/>
      <c r="F302" s="8"/>
      <c r="G302" s="133"/>
      <c r="H302" s="133"/>
      <c r="I302" s="129"/>
      <c r="J302" s="129"/>
      <c r="K302" s="129"/>
      <c r="L302" s="129"/>
      <c r="M302" s="129"/>
      <c r="N302" s="129"/>
      <c r="O302" s="8"/>
      <c r="P302" s="8"/>
      <c r="Q302" s="8"/>
      <c r="R302" s="8"/>
      <c r="S302" s="8"/>
      <c r="T302" s="8"/>
      <c r="U302" s="8"/>
      <c r="V302" s="8"/>
      <c r="W302" s="8"/>
      <c r="X302" s="8"/>
      <c r="Y302" s="8"/>
      <c r="Z302" s="133"/>
      <c r="AA302" s="133"/>
      <c r="AB302" s="8"/>
      <c r="AC302" s="8"/>
      <c r="AD302" s="8"/>
      <c r="AE302" s="8"/>
    </row>
    <row r="303" ht="15.75" customHeight="1">
      <c r="A303" s="8"/>
      <c r="B303" s="8"/>
      <c r="C303" s="8"/>
      <c r="D303" s="8"/>
      <c r="E303" s="8"/>
      <c r="F303" s="8"/>
      <c r="G303" s="133"/>
      <c r="H303" s="133"/>
      <c r="I303" s="129"/>
      <c r="J303" s="129"/>
      <c r="K303" s="129"/>
      <c r="L303" s="129"/>
      <c r="M303" s="129"/>
      <c r="N303" s="129"/>
      <c r="O303" s="8"/>
      <c r="P303" s="8"/>
      <c r="Q303" s="8"/>
      <c r="R303" s="8"/>
      <c r="S303" s="8"/>
      <c r="T303" s="8"/>
      <c r="U303" s="8"/>
      <c r="V303" s="8"/>
      <c r="W303" s="8"/>
      <c r="X303" s="8"/>
      <c r="Y303" s="8"/>
      <c r="Z303" s="133"/>
      <c r="AA303" s="133"/>
      <c r="AB303" s="8"/>
      <c r="AC303" s="8"/>
      <c r="AD303" s="8"/>
      <c r="AE303" s="8"/>
    </row>
    <row r="304" ht="15.75" customHeight="1">
      <c r="A304" s="8"/>
      <c r="B304" s="8"/>
      <c r="C304" s="8"/>
      <c r="D304" s="8"/>
      <c r="E304" s="8"/>
      <c r="F304" s="8"/>
      <c r="G304" s="133"/>
      <c r="H304" s="133"/>
      <c r="I304" s="129"/>
      <c r="J304" s="129"/>
      <c r="K304" s="129"/>
      <c r="L304" s="129"/>
      <c r="M304" s="129"/>
      <c r="N304" s="129"/>
      <c r="O304" s="8"/>
      <c r="P304" s="8"/>
      <c r="Q304" s="8"/>
      <c r="R304" s="8"/>
      <c r="S304" s="8"/>
      <c r="T304" s="8"/>
      <c r="U304" s="8"/>
      <c r="V304" s="8"/>
      <c r="W304" s="8"/>
      <c r="X304" s="8"/>
      <c r="Y304" s="8"/>
      <c r="Z304" s="133"/>
      <c r="AA304" s="133"/>
      <c r="AB304" s="8"/>
      <c r="AC304" s="8"/>
      <c r="AD304" s="8"/>
      <c r="AE304" s="8"/>
    </row>
    <row r="305" ht="15.75" customHeight="1">
      <c r="A305" s="8"/>
      <c r="B305" s="8"/>
      <c r="C305" s="8"/>
      <c r="D305" s="8"/>
      <c r="E305" s="8"/>
      <c r="F305" s="8"/>
      <c r="G305" s="133"/>
      <c r="H305" s="133"/>
      <c r="I305" s="129"/>
      <c r="J305" s="129"/>
      <c r="K305" s="129"/>
      <c r="L305" s="129"/>
      <c r="M305" s="129"/>
      <c r="N305" s="129"/>
      <c r="O305" s="8"/>
      <c r="P305" s="8"/>
      <c r="Q305" s="8"/>
      <c r="R305" s="8"/>
      <c r="S305" s="8"/>
      <c r="T305" s="8"/>
      <c r="U305" s="8"/>
      <c r="V305" s="8"/>
      <c r="W305" s="8"/>
      <c r="X305" s="8"/>
      <c r="Y305" s="8"/>
      <c r="Z305" s="133"/>
      <c r="AA305" s="133"/>
      <c r="AB305" s="8"/>
      <c r="AC305" s="8"/>
      <c r="AD305" s="8"/>
      <c r="AE305" s="8"/>
    </row>
    <row r="306" ht="15.75" customHeight="1">
      <c r="A306" s="8"/>
      <c r="B306" s="8"/>
      <c r="C306" s="8"/>
      <c r="D306" s="8"/>
      <c r="E306" s="8"/>
      <c r="F306" s="8"/>
      <c r="G306" s="133"/>
      <c r="H306" s="133"/>
      <c r="I306" s="129"/>
      <c r="J306" s="129"/>
      <c r="K306" s="129"/>
      <c r="L306" s="129"/>
      <c r="M306" s="129"/>
      <c r="N306" s="129"/>
      <c r="O306" s="8"/>
      <c r="P306" s="8"/>
      <c r="Q306" s="8"/>
      <c r="R306" s="8"/>
      <c r="S306" s="8"/>
      <c r="T306" s="8"/>
      <c r="U306" s="8"/>
      <c r="V306" s="8"/>
      <c r="W306" s="8"/>
      <c r="X306" s="8"/>
      <c r="Y306" s="8"/>
      <c r="Z306" s="133"/>
      <c r="AA306" s="133"/>
      <c r="AB306" s="8"/>
      <c r="AC306" s="8"/>
      <c r="AD306" s="8"/>
      <c r="AE306" s="8"/>
    </row>
    <row r="307" ht="15.75" customHeight="1">
      <c r="A307" s="8"/>
      <c r="B307" s="8"/>
      <c r="C307" s="8"/>
      <c r="D307" s="8"/>
      <c r="E307" s="8"/>
      <c r="F307" s="8"/>
      <c r="G307" s="133"/>
      <c r="H307" s="133"/>
      <c r="I307" s="129"/>
      <c r="J307" s="129"/>
      <c r="K307" s="129"/>
      <c r="L307" s="129"/>
      <c r="M307" s="129"/>
      <c r="N307" s="129"/>
      <c r="O307" s="8"/>
      <c r="P307" s="8"/>
      <c r="Q307" s="8"/>
      <c r="R307" s="8"/>
      <c r="S307" s="8"/>
      <c r="T307" s="8"/>
      <c r="U307" s="8"/>
      <c r="V307" s="8"/>
      <c r="W307" s="8"/>
      <c r="X307" s="8"/>
      <c r="Y307" s="8"/>
      <c r="Z307" s="133"/>
      <c r="AA307" s="133"/>
      <c r="AB307" s="8"/>
      <c r="AC307" s="8"/>
      <c r="AD307" s="8"/>
      <c r="AE307" s="8"/>
    </row>
    <row r="308" ht="15.75" customHeight="1">
      <c r="A308" s="8"/>
      <c r="B308" s="8"/>
      <c r="C308" s="8"/>
      <c r="D308" s="8"/>
      <c r="E308" s="8"/>
      <c r="F308" s="8"/>
      <c r="G308" s="133"/>
      <c r="H308" s="133"/>
      <c r="I308" s="129"/>
      <c r="J308" s="129"/>
      <c r="K308" s="129"/>
      <c r="L308" s="129"/>
      <c r="M308" s="129"/>
      <c r="N308" s="129"/>
      <c r="O308" s="8"/>
      <c r="P308" s="8"/>
      <c r="Q308" s="8"/>
      <c r="R308" s="8"/>
      <c r="S308" s="8"/>
      <c r="T308" s="8"/>
      <c r="U308" s="8"/>
      <c r="V308" s="8"/>
      <c r="W308" s="8"/>
      <c r="X308" s="8"/>
      <c r="Y308" s="8"/>
      <c r="Z308" s="133"/>
      <c r="AA308" s="133"/>
      <c r="AB308" s="8"/>
      <c r="AC308" s="8"/>
      <c r="AD308" s="8"/>
      <c r="AE308" s="8"/>
    </row>
    <row r="309" ht="15.75" customHeight="1">
      <c r="A309" s="8"/>
      <c r="B309" s="8"/>
      <c r="C309" s="8"/>
      <c r="D309" s="8"/>
      <c r="E309" s="8"/>
      <c r="F309" s="8"/>
      <c r="G309" s="133"/>
      <c r="H309" s="133"/>
      <c r="I309" s="129"/>
      <c r="J309" s="129"/>
      <c r="K309" s="129"/>
      <c r="L309" s="129"/>
      <c r="M309" s="129"/>
      <c r="N309" s="129"/>
      <c r="O309" s="8"/>
      <c r="P309" s="8"/>
      <c r="Q309" s="8"/>
      <c r="R309" s="8"/>
      <c r="S309" s="8"/>
      <c r="T309" s="8"/>
      <c r="U309" s="8"/>
      <c r="V309" s="8"/>
      <c r="W309" s="8"/>
      <c r="X309" s="8"/>
      <c r="Y309" s="8"/>
      <c r="Z309" s="133"/>
      <c r="AA309" s="133"/>
      <c r="AB309" s="8"/>
      <c r="AC309" s="8"/>
      <c r="AD309" s="8"/>
      <c r="AE309" s="8"/>
    </row>
    <row r="310" ht="15.75" customHeight="1">
      <c r="A310" s="8"/>
      <c r="B310" s="8"/>
      <c r="C310" s="8"/>
      <c r="D310" s="8"/>
      <c r="E310" s="8"/>
      <c r="F310" s="8"/>
      <c r="G310" s="133"/>
      <c r="H310" s="133"/>
      <c r="I310" s="129"/>
      <c r="J310" s="129"/>
      <c r="K310" s="129"/>
      <c r="L310" s="129"/>
      <c r="M310" s="129"/>
      <c r="N310" s="129"/>
      <c r="O310" s="8"/>
      <c r="P310" s="8"/>
      <c r="Q310" s="8"/>
      <c r="R310" s="8"/>
      <c r="S310" s="8"/>
      <c r="T310" s="8"/>
      <c r="U310" s="8"/>
      <c r="V310" s="8"/>
      <c r="W310" s="8"/>
      <c r="X310" s="8"/>
      <c r="Y310" s="8"/>
      <c r="Z310" s="133"/>
      <c r="AA310" s="133"/>
      <c r="AB310" s="8"/>
      <c r="AC310" s="8"/>
      <c r="AD310" s="8"/>
      <c r="AE310" s="8"/>
    </row>
    <row r="311" ht="15.75" customHeight="1">
      <c r="A311" s="8"/>
      <c r="B311" s="8"/>
      <c r="C311" s="8"/>
      <c r="D311" s="8"/>
      <c r="E311" s="8"/>
      <c r="F311" s="8"/>
      <c r="G311" s="133"/>
      <c r="H311" s="133"/>
      <c r="I311" s="129"/>
      <c r="J311" s="129"/>
      <c r="K311" s="129"/>
      <c r="L311" s="129"/>
      <c r="M311" s="129"/>
      <c r="N311" s="129"/>
      <c r="O311" s="8"/>
      <c r="P311" s="8"/>
      <c r="Q311" s="8"/>
      <c r="R311" s="8"/>
      <c r="S311" s="8"/>
      <c r="T311" s="8"/>
      <c r="U311" s="8"/>
      <c r="V311" s="8"/>
      <c r="W311" s="8"/>
      <c r="X311" s="8"/>
      <c r="Y311" s="8"/>
      <c r="Z311" s="133"/>
      <c r="AA311" s="133"/>
      <c r="AB311" s="8"/>
      <c r="AC311" s="8"/>
      <c r="AD311" s="8"/>
      <c r="AE311" s="8"/>
    </row>
    <row r="312" ht="15.75" customHeight="1">
      <c r="A312" s="8"/>
      <c r="B312" s="8"/>
      <c r="C312" s="8"/>
      <c r="D312" s="8"/>
      <c r="E312" s="8"/>
      <c r="F312" s="8"/>
      <c r="G312" s="133"/>
      <c r="H312" s="133"/>
      <c r="I312" s="129"/>
      <c r="J312" s="129"/>
      <c r="K312" s="129"/>
      <c r="L312" s="129"/>
      <c r="M312" s="129"/>
      <c r="N312" s="129"/>
      <c r="O312" s="8"/>
      <c r="P312" s="8"/>
      <c r="Q312" s="8"/>
      <c r="R312" s="8"/>
      <c r="S312" s="8"/>
      <c r="T312" s="8"/>
      <c r="U312" s="8"/>
      <c r="V312" s="8"/>
      <c r="W312" s="8"/>
      <c r="X312" s="8"/>
      <c r="Y312" s="8"/>
      <c r="Z312" s="133"/>
      <c r="AA312" s="133"/>
      <c r="AB312" s="8"/>
      <c r="AC312" s="8"/>
      <c r="AD312" s="8"/>
      <c r="AE312" s="8"/>
    </row>
    <row r="313" ht="15.75" customHeight="1">
      <c r="A313" s="8"/>
      <c r="B313" s="8"/>
      <c r="C313" s="8"/>
      <c r="D313" s="8"/>
      <c r="E313" s="8"/>
      <c r="F313" s="8"/>
      <c r="G313" s="133"/>
      <c r="H313" s="133"/>
      <c r="I313" s="129"/>
      <c r="J313" s="129"/>
      <c r="K313" s="129"/>
      <c r="L313" s="129"/>
      <c r="M313" s="129"/>
      <c r="N313" s="129"/>
      <c r="O313" s="8"/>
      <c r="P313" s="8"/>
      <c r="Q313" s="8"/>
      <c r="R313" s="8"/>
      <c r="S313" s="8"/>
      <c r="T313" s="8"/>
      <c r="U313" s="8"/>
      <c r="V313" s="8"/>
      <c r="W313" s="8"/>
      <c r="X313" s="8"/>
      <c r="Y313" s="8"/>
      <c r="Z313" s="133"/>
      <c r="AA313" s="133"/>
      <c r="AB313" s="8"/>
      <c r="AC313" s="8"/>
      <c r="AD313" s="8"/>
      <c r="AE313" s="8"/>
    </row>
    <row r="314" ht="15.75" customHeight="1">
      <c r="A314" s="8"/>
      <c r="B314" s="8"/>
      <c r="C314" s="8"/>
      <c r="D314" s="8"/>
      <c r="E314" s="8"/>
      <c r="F314" s="8"/>
      <c r="G314" s="133"/>
      <c r="H314" s="133"/>
      <c r="I314" s="129"/>
      <c r="J314" s="129"/>
      <c r="K314" s="129"/>
      <c r="L314" s="129"/>
      <c r="M314" s="129"/>
      <c r="N314" s="129"/>
      <c r="O314" s="8"/>
      <c r="P314" s="8"/>
      <c r="Q314" s="8"/>
      <c r="R314" s="8"/>
      <c r="S314" s="8"/>
      <c r="T314" s="8"/>
      <c r="U314" s="8"/>
      <c r="V314" s="8"/>
      <c r="W314" s="8"/>
      <c r="X314" s="8"/>
      <c r="Y314" s="8"/>
      <c r="Z314" s="133"/>
      <c r="AA314" s="133"/>
      <c r="AB314" s="8"/>
      <c r="AC314" s="8"/>
      <c r="AD314" s="8"/>
      <c r="AE314" s="8"/>
    </row>
    <row r="315" ht="15.75" customHeight="1">
      <c r="A315" s="8"/>
      <c r="B315" s="8"/>
      <c r="C315" s="8"/>
      <c r="D315" s="8"/>
      <c r="E315" s="8"/>
      <c r="F315" s="8"/>
      <c r="G315" s="133"/>
      <c r="H315" s="133"/>
      <c r="I315" s="129"/>
      <c r="J315" s="129"/>
      <c r="K315" s="129"/>
      <c r="L315" s="129"/>
      <c r="M315" s="129"/>
      <c r="N315" s="129"/>
      <c r="O315" s="8"/>
      <c r="P315" s="8"/>
      <c r="Q315" s="8"/>
      <c r="R315" s="8"/>
      <c r="S315" s="8"/>
      <c r="T315" s="8"/>
      <c r="U315" s="8"/>
      <c r="V315" s="8"/>
      <c r="W315" s="8"/>
      <c r="X315" s="8"/>
      <c r="Y315" s="8"/>
      <c r="Z315" s="133"/>
      <c r="AA315" s="133"/>
      <c r="AB315" s="8"/>
      <c r="AC315" s="8"/>
      <c r="AD315" s="8"/>
      <c r="AE315" s="8"/>
    </row>
    <row r="316" ht="15.75" customHeight="1">
      <c r="A316" s="8"/>
      <c r="B316" s="8"/>
      <c r="C316" s="8"/>
      <c r="D316" s="8"/>
      <c r="E316" s="8"/>
      <c r="F316" s="8"/>
      <c r="G316" s="133"/>
      <c r="H316" s="133"/>
      <c r="I316" s="129"/>
      <c r="J316" s="129"/>
      <c r="K316" s="129"/>
      <c r="L316" s="129"/>
      <c r="M316" s="129"/>
      <c r="N316" s="129"/>
      <c r="O316" s="8"/>
      <c r="P316" s="8"/>
      <c r="Q316" s="8"/>
      <c r="R316" s="8"/>
      <c r="S316" s="8"/>
      <c r="T316" s="8"/>
      <c r="U316" s="8"/>
      <c r="V316" s="8"/>
      <c r="W316" s="8"/>
      <c r="X316" s="8"/>
      <c r="Y316" s="8"/>
      <c r="Z316" s="133"/>
      <c r="AA316" s="133"/>
      <c r="AB316" s="8"/>
      <c r="AC316" s="8"/>
      <c r="AD316" s="8"/>
      <c r="AE316" s="8"/>
    </row>
    <row r="317" ht="15.75" customHeight="1">
      <c r="A317" s="8"/>
      <c r="B317" s="8"/>
      <c r="C317" s="8"/>
      <c r="D317" s="8"/>
      <c r="E317" s="8"/>
      <c r="F317" s="8"/>
      <c r="G317" s="133"/>
      <c r="H317" s="133"/>
      <c r="I317" s="129"/>
      <c r="J317" s="129"/>
      <c r="K317" s="129"/>
      <c r="L317" s="129"/>
      <c r="M317" s="129"/>
      <c r="N317" s="129"/>
      <c r="O317" s="8"/>
      <c r="P317" s="8"/>
      <c r="Q317" s="8"/>
      <c r="R317" s="8"/>
      <c r="S317" s="8"/>
      <c r="T317" s="8"/>
      <c r="U317" s="8"/>
      <c r="V317" s="8"/>
      <c r="W317" s="8"/>
      <c r="X317" s="8"/>
      <c r="Y317" s="8"/>
      <c r="Z317" s="133"/>
      <c r="AA317" s="133"/>
      <c r="AB317" s="8"/>
      <c r="AC317" s="8"/>
      <c r="AD317" s="8"/>
      <c r="AE317" s="8"/>
    </row>
    <row r="318" ht="15.75" customHeight="1">
      <c r="A318" s="8"/>
      <c r="B318" s="8"/>
      <c r="C318" s="8"/>
      <c r="D318" s="8"/>
      <c r="E318" s="8"/>
      <c r="F318" s="8"/>
      <c r="G318" s="133"/>
      <c r="H318" s="133"/>
      <c r="I318" s="129"/>
      <c r="J318" s="129"/>
      <c r="K318" s="129"/>
      <c r="L318" s="129"/>
      <c r="M318" s="129"/>
      <c r="N318" s="129"/>
      <c r="O318" s="8"/>
      <c r="P318" s="8"/>
      <c r="Q318" s="8"/>
      <c r="R318" s="8"/>
      <c r="S318" s="8"/>
      <c r="T318" s="8"/>
      <c r="U318" s="8"/>
      <c r="V318" s="8"/>
      <c r="W318" s="8"/>
      <c r="X318" s="8"/>
      <c r="Y318" s="8"/>
      <c r="Z318" s="133"/>
      <c r="AA318" s="133"/>
      <c r="AB318" s="8"/>
      <c r="AC318" s="8"/>
      <c r="AD318" s="8"/>
      <c r="AE318" s="8"/>
    </row>
    <row r="319" ht="15.75" customHeight="1">
      <c r="A319" s="8"/>
      <c r="B319" s="8"/>
      <c r="C319" s="8"/>
      <c r="D319" s="8"/>
      <c r="E319" s="8"/>
      <c r="F319" s="8"/>
      <c r="G319" s="133"/>
      <c r="H319" s="133"/>
      <c r="I319" s="129"/>
      <c r="J319" s="129"/>
      <c r="K319" s="129"/>
      <c r="L319" s="129"/>
      <c r="M319" s="129"/>
      <c r="N319" s="129"/>
      <c r="O319" s="8"/>
      <c r="P319" s="8"/>
      <c r="Q319" s="8"/>
      <c r="R319" s="8"/>
      <c r="S319" s="8"/>
      <c r="T319" s="8"/>
      <c r="U319" s="8"/>
      <c r="V319" s="8"/>
      <c r="W319" s="8"/>
      <c r="X319" s="8"/>
      <c r="Y319" s="8"/>
      <c r="Z319" s="133"/>
      <c r="AA319" s="133"/>
      <c r="AB319" s="8"/>
      <c r="AC319" s="8"/>
      <c r="AD319" s="8"/>
      <c r="AE319" s="8"/>
    </row>
    <row r="320" ht="15.75" customHeight="1">
      <c r="A320" s="8"/>
      <c r="B320" s="8"/>
      <c r="C320" s="8"/>
      <c r="D320" s="8"/>
      <c r="E320" s="8"/>
      <c r="F320" s="8"/>
      <c r="G320" s="133"/>
      <c r="H320" s="133"/>
      <c r="I320" s="129"/>
      <c r="J320" s="129"/>
      <c r="K320" s="129"/>
      <c r="L320" s="129"/>
      <c r="M320" s="129"/>
      <c r="N320" s="129"/>
      <c r="O320" s="8"/>
      <c r="P320" s="8"/>
      <c r="Q320" s="8"/>
      <c r="R320" s="8"/>
      <c r="S320" s="8"/>
      <c r="T320" s="8"/>
      <c r="U320" s="8"/>
      <c r="V320" s="8"/>
      <c r="W320" s="8"/>
      <c r="X320" s="8"/>
      <c r="Y320" s="8"/>
      <c r="Z320" s="133"/>
      <c r="AA320" s="133"/>
      <c r="AB320" s="8"/>
      <c r="AC320" s="8"/>
      <c r="AD320" s="8"/>
      <c r="AE320" s="8"/>
    </row>
    <row r="321" ht="15.75" customHeight="1">
      <c r="A321" s="8"/>
      <c r="B321" s="8"/>
      <c r="C321" s="8"/>
      <c r="D321" s="8"/>
      <c r="E321" s="8"/>
      <c r="F321" s="8"/>
      <c r="G321" s="133"/>
      <c r="H321" s="133"/>
      <c r="I321" s="129"/>
      <c r="J321" s="129"/>
      <c r="K321" s="129"/>
      <c r="L321" s="129"/>
      <c r="M321" s="129"/>
      <c r="N321" s="129"/>
      <c r="O321" s="8"/>
      <c r="P321" s="8"/>
      <c r="Q321" s="8"/>
      <c r="R321" s="8"/>
      <c r="S321" s="8"/>
      <c r="T321" s="8"/>
      <c r="U321" s="8"/>
      <c r="V321" s="8"/>
      <c r="W321" s="8"/>
      <c r="X321" s="8"/>
      <c r="Y321" s="8"/>
      <c r="Z321" s="133"/>
      <c r="AA321" s="133"/>
      <c r="AB321" s="8"/>
      <c r="AC321" s="8"/>
      <c r="AD321" s="8"/>
      <c r="AE321" s="8"/>
    </row>
    <row r="322" ht="15.75" customHeight="1">
      <c r="A322" s="8"/>
      <c r="B322" s="8"/>
      <c r="C322" s="8"/>
      <c r="D322" s="8"/>
      <c r="E322" s="8"/>
      <c r="F322" s="8"/>
      <c r="G322" s="133"/>
      <c r="H322" s="133"/>
      <c r="I322" s="129"/>
      <c r="J322" s="129"/>
      <c r="K322" s="129"/>
      <c r="L322" s="129"/>
      <c r="M322" s="129"/>
      <c r="N322" s="129"/>
      <c r="O322" s="8"/>
      <c r="P322" s="8"/>
      <c r="Q322" s="8"/>
      <c r="R322" s="8"/>
      <c r="S322" s="8"/>
      <c r="T322" s="8"/>
      <c r="U322" s="8"/>
      <c r="V322" s="8"/>
      <c r="W322" s="8"/>
      <c r="X322" s="8"/>
      <c r="Y322" s="8"/>
      <c r="Z322" s="133"/>
      <c r="AA322" s="133"/>
      <c r="AB322" s="8"/>
      <c r="AC322" s="8"/>
      <c r="AD322" s="8"/>
      <c r="AE322" s="8"/>
    </row>
    <row r="323" ht="15.75" customHeight="1">
      <c r="A323" s="8"/>
      <c r="B323" s="8"/>
      <c r="C323" s="8"/>
      <c r="D323" s="8"/>
      <c r="E323" s="8"/>
      <c r="F323" s="8"/>
      <c r="G323" s="133"/>
      <c r="H323" s="133"/>
      <c r="I323" s="129"/>
      <c r="J323" s="129"/>
      <c r="K323" s="129"/>
      <c r="L323" s="129"/>
      <c r="M323" s="129"/>
      <c r="N323" s="129"/>
      <c r="O323" s="8"/>
      <c r="P323" s="8"/>
      <c r="Q323" s="8"/>
      <c r="R323" s="8"/>
      <c r="S323" s="8"/>
      <c r="T323" s="8"/>
      <c r="U323" s="8"/>
      <c r="V323" s="8"/>
      <c r="W323" s="8"/>
      <c r="X323" s="8"/>
      <c r="Y323" s="8"/>
      <c r="Z323" s="133"/>
      <c r="AA323" s="133"/>
      <c r="AB323" s="8"/>
      <c r="AC323" s="8"/>
      <c r="AD323" s="8"/>
      <c r="AE323" s="8"/>
    </row>
    <row r="324" ht="15.75" customHeight="1">
      <c r="A324" s="8"/>
      <c r="B324" s="8"/>
      <c r="C324" s="8"/>
      <c r="D324" s="8"/>
      <c r="E324" s="8"/>
      <c r="F324" s="8"/>
      <c r="G324" s="133"/>
      <c r="H324" s="133"/>
      <c r="I324" s="129"/>
      <c r="J324" s="129"/>
      <c r="K324" s="129"/>
      <c r="L324" s="129"/>
      <c r="M324" s="129"/>
      <c r="N324" s="129"/>
      <c r="O324" s="8"/>
      <c r="P324" s="8"/>
      <c r="Q324" s="8"/>
      <c r="R324" s="8"/>
      <c r="S324" s="8"/>
      <c r="T324" s="8"/>
      <c r="U324" s="8"/>
      <c r="V324" s="8"/>
      <c r="W324" s="8"/>
      <c r="X324" s="8"/>
      <c r="Y324" s="8"/>
      <c r="Z324" s="133"/>
      <c r="AA324" s="133"/>
      <c r="AB324" s="8"/>
      <c r="AC324" s="8"/>
      <c r="AD324" s="8"/>
      <c r="AE324" s="8"/>
    </row>
    <row r="325" ht="15.75" customHeight="1">
      <c r="A325" s="8"/>
      <c r="B325" s="8"/>
      <c r="C325" s="8"/>
      <c r="D325" s="8"/>
      <c r="E325" s="8"/>
      <c r="F325" s="8"/>
      <c r="G325" s="133"/>
      <c r="H325" s="133"/>
      <c r="I325" s="129"/>
      <c r="J325" s="129"/>
      <c r="K325" s="129"/>
      <c r="L325" s="129"/>
      <c r="M325" s="129"/>
      <c r="N325" s="129"/>
      <c r="O325" s="8"/>
      <c r="P325" s="8"/>
      <c r="Q325" s="8"/>
      <c r="R325" s="8"/>
      <c r="S325" s="8"/>
      <c r="T325" s="8"/>
      <c r="U325" s="8"/>
      <c r="V325" s="8"/>
      <c r="W325" s="8"/>
      <c r="X325" s="8"/>
      <c r="Y325" s="8"/>
      <c r="Z325" s="133"/>
      <c r="AA325" s="133"/>
      <c r="AB325" s="8"/>
      <c r="AC325" s="8"/>
      <c r="AD325" s="8"/>
      <c r="AE325" s="8"/>
    </row>
    <row r="326" ht="15.75" customHeight="1">
      <c r="A326" s="8"/>
      <c r="B326" s="8"/>
      <c r="C326" s="8"/>
      <c r="D326" s="8"/>
      <c r="E326" s="8"/>
      <c r="F326" s="8"/>
      <c r="G326" s="133"/>
      <c r="H326" s="133"/>
      <c r="I326" s="129"/>
      <c r="J326" s="129"/>
      <c r="K326" s="129"/>
      <c r="L326" s="129"/>
      <c r="M326" s="129"/>
      <c r="N326" s="129"/>
      <c r="O326" s="8"/>
      <c r="P326" s="8"/>
      <c r="Q326" s="8"/>
      <c r="R326" s="8"/>
      <c r="S326" s="8"/>
      <c r="T326" s="8"/>
      <c r="U326" s="8"/>
      <c r="V326" s="8"/>
      <c r="W326" s="8"/>
      <c r="X326" s="8"/>
      <c r="Y326" s="8"/>
      <c r="Z326" s="133"/>
      <c r="AA326" s="133"/>
      <c r="AB326" s="8"/>
      <c r="AC326" s="8"/>
      <c r="AD326" s="8"/>
      <c r="AE326" s="8"/>
    </row>
    <row r="327" ht="15.75" customHeight="1">
      <c r="A327" s="8"/>
      <c r="B327" s="8"/>
      <c r="C327" s="8"/>
      <c r="D327" s="8"/>
      <c r="E327" s="8"/>
      <c r="F327" s="8"/>
      <c r="G327" s="133"/>
      <c r="H327" s="133"/>
      <c r="I327" s="129"/>
      <c r="J327" s="129"/>
      <c r="K327" s="129"/>
      <c r="L327" s="129"/>
      <c r="M327" s="129"/>
      <c r="N327" s="129"/>
      <c r="O327" s="8"/>
      <c r="P327" s="8"/>
      <c r="Q327" s="8"/>
      <c r="R327" s="8"/>
      <c r="S327" s="8"/>
      <c r="T327" s="8"/>
      <c r="U327" s="8"/>
      <c r="V327" s="8"/>
      <c r="W327" s="8"/>
      <c r="X327" s="8"/>
      <c r="Y327" s="8"/>
      <c r="Z327" s="133"/>
      <c r="AA327" s="133"/>
      <c r="AB327" s="8"/>
      <c r="AC327" s="8"/>
      <c r="AD327" s="8"/>
      <c r="AE327" s="8"/>
    </row>
    <row r="328" ht="15.75" customHeight="1">
      <c r="A328" s="8"/>
      <c r="B328" s="8"/>
      <c r="C328" s="8"/>
      <c r="D328" s="8"/>
      <c r="E328" s="8"/>
      <c r="F328" s="8"/>
      <c r="G328" s="133"/>
      <c r="H328" s="133"/>
      <c r="I328" s="129"/>
      <c r="J328" s="129"/>
      <c r="K328" s="129"/>
      <c r="L328" s="129"/>
      <c r="M328" s="129"/>
      <c r="N328" s="129"/>
      <c r="O328" s="8"/>
      <c r="P328" s="8"/>
      <c r="Q328" s="8"/>
      <c r="R328" s="8"/>
      <c r="S328" s="8"/>
      <c r="T328" s="8"/>
      <c r="U328" s="8"/>
      <c r="V328" s="8"/>
      <c r="W328" s="8"/>
      <c r="X328" s="8"/>
      <c r="Y328" s="8"/>
      <c r="Z328" s="133"/>
      <c r="AA328" s="133"/>
      <c r="AB328" s="8"/>
      <c r="AC328" s="8"/>
      <c r="AD328" s="8"/>
      <c r="AE328" s="8"/>
    </row>
    <row r="329" ht="15.75" customHeight="1">
      <c r="A329" s="8"/>
      <c r="B329" s="8"/>
      <c r="C329" s="8"/>
      <c r="D329" s="8"/>
      <c r="E329" s="8"/>
      <c r="F329" s="8"/>
      <c r="G329" s="133"/>
      <c r="H329" s="133"/>
      <c r="I329" s="129"/>
      <c r="J329" s="129"/>
      <c r="K329" s="129"/>
      <c r="L329" s="129"/>
      <c r="M329" s="129"/>
      <c r="N329" s="129"/>
      <c r="O329" s="8"/>
      <c r="P329" s="8"/>
      <c r="Q329" s="8"/>
      <c r="R329" s="8"/>
      <c r="S329" s="8"/>
      <c r="T329" s="8"/>
      <c r="U329" s="8"/>
      <c r="V329" s="8"/>
      <c r="W329" s="8"/>
      <c r="X329" s="8"/>
      <c r="Y329" s="8"/>
      <c r="Z329" s="133"/>
      <c r="AA329" s="133"/>
      <c r="AB329" s="8"/>
      <c r="AC329" s="8"/>
      <c r="AD329" s="8"/>
      <c r="AE329" s="8"/>
    </row>
    <row r="330" ht="15.75" customHeight="1">
      <c r="A330" s="8"/>
      <c r="B330" s="8"/>
      <c r="C330" s="8"/>
      <c r="D330" s="8"/>
      <c r="E330" s="8"/>
      <c r="F330" s="8"/>
      <c r="G330" s="133"/>
      <c r="H330" s="133"/>
      <c r="I330" s="129"/>
      <c r="J330" s="129"/>
      <c r="K330" s="129"/>
      <c r="L330" s="129"/>
      <c r="M330" s="129"/>
      <c r="N330" s="129"/>
      <c r="O330" s="8"/>
      <c r="P330" s="8"/>
      <c r="Q330" s="8"/>
      <c r="R330" s="8"/>
      <c r="S330" s="8"/>
      <c r="T330" s="8"/>
      <c r="U330" s="8"/>
      <c r="V330" s="8"/>
      <c r="W330" s="8"/>
      <c r="X330" s="8"/>
      <c r="Y330" s="8"/>
      <c r="Z330" s="133"/>
      <c r="AA330" s="133"/>
      <c r="AB330" s="8"/>
      <c r="AC330" s="8"/>
      <c r="AD330" s="8"/>
      <c r="AE330" s="8"/>
    </row>
    <row r="331" ht="15.75" customHeight="1">
      <c r="A331" s="8"/>
      <c r="B331" s="8"/>
      <c r="C331" s="8"/>
      <c r="D331" s="8"/>
      <c r="E331" s="8"/>
      <c r="F331" s="8"/>
      <c r="G331" s="133"/>
      <c r="H331" s="133"/>
      <c r="I331" s="129"/>
      <c r="J331" s="129"/>
      <c r="K331" s="129"/>
      <c r="L331" s="129"/>
      <c r="M331" s="129"/>
      <c r="N331" s="129"/>
      <c r="O331" s="8"/>
      <c r="P331" s="8"/>
      <c r="Q331" s="8"/>
      <c r="R331" s="8"/>
      <c r="S331" s="8"/>
      <c r="T331" s="8"/>
      <c r="U331" s="8"/>
      <c r="V331" s="8"/>
      <c r="W331" s="8"/>
      <c r="X331" s="8"/>
      <c r="Y331" s="8"/>
      <c r="Z331" s="133"/>
      <c r="AA331" s="133"/>
      <c r="AB331" s="8"/>
      <c r="AC331" s="8"/>
      <c r="AD331" s="8"/>
      <c r="AE331" s="8"/>
    </row>
    <row r="332" ht="15.75" customHeight="1">
      <c r="A332" s="8"/>
      <c r="B332" s="8"/>
      <c r="C332" s="8"/>
      <c r="D332" s="8"/>
      <c r="E332" s="8"/>
      <c r="F332" s="8"/>
      <c r="G332" s="133"/>
      <c r="H332" s="133"/>
      <c r="I332" s="129"/>
      <c r="J332" s="129"/>
      <c r="K332" s="129"/>
      <c r="L332" s="129"/>
      <c r="M332" s="129"/>
      <c r="N332" s="129"/>
      <c r="O332" s="8"/>
      <c r="P332" s="8"/>
      <c r="Q332" s="8"/>
      <c r="R332" s="8"/>
      <c r="S332" s="8"/>
      <c r="T332" s="8"/>
      <c r="U332" s="8"/>
      <c r="V332" s="8"/>
      <c r="W332" s="8"/>
      <c r="X332" s="8"/>
      <c r="Y332" s="8"/>
      <c r="Z332" s="133"/>
      <c r="AA332" s="133"/>
      <c r="AB332" s="8"/>
      <c r="AC332" s="8"/>
      <c r="AD332" s="8"/>
      <c r="AE332" s="8"/>
    </row>
    <row r="333" ht="15.75" customHeight="1">
      <c r="A333" s="8"/>
      <c r="B333" s="8"/>
      <c r="C333" s="8"/>
      <c r="D333" s="8"/>
      <c r="E333" s="8"/>
      <c r="F333" s="8"/>
      <c r="G333" s="133"/>
      <c r="H333" s="133"/>
      <c r="I333" s="129"/>
      <c r="J333" s="129"/>
      <c r="K333" s="129"/>
      <c r="L333" s="129"/>
      <c r="M333" s="129"/>
      <c r="N333" s="129"/>
      <c r="O333" s="8"/>
      <c r="P333" s="8"/>
      <c r="Q333" s="8"/>
      <c r="R333" s="8"/>
      <c r="S333" s="8"/>
      <c r="T333" s="8"/>
      <c r="U333" s="8"/>
      <c r="V333" s="8"/>
      <c r="W333" s="8"/>
      <c r="X333" s="8"/>
      <c r="Y333" s="8"/>
      <c r="Z333" s="133"/>
      <c r="AA333" s="133"/>
      <c r="AB333" s="8"/>
      <c r="AC333" s="8"/>
      <c r="AD333" s="8"/>
      <c r="AE333" s="8"/>
    </row>
    <row r="334" ht="15.75" customHeight="1">
      <c r="A334" s="8"/>
      <c r="B334" s="8"/>
      <c r="C334" s="8"/>
      <c r="D334" s="8"/>
      <c r="E334" s="8"/>
      <c r="F334" s="8"/>
      <c r="G334" s="133"/>
      <c r="H334" s="133"/>
      <c r="I334" s="129"/>
      <c r="J334" s="129"/>
      <c r="K334" s="129"/>
      <c r="L334" s="129"/>
      <c r="M334" s="129"/>
      <c r="N334" s="129"/>
      <c r="O334" s="8"/>
      <c r="P334" s="8"/>
      <c r="Q334" s="8"/>
      <c r="R334" s="8"/>
      <c r="S334" s="8"/>
      <c r="T334" s="8"/>
      <c r="U334" s="8"/>
      <c r="V334" s="8"/>
      <c r="W334" s="8"/>
      <c r="X334" s="8"/>
      <c r="Y334" s="8"/>
      <c r="Z334" s="133"/>
      <c r="AA334" s="133"/>
      <c r="AB334" s="8"/>
      <c r="AC334" s="8"/>
      <c r="AD334" s="8"/>
      <c r="AE334" s="8"/>
    </row>
    <row r="335" ht="15.75" customHeight="1">
      <c r="A335" s="8"/>
      <c r="B335" s="8"/>
      <c r="C335" s="8"/>
      <c r="D335" s="8"/>
      <c r="E335" s="8"/>
      <c r="F335" s="8"/>
      <c r="G335" s="133"/>
      <c r="H335" s="133"/>
      <c r="I335" s="129"/>
      <c r="J335" s="129"/>
      <c r="K335" s="129"/>
      <c r="L335" s="129"/>
      <c r="M335" s="129"/>
      <c r="N335" s="129"/>
      <c r="O335" s="8"/>
      <c r="P335" s="8"/>
      <c r="Q335" s="8"/>
      <c r="R335" s="8"/>
      <c r="S335" s="8"/>
      <c r="T335" s="8"/>
      <c r="U335" s="8"/>
      <c r="V335" s="8"/>
      <c r="W335" s="8"/>
      <c r="X335" s="8"/>
      <c r="Y335" s="8"/>
      <c r="Z335" s="133"/>
      <c r="AA335" s="133"/>
      <c r="AB335" s="8"/>
      <c r="AC335" s="8"/>
      <c r="AD335" s="8"/>
      <c r="AE335" s="8"/>
    </row>
    <row r="336" ht="15.75" customHeight="1">
      <c r="A336" s="8"/>
      <c r="B336" s="8"/>
      <c r="C336" s="8"/>
      <c r="D336" s="8"/>
      <c r="E336" s="8"/>
      <c r="F336" s="8"/>
      <c r="G336" s="133"/>
      <c r="H336" s="133"/>
      <c r="I336" s="129"/>
      <c r="J336" s="129"/>
      <c r="K336" s="129"/>
      <c r="L336" s="129"/>
      <c r="M336" s="129"/>
      <c r="N336" s="129"/>
      <c r="O336" s="8"/>
      <c r="P336" s="8"/>
      <c r="Q336" s="8"/>
      <c r="R336" s="8"/>
      <c r="S336" s="8"/>
      <c r="T336" s="8"/>
      <c r="U336" s="8"/>
      <c r="V336" s="8"/>
      <c r="W336" s="8"/>
      <c r="X336" s="8"/>
      <c r="Y336" s="8"/>
      <c r="Z336" s="133"/>
      <c r="AA336" s="133"/>
      <c r="AB336" s="8"/>
      <c r="AC336" s="8"/>
      <c r="AD336" s="8"/>
      <c r="AE336" s="8"/>
    </row>
    <row r="337" ht="15.75" customHeight="1">
      <c r="A337" s="8"/>
      <c r="B337" s="8"/>
      <c r="C337" s="8"/>
      <c r="D337" s="8"/>
      <c r="E337" s="8"/>
      <c r="F337" s="8"/>
      <c r="G337" s="133"/>
      <c r="H337" s="133"/>
      <c r="I337" s="129"/>
      <c r="J337" s="129"/>
      <c r="K337" s="129"/>
      <c r="L337" s="129"/>
      <c r="M337" s="129"/>
      <c r="N337" s="129"/>
      <c r="O337" s="8"/>
      <c r="P337" s="8"/>
      <c r="Q337" s="8"/>
      <c r="R337" s="8"/>
      <c r="S337" s="8"/>
      <c r="T337" s="8"/>
      <c r="U337" s="8"/>
      <c r="V337" s="8"/>
      <c r="W337" s="8"/>
      <c r="X337" s="8"/>
      <c r="Y337" s="8"/>
      <c r="Z337" s="133"/>
      <c r="AA337" s="133"/>
      <c r="AB337" s="8"/>
      <c r="AC337" s="8"/>
      <c r="AD337" s="8"/>
      <c r="AE337" s="8"/>
    </row>
    <row r="338" ht="15.75" customHeight="1">
      <c r="A338" s="8"/>
      <c r="B338" s="8"/>
      <c r="C338" s="8"/>
      <c r="D338" s="8"/>
      <c r="E338" s="8"/>
      <c r="F338" s="8"/>
      <c r="G338" s="133"/>
      <c r="H338" s="133"/>
      <c r="I338" s="129"/>
      <c r="J338" s="129"/>
      <c r="K338" s="129"/>
      <c r="L338" s="129"/>
      <c r="M338" s="129"/>
      <c r="N338" s="129"/>
      <c r="O338" s="8"/>
      <c r="P338" s="8"/>
      <c r="Q338" s="8"/>
      <c r="R338" s="8"/>
      <c r="S338" s="8"/>
      <c r="T338" s="8"/>
      <c r="U338" s="8"/>
      <c r="V338" s="8"/>
      <c r="W338" s="8"/>
      <c r="X338" s="8"/>
      <c r="Y338" s="8"/>
      <c r="Z338" s="133"/>
      <c r="AA338" s="133"/>
      <c r="AB338" s="8"/>
      <c r="AC338" s="8"/>
      <c r="AD338" s="8"/>
      <c r="AE338" s="8"/>
    </row>
    <row r="339" ht="15.75" customHeight="1">
      <c r="A339" s="8"/>
      <c r="B339" s="8"/>
      <c r="C339" s="8"/>
      <c r="D339" s="8"/>
      <c r="E339" s="8"/>
      <c r="F339" s="8"/>
      <c r="G339" s="133"/>
      <c r="H339" s="133"/>
      <c r="I339" s="129"/>
      <c r="J339" s="129"/>
      <c r="K339" s="129"/>
      <c r="L339" s="129"/>
      <c r="M339" s="129"/>
      <c r="N339" s="129"/>
      <c r="O339" s="8"/>
      <c r="P339" s="8"/>
      <c r="Q339" s="8"/>
      <c r="R339" s="8"/>
      <c r="S339" s="8"/>
      <c r="T339" s="8"/>
      <c r="U339" s="8"/>
      <c r="V339" s="8"/>
      <c r="W339" s="8"/>
      <c r="X339" s="8"/>
      <c r="Y339" s="8"/>
      <c r="Z339" s="133"/>
      <c r="AA339" s="133"/>
      <c r="AB339" s="8"/>
      <c r="AC339" s="8"/>
      <c r="AD339" s="8"/>
      <c r="AE339" s="8"/>
    </row>
    <row r="340" ht="15.75" customHeight="1">
      <c r="A340" s="8"/>
      <c r="B340" s="8"/>
      <c r="C340" s="8"/>
      <c r="D340" s="8"/>
      <c r="E340" s="8"/>
      <c r="F340" s="8"/>
      <c r="G340" s="133"/>
      <c r="H340" s="133"/>
      <c r="I340" s="129"/>
      <c r="J340" s="129"/>
      <c r="K340" s="129"/>
      <c r="L340" s="129"/>
      <c r="M340" s="129"/>
      <c r="N340" s="129"/>
      <c r="O340" s="8"/>
      <c r="P340" s="8"/>
      <c r="Q340" s="8"/>
      <c r="R340" s="8"/>
      <c r="S340" s="8"/>
      <c r="T340" s="8"/>
      <c r="U340" s="8"/>
      <c r="V340" s="8"/>
      <c r="W340" s="8"/>
      <c r="X340" s="8"/>
      <c r="Y340" s="8"/>
      <c r="Z340" s="133"/>
      <c r="AA340" s="133"/>
      <c r="AB340" s="8"/>
      <c r="AC340" s="8"/>
      <c r="AD340" s="8"/>
      <c r="AE340" s="8"/>
    </row>
    <row r="341" ht="15.75" customHeight="1">
      <c r="A341" s="8"/>
      <c r="B341" s="8"/>
      <c r="C341" s="8"/>
      <c r="D341" s="8"/>
      <c r="E341" s="8"/>
      <c r="F341" s="8"/>
      <c r="G341" s="133"/>
      <c r="H341" s="133"/>
      <c r="I341" s="129"/>
      <c r="J341" s="129"/>
      <c r="K341" s="129"/>
      <c r="L341" s="129"/>
      <c r="M341" s="129"/>
      <c r="N341" s="129"/>
      <c r="O341" s="8"/>
      <c r="P341" s="8"/>
      <c r="Q341" s="8"/>
      <c r="R341" s="8"/>
      <c r="S341" s="8"/>
      <c r="T341" s="8"/>
      <c r="U341" s="8"/>
      <c r="V341" s="8"/>
      <c r="W341" s="8"/>
      <c r="X341" s="8"/>
      <c r="Y341" s="8"/>
      <c r="Z341" s="133"/>
      <c r="AA341" s="133"/>
      <c r="AB341" s="8"/>
      <c r="AC341" s="8"/>
      <c r="AD341" s="8"/>
      <c r="AE341" s="8"/>
    </row>
    <row r="342" ht="15.75" customHeight="1">
      <c r="A342" s="8"/>
      <c r="B342" s="8"/>
      <c r="C342" s="8"/>
      <c r="D342" s="8"/>
      <c r="E342" s="8"/>
      <c r="F342" s="8"/>
      <c r="G342" s="133"/>
      <c r="H342" s="133"/>
      <c r="I342" s="129"/>
      <c r="J342" s="129"/>
      <c r="K342" s="129"/>
      <c r="L342" s="129"/>
      <c r="M342" s="129"/>
      <c r="N342" s="129"/>
      <c r="O342" s="8"/>
      <c r="P342" s="8"/>
      <c r="Q342" s="8"/>
      <c r="R342" s="8"/>
      <c r="S342" s="8"/>
      <c r="T342" s="8"/>
      <c r="U342" s="8"/>
      <c r="V342" s="8"/>
      <c r="W342" s="8"/>
      <c r="X342" s="8"/>
      <c r="Y342" s="8"/>
      <c r="Z342" s="133"/>
      <c r="AA342" s="133"/>
      <c r="AB342" s="8"/>
      <c r="AC342" s="8"/>
      <c r="AD342" s="8"/>
      <c r="AE342" s="8"/>
    </row>
    <row r="343" ht="15.75" customHeight="1">
      <c r="A343" s="8"/>
      <c r="B343" s="8"/>
      <c r="C343" s="8"/>
      <c r="D343" s="8"/>
      <c r="E343" s="8"/>
      <c r="F343" s="8"/>
      <c r="G343" s="133"/>
      <c r="H343" s="133"/>
      <c r="I343" s="129"/>
      <c r="J343" s="129"/>
      <c r="K343" s="129"/>
      <c r="L343" s="129"/>
      <c r="M343" s="129"/>
      <c r="N343" s="129"/>
      <c r="O343" s="8"/>
      <c r="P343" s="8"/>
      <c r="Q343" s="8"/>
      <c r="R343" s="8"/>
      <c r="S343" s="8"/>
      <c r="T343" s="8"/>
      <c r="U343" s="8"/>
      <c r="V343" s="8"/>
      <c r="W343" s="8"/>
      <c r="X343" s="8"/>
      <c r="Y343" s="8"/>
      <c r="Z343" s="133"/>
      <c r="AA343" s="133"/>
      <c r="AB343" s="8"/>
      <c r="AC343" s="8"/>
      <c r="AD343" s="8"/>
      <c r="AE343" s="8"/>
    </row>
    <row r="344" ht="15.75" customHeight="1">
      <c r="A344" s="8"/>
      <c r="B344" s="8"/>
      <c r="C344" s="8"/>
      <c r="D344" s="8"/>
      <c r="E344" s="8"/>
      <c r="F344" s="8"/>
      <c r="G344" s="133"/>
      <c r="H344" s="133"/>
      <c r="I344" s="129"/>
      <c r="J344" s="129"/>
      <c r="K344" s="129"/>
      <c r="L344" s="129"/>
      <c r="M344" s="129"/>
      <c r="N344" s="129"/>
      <c r="O344" s="8"/>
      <c r="P344" s="8"/>
      <c r="Q344" s="8"/>
      <c r="R344" s="8"/>
      <c r="S344" s="8"/>
      <c r="T344" s="8"/>
      <c r="U344" s="8"/>
      <c r="V344" s="8"/>
      <c r="W344" s="8"/>
      <c r="X344" s="8"/>
      <c r="Y344" s="8"/>
      <c r="Z344" s="133"/>
      <c r="AA344" s="133"/>
      <c r="AB344" s="8"/>
      <c r="AC344" s="8"/>
      <c r="AD344" s="8"/>
      <c r="AE344" s="8"/>
    </row>
    <row r="345" ht="15.75" customHeight="1">
      <c r="A345" s="8"/>
      <c r="B345" s="8"/>
      <c r="C345" s="8"/>
      <c r="D345" s="8"/>
      <c r="E345" s="8"/>
      <c r="F345" s="8"/>
      <c r="G345" s="133"/>
      <c r="H345" s="133"/>
      <c r="I345" s="129"/>
      <c r="J345" s="129"/>
      <c r="K345" s="129"/>
      <c r="L345" s="129"/>
      <c r="M345" s="129"/>
      <c r="N345" s="129"/>
      <c r="O345" s="8"/>
      <c r="P345" s="8"/>
      <c r="Q345" s="8"/>
      <c r="R345" s="8"/>
      <c r="S345" s="8"/>
      <c r="T345" s="8"/>
      <c r="U345" s="8"/>
      <c r="V345" s="8"/>
      <c r="W345" s="8"/>
      <c r="X345" s="8"/>
      <c r="Y345" s="8"/>
      <c r="Z345" s="133"/>
      <c r="AA345" s="133"/>
      <c r="AB345" s="8"/>
      <c r="AC345" s="8"/>
      <c r="AD345" s="8"/>
      <c r="AE345" s="8"/>
    </row>
    <row r="346" ht="15.75" customHeight="1">
      <c r="A346" s="8"/>
      <c r="B346" s="8"/>
      <c r="C346" s="8"/>
      <c r="D346" s="8"/>
      <c r="E346" s="8"/>
      <c r="F346" s="8"/>
      <c r="G346" s="133"/>
      <c r="H346" s="133"/>
      <c r="I346" s="129"/>
      <c r="J346" s="129"/>
      <c r="K346" s="129"/>
      <c r="L346" s="129"/>
      <c r="M346" s="129"/>
      <c r="N346" s="129"/>
      <c r="O346" s="8"/>
      <c r="P346" s="8"/>
      <c r="Q346" s="8"/>
      <c r="R346" s="8"/>
      <c r="S346" s="8"/>
      <c r="T346" s="8"/>
      <c r="U346" s="8"/>
      <c r="V346" s="8"/>
      <c r="W346" s="8"/>
      <c r="X346" s="8"/>
      <c r="Y346" s="8"/>
      <c r="Z346" s="133"/>
      <c r="AA346" s="133"/>
      <c r="AB346" s="8"/>
      <c r="AC346" s="8"/>
      <c r="AD346" s="8"/>
      <c r="AE346" s="8"/>
    </row>
    <row r="347" ht="15.75" customHeight="1">
      <c r="A347" s="8"/>
      <c r="B347" s="8"/>
      <c r="C347" s="8"/>
      <c r="D347" s="8"/>
      <c r="E347" s="8"/>
      <c r="F347" s="8"/>
      <c r="G347" s="133"/>
      <c r="H347" s="133"/>
      <c r="I347" s="129"/>
      <c r="J347" s="129"/>
      <c r="K347" s="129"/>
      <c r="L347" s="129"/>
      <c r="M347" s="129"/>
      <c r="N347" s="129"/>
      <c r="O347" s="8"/>
      <c r="P347" s="8"/>
      <c r="Q347" s="8"/>
      <c r="R347" s="8"/>
      <c r="S347" s="8"/>
      <c r="T347" s="8"/>
      <c r="U347" s="8"/>
      <c r="V347" s="8"/>
      <c r="W347" s="8"/>
      <c r="X347" s="8"/>
      <c r="Y347" s="8"/>
      <c r="Z347" s="133"/>
      <c r="AA347" s="133"/>
      <c r="AB347" s="8"/>
      <c r="AC347" s="8"/>
      <c r="AD347" s="8"/>
      <c r="AE347" s="8"/>
    </row>
    <row r="348" ht="15.75" customHeight="1">
      <c r="A348" s="8"/>
      <c r="B348" s="8"/>
      <c r="C348" s="8"/>
      <c r="D348" s="8"/>
      <c r="E348" s="8"/>
      <c r="F348" s="8"/>
      <c r="G348" s="133"/>
      <c r="H348" s="133"/>
      <c r="I348" s="129"/>
      <c r="J348" s="129"/>
      <c r="K348" s="129"/>
      <c r="L348" s="129"/>
      <c r="M348" s="129"/>
      <c r="N348" s="129"/>
      <c r="O348" s="8"/>
      <c r="P348" s="8"/>
      <c r="Q348" s="8"/>
      <c r="R348" s="8"/>
      <c r="S348" s="8"/>
      <c r="T348" s="8"/>
      <c r="U348" s="8"/>
      <c r="V348" s="8"/>
      <c r="W348" s="8"/>
      <c r="X348" s="8"/>
      <c r="Y348" s="8"/>
      <c r="Z348" s="133"/>
      <c r="AA348" s="133"/>
      <c r="AB348" s="8"/>
      <c r="AC348" s="8"/>
      <c r="AD348" s="8"/>
      <c r="AE348" s="8"/>
    </row>
    <row r="349" ht="15.75" customHeight="1">
      <c r="A349" s="8"/>
      <c r="B349" s="8"/>
      <c r="C349" s="8"/>
      <c r="D349" s="8"/>
      <c r="E349" s="8"/>
      <c r="F349" s="8"/>
      <c r="G349" s="133"/>
      <c r="H349" s="133"/>
      <c r="I349" s="129"/>
      <c r="J349" s="129"/>
      <c r="K349" s="129"/>
      <c r="L349" s="129"/>
      <c r="M349" s="129"/>
      <c r="N349" s="129"/>
      <c r="O349" s="8"/>
      <c r="P349" s="8"/>
      <c r="Q349" s="8"/>
      <c r="R349" s="8"/>
      <c r="S349" s="8"/>
      <c r="T349" s="8"/>
      <c r="U349" s="8"/>
      <c r="V349" s="8"/>
      <c r="W349" s="8"/>
      <c r="X349" s="8"/>
      <c r="Y349" s="8"/>
      <c r="Z349" s="133"/>
      <c r="AA349" s="133"/>
      <c r="AB349" s="8"/>
      <c r="AC349" s="8"/>
      <c r="AD349" s="8"/>
      <c r="AE349" s="8"/>
    </row>
    <row r="350" ht="15.75" customHeight="1">
      <c r="A350" s="8"/>
      <c r="B350" s="8"/>
      <c r="C350" s="8"/>
      <c r="D350" s="8"/>
      <c r="E350" s="8"/>
      <c r="F350" s="8"/>
      <c r="G350" s="133"/>
      <c r="H350" s="133"/>
      <c r="I350" s="129"/>
      <c r="J350" s="129"/>
      <c r="K350" s="129"/>
      <c r="L350" s="129"/>
      <c r="M350" s="129"/>
      <c r="N350" s="129"/>
      <c r="O350" s="8"/>
      <c r="P350" s="8"/>
      <c r="Q350" s="8"/>
      <c r="R350" s="8"/>
      <c r="S350" s="8"/>
      <c r="T350" s="8"/>
      <c r="U350" s="8"/>
      <c r="V350" s="8"/>
      <c r="W350" s="8"/>
      <c r="X350" s="8"/>
      <c r="Y350" s="8"/>
      <c r="Z350" s="133"/>
      <c r="AA350" s="133"/>
      <c r="AB350" s="8"/>
      <c r="AC350" s="8"/>
      <c r="AD350" s="8"/>
      <c r="AE350" s="8"/>
    </row>
    <row r="351" ht="15.75" customHeight="1">
      <c r="A351" s="8"/>
      <c r="B351" s="8"/>
      <c r="C351" s="8"/>
      <c r="D351" s="8"/>
      <c r="E351" s="8"/>
      <c r="F351" s="8"/>
      <c r="G351" s="133"/>
      <c r="H351" s="133"/>
      <c r="I351" s="129"/>
      <c r="J351" s="129"/>
      <c r="K351" s="129"/>
      <c r="L351" s="129"/>
      <c r="M351" s="129"/>
      <c r="N351" s="129"/>
      <c r="O351" s="8"/>
      <c r="P351" s="8"/>
      <c r="Q351" s="8"/>
      <c r="R351" s="8"/>
      <c r="S351" s="8"/>
      <c r="T351" s="8"/>
      <c r="U351" s="8"/>
      <c r="V351" s="8"/>
      <c r="W351" s="8"/>
      <c r="X351" s="8"/>
      <c r="Y351" s="8"/>
      <c r="Z351" s="133"/>
      <c r="AA351" s="133"/>
      <c r="AB351" s="8"/>
      <c r="AC351" s="8"/>
      <c r="AD351" s="8"/>
      <c r="AE351" s="8"/>
    </row>
    <row r="352" ht="15.75" customHeight="1">
      <c r="A352" s="8"/>
      <c r="B352" s="8"/>
      <c r="C352" s="8"/>
      <c r="D352" s="8"/>
      <c r="E352" s="8"/>
      <c r="F352" s="8"/>
      <c r="G352" s="133"/>
      <c r="H352" s="133"/>
      <c r="I352" s="129"/>
      <c r="J352" s="129"/>
      <c r="K352" s="129"/>
      <c r="L352" s="129"/>
      <c r="M352" s="129"/>
      <c r="N352" s="129"/>
      <c r="O352" s="8"/>
      <c r="P352" s="8"/>
      <c r="Q352" s="8"/>
      <c r="R352" s="8"/>
      <c r="S352" s="8"/>
      <c r="T352" s="8"/>
      <c r="U352" s="8"/>
      <c r="V352" s="8"/>
      <c r="W352" s="8"/>
      <c r="X352" s="8"/>
      <c r="Y352" s="8"/>
      <c r="Z352" s="133"/>
      <c r="AA352" s="133"/>
      <c r="AB352" s="8"/>
      <c r="AC352" s="8"/>
      <c r="AD352" s="8"/>
      <c r="AE352" s="8"/>
    </row>
    <row r="353" ht="15.75" customHeight="1">
      <c r="A353" s="8"/>
      <c r="B353" s="8"/>
      <c r="C353" s="8"/>
      <c r="D353" s="8"/>
      <c r="E353" s="8"/>
      <c r="F353" s="8"/>
      <c r="G353" s="133"/>
      <c r="H353" s="133"/>
      <c r="I353" s="129"/>
      <c r="J353" s="129"/>
      <c r="K353" s="129"/>
      <c r="L353" s="129"/>
      <c r="M353" s="129"/>
      <c r="N353" s="129"/>
      <c r="O353" s="8"/>
      <c r="P353" s="8"/>
      <c r="Q353" s="8"/>
      <c r="R353" s="8"/>
      <c r="S353" s="8"/>
      <c r="T353" s="8"/>
      <c r="U353" s="8"/>
      <c r="V353" s="8"/>
      <c r="W353" s="8"/>
      <c r="X353" s="8"/>
      <c r="Y353" s="8"/>
      <c r="Z353" s="133"/>
      <c r="AA353" s="133"/>
      <c r="AB353" s="8"/>
      <c r="AC353" s="8"/>
      <c r="AD353" s="8"/>
      <c r="AE353" s="8"/>
    </row>
    <row r="354" ht="15.75" customHeight="1">
      <c r="A354" s="8"/>
      <c r="B354" s="8"/>
      <c r="C354" s="8"/>
      <c r="D354" s="8"/>
      <c r="E354" s="8"/>
      <c r="F354" s="8"/>
      <c r="G354" s="133"/>
      <c r="H354" s="133"/>
      <c r="I354" s="129"/>
      <c r="J354" s="129"/>
      <c r="K354" s="129"/>
      <c r="L354" s="129"/>
      <c r="M354" s="129"/>
      <c r="N354" s="129"/>
      <c r="O354" s="8"/>
      <c r="P354" s="8"/>
      <c r="Q354" s="8"/>
      <c r="R354" s="8"/>
      <c r="S354" s="8"/>
      <c r="T354" s="8"/>
      <c r="U354" s="8"/>
      <c r="V354" s="8"/>
      <c r="W354" s="8"/>
      <c r="X354" s="8"/>
      <c r="Y354" s="8"/>
      <c r="Z354" s="133"/>
      <c r="AA354" s="133"/>
      <c r="AB354" s="8"/>
      <c r="AC354" s="8"/>
      <c r="AD354" s="8"/>
      <c r="AE354" s="8"/>
    </row>
    <row r="355" ht="15.75" customHeight="1">
      <c r="A355" s="8"/>
      <c r="B355" s="8"/>
      <c r="C355" s="8"/>
      <c r="D355" s="8"/>
      <c r="E355" s="8"/>
      <c r="F355" s="8"/>
      <c r="G355" s="133"/>
      <c r="H355" s="133"/>
      <c r="I355" s="129"/>
      <c r="J355" s="129"/>
      <c r="K355" s="129"/>
      <c r="L355" s="129"/>
      <c r="M355" s="129"/>
      <c r="N355" s="129"/>
      <c r="O355" s="8"/>
      <c r="P355" s="8"/>
      <c r="Q355" s="8"/>
      <c r="R355" s="8"/>
      <c r="S355" s="8"/>
      <c r="T355" s="8"/>
      <c r="U355" s="8"/>
      <c r="V355" s="8"/>
      <c r="W355" s="8"/>
      <c r="X355" s="8"/>
      <c r="Y355" s="8"/>
      <c r="Z355" s="133"/>
      <c r="AA355" s="133"/>
      <c r="AB355" s="8"/>
      <c r="AC355" s="8"/>
      <c r="AD355" s="8"/>
      <c r="AE355" s="8"/>
    </row>
    <row r="356" ht="15.75" customHeight="1">
      <c r="A356" s="8"/>
      <c r="B356" s="8"/>
      <c r="C356" s="8"/>
      <c r="D356" s="8"/>
      <c r="E356" s="8"/>
      <c r="F356" s="8"/>
      <c r="G356" s="133"/>
      <c r="H356" s="133"/>
      <c r="I356" s="129"/>
      <c r="J356" s="129"/>
      <c r="K356" s="129"/>
      <c r="L356" s="129"/>
      <c r="M356" s="129"/>
      <c r="N356" s="129"/>
      <c r="O356" s="8"/>
      <c r="P356" s="8"/>
      <c r="Q356" s="8"/>
      <c r="R356" s="8"/>
      <c r="S356" s="8"/>
      <c r="T356" s="8"/>
      <c r="U356" s="8"/>
      <c r="V356" s="8"/>
      <c r="W356" s="8"/>
      <c r="X356" s="8"/>
      <c r="Y356" s="8"/>
      <c r="Z356" s="133"/>
      <c r="AA356" s="133"/>
      <c r="AB356" s="8"/>
      <c r="AC356" s="8"/>
      <c r="AD356" s="8"/>
      <c r="AE356" s="8"/>
    </row>
    <row r="357" ht="15.75" customHeight="1">
      <c r="A357" s="8"/>
      <c r="B357" s="8"/>
      <c r="C357" s="8"/>
      <c r="D357" s="8"/>
      <c r="E357" s="8"/>
      <c r="F357" s="8"/>
      <c r="G357" s="133"/>
      <c r="H357" s="133"/>
      <c r="I357" s="129"/>
      <c r="J357" s="129"/>
      <c r="K357" s="129"/>
      <c r="L357" s="129"/>
      <c r="M357" s="129"/>
      <c r="N357" s="129"/>
      <c r="O357" s="8"/>
      <c r="P357" s="8"/>
      <c r="Q357" s="8"/>
      <c r="R357" s="8"/>
      <c r="S357" s="8"/>
      <c r="T357" s="8"/>
      <c r="U357" s="8"/>
      <c r="V357" s="8"/>
      <c r="W357" s="8"/>
      <c r="X357" s="8"/>
      <c r="Y357" s="8"/>
      <c r="Z357" s="133"/>
      <c r="AA357" s="133"/>
      <c r="AB357" s="8"/>
      <c r="AC357" s="8"/>
      <c r="AD357" s="8"/>
      <c r="AE357" s="8"/>
    </row>
    <row r="358" ht="15.75" customHeight="1">
      <c r="A358" s="8"/>
      <c r="B358" s="8"/>
      <c r="C358" s="8"/>
      <c r="D358" s="8"/>
      <c r="E358" s="8"/>
      <c r="F358" s="8"/>
      <c r="G358" s="133"/>
      <c r="H358" s="133"/>
      <c r="I358" s="129"/>
      <c r="J358" s="129"/>
      <c r="K358" s="129"/>
      <c r="L358" s="129"/>
      <c r="M358" s="129"/>
      <c r="N358" s="129"/>
      <c r="O358" s="8"/>
      <c r="P358" s="8"/>
      <c r="Q358" s="8"/>
      <c r="R358" s="8"/>
      <c r="S358" s="8"/>
      <c r="T358" s="8"/>
      <c r="U358" s="8"/>
      <c r="V358" s="8"/>
      <c r="W358" s="8"/>
      <c r="X358" s="8"/>
      <c r="Y358" s="8"/>
      <c r="Z358" s="133"/>
      <c r="AA358" s="133"/>
      <c r="AB358" s="8"/>
      <c r="AC358" s="8"/>
      <c r="AD358" s="8"/>
      <c r="AE358" s="8"/>
    </row>
    <row r="359" ht="15.75" customHeight="1">
      <c r="A359" s="8"/>
      <c r="B359" s="8"/>
      <c r="C359" s="8"/>
      <c r="D359" s="8"/>
      <c r="E359" s="8"/>
      <c r="F359" s="8"/>
      <c r="G359" s="133"/>
      <c r="H359" s="133"/>
      <c r="I359" s="129"/>
      <c r="J359" s="129"/>
      <c r="K359" s="129"/>
      <c r="L359" s="129"/>
      <c r="M359" s="129"/>
      <c r="N359" s="129"/>
      <c r="O359" s="8"/>
      <c r="P359" s="8"/>
      <c r="Q359" s="8"/>
      <c r="R359" s="8"/>
      <c r="S359" s="8"/>
      <c r="T359" s="8"/>
      <c r="U359" s="8"/>
      <c r="V359" s="8"/>
      <c r="W359" s="8"/>
      <c r="X359" s="8"/>
      <c r="Y359" s="8"/>
      <c r="Z359" s="133"/>
      <c r="AA359" s="133"/>
      <c r="AB359" s="8"/>
      <c r="AC359" s="8"/>
      <c r="AD359" s="8"/>
      <c r="AE359" s="8"/>
    </row>
    <row r="360" ht="15.75" customHeight="1">
      <c r="A360" s="8"/>
      <c r="B360" s="8"/>
      <c r="C360" s="8"/>
      <c r="D360" s="8"/>
      <c r="E360" s="8"/>
      <c r="F360" s="8"/>
      <c r="G360" s="133"/>
      <c r="H360" s="133"/>
      <c r="I360" s="129"/>
      <c r="J360" s="129"/>
      <c r="K360" s="129"/>
      <c r="L360" s="129"/>
      <c r="M360" s="129"/>
      <c r="N360" s="129"/>
      <c r="O360" s="8"/>
      <c r="P360" s="8"/>
      <c r="Q360" s="8"/>
      <c r="R360" s="8"/>
      <c r="S360" s="8"/>
      <c r="T360" s="8"/>
      <c r="U360" s="8"/>
      <c r="V360" s="8"/>
      <c r="W360" s="8"/>
      <c r="X360" s="8"/>
      <c r="Y360" s="8"/>
      <c r="Z360" s="133"/>
      <c r="AA360" s="133"/>
      <c r="AB360" s="8"/>
      <c r="AC360" s="8"/>
      <c r="AD360" s="8"/>
      <c r="AE360" s="8"/>
    </row>
    <row r="361" ht="15.75" customHeight="1">
      <c r="A361" s="8"/>
      <c r="B361" s="8"/>
      <c r="C361" s="8"/>
      <c r="D361" s="8"/>
      <c r="E361" s="8"/>
      <c r="F361" s="8"/>
      <c r="G361" s="133"/>
      <c r="H361" s="133"/>
      <c r="I361" s="129"/>
      <c r="J361" s="129"/>
      <c r="K361" s="129"/>
      <c r="L361" s="129"/>
      <c r="M361" s="129"/>
      <c r="N361" s="129"/>
      <c r="O361" s="8"/>
      <c r="P361" s="8"/>
      <c r="Q361" s="8"/>
      <c r="R361" s="8"/>
      <c r="S361" s="8"/>
      <c r="T361" s="8"/>
      <c r="U361" s="8"/>
      <c r="V361" s="8"/>
      <c r="W361" s="8"/>
      <c r="X361" s="8"/>
      <c r="Y361" s="8"/>
      <c r="Z361" s="133"/>
      <c r="AA361" s="133"/>
      <c r="AB361" s="8"/>
      <c r="AC361" s="8"/>
      <c r="AD361" s="8"/>
      <c r="AE361" s="8"/>
    </row>
    <row r="362" ht="15.75" customHeight="1">
      <c r="A362" s="8"/>
      <c r="B362" s="8"/>
      <c r="C362" s="8"/>
      <c r="D362" s="8"/>
      <c r="E362" s="8"/>
      <c r="F362" s="8"/>
      <c r="G362" s="133"/>
      <c r="H362" s="133"/>
      <c r="I362" s="129"/>
      <c r="J362" s="129"/>
      <c r="K362" s="129"/>
      <c r="L362" s="129"/>
      <c r="M362" s="129"/>
      <c r="N362" s="129"/>
      <c r="O362" s="8"/>
      <c r="P362" s="8"/>
      <c r="Q362" s="8"/>
      <c r="R362" s="8"/>
      <c r="S362" s="8"/>
      <c r="T362" s="8"/>
      <c r="U362" s="8"/>
      <c r="V362" s="8"/>
      <c r="W362" s="8"/>
      <c r="X362" s="8"/>
      <c r="Y362" s="8"/>
      <c r="Z362" s="133"/>
      <c r="AA362" s="133"/>
      <c r="AB362" s="8"/>
      <c r="AC362" s="8"/>
      <c r="AD362" s="8"/>
      <c r="AE362" s="8"/>
    </row>
    <row r="363" ht="15.75" customHeight="1">
      <c r="A363" s="8"/>
      <c r="B363" s="8"/>
      <c r="C363" s="8"/>
      <c r="D363" s="8"/>
      <c r="E363" s="8"/>
      <c r="F363" s="8"/>
      <c r="G363" s="133"/>
      <c r="H363" s="133"/>
      <c r="I363" s="129"/>
      <c r="J363" s="129"/>
      <c r="K363" s="129"/>
      <c r="L363" s="129"/>
      <c r="M363" s="129"/>
      <c r="N363" s="129"/>
      <c r="O363" s="8"/>
      <c r="P363" s="8"/>
      <c r="Q363" s="8"/>
      <c r="R363" s="8"/>
      <c r="S363" s="8"/>
      <c r="T363" s="8"/>
      <c r="U363" s="8"/>
      <c r="V363" s="8"/>
      <c r="W363" s="8"/>
      <c r="X363" s="8"/>
      <c r="Y363" s="8"/>
      <c r="Z363" s="133"/>
      <c r="AA363" s="133"/>
      <c r="AB363" s="8"/>
      <c r="AC363" s="8"/>
      <c r="AD363" s="8"/>
      <c r="AE363" s="8"/>
    </row>
    <row r="364" ht="15.75" customHeight="1">
      <c r="A364" s="8"/>
      <c r="B364" s="8"/>
      <c r="C364" s="8"/>
      <c r="D364" s="8"/>
      <c r="E364" s="8"/>
      <c r="F364" s="8"/>
      <c r="G364" s="133"/>
      <c r="H364" s="133"/>
      <c r="I364" s="129"/>
      <c r="J364" s="129"/>
      <c r="K364" s="129"/>
      <c r="L364" s="129"/>
      <c r="M364" s="129"/>
      <c r="N364" s="129"/>
      <c r="O364" s="8"/>
      <c r="P364" s="8"/>
      <c r="Q364" s="8"/>
      <c r="R364" s="8"/>
      <c r="S364" s="8"/>
      <c r="T364" s="8"/>
      <c r="U364" s="8"/>
      <c r="V364" s="8"/>
      <c r="W364" s="8"/>
      <c r="X364" s="8"/>
      <c r="Y364" s="8"/>
      <c r="Z364" s="133"/>
      <c r="AA364" s="133"/>
      <c r="AB364" s="8"/>
      <c r="AC364" s="8"/>
      <c r="AD364" s="8"/>
      <c r="AE364" s="8"/>
    </row>
    <row r="365" ht="15.75" customHeight="1">
      <c r="A365" s="8"/>
      <c r="B365" s="8"/>
      <c r="C365" s="8"/>
      <c r="D365" s="8"/>
      <c r="E365" s="8"/>
      <c r="F365" s="8"/>
      <c r="G365" s="133"/>
      <c r="H365" s="133"/>
      <c r="I365" s="129"/>
      <c r="J365" s="129"/>
      <c r="K365" s="129"/>
      <c r="L365" s="129"/>
      <c r="M365" s="129"/>
      <c r="N365" s="129"/>
      <c r="O365" s="8"/>
      <c r="P365" s="8"/>
      <c r="Q365" s="8"/>
      <c r="R365" s="8"/>
      <c r="S365" s="8"/>
      <c r="T365" s="8"/>
      <c r="U365" s="8"/>
      <c r="V365" s="8"/>
      <c r="W365" s="8"/>
      <c r="X365" s="8"/>
      <c r="Y365" s="8"/>
      <c r="Z365" s="133"/>
      <c r="AA365" s="133"/>
      <c r="AB365" s="8"/>
      <c r="AC365" s="8"/>
      <c r="AD365" s="8"/>
      <c r="AE365" s="8"/>
    </row>
    <row r="366" ht="15.75" customHeight="1">
      <c r="A366" s="8"/>
      <c r="B366" s="8"/>
      <c r="C366" s="8"/>
      <c r="D366" s="8"/>
      <c r="E366" s="8"/>
      <c r="F366" s="8"/>
      <c r="G366" s="133"/>
      <c r="H366" s="133"/>
      <c r="I366" s="129"/>
      <c r="J366" s="129"/>
      <c r="K366" s="129"/>
      <c r="L366" s="129"/>
      <c r="M366" s="129"/>
      <c r="N366" s="129"/>
      <c r="O366" s="8"/>
      <c r="P366" s="8"/>
      <c r="Q366" s="8"/>
      <c r="R366" s="8"/>
      <c r="S366" s="8"/>
      <c r="T366" s="8"/>
      <c r="U366" s="8"/>
      <c r="V366" s="8"/>
      <c r="W366" s="8"/>
      <c r="X366" s="8"/>
      <c r="Y366" s="8"/>
      <c r="Z366" s="133"/>
      <c r="AA366" s="133"/>
      <c r="AB366" s="8"/>
      <c r="AC366" s="8"/>
      <c r="AD366" s="8"/>
      <c r="AE366" s="8"/>
    </row>
    <row r="367" ht="15.75" customHeight="1">
      <c r="A367" s="8"/>
      <c r="B367" s="8"/>
      <c r="C367" s="8"/>
      <c r="D367" s="8"/>
      <c r="E367" s="8"/>
      <c r="F367" s="8"/>
      <c r="G367" s="133"/>
      <c r="H367" s="133"/>
      <c r="I367" s="129"/>
      <c r="J367" s="129"/>
      <c r="K367" s="129"/>
      <c r="L367" s="129"/>
      <c r="M367" s="129"/>
      <c r="N367" s="129"/>
      <c r="O367" s="8"/>
      <c r="P367" s="8"/>
      <c r="Q367" s="8"/>
      <c r="R367" s="8"/>
      <c r="S367" s="8"/>
      <c r="T367" s="8"/>
      <c r="U367" s="8"/>
      <c r="V367" s="8"/>
      <c r="W367" s="8"/>
      <c r="X367" s="8"/>
      <c r="Y367" s="8"/>
      <c r="Z367" s="133"/>
      <c r="AA367" s="133"/>
      <c r="AB367" s="8"/>
      <c r="AC367" s="8"/>
      <c r="AD367" s="8"/>
      <c r="AE367" s="8"/>
    </row>
    <row r="368" ht="15.75" customHeight="1">
      <c r="A368" s="8"/>
      <c r="B368" s="8"/>
      <c r="C368" s="8"/>
      <c r="D368" s="8"/>
      <c r="E368" s="8"/>
      <c r="F368" s="8"/>
      <c r="G368" s="133"/>
      <c r="H368" s="133"/>
      <c r="I368" s="129"/>
      <c r="J368" s="129"/>
      <c r="K368" s="129"/>
      <c r="L368" s="129"/>
      <c r="M368" s="129"/>
      <c r="N368" s="129"/>
      <c r="O368" s="8"/>
      <c r="P368" s="8"/>
      <c r="Q368" s="8"/>
      <c r="R368" s="8"/>
      <c r="S368" s="8"/>
      <c r="T368" s="8"/>
      <c r="U368" s="8"/>
      <c r="V368" s="8"/>
      <c r="W368" s="8"/>
      <c r="X368" s="8"/>
      <c r="Y368" s="8"/>
      <c r="Z368" s="133"/>
      <c r="AA368" s="133"/>
      <c r="AB368" s="8"/>
      <c r="AC368" s="8"/>
      <c r="AD368" s="8"/>
      <c r="AE368" s="8"/>
    </row>
    <row r="369" ht="15.75" customHeight="1">
      <c r="A369" s="8"/>
      <c r="B369" s="8"/>
      <c r="C369" s="8"/>
      <c r="D369" s="8"/>
      <c r="E369" s="8"/>
      <c r="F369" s="8"/>
      <c r="G369" s="133"/>
      <c r="H369" s="133"/>
      <c r="I369" s="129"/>
      <c r="J369" s="129"/>
      <c r="K369" s="129"/>
      <c r="L369" s="129"/>
      <c r="M369" s="129"/>
      <c r="N369" s="129"/>
      <c r="O369" s="8"/>
      <c r="P369" s="8"/>
      <c r="Q369" s="8"/>
      <c r="R369" s="8"/>
      <c r="S369" s="8"/>
      <c r="T369" s="8"/>
      <c r="U369" s="8"/>
      <c r="V369" s="8"/>
      <c r="W369" s="8"/>
      <c r="X369" s="8"/>
      <c r="Y369" s="8"/>
      <c r="Z369" s="133"/>
      <c r="AA369" s="133"/>
      <c r="AB369" s="8"/>
      <c r="AC369" s="8"/>
      <c r="AD369" s="8"/>
      <c r="AE369" s="8"/>
    </row>
    <row r="370" ht="15.75" customHeight="1">
      <c r="A370" s="8"/>
      <c r="B370" s="8"/>
      <c r="C370" s="8"/>
      <c r="D370" s="8"/>
      <c r="E370" s="8"/>
      <c r="F370" s="8"/>
      <c r="G370" s="133"/>
      <c r="H370" s="133"/>
      <c r="I370" s="129"/>
      <c r="J370" s="129"/>
      <c r="K370" s="129"/>
      <c r="L370" s="129"/>
      <c r="M370" s="129"/>
      <c r="N370" s="129"/>
      <c r="O370" s="8"/>
      <c r="P370" s="8"/>
      <c r="Q370" s="8"/>
      <c r="R370" s="8"/>
      <c r="S370" s="8"/>
      <c r="T370" s="8"/>
      <c r="U370" s="8"/>
      <c r="V370" s="8"/>
      <c r="W370" s="8"/>
      <c r="X370" s="8"/>
      <c r="Y370" s="8"/>
      <c r="Z370" s="133"/>
      <c r="AA370" s="133"/>
      <c r="AB370" s="8"/>
      <c r="AC370" s="8"/>
      <c r="AD370" s="8"/>
      <c r="AE370" s="8"/>
    </row>
    <row r="371" ht="15.75" customHeight="1">
      <c r="A371" s="8"/>
      <c r="B371" s="8"/>
      <c r="C371" s="8"/>
      <c r="D371" s="8"/>
      <c r="E371" s="8"/>
      <c r="F371" s="8"/>
      <c r="G371" s="133"/>
      <c r="H371" s="133"/>
      <c r="I371" s="129"/>
      <c r="J371" s="129"/>
      <c r="K371" s="129"/>
      <c r="L371" s="129"/>
      <c r="M371" s="129"/>
      <c r="N371" s="129"/>
      <c r="O371" s="8"/>
      <c r="P371" s="8"/>
      <c r="Q371" s="8"/>
      <c r="R371" s="8"/>
      <c r="S371" s="8"/>
      <c r="T371" s="8"/>
      <c r="U371" s="8"/>
      <c r="V371" s="8"/>
      <c r="W371" s="8"/>
      <c r="X371" s="8"/>
      <c r="Y371" s="8"/>
      <c r="Z371" s="133"/>
      <c r="AA371" s="133"/>
      <c r="AB371" s="8"/>
      <c r="AC371" s="8"/>
      <c r="AD371" s="8"/>
      <c r="AE371" s="8"/>
    </row>
    <row r="372" ht="15.75" customHeight="1">
      <c r="A372" s="8"/>
      <c r="B372" s="8"/>
      <c r="C372" s="8"/>
      <c r="D372" s="8"/>
      <c r="E372" s="8"/>
      <c r="F372" s="8"/>
      <c r="G372" s="133"/>
      <c r="H372" s="133"/>
      <c r="I372" s="129"/>
      <c r="J372" s="129"/>
      <c r="K372" s="129"/>
      <c r="L372" s="129"/>
      <c r="M372" s="129"/>
      <c r="N372" s="129"/>
      <c r="O372" s="8"/>
      <c r="P372" s="8"/>
      <c r="Q372" s="8"/>
      <c r="R372" s="8"/>
      <c r="S372" s="8"/>
      <c r="T372" s="8"/>
      <c r="U372" s="8"/>
      <c r="V372" s="8"/>
      <c r="W372" s="8"/>
      <c r="X372" s="8"/>
      <c r="Y372" s="8"/>
      <c r="Z372" s="133"/>
      <c r="AA372" s="133"/>
      <c r="AB372" s="8"/>
      <c r="AC372" s="8"/>
      <c r="AD372" s="8"/>
      <c r="AE372" s="8"/>
    </row>
    <row r="373" ht="15.75" customHeight="1">
      <c r="A373" s="8"/>
      <c r="B373" s="8"/>
      <c r="C373" s="8"/>
      <c r="D373" s="8"/>
      <c r="E373" s="8"/>
      <c r="F373" s="8"/>
      <c r="G373" s="133"/>
      <c r="H373" s="133"/>
      <c r="I373" s="129"/>
      <c r="J373" s="129"/>
      <c r="K373" s="129"/>
      <c r="L373" s="129"/>
      <c r="M373" s="129"/>
      <c r="N373" s="129"/>
      <c r="O373" s="8"/>
      <c r="P373" s="8"/>
      <c r="Q373" s="8"/>
      <c r="R373" s="8"/>
      <c r="S373" s="8"/>
      <c r="T373" s="8"/>
      <c r="U373" s="8"/>
      <c r="V373" s="8"/>
      <c r="W373" s="8"/>
      <c r="X373" s="8"/>
      <c r="Y373" s="8"/>
      <c r="Z373" s="133"/>
      <c r="AA373" s="133"/>
      <c r="AB373" s="8"/>
      <c r="AC373" s="8"/>
      <c r="AD373" s="8"/>
      <c r="AE373" s="8"/>
    </row>
    <row r="374" ht="15.75" customHeight="1">
      <c r="A374" s="8"/>
      <c r="B374" s="8"/>
      <c r="C374" s="8"/>
      <c r="D374" s="8"/>
      <c r="E374" s="8"/>
      <c r="F374" s="8"/>
      <c r="G374" s="133"/>
      <c r="H374" s="133"/>
      <c r="I374" s="129"/>
      <c r="J374" s="129"/>
      <c r="K374" s="129"/>
      <c r="L374" s="129"/>
      <c r="M374" s="129"/>
      <c r="N374" s="129"/>
      <c r="O374" s="8"/>
      <c r="P374" s="8"/>
      <c r="Q374" s="8"/>
      <c r="R374" s="8"/>
      <c r="S374" s="8"/>
      <c r="T374" s="8"/>
      <c r="U374" s="8"/>
      <c r="V374" s="8"/>
      <c r="W374" s="8"/>
      <c r="X374" s="8"/>
      <c r="Y374" s="8"/>
      <c r="Z374" s="133"/>
      <c r="AA374" s="133"/>
      <c r="AB374" s="8"/>
      <c r="AC374" s="8"/>
      <c r="AD374" s="8"/>
      <c r="AE374" s="8"/>
    </row>
    <row r="375" ht="15.75" customHeight="1">
      <c r="A375" s="8"/>
      <c r="B375" s="8"/>
      <c r="C375" s="8"/>
      <c r="D375" s="8"/>
      <c r="E375" s="8"/>
      <c r="F375" s="8"/>
      <c r="G375" s="133"/>
      <c r="H375" s="133"/>
      <c r="I375" s="129"/>
      <c r="J375" s="129"/>
      <c r="K375" s="129"/>
      <c r="L375" s="129"/>
      <c r="M375" s="129"/>
      <c r="N375" s="129"/>
      <c r="O375" s="8"/>
      <c r="P375" s="8"/>
      <c r="Q375" s="8"/>
      <c r="R375" s="8"/>
      <c r="S375" s="8"/>
      <c r="T375" s="8"/>
      <c r="U375" s="8"/>
      <c r="V375" s="8"/>
      <c r="W375" s="8"/>
      <c r="X375" s="8"/>
      <c r="Y375" s="8"/>
      <c r="Z375" s="133"/>
      <c r="AA375" s="133"/>
      <c r="AB375" s="8"/>
      <c r="AC375" s="8"/>
      <c r="AD375" s="8"/>
      <c r="AE375" s="8"/>
    </row>
    <row r="376" ht="15.75" customHeight="1">
      <c r="A376" s="8"/>
      <c r="B376" s="8"/>
      <c r="C376" s="8"/>
      <c r="D376" s="8"/>
      <c r="E376" s="8"/>
      <c r="F376" s="8"/>
      <c r="G376" s="133"/>
      <c r="H376" s="133"/>
      <c r="I376" s="129"/>
      <c r="J376" s="129"/>
      <c r="K376" s="129"/>
      <c r="L376" s="129"/>
      <c r="M376" s="129"/>
      <c r="N376" s="129"/>
      <c r="O376" s="8"/>
      <c r="P376" s="8"/>
      <c r="Q376" s="8"/>
      <c r="R376" s="8"/>
      <c r="S376" s="8"/>
      <c r="T376" s="8"/>
      <c r="U376" s="8"/>
      <c r="V376" s="8"/>
      <c r="W376" s="8"/>
      <c r="X376" s="8"/>
      <c r="Y376" s="8"/>
      <c r="Z376" s="133"/>
      <c r="AA376" s="133"/>
      <c r="AB376" s="8"/>
      <c r="AC376" s="8"/>
      <c r="AD376" s="8"/>
      <c r="AE376" s="8"/>
    </row>
    <row r="377" ht="15.75" customHeight="1">
      <c r="A377" s="8"/>
      <c r="B377" s="8"/>
      <c r="C377" s="8"/>
      <c r="D377" s="8"/>
      <c r="E377" s="8"/>
      <c r="F377" s="8"/>
      <c r="G377" s="133"/>
      <c r="H377" s="133"/>
      <c r="I377" s="129"/>
      <c r="J377" s="129"/>
      <c r="K377" s="129"/>
      <c r="L377" s="129"/>
      <c r="M377" s="129"/>
      <c r="N377" s="129"/>
      <c r="O377" s="8"/>
      <c r="P377" s="8"/>
      <c r="Q377" s="8"/>
      <c r="R377" s="8"/>
      <c r="S377" s="8"/>
      <c r="T377" s="8"/>
      <c r="U377" s="8"/>
      <c r="V377" s="8"/>
      <c r="W377" s="8"/>
      <c r="X377" s="8"/>
      <c r="Y377" s="8"/>
      <c r="Z377" s="133"/>
      <c r="AA377" s="133"/>
      <c r="AB377" s="8"/>
      <c r="AC377" s="8"/>
      <c r="AD377" s="8"/>
      <c r="AE377" s="8"/>
    </row>
    <row r="378" ht="15.75" customHeight="1">
      <c r="A378" s="8"/>
      <c r="B378" s="8"/>
      <c r="C378" s="8"/>
      <c r="D378" s="8"/>
      <c r="E378" s="8"/>
      <c r="F378" s="8"/>
      <c r="G378" s="133"/>
      <c r="H378" s="133"/>
      <c r="I378" s="129"/>
      <c r="J378" s="129"/>
      <c r="K378" s="129"/>
      <c r="L378" s="129"/>
      <c r="M378" s="129"/>
      <c r="N378" s="129"/>
      <c r="O378" s="8"/>
      <c r="P378" s="8"/>
      <c r="Q378" s="8"/>
      <c r="R378" s="8"/>
      <c r="S378" s="8"/>
      <c r="T378" s="8"/>
      <c r="U378" s="8"/>
      <c r="V378" s="8"/>
      <c r="W378" s="8"/>
      <c r="X378" s="8"/>
      <c r="Y378" s="8"/>
      <c r="Z378" s="133"/>
      <c r="AA378" s="133"/>
      <c r="AB378" s="8"/>
      <c r="AC378" s="8"/>
      <c r="AD378" s="8"/>
      <c r="AE378" s="8"/>
    </row>
    <row r="379" ht="15.75" customHeight="1">
      <c r="A379" s="8"/>
      <c r="B379" s="8"/>
      <c r="C379" s="8"/>
      <c r="D379" s="8"/>
      <c r="E379" s="8"/>
      <c r="F379" s="8"/>
      <c r="G379" s="133"/>
      <c r="H379" s="133"/>
      <c r="I379" s="129"/>
      <c r="J379" s="129"/>
      <c r="K379" s="129"/>
      <c r="L379" s="129"/>
      <c r="M379" s="129"/>
      <c r="N379" s="129"/>
      <c r="O379" s="8"/>
      <c r="P379" s="8"/>
      <c r="Q379" s="8"/>
      <c r="R379" s="8"/>
      <c r="S379" s="8"/>
      <c r="T379" s="8"/>
      <c r="U379" s="8"/>
      <c r="V379" s="8"/>
      <c r="W379" s="8"/>
      <c r="X379" s="8"/>
      <c r="Y379" s="8"/>
      <c r="Z379" s="133"/>
      <c r="AA379" s="133"/>
      <c r="AB379" s="8"/>
      <c r="AC379" s="8"/>
      <c r="AD379" s="8"/>
      <c r="AE379" s="8"/>
    </row>
    <row r="380" ht="15.75" customHeight="1">
      <c r="A380" s="8"/>
      <c r="B380" s="8"/>
      <c r="C380" s="8"/>
      <c r="D380" s="8"/>
      <c r="E380" s="8"/>
      <c r="F380" s="8"/>
      <c r="G380" s="133"/>
      <c r="H380" s="133"/>
      <c r="I380" s="129"/>
      <c r="J380" s="129"/>
      <c r="K380" s="129"/>
      <c r="L380" s="129"/>
      <c r="M380" s="129"/>
      <c r="N380" s="129"/>
      <c r="O380" s="8"/>
      <c r="P380" s="8"/>
      <c r="Q380" s="8"/>
      <c r="R380" s="8"/>
      <c r="S380" s="8"/>
      <c r="T380" s="8"/>
      <c r="U380" s="8"/>
      <c r="V380" s="8"/>
      <c r="W380" s="8"/>
      <c r="X380" s="8"/>
      <c r="Y380" s="8"/>
      <c r="Z380" s="133"/>
      <c r="AA380" s="133"/>
      <c r="AB380" s="8"/>
      <c r="AC380" s="8"/>
      <c r="AD380" s="8"/>
      <c r="AE380" s="8"/>
    </row>
    <row r="381" ht="15.75" customHeight="1">
      <c r="A381" s="8"/>
      <c r="B381" s="8"/>
      <c r="C381" s="8"/>
      <c r="D381" s="8"/>
      <c r="E381" s="8"/>
      <c r="F381" s="8"/>
      <c r="G381" s="133"/>
      <c r="H381" s="133"/>
      <c r="I381" s="129"/>
      <c r="J381" s="129"/>
      <c r="K381" s="129"/>
      <c r="L381" s="129"/>
      <c r="M381" s="129"/>
      <c r="N381" s="129"/>
      <c r="O381" s="8"/>
      <c r="P381" s="8"/>
      <c r="Q381" s="8"/>
      <c r="R381" s="8"/>
      <c r="S381" s="8"/>
      <c r="T381" s="8"/>
      <c r="U381" s="8"/>
      <c r="V381" s="8"/>
      <c r="W381" s="8"/>
      <c r="X381" s="8"/>
      <c r="Y381" s="8"/>
      <c r="Z381" s="133"/>
      <c r="AA381" s="133"/>
      <c r="AB381" s="8"/>
      <c r="AC381" s="8"/>
      <c r="AD381" s="8"/>
      <c r="AE381" s="8"/>
    </row>
    <row r="382" ht="15.75" customHeight="1">
      <c r="A382" s="8"/>
      <c r="B382" s="8"/>
      <c r="C382" s="8"/>
      <c r="D382" s="8"/>
      <c r="E382" s="8"/>
      <c r="F382" s="8"/>
      <c r="G382" s="133"/>
      <c r="H382" s="133"/>
      <c r="I382" s="129"/>
      <c r="J382" s="129"/>
      <c r="K382" s="129"/>
      <c r="L382" s="129"/>
      <c r="M382" s="129"/>
      <c r="N382" s="129"/>
      <c r="O382" s="8"/>
      <c r="P382" s="8"/>
      <c r="Q382" s="8"/>
      <c r="R382" s="8"/>
      <c r="S382" s="8"/>
      <c r="T382" s="8"/>
      <c r="U382" s="8"/>
      <c r="V382" s="8"/>
      <c r="W382" s="8"/>
      <c r="X382" s="8"/>
      <c r="Y382" s="8"/>
      <c r="Z382" s="133"/>
      <c r="AA382" s="133"/>
      <c r="AB382" s="8"/>
      <c r="AC382" s="8"/>
      <c r="AD382" s="8"/>
      <c r="AE382" s="8"/>
    </row>
    <row r="383" ht="15.75" customHeight="1">
      <c r="A383" s="8"/>
      <c r="B383" s="8"/>
      <c r="C383" s="8"/>
      <c r="D383" s="8"/>
      <c r="E383" s="8"/>
      <c r="F383" s="8"/>
      <c r="G383" s="133"/>
      <c r="H383" s="133"/>
      <c r="I383" s="129"/>
      <c r="J383" s="129"/>
      <c r="K383" s="129"/>
      <c r="L383" s="129"/>
      <c r="M383" s="129"/>
      <c r="N383" s="129"/>
      <c r="O383" s="8"/>
      <c r="P383" s="8"/>
      <c r="Q383" s="8"/>
      <c r="R383" s="8"/>
      <c r="S383" s="8"/>
      <c r="T383" s="8"/>
      <c r="U383" s="8"/>
      <c r="V383" s="8"/>
      <c r="W383" s="8"/>
      <c r="X383" s="8"/>
      <c r="Y383" s="8"/>
      <c r="Z383" s="133"/>
      <c r="AA383" s="133"/>
      <c r="AB383" s="8"/>
      <c r="AC383" s="8"/>
      <c r="AD383" s="8"/>
      <c r="AE383" s="8"/>
    </row>
    <row r="384" ht="15.75" customHeight="1">
      <c r="A384" s="8"/>
      <c r="B384" s="8"/>
      <c r="C384" s="8"/>
      <c r="D384" s="8"/>
      <c r="E384" s="8"/>
      <c r="F384" s="8"/>
      <c r="G384" s="133"/>
      <c r="H384" s="133"/>
      <c r="I384" s="129"/>
      <c r="J384" s="129"/>
      <c r="K384" s="129"/>
      <c r="L384" s="129"/>
      <c r="M384" s="129"/>
      <c r="N384" s="129"/>
      <c r="O384" s="8"/>
      <c r="P384" s="8"/>
      <c r="Q384" s="8"/>
      <c r="R384" s="8"/>
      <c r="S384" s="8"/>
      <c r="T384" s="8"/>
      <c r="U384" s="8"/>
      <c r="V384" s="8"/>
      <c r="W384" s="8"/>
      <c r="X384" s="8"/>
      <c r="Y384" s="8"/>
      <c r="Z384" s="133"/>
      <c r="AA384" s="133"/>
      <c r="AB384" s="8"/>
      <c r="AC384" s="8"/>
      <c r="AD384" s="8"/>
      <c r="AE384" s="8"/>
    </row>
    <row r="385" ht="15.75" customHeight="1">
      <c r="A385" s="8"/>
      <c r="B385" s="8"/>
      <c r="C385" s="8"/>
      <c r="D385" s="8"/>
      <c r="E385" s="8"/>
      <c r="F385" s="8"/>
      <c r="G385" s="133"/>
      <c r="H385" s="133"/>
      <c r="I385" s="129"/>
      <c r="J385" s="129"/>
      <c r="K385" s="129"/>
      <c r="L385" s="129"/>
      <c r="M385" s="129"/>
      <c r="N385" s="129"/>
      <c r="O385" s="8"/>
      <c r="P385" s="8"/>
      <c r="Q385" s="8"/>
      <c r="R385" s="8"/>
      <c r="S385" s="8"/>
      <c r="T385" s="8"/>
      <c r="U385" s="8"/>
      <c r="V385" s="8"/>
      <c r="W385" s="8"/>
      <c r="X385" s="8"/>
      <c r="Y385" s="8"/>
      <c r="Z385" s="133"/>
      <c r="AA385" s="133"/>
      <c r="AB385" s="8"/>
      <c r="AC385" s="8"/>
      <c r="AD385" s="8"/>
      <c r="AE385" s="8"/>
    </row>
    <row r="386" ht="15.75" customHeight="1">
      <c r="A386" s="8"/>
      <c r="B386" s="8"/>
      <c r="C386" s="8"/>
      <c r="D386" s="8"/>
      <c r="E386" s="8"/>
      <c r="F386" s="8"/>
      <c r="G386" s="133"/>
      <c r="H386" s="133"/>
      <c r="I386" s="129"/>
      <c r="J386" s="129"/>
      <c r="K386" s="129"/>
      <c r="L386" s="129"/>
      <c r="M386" s="129"/>
      <c r="N386" s="129"/>
      <c r="O386" s="8"/>
      <c r="P386" s="8"/>
      <c r="Q386" s="8"/>
      <c r="R386" s="8"/>
      <c r="S386" s="8"/>
      <c r="T386" s="8"/>
      <c r="U386" s="8"/>
      <c r="V386" s="8"/>
      <c r="W386" s="8"/>
      <c r="X386" s="8"/>
      <c r="Y386" s="8"/>
      <c r="Z386" s="133"/>
      <c r="AA386" s="133"/>
      <c r="AB386" s="8"/>
      <c r="AC386" s="8"/>
      <c r="AD386" s="8"/>
      <c r="AE386" s="8"/>
    </row>
    <row r="387" ht="15.75" customHeight="1">
      <c r="A387" s="8"/>
      <c r="B387" s="8"/>
      <c r="C387" s="8"/>
      <c r="D387" s="8"/>
      <c r="E387" s="8"/>
      <c r="F387" s="8"/>
      <c r="G387" s="133"/>
      <c r="H387" s="133"/>
      <c r="I387" s="129"/>
      <c r="J387" s="129"/>
      <c r="K387" s="129"/>
      <c r="L387" s="129"/>
      <c r="M387" s="129"/>
      <c r="N387" s="129"/>
      <c r="O387" s="8"/>
      <c r="P387" s="8"/>
      <c r="Q387" s="8"/>
      <c r="R387" s="8"/>
      <c r="S387" s="8"/>
      <c r="T387" s="8"/>
      <c r="U387" s="8"/>
      <c r="V387" s="8"/>
      <c r="W387" s="8"/>
      <c r="X387" s="8"/>
      <c r="Y387" s="8"/>
      <c r="Z387" s="133"/>
      <c r="AA387" s="133"/>
      <c r="AB387" s="8"/>
      <c r="AC387" s="8"/>
      <c r="AD387" s="8"/>
      <c r="AE387" s="8"/>
    </row>
    <row r="388" ht="15.75" customHeight="1">
      <c r="A388" s="8"/>
      <c r="B388" s="8"/>
      <c r="C388" s="8"/>
      <c r="D388" s="8"/>
      <c r="E388" s="8"/>
      <c r="F388" s="8"/>
      <c r="G388" s="133"/>
      <c r="H388" s="133"/>
      <c r="I388" s="129"/>
      <c r="J388" s="129"/>
      <c r="K388" s="129"/>
      <c r="L388" s="129"/>
      <c r="M388" s="129"/>
      <c r="N388" s="129"/>
      <c r="O388" s="8"/>
      <c r="P388" s="8"/>
      <c r="Q388" s="8"/>
      <c r="R388" s="8"/>
      <c r="S388" s="8"/>
      <c r="T388" s="8"/>
      <c r="U388" s="8"/>
      <c r="V388" s="8"/>
      <c r="W388" s="8"/>
      <c r="X388" s="8"/>
      <c r="Y388" s="8"/>
      <c r="Z388" s="133"/>
      <c r="AA388" s="133"/>
      <c r="AB388" s="8"/>
      <c r="AC388" s="8"/>
      <c r="AD388" s="8"/>
      <c r="AE388" s="8"/>
    </row>
    <row r="389" ht="15.75" customHeight="1">
      <c r="A389" s="8"/>
      <c r="B389" s="8"/>
      <c r="C389" s="8"/>
      <c r="D389" s="8"/>
      <c r="E389" s="8"/>
      <c r="F389" s="8"/>
      <c r="G389" s="133"/>
      <c r="H389" s="133"/>
      <c r="I389" s="129"/>
      <c r="J389" s="129"/>
      <c r="K389" s="129"/>
      <c r="L389" s="129"/>
      <c r="M389" s="129"/>
      <c r="N389" s="129"/>
      <c r="O389" s="8"/>
      <c r="P389" s="8"/>
      <c r="Q389" s="8"/>
      <c r="R389" s="8"/>
      <c r="S389" s="8"/>
      <c r="T389" s="8"/>
      <c r="U389" s="8"/>
      <c r="V389" s="8"/>
      <c r="W389" s="8"/>
      <c r="X389" s="8"/>
      <c r="Y389" s="8"/>
      <c r="Z389" s="133"/>
      <c r="AA389" s="133"/>
      <c r="AB389" s="8"/>
      <c r="AC389" s="8"/>
      <c r="AD389" s="8"/>
      <c r="AE389" s="8"/>
    </row>
    <row r="390" ht="15.75" customHeight="1">
      <c r="A390" s="8"/>
      <c r="B390" s="8"/>
      <c r="C390" s="8"/>
      <c r="D390" s="8"/>
      <c r="E390" s="8"/>
      <c r="F390" s="8"/>
      <c r="G390" s="133"/>
      <c r="H390" s="133"/>
      <c r="I390" s="129"/>
      <c r="J390" s="129"/>
      <c r="K390" s="129"/>
      <c r="L390" s="129"/>
      <c r="M390" s="129"/>
      <c r="N390" s="129"/>
      <c r="O390" s="8"/>
      <c r="P390" s="8"/>
      <c r="Q390" s="8"/>
      <c r="R390" s="8"/>
      <c r="S390" s="8"/>
      <c r="T390" s="8"/>
      <c r="U390" s="8"/>
      <c r="V390" s="8"/>
      <c r="W390" s="8"/>
      <c r="X390" s="8"/>
      <c r="Y390" s="8"/>
      <c r="Z390" s="133"/>
      <c r="AA390" s="133"/>
      <c r="AB390" s="8"/>
      <c r="AC390" s="8"/>
      <c r="AD390" s="8"/>
      <c r="AE390" s="8"/>
    </row>
    <row r="391" ht="15.75" customHeight="1">
      <c r="A391" s="8"/>
      <c r="B391" s="8"/>
      <c r="C391" s="8"/>
      <c r="D391" s="8"/>
      <c r="E391" s="8"/>
      <c r="F391" s="8"/>
      <c r="G391" s="133"/>
      <c r="H391" s="133"/>
      <c r="I391" s="129"/>
      <c r="J391" s="129"/>
      <c r="K391" s="129"/>
      <c r="L391" s="129"/>
      <c r="M391" s="129"/>
      <c r="N391" s="129"/>
      <c r="O391" s="8"/>
      <c r="P391" s="8"/>
      <c r="Q391" s="8"/>
      <c r="R391" s="8"/>
      <c r="S391" s="8"/>
      <c r="T391" s="8"/>
      <c r="U391" s="8"/>
      <c r="V391" s="8"/>
      <c r="W391" s="8"/>
      <c r="X391" s="8"/>
      <c r="Y391" s="8"/>
      <c r="Z391" s="133"/>
      <c r="AA391" s="133"/>
      <c r="AB391" s="8"/>
      <c r="AC391" s="8"/>
      <c r="AD391" s="8"/>
      <c r="AE391" s="8"/>
    </row>
    <row r="392" ht="15.75" customHeight="1">
      <c r="A392" s="8"/>
      <c r="B392" s="8"/>
      <c r="C392" s="8"/>
      <c r="D392" s="8"/>
      <c r="E392" s="8"/>
      <c r="F392" s="8"/>
      <c r="G392" s="133"/>
      <c r="H392" s="133"/>
      <c r="I392" s="129"/>
      <c r="J392" s="129"/>
      <c r="K392" s="129"/>
      <c r="L392" s="129"/>
      <c r="M392" s="129"/>
      <c r="N392" s="129"/>
      <c r="O392" s="8"/>
      <c r="P392" s="8"/>
      <c r="Q392" s="8"/>
      <c r="R392" s="8"/>
      <c r="S392" s="8"/>
      <c r="T392" s="8"/>
      <c r="U392" s="8"/>
      <c r="V392" s="8"/>
      <c r="W392" s="8"/>
      <c r="X392" s="8"/>
      <c r="Y392" s="8"/>
      <c r="Z392" s="133"/>
      <c r="AA392" s="133"/>
      <c r="AB392" s="8"/>
      <c r="AC392" s="8"/>
      <c r="AD392" s="8"/>
      <c r="AE392" s="8"/>
    </row>
    <row r="393" ht="15.75" customHeight="1">
      <c r="A393" s="8"/>
      <c r="B393" s="8"/>
      <c r="C393" s="8"/>
      <c r="D393" s="8"/>
      <c r="E393" s="8"/>
      <c r="F393" s="8"/>
      <c r="G393" s="133"/>
      <c r="H393" s="133"/>
      <c r="I393" s="129"/>
      <c r="J393" s="129"/>
      <c r="K393" s="129"/>
      <c r="L393" s="129"/>
      <c r="M393" s="129"/>
      <c r="N393" s="129"/>
      <c r="O393" s="8"/>
      <c r="P393" s="8"/>
      <c r="Q393" s="8"/>
      <c r="R393" s="8"/>
      <c r="S393" s="8"/>
      <c r="T393" s="8"/>
      <c r="U393" s="8"/>
      <c r="V393" s="8"/>
      <c r="W393" s="8"/>
      <c r="X393" s="8"/>
      <c r="Y393" s="8"/>
      <c r="Z393" s="133"/>
      <c r="AA393" s="133"/>
      <c r="AB393" s="8"/>
      <c r="AC393" s="8"/>
      <c r="AD393" s="8"/>
      <c r="AE393" s="8"/>
    </row>
    <row r="394" ht="15.75" customHeight="1">
      <c r="A394" s="8"/>
      <c r="B394" s="8"/>
      <c r="C394" s="8"/>
      <c r="D394" s="8"/>
      <c r="E394" s="8"/>
      <c r="F394" s="8"/>
      <c r="G394" s="133"/>
      <c r="H394" s="133"/>
      <c r="I394" s="129"/>
      <c r="J394" s="129"/>
      <c r="K394" s="129"/>
      <c r="L394" s="129"/>
      <c r="M394" s="129"/>
      <c r="N394" s="129"/>
      <c r="O394" s="8"/>
      <c r="P394" s="8"/>
      <c r="Q394" s="8"/>
      <c r="R394" s="8"/>
      <c r="S394" s="8"/>
      <c r="T394" s="8"/>
      <c r="U394" s="8"/>
      <c r="V394" s="8"/>
      <c r="W394" s="8"/>
      <c r="X394" s="8"/>
      <c r="Y394" s="8"/>
      <c r="Z394" s="133"/>
      <c r="AA394" s="133"/>
      <c r="AB394" s="8"/>
      <c r="AC394" s="8"/>
      <c r="AD394" s="8"/>
      <c r="AE394" s="8"/>
    </row>
    <row r="395" ht="15.75" customHeight="1">
      <c r="A395" s="8"/>
      <c r="B395" s="8"/>
      <c r="C395" s="8"/>
      <c r="D395" s="8"/>
      <c r="E395" s="8"/>
      <c r="F395" s="8"/>
      <c r="G395" s="133"/>
      <c r="H395" s="133"/>
      <c r="I395" s="129"/>
      <c r="J395" s="129"/>
      <c r="K395" s="129"/>
      <c r="L395" s="129"/>
      <c r="M395" s="129"/>
      <c r="N395" s="129"/>
      <c r="O395" s="8"/>
      <c r="P395" s="8"/>
      <c r="Q395" s="8"/>
      <c r="R395" s="8"/>
      <c r="S395" s="8"/>
      <c r="T395" s="8"/>
      <c r="U395" s="8"/>
      <c r="V395" s="8"/>
      <c r="W395" s="8"/>
      <c r="X395" s="8"/>
      <c r="Y395" s="8"/>
      <c r="Z395" s="133"/>
      <c r="AA395" s="133"/>
      <c r="AB395" s="8"/>
      <c r="AC395" s="8"/>
      <c r="AD395" s="8"/>
      <c r="AE395" s="8"/>
    </row>
    <row r="396" ht="15.75" customHeight="1">
      <c r="A396" s="8"/>
      <c r="B396" s="8"/>
      <c r="C396" s="8"/>
      <c r="D396" s="8"/>
      <c r="E396" s="8"/>
      <c r="F396" s="8"/>
      <c r="G396" s="133"/>
      <c r="H396" s="133"/>
      <c r="I396" s="129"/>
      <c r="J396" s="129"/>
      <c r="K396" s="129"/>
      <c r="L396" s="129"/>
      <c r="M396" s="129"/>
      <c r="N396" s="129"/>
      <c r="O396" s="8"/>
      <c r="P396" s="8"/>
      <c r="Q396" s="8"/>
      <c r="R396" s="8"/>
      <c r="S396" s="8"/>
      <c r="T396" s="8"/>
      <c r="U396" s="8"/>
      <c r="V396" s="8"/>
      <c r="W396" s="8"/>
      <c r="X396" s="8"/>
      <c r="Y396" s="8"/>
      <c r="Z396" s="133"/>
      <c r="AA396" s="133"/>
      <c r="AB396" s="8"/>
      <c r="AC396" s="8"/>
      <c r="AD396" s="8"/>
      <c r="AE396" s="8"/>
    </row>
    <row r="397" ht="15.75" customHeight="1">
      <c r="A397" s="8"/>
      <c r="B397" s="8"/>
      <c r="C397" s="8"/>
      <c r="D397" s="8"/>
      <c r="E397" s="8"/>
      <c r="F397" s="8"/>
      <c r="G397" s="133"/>
      <c r="H397" s="133"/>
      <c r="I397" s="129"/>
      <c r="J397" s="129"/>
      <c r="K397" s="129"/>
      <c r="L397" s="129"/>
      <c r="M397" s="129"/>
      <c r="N397" s="129"/>
      <c r="O397" s="8"/>
      <c r="P397" s="8"/>
      <c r="Q397" s="8"/>
      <c r="R397" s="8"/>
      <c r="S397" s="8"/>
      <c r="T397" s="8"/>
      <c r="U397" s="8"/>
      <c r="V397" s="8"/>
      <c r="W397" s="8"/>
      <c r="X397" s="8"/>
      <c r="Y397" s="8"/>
      <c r="Z397" s="133"/>
      <c r="AA397" s="133"/>
      <c r="AB397" s="8"/>
      <c r="AC397" s="8"/>
      <c r="AD397" s="8"/>
      <c r="AE397" s="8"/>
    </row>
    <row r="398" ht="15.75" customHeight="1">
      <c r="A398" s="8"/>
      <c r="B398" s="8"/>
      <c r="C398" s="8"/>
      <c r="D398" s="8"/>
      <c r="E398" s="8"/>
      <c r="F398" s="8"/>
      <c r="G398" s="133"/>
      <c r="H398" s="133"/>
      <c r="I398" s="129"/>
      <c r="J398" s="129"/>
      <c r="K398" s="129"/>
      <c r="L398" s="129"/>
      <c r="M398" s="129"/>
      <c r="N398" s="129"/>
      <c r="O398" s="8"/>
      <c r="P398" s="8"/>
      <c r="Q398" s="8"/>
      <c r="R398" s="8"/>
      <c r="S398" s="8"/>
      <c r="T398" s="8"/>
      <c r="U398" s="8"/>
      <c r="V398" s="8"/>
      <c r="W398" s="8"/>
      <c r="X398" s="8"/>
      <c r="Y398" s="8"/>
      <c r="Z398" s="133"/>
      <c r="AA398" s="133"/>
      <c r="AB398" s="8"/>
      <c r="AC398" s="8"/>
      <c r="AD398" s="8"/>
      <c r="AE398" s="8"/>
    </row>
    <row r="399" ht="15.75" customHeight="1">
      <c r="A399" s="8"/>
      <c r="B399" s="8"/>
      <c r="C399" s="8"/>
      <c r="D399" s="8"/>
      <c r="E399" s="8"/>
      <c r="F399" s="8"/>
      <c r="G399" s="133"/>
      <c r="H399" s="133"/>
      <c r="I399" s="129"/>
      <c r="J399" s="129"/>
      <c r="K399" s="129"/>
      <c r="L399" s="129"/>
      <c r="M399" s="129"/>
      <c r="N399" s="129"/>
      <c r="O399" s="8"/>
      <c r="P399" s="8"/>
      <c r="Q399" s="8"/>
      <c r="R399" s="8"/>
      <c r="S399" s="8"/>
      <c r="T399" s="8"/>
      <c r="U399" s="8"/>
      <c r="V399" s="8"/>
      <c r="W399" s="8"/>
      <c r="X399" s="8"/>
      <c r="Y399" s="8"/>
      <c r="Z399" s="133"/>
      <c r="AA399" s="133"/>
      <c r="AB399" s="8"/>
      <c r="AC399" s="8"/>
      <c r="AD399" s="8"/>
      <c r="AE399" s="8"/>
    </row>
    <row r="400" ht="15.75" customHeight="1">
      <c r="A400" s="8"/>
      <c r="B400" s="8"/>
      <c r="C400" s="8"/>
      <c r="D400" s="8"/>
      <c r="E400" s="8"/>
      <c r="F400" s="8"/>
      <c r="G400" s="133"/>
      <c r="H400" s="133"/>
      <c r="I400" s="129"/>
      <c r="J400" s="129"/>
      <c r="K400" s="129"/>
      <c r="L400" s="129"/>
      <c r="M400" s="129"/>
      <c r="N400" s="129"/>
      <c r="O400" s="8"/>
      <c r="P400" s="8"/>
      <c r="Q400" s="8"/>
      <c r="R400" s="8"/>
      <c r="S400" s="8"/>
      <c r="T400" s="8"/>
      <c r="U400" s="8"/>
      <c r="V400" s="8"/>
      <c r="W400" s="8"/>
      <c r="X400" s="8"/>
      <c r="Y400" s="8"/>
      <c r="Z400" s="133"/>
      <c r="AA400" s="133"/>
      <c r="AB400" s="8"/>
      <c r="AC400" s="8"/>
      <c r="AD400" s="8"/>
      <c r="AE400" s="8"/>
    </row>
    <row r="401" ht="15.75" customHeight="1">
      <c r="A401" s="8"/>
      <c r="B401" s="8"/>
      <c r="C401" s="8"/>
      <c r="D401" s="8"/>
      <c r="E401" s="8"/>
      <c r="F401" s="8"/>
      <c r="G401" s="133"/>
      <c r="H401" s="133"/>
      <c r="I401" s="129"/>
      <c r="J401" s="129"/>
      <c r="K401" s="129"/>
      <c r="L401" s="129"/>
      <c r="M401" s="129"/>
      <c r="N401" s="129"/>
      <c r="O401" s="8"/>
      <c r="P401" s="8"/>
      <c r="Q401" s="8"/>
      <c r="R401" s="8"/>
      <c r="S401" s="8"/>
      <c r="T401" s="8"/>
      <c r="U401" s="8"/>
      <c r="V401" s="8"/>
      <c r="W401" s="8"/>
      <c r="X401" s="8"/>
      <c r="Y401" s="8"/>
      <c r="Z401" s="133"/>
      <c r="AA401" s="133"/>
      <c r="AB401" s="8"/>
      <c r="AC401" s="8"/>
      <c r="AD401" s="8"/>
      <c r="AE401" s="8"/>
    </row>
    <row r="402" ht="15.75" customHeight="1">
      <c r="A402" s="8"/>
      <c r="B402" s="8"/>
      <c r="C402" s="8"/>
      <c r="D402" s="8"/>
      <c r="E402" s="8"/>
      <c r="F402" s="8"/>
      <c r="G402" s="133"/>
      <c r="H402" s="133"/>
      <c r="I402" s="129"/>
      <c r="J402" s="129"/>
      <c r="K402" s="129"/>
      <c r="L402" s="129"/>
      <c r="M402" s="129"/>
      <c r="N402" s="129"/>
      <c r="O402" s="8"/>
      <c r="P402" s="8"/>
      <c r="Q402" s="8"/>
      <c r="R402" s="8"/>
      <c r="S402" s="8"/>
      <c r="T402" s="8"/>
      <c r="U402" s="8"/>
      <c r="V402" s="8"/>
      <c r="W402" s="8"/>
      <c r="X402" s="8"/>
      <c r="Y402" s="8"/>
      <c r="Z402" s="133"/>
      <c r="AA402" s="133"/>
      <c r="AB402" s="8"/>
      <c r="AC402" s="8"/>
      <c r="AD402" s="8"/>
      <c r="AE402" s="8"/>
    </row>
    <row r="403" ht="15.75" customHeight="1">
      <c r="A403" s="8"/>
      <c r="B403" s="8"/>
      <c r="C403" s="8"/>
      <c r="D403" s="8"/>
      <c r="E403" s="8"/>
      <c r="F403" s="8"/>
      <c r="G403" s="133"/>
      <c r="H403" s="133"/>
      <c r="I403" s="129"/>
      <c r="J403" s="129"/>
      <c r="K403" s="129"/>
      <c r="L403" s="129"/>
      <c r="M403" s="129"/>
      <c r="N403" s="129"/>
      <c r="O403" s="8"/>
      <c r="P403" s="8"/>
      <c r="Q403" s="8"/>
      <c r="R403" s="8"/>
      <c r="S403" s="8"/>
      <c r="T403" s="8"/>
      <c r="U403" s="8"/>
      <c r="V403" s="8"/>
      <c r="W403" s="8"/>
      <c r="X403" s="8"/>
      <c r="Y403" s="8"/>
      <c r="Z403" s="133"/>
      <c r="AA403" s="133"/>
      <c r="AB403" s="8"/>
      <c r="AC403" s="8"/>
      <c r="AD403" s="8"/>
      <c r="AE403" s="8"/>
    </row>
    <row r="404" ht="15.75" customHeight="1">
      <c r="A404" s="8"/>
      <c r="B404" s="8"/>
      <c r="C404" s="8"/>
      <c r="D404" s="8"/>
      <c r="E404" s="8"/>
      <c r="F404" s="8"/>
      <c r="G404" s="133"/>
      <c r="H404" s="133"/>
      <c r="I404" s="129"/>
      <c r="J404" s="129"/>
      <c r="K404" s="129"/>
      <c r="L404" s="129"/>
      <c r="M404" s="129"/>
      <c r="N404" s="129"/>
      <c r="O404" s="8"/>
      <c r="P404" s="8"/>
      <c r="Q404" s="8"/>
      <c r="R404" s="8"/>
      <c r="S404" s="8"/>
      <c r="T404" s="8"/>
      <c r="U404" s="8"/>
      <c r="V404" s="8"/>
      <c r="W404" s="8"/>
      <c r="X404" s="8"/>
      <c r="Y404" s="8"/>
      <c r="Z404" s="133"/>
      <c r="AA404" s="133"/>
      <c r="AB404" s="8"/>
      <c r="AC404" s="8"/>
      <c r="AD404" s="8"/>
      <c r="AE404" s="8"/>
    </row>
    <row r="405" ht="15.75" customHeight="1">
      <c r="A405" s="8"/>
      <c r="B405" s="8"/>
      <c r="C405" s="8"/>
      <c r="D405" s="8"/>
      <c r="E405" s="8"/>
      <c r="F405" s="8"/>
      <c r="G405" s="133"/>
      <c r="H405" s="133"/>
      <c r="I405" s="129"/>
      <c r="J405" s="129"/>
      <c r="K405" s="129"/>
      <c r="L405" s="129"/>
      <c r="M405" s="129"/>
      <c r="N405" s="129"/>
      <c r="O405" s="8"/>
      <c r="P405" s="8"/>
      <c r="Q405" s="8"/>
      <c r="R405" s="8"/>
      <c r="S405" s="8"/>
      <c r="T405" s="8"/>
      <c r="U405" s="8"/>
      <c r="V405" s="8"/>
      <c r="W405" s="8"/>
      <c r="X405" s="8"/>
      <c r="Y405" s="8"/>
      <c r="Z405" s="133"/>
      <c r="AA405" s="133"/>
      <c r="AB405" s="8"/>
      <c r="AC405" s="8"/>
      <c r="AD405" s="8"/>
      <c r="AE405" s="8"/>
    </row>
    <row r="406" ht="15.75" customHeight="1">
      <c r="A406" s="8"/>
      <c r="B406" s="8"/>
      <c r="C406" s="8"/>
      <c r="D406" s="8"/>
      <c r="E406" s="8"/>
      <c r="F406" s="8"/>
      <c r="G406" s="133"/>
      <c r="H406" s="133"/>
      <c r="I406" s="129"/>
      <c r="J406" s="129"/>
      <c r="K406" s="129"/>
      <c r="L406" s="129"/>
      <c r="M406" s="129"/>
      <c r="N406" s="129"/>
      <c r="O406" s="8"/>
      <c r="P406" s="8"/>
      <c r="Q406" s="8"/>
      <c r="R406" s="8"/>
      <c r="S406" s="8"/>
      <c r="T406" s="8"/>
      <c r="U406" s="8"/>
      <c r="V406" s="8"/>
      <c r="W406" s="8"/>
      <c r="X406" s="8"/>
      <c r="Y406" s="8"/>
      <c r="Z406" s="133"/>
      <c r="AA406" s="133"/>
      <c r="AB406" s="8"/>
      <c r="AC406" s="8"/>
      <c r="AD406" s="8"/>
      <c r="AE406" s="8"/>
    </row>
    <row r="407" ht="15.75" customHeight="1">
      <c r="A407" s="8"/>
      <c r="B407" s="8"/>
      <c r="C407" s="8"/>
      <c r="D407" s="8"/>
      <c r="E407" s="8"/>
      <c r="F407" s="8"/>
      <c r="G407" s="133"/>
      <c r="H407" s="133"/>
      <c r="I407" s="129"/>
      <c r="J407" s="129"/>
      <c r="K407" s="129"/>
      <c r="L407" s="129"/>
      <c r="M407" s="129"/>
      <c r="N407" s="129"/>
      <c r="O407" s="8"/>
      <c r="P407" s="8"/>
      <c r="Q407" s="8"/>
      <c r="R407" s="8"/>
      <c r="S407" s="8"/>
      <c r="T407" s="8"/>
      <c r="U407" s="8"/>
      <c r="V407" s="8"/>
      <c r="W407" s="8"/>
      <c r="X407" s="8"/>
      <c r="Y407" s="8"/>
      <c r="Z407" s="133"/>
      <c r="AA407" s="133"/>
      <c r="AB407" s="8"/>
      <c r="AC407" s="8"/>
      <c r="AD407" s="8"/>
      <c r="AE407" s="8"/>
    </row>
    <row r="408" ht="15.75" customHeight="1">
      <c r="A408" s="8"/>
      <c r="B408" s="8"/>
      <c r="C408" s="8"/>
      <c r="D408" s="8"/>
      <c r="E408" s="8"/>
      <c r="F408" s="8"/>
      <c r="G408" s="133"/>
      <c r="H408" s="133"/>
      <c r="I408" s="129"/>
      <c r="J408" s="129"/>
      <c r="K408" s="129"/>
      <c r="L408" s="129"/>
      <c r="M408" s="129"/>
      <c r="N408" s="129"/>
      <c r="O408" s="8"/>
      <c r="P408" s="8"/>
      <c r="Q408" s="8"/>
      <c r="R408" s="8"/>
      <c r="S408" s="8"/>
      <c r="T408" s="8"/>
      <c r="U408" s="8"/>
      <c r="V408" s="8"/>
      <c r="W408" s="8"/>
      <c r="X408" s="8"/>
      <c r="Y408" s="8"/>
      <c r="Z408" s="133"/>
      <c r="AA408" s="133"/>
      <c r="AB408" s="8"/>
      <c r="AC408" s="8"/>
      <c r="AD408" s="8"/>
      <c r="AE408" s="8"/>
    </row>
    <row r="409" ht="15.75" customHeight="1">
      <c r="A409" s="8"/>
      <c r="B409" s="8"/>
      <c r="C409" s="8"/>
      <c r="D409" s="8"/>
      <c r="E409" s="8"/>
      <c r="F409" s="8"/>
      <c r="G409" s="133"/>
      <c r="H409" s="133"/>
      <c r="I409" s="129"/>
      <c r="J409" s="129"/>
      <c r="K409" s="129"/>
      <c r="L409" s="129"/>
      <c r="M409" s="129"/>
      <c r="N409" s="129"/>
      <c r="O409" s="8"/>
      <c r="P409" s="8"/>
      <c r="Q409" s="8"/>
      <c r="R409" s="8"/>
      <c r="S409" s="8"/>
      <c r="T409" s="8"/>
      <c r="U409" s="8"/>
      <c r="V409" s="8"/>
      <c r="W409" s="8"/>
      <c r="X409" s="8"/>
      <c r="Y409" s="8"/>
      <c r="Z409" s="133"/>
      <c r="AA409" s="133"/>
      <c r="AB409" s="8"/>
      <c r="AC409" s="8"/>
      <c r="AD409" s="8"/>
      <c r="AE409" s="8"/>
    </row>
    <row r="410" ht="15.75" customHeight="1">
      <c r="A410" s="8"/>
      <c r="B410" s="8"/>
      <c r="C410" s="8"/>
      <c r="D410" s="8"/>
      <c r="E410" s="8"/>
      <c r="F410" s="8"/>
      <c r="G410" s="133"/>
      <c r="H410" s="133"/>
      <c r="I410" s="129"/>
      <c r="J410" s="129"/>
      <c r="K410" s="129"/>
      <c r="L410" s="129"/>
      <c r="M410" s="129"/>
      <c r="N410" s="129"/>
      <c r="O410" s="8"/>
      <c r="P410" s="8"/>
      <c r="Q410" s="8"/>
      <c r="R410" s="8"/>
      <c r="S410" s="8"/>
      <c r="T410" s="8"/>
      <c r="U410" s="8"/>
      <c r="V410" s="8"/>
      <c r="W410" s="8"/>
      <c r="X410" s="8"/>
      <c r="Y410" s="8"/>
      <c r="Z410" s="133"/>
      <c r="AA410" s="133"/>
      <c r="AB410" s="8"/>
      <c r="AC410" s="8"/>
      <c r="AD410" s="8"/>
      <c r="AE410" s="8"/>
    </row>
    <row r="411" ht="15.75" customHeight="1">
      <c r="A411" s="8"/>
      <c r="B411" s="8"/>
      <c r="C411" s="8"/>
      <c r="D411" s="8"/>
      <c r="E411" s="8"/>
      <c r="F411" s="8"/>
      <c r="G411" s="133"/>
      <c r="H411" s="133"/>
      <c r="I411" s="129"/>
      <c r="J411" s="129"/>
      <c r="K411" s="129"/>
      <c r="L411" s="129"/>
      <c r="M411" s="129"/>
      <c r="N411" s="129"/>
      <c r="O411" s="8"/>
      <c r="P411" s="8"/>
      <c r="Q411" s="8"/>
      <c r="R411" s="8"/>
      <c r="S411" s="8"/>
      <c r="T411" s="8"/>
      <c r="U411" s="8"/>
      <c r="V411" s="8"/>
      <c r="W411" s="8"/>
      <c r="X411" s="8"/>
      <c r="Y411" s="8"/>
      <c r="Z411" s="133"/>
      <c r="AA411" s="133"/>
      <c r="AB411" s="8"/>
      <c r="AC411" s="8"/>
      <c r="AD411" s="8"/>
      <c r="AE411" s="8"/>
    </row>
    <row r="412" ht="15.75" customHeight="1">
      <c r="A412" s="8"/>
      <c r="B412" s="8"/>
      <c r="C412" s="8"/>
      <c r="D412" s="8"/>
      <c r="E412" s="8"/>
      <c r="F412" s="8"/>
      <c r="G412" s="133"/>
      <c r="H412" s="133"/>
      <c r="I412" s="129"/>
      <c r="J412" s="129"/>
      <c r="K412" s="129"/>
      <c r="L412" s="129"/>
      <c r="M412" s="129"/>
      <c r="N412" s="129"/>
      <c r="O412" s="8"/>
      <c r="P412" s="8"/>
      <c r="Q412" s="8"/>
      <c r="R412" s="8"/>
      <c r="S412" s="8"/>
      <c r="T412" s="8"/>
      <c r="U412" s="8"/>
      <c r="V412" s="8"/>
      <c r="W412" s="8"/>
      <c r="X412" s="8"/>
      <c r="Y412" s="8"/>
      <c r="Z412" s="133"/>
      <c r="AA412" s="133"/>
      <c r="AB412" s="8"/>
      <c r="AC412" s="8"/>
      <c r="AD412" s="8"/>
      <c r="AE412" s="8"/>
    </row>
    <row r="413" ht="15.75" customHeight="1">
      <c r="A413" s="8"/>
      <c r="B413" s="8"/>
      <c r="C413" s="8"/>
      <c r="D413" s="8"/>
      <c r="E413" s="8"/>
      <c r="F413" s="8"/>
      <c r="G413" s="133"/>
      <c r="H413" s="133"/>
      <c r="I413" s="129"/>
      <c r="J413" s="129"/>
      <c r="K413" s="129"/>
      <c r="L413" s="129"/>
      <c r="M413" s="129"/>
      <c r="N413" s="129"/>
      <c r="O413" s="8"/>
      <c r="P413" s="8"/>
      <c r="Q413" s="8"/>
      <c r="R413" s="8"/>
      <c r="S413" s="8"/>
      <c r="T413" s="8"/>
      <c r="U413" s="8"/>
      <c r="V413" s="8"/>
      <c r="W413" s="8"/>
      <c r="X413" s="8"/>
      <c r="Y413" s="8"/>
      <c r="Z413" s="133"/>
      <c r="AA413" s="133"/>
      <c r="AB413" s="8"/>
      <c r="AC413" s="8"/>
      <c r="AD413" s="8"/>
      <c r="AE413" s="8"/>
    </row>
    <row r="414" ht="15.75" customHeight="1">
      <c r="A414" s="8"/>
      <c r="B414" s="8"/>
      <c r="C414" s="8"/>
      <c r="D414" s="8"/>
      <c r="E414" s="8"/>
      <c r="F414" s="8"/>
      <c r="G414" s="133"/>
      <c r="H414" s="133"/>
      <c r="I414" s="129"/>
      <c r="J414" s="129"/>
      <c r="K414" s="129"/>
      <c r="L414" s="129"/>
      <c r="M414" s="129"/>
      <c r="N414" s="129"/>
      <c r="O414" s="8"/>
      <c r="P414" s="8"/>
      <c r="Q414" s="8"/>
      <c r="R414" s="8"/>
      <c r="S414" s="8"/>
      <c r="T414" s="8"/>
      <c r="U414" s="8"/>
      <c r="V414" s="8"/>
      <c r="W414" s="8"/>
      <c r="X414" s="8"/>
      <c r="Y414" s="8"/>
      <c r="Z414" s="133"/>
      <c r="AA414" s="133"/>
      <c r="AB414" s="8"/>
      <c r="AC414" s="8"/>
      <c r="AD414" s="8"/>
      <c r="AE414" s="8"/>
    </row>
    <row r="415" ht="15.75" customHeight="1">
      <c r="A415" s="8"/>
      <c r="B415" s="8"/>
      <c r="C415" s="8"/>
      <c r="D415" s="8"/>
      <c r="E415" s="8"/>
      <c r="F415" s="8"/>
      <c r="G415" s="133"/>
      <c r="H415" s="133"/>
      <c r="I415" s="129"/>
      <c r="J415" s="129"/>
      <c r="K415" s="129"/>
      <c r="L415" s="129"/>
      <c r="M415" s="129"/>
      <c r="N415" s="129"/>
      <c r="O415" s="8"/>
      <c r="P415" s="8"/>
      <c r="Q415" s="8"/>
      <c r="R415" s="8"/>
      <c r="S415" s="8"/>
      <c r="T415" s="8"/>
      <c r="U415" s="8"/>
      <c r="V415" s="8"/>
      <c r="W415" s="8"/>
      <c r="X415" s="8"/>
      <c r="Y415" s="8"/>
      <c r="Z415" s="133"/>
      <c r="AA415" s="133"/>
      <c r="AB415" s="8"/>
      <c r="AC415" s="8"/>
      <c r="AD415" s="8"/>
      <c r="AE415" s="8"/>
    </row>
    <row r="416" ht="15.75" customHeight="1">
      <c r="A416" s="8"/>
      <c r="B416" s="8"/>
      <c r="C416" s="8"/>
      <c r="D416" s="8"/>
      <c r="E416" s="8"/>
      <c r="F416" s="8"/>
      <c r="G416" s="133"/>
      <c r="H416" s="133"/>
      <c r="I416" s="129"/>
      <c r="J416" s="129"/>
      <c r="K416" s="129"/>
      <c r="L416" s="129"/>
      <c r="M416" s="129"/>
      <c r="N416" s="129"/>
      <c r="O416" s="8"/>
      <c r="P416" s="8"/>
      <c r="Q416" s="8"/>
      <c r="R416" s="8"/>
      <c r="S416" s="8"/>
      <c r="T416" s="8"/>
      <c r="U416" s="8"/>
      <c r="V416" s="8"/>
      <c r="W416" s="8"/>
      <c r="X416" s="8"/>
      <c r="Y416" s="8"/>
      <c r="Z416" s="133"/>
      <c r="AA416" s="133"/>
      <c r="AB416" s="8"/>
      <c r="AC416" s="8"/>
      <c r="AD416" s="8"/>
      <c r="AE416" s="8"/>
    </row>
    <row r="417" ht="15.75" customHeight="1">
      <c r="A417" s="8"/>
      <c r="B417" s="8"/>
      <c r="C417" s="8"/>
      <c r="D417" s="8"/>
      <c r="E417" s="8"/>
      <c r="F417" s="8"/>
      <c r="G417" s="133"/>
      <c r="H417" s="133"/>
      <c r="I417" s="129"/>
      <c r="J417" s="129"/>
      <c r="K417" s="129"/>
      <c r="L417" s="129"/>
      <c r="M417" s="129"/>
      <c r="N417" s="129"/>
      <c r="O417" s="8"/>
      <c r="P417" s="8"/>
      <c r="Q417" s="8"/>
      <c r="R417" s="8"/>
      <c r="S417" s="8"/>
      <c r="T417" s="8"/>
      <c r="U417" s="8"/>
      <c r="V417" s="8"/>
      <c r="W417" s="8"/>
      <c r="X417" s="8"/>
      <c r="Y417" s="8"/>
      <c r="Z417" s="133"/>
      <c r="AA417" s="133"/>
      <c r="AB417" s="8"/>
      <c r="AC417" s="8"/>
      <c r="AD417" s="8"/>
      <c r="AE417" s="8"/>
    </row>
    <row r="418" ht="15.75" customHeight="1">
      <c r="A418" s="8"/>
      <c r="B418" s="8"/>
      <c r="C418" s="8"/>
      <c r="D418" s="8"/>
      <c r="E418" s="8"/>
      <c r="F418" s="8"/>
      <c r="G418" s="133"/>
      <c r="H418" s="133"/>
      <c r="I418" s="129"/>
      <c r="J418" s="129"/>
      <c r="K418" s="129"/>
      <c r="L418" s="129"/>
      <c r="M418" s="129"/>
      <c r="N418" s="129"/>
      <c r="O418" s="8"/>
      <c r="P418" s="8"/>
      <c r="Q418" s="8"/>
      <c r="R418" s="8"/>
      <c r="S418" s="8"/>
      <c r="T418" s="8"/>
      <c r="U418" s="8"/>
      <c r="V418" s="8"/>
      <c r="W418" s="8"/>
      <c r="X418" s="8"/>
      <c r="Y418" s="8"/>
      <c r="Z418" s="133"/>
      <c r="AA418" s="133"/>
      <c r="AB418" s="8"/>
      <c r="AC418" s="8"/>
      <c r="AD418" s="8"/>
      <c r="AE418" s="8"/>
    </row>
    <row r="419" ht="15.75" customHeight="1">
      <c r="A419" s="8"/>
      <c r="B419" s="8"/>
      <c r="C419" s="8"/>
      <c r="D419" s="8"/>
      <c r="E419" s="8"/>
      <c r="F419" s="8"/>
      <c r="G419" s="133"/>
      <c r="H419" s="133"/>
      <c r="I419" s="129"/>
      <c r="J419" s="129"/>
      <c r="K419" s="129"/>
      <c r="L419" s="129"/>
      <c r="M419" s="129"/>
      <c r="N419" s="129"/>
      <c r="O419" s="8"/>
      <c r="P419" s="8"/>
      <c r="Q419" s="8"/>
      <c r="R419" s="8"/>
      <c r="S419" s="8"/>
      <c r="T419" s="8"/>
      <c r="U419" s="8"/>
      <c r="V419" s="8"/>
      <c r="W419" s="8"/>
      <c r="X419" s="8"/>
      <c r="Y419" s="8"/>
      <c r="Z419" s="133"/>
      <c r="AA419" s="133"/>
      <c r="AB419" s="8"/>
      <c r="AC419" s="8"/>
      <c r="AD419" s="8"/>
      <c r="AE419" s="8"/>
    </row>
    <row r="420" ht="15.75" customHeight="1">
      <c r="A420" s="8"/>
      <c r="B420" s="8"/>
      <c r="C420" s="8"/>
      <c r="D420" s="8"/>
      <c r="E420" s="8"/>
      <c r="F420" s="8"/>
      <c r="G420" s="133"/>
      <c r="H420" s="133"/>
      <c r="I420" s="129"/>
      <c r="J420" s="129"/>
      <c r="K420" s="129"/>
      <c r="L420" s="129"/>
      <c r="M420" s="129"/>
      <c r="N420" s="129"/>
      <c r="O420" s="8"/>
      <c r="P420" s="8"/>
      <c r="Q420" s="8"/>
      <c r="R420" s="8"/>
      <c r="S420" s="8"/>
      <c r="T420" s="8"/>
      <c r="U420" s="8"/>
      <c r="V420" s="8"/>
      <c r="W420" s="8"/>
      <c r="X420" s="8"/>
      <c r="Y420" s="8"/>
      <c r="Z420" s="133"/>
      <c r="AA420" s="133"/>
      <c r="AB420" s="8"/>
      <c r="AC420" s="8"/>
      <c r="AD420" s="8"/>
      <c r="AE420" s="8"/>
    </row>
    <row r="421" ht="15.75" customHeight="1">
      <c r="A421" s="8"/>
      <c r="B421" s="8"/>
      <c r="C421" s="8"/>
      <c r="D421" s="8"/>
      <c r="E421" s="8"/>
      <c r="F421" s="8"/>
      <c r="G421" s="133"/>
      <c r="H421" s="133"/>
      <c r="I421" s="129"/>
      <c r="J421" s="129"/>
      <c r="K421" s="129"/>
      <c r="L421" s="129"/>
      <c r="M421" s="129"/>
      <c r="N421" s="129"/>
      <c r="O421" s="8"/>
      <c r="P421" s="8"/>
      <c r="Q421" s="8"/>
      <c r="R421" s="8"/>
      <c r="S421" s="8"/>
      <c r="T421" s="8"/>
      <c r="U421" s="8"/>
      <c r="V421" s="8"/>
      <c r="W421" s="8"/>
      <c r="X421" s="8"/>
      <c r="Y421" s="8"/>
      <c r="Z421" s="133"/>
      <c r="AA421" s="133"/>
      <c r="AB421" s="8"/>
      <c r="AC421" s="8"/>
      <c r="AD421" s="8"/>
      <c r="AE421" s="8"/>
    </row>
    <row r="422" ht="15.75" customHeight="1">
      <c r="A422" s="8"/>
      <c r="B422" s="8"/>
      <c r="C422" s="8"/>
      <c r="D422" s="8"/>
      <c r="E422" s="8"/>
      <c r="F422" s="8"/>
      <c r="G422" s="133"/>
      <c r="H422" s="133"/>
      <c r="I422" s="129"/>
      <c r="J422" s="129"/>
      <c r="K422" s="129"/>
      <c r="L422" s="129"/>
      <c r="M422" s="129"/>
      <c r="N422" s="129"/>
      <c r="O422" s="8"/>
      <c r="P422" s="8"/>
      <c r="Q422" s="8"/>
      <c r="R422" s="8"/>
      <c r="S422" s="8"/>
      <c r="T422" s="8"/>
      <c r="U422" s="8"/>
      <c r="V422" s="8"/>
      <c r="W422" s="8"/>
      <c r="X422" s="8"/>
      <c r="Y422" s="8"/>
      <c r="Z422" s="133"/>
      <c r="AA422" s="133"/>
      <c r="AB422" s="8"/>
      <c r="AC422" s="8"/>
      <c r="AD422" s="8"/>
      <c r="AE422" s="8"/>
    </row>
    <row r="423" ht="15.75" customHeight="1">
      <c r="A423" s="8"/>
      <c r="B423" s="8"/>
      <c r="C423" s="8"/>
      <c r="D423" s="8"/>
      <c r="E423" s="8"/>
      <c r="F423" s="8"/>
      <c r="G423" s="133"/>
      <c r="H423" s="133"/>
      <c r="I423" s="129"/>
      <c r="J423" s="129"/>
      <c r="K423" s="129"/>
      <c r="L423" s="129"/>
      <c r="M423" s="129"/>
      <c r="N423" s="129"/>
      <c r="O423" s="8"/>
      <c r="P423" s="8"/>
      <c r="Q423" s="8"/>
      <c r="R423" s="8"/>
      <c r="S423" s="8"/>
      <c r="T423" s="8"/>
      <c r="U423" s="8"/>
      <c r="V423" s="8"/>
      <c r="W423" s="8"/>
      <c r="X423" s="8"/>
      <c r="Y423" s="8"/>
      <c r="Z423" s="133"/>
      <c r="AA423" s="133"/>
      <c r="AB423" s="8"/>
      <c r="AC423" s="8"/>
      <c r="AD423" s="8"/>
      <c r="AE423" s="8"/>
    </row>
    <row r="424" ht="15.75" customHeight="1">
      <c r="A424" s="8"/>
      <c r="B424" s="8"/>
      <c r="C424" s="8"/>
      <c r="D424" s="8"/>
      <c r="E424" s="8"/>
      <c r="F424" s="8"/>
      <c r="G424" s="133"/>
      <c r="H424" s="133"/>
      <c r="I424" s="129"/>
      <c r="J424" s="129"/>
      <c r="K424" s="129"/>
      <c r="L424" s="129"/>
      <c r="M424" s="129"/>
      <c r="N424" s="129"/>
      <c r="O424" s="8"/>
      <c r="P424" s="8"/>
      <c r="Q424" s="8"/>
      <c r="R424" s="8"/>
      <c r="S424" s="8"/>
      <c r="T424" s="8"/>
      <c r="U424" s="8"/>
      <c r="V424" s="8"/>
      <c r="W424" s="8"/>
      <c r="X424" s="8"/>
      <c r="Y424" s="8"/>
      <c r="Z424" s="133"/>
      <c r="AA424" s="133"/>
      <c r="AB424" s="8"/>
      <c r="AC424" s="8"/>
      <c r="AD424" s="8"/>
      <c r="AE424" s="8"/>
    </row>
    <row r="425" ht="15.75" customHeight="1">
      <c r="A425" s="8"/>
      <c r="B425" s="8"/>
      <c r="C425" s="8"/>
      <c r="D425" s="8"/>
      <c r="E425" s="8"/>
      <c r="F425" s="8"/>
      <c r="G425" s="133"/>
      <c r="H425" s="133"/>
      <c r="I425" s="129"/>
      <c r="J425" s="129"/>
      <c r="K425" s="129"/>
      <c r="L425" s="129"/>
      <c r="M425" s="129"/>
      <c r="N425" s="129"/>
      <c r="O425" s="8"/>
      <c r="P425" s="8"/>
      <c r="Q425" s="8"/>
      <c r="R425" s="8"/>
      <c r="S425" s="8"/>
      <c r="T425" s="8"/>
      <c r="U425" s="8"/>
      <c r="V425" s="8"/>
      <c r="W425" s="8"/>
      <c r="X425" s="8"/>
      <c r="Y425" s="8"/>
      <c r="Z425" s="133"/>
      <c r="AA425" s="133"/>
      <c r="AB425" s="8"/>
      <c r="AC425" s="8"/>
      <c r="AD425" s="8"/>
      <c r="AE425" s="8"/>
    </row>
    <row r="426" ht="15.75" customHeight="1">
      <c r="A426" s="8"/>
      <c r="B426" s="8"/>
      <c r="C426" s="8"/>
      <c r="D426" s="8"/>
      <c r="E426" s="8"/>
      <c r="F426" s="8"/>
      <c r="G426" s="133"/>
      <c r="H426" s="133"/>
      <c r="I426" s="129"/>
      <c r="J426" s="129"/>
      <c r="K426" s="129"/>
      <c r="L426" s="129"/>
      <c r="M426" s="129"/>
      <c r="N426" s="129"/>
      <c r="O426" s="8"/>
      <c r="P426" s="8"/>
      <c r="Q426" s="8"/>
      <c r="R426" s="8"/>
      <c r="S426" s="8"/>
      <c r="T426" s="8"/>
      <c r="U426" s="8"/>
      <c r="V426" s="8"/>
      <c r="W426" s="8"/>
      <c r="X426" s="8"/>
      <c r="Y426" s="8"/>
      <c r="Z426" s="133"/>
      <c r="AA426" s="133"/>
      <c r="AB426" s="8"/>
      <c r="AC426" s="8"/>
      <c r="AD426" s="8"/>
      <c r="AE426" s="8"/>
    </row>
    <row r="427" ht="15.75" customHeight="1">
      <c r="A427" s="8"/>
      <c r="B427" s="8"/>
      <c r="C427" s="8"/>
      <c r="D427" s="8"/>
      <c r="E427" s="8"/>
      <c r="F427" s="8"/>
      <c r="G427" s="133"/>
      <c r="H427" s="133"/>
      <c r="I427" s="129"/>
      <c r="J427" s="129"/>
      <c r="K427" s="129"/>
      <c r="L427" s="129"/>
      <c r="M427" s="129"/>
      <c r="N427" s="129"/>
      <c r="O427" s="8"/>
      <c r="P427" s="8"/>
      <c r="Q427" s="8"/>
      <c r="R427" s="8"/>
      <c r="S427" s="8"/>
      <c r="T427" s="8"/>
      <c r="U427" s="8"/>
      <c r="V427" s="8"/>
      <c r="W427" s="8"/>
      <c r="X427" s="8"/>
      <c r="Y427" s="8"/>
      <c r="Z427" s="133"/>
      <c r="AA427" s="133"/>
      <c r="AB427" s="8"/>
      <c r="AC427" s="8"/>
      <c r="AD427" s="8"/>
      <c r="AE427" s="8"/>
    </row>
    <row r="428" ht="15.75" customHeight="1">
      <c r="A428" s="8"/>
      <c r="B428" s="8"/>
      <c r="C428" s="8"/>
      <c r="D428" s="8"/>
      <c r="E428" s="8"/>
      <c r="F428" s="8"/>
      <c r="G428" s="133"/>
      <c r="H428" s="133"/>
      <c r="I428" s="129"/>
      <c r="J428" s="129"/>
      <c r="K428" s="129"/>
      <c r="L428" s="129"/>
      <c r="M428" s="129"/>
      <c r="N428" s="129"/>
      <c r="O428" s="8"/>
      <c r="P428" s="8"/>
      <c r="Q428" s="8"/>
      <c r="R428" s="8"/>
      <c r="S428" s="8"/>
      <c r="T428" s="8"/>
      <c r="U428" s="8"/>
      <c r="V428" s="8"/>
      <c r="W428" s="8"/>
      <c r="X428" s="8"/>
      <c r="Y428" s="8"/>
      <c r="Z428" s="133"/>
      <c r="AA428" s="133"/>
      <c r="AB428" s="8"/>
      <c r="AC428" s="8"/>
      <c r="AD428" s="8"/>
      <c r="AE428" s="8"/>
    </row>
    <row r="429" ht="15.75" customHeight="1">
      <c r="A429" s="8"/>
      <c r="B429" s="8"/>
      <c r="C429" s="8"/>
      <c r="D429" s="8"/>
      <c r="E429" s="8"/>
      <c r="F429" s="8"/>
      <c r="G429" s="133"/>
      <c r="H429" s="133"/>
      <c r="I429" s="129"/>
      <c r="J429" s="129"/>
      <c r="K429" s="129"/>
      <c r="L429" s="129"/>
      <c r="M429" s="129"/>
      <c r="N429" s="129"/>
      <c r="O429" s="8"/>
      <c r="P429" s="8"/>
      <c r="Q429" s="8"/>
      <c r="R429" s="8"/>
      <c r="S429" s="8"/>
      <c r="T429" s="8"/>
      <c r="U429" s="8"/>
      <c r="V429" s="8"/>
      <c r="W429" s="8"/>
      <c r="X429" s="8"/>
      <c r="Y429" s="8"/>
      <c r="Z429" s="133"/>
      <c r="AA429" s="133"/>
      <c r="AB429" s="8"/>
      <c r="AC429" s="8"/>
      <c r="AD429" s="8"/>
      <c r="AE429" s="8"/>
    </row>
    <row r="430" ht="15.75" customHeight="1">
      <c r="A430" s="8"/>
      <c r="B430" s="8"/>
      <c r="C430" s="8"/>
      <c r="D430" s="8"/>
      <c r="E430" s="8"/>
      <c r="F430" s="8"/>
      <c r="G430" s="133"/>
      <c r="H430" s="133"/>
      <c r="I430" s="129"/>
      <c r="J430" s="129"/>
      <c r="K430" s="129"/>
      <c r="L430" s="129"/>
      <c r="M430" s="129"/>
      <c r="N430" s="129"/>
      <c r="O430" s="8"/>
      <c r="P430" s="8"/>
      <c r="Q430" s="8"/>
      <c r="R430" s="8"/>
      <c r="S430" s="8"/>
      <c r="T430" s="8"/>
      <c r="U430" s="8"/>
      <c r="V430" s="8"/>
      <c r="W430" s="8"/>
      <c r="X430" s="8"/>
      <c r="Y430" s="8"/>
      <c r="Z430" s="133"/>
      <c r="AA430" s="133"/>
      <c r="AB430" s="8"/>
      <c r="AC430" s="8"/>
      <c r="AD430" s="8"/>
      <c r="AE430" s="8"/>
    </row>
    <row r="431" ht="15.75" customHeight="1">
      <c r="A431" s="8"/>
      <c r="B431" s="8"/>
      <c r="C431" s="8"/>
      <c r="D431" s="8"/>
      <c r="E431" s="8"/>
      <c r="F431" s="8"/>
      <c r="G431" s="133"/>
      <c r="H431" s="133"/>
      <c r="I431" s="129"/>
      <c r="J431" s="129"/>
      <c r="K431" s="129"/>
      <c r="L431" s="129"/>
      <c r="M431" s="129"/>
      <c r="N431" s="129"/>
      <c r="O431" s="8"/>
      <c r="P431" s="8"/>
      <c r="Q431" s="8"/>
      <c r="R431" s="8"/>
      <c r="S431" s="8"/>
      <c r="T431" s="8"/>
      <c r="U431" s="8"/>
      <c r="V431" s="8"/>
      <c r="W431" s="8"/>
      <c r="X431" s="8"/>
      <c r="Y431" s="8"/>
      <c r="Z431" s="133"/>
      <c r="AA431" s="133"/>
      <c r="AB431" s="8"/>
      <c r="AC431" s="8"/>
      <c r="AD431" s="8"/>
      <c r="AE431" s="8"/>
    </row>
    <row r="432" ht="15.75" customHeight="1">
      <c r="A432" s="8"/>
      <c r="B432" s="8"/>
      <c r="C432" s="8"/>
      <c r="D432" s="8"/>
      <c r="E432" s="8"/>
      <c r="F432" s="8"/>
      <c r="G432" s="133"/>
      <c r="H432" s="133"/>
      <c r="I432" s="129"/>
      <c r="J432" s="129"/>
      <c r="K432" s="129"/>
      <c r="L432" s="129"/>
      <c r="M432" s="129"/>
      <c r="N432" s="129"/>
      <c r="O432" s="8"/>
      <c r="P432" s="8"/>
      <c r="Q432" s="8"/>
      <c r="R432" s="8"/>
      <c r="S432" s="8"/>
      <c r="T432" s="8"/>
      <c r="U432" s="8"/>
      <c r="V432" s="8"/>
      <c r="W432" s="8"/>
      <c r="X432" s="8"/>
      <c r="Y432" s="8"/>
      <c r="Z432" s="133"/>
      <c r="AA432" s="133"/>
      <c r="AB432" s="8"/>
      <c r="AC432" s="8"/>
      <c r="AD432" s="8"/>
      <c r="AE432" s="8"/>
    </row>
    <row r="433" ht="15.75" customHeight="1">
      <c r="A433" s="8"/>
      <c r="B433" s="8"/>
      <c r="C433" s="8"/>
      <c r="D433" s="8"/>
      <c r="E433" s="8"/>
      <c r="F433" s="8"/>
      <c r="G433" s="133"/>
      <c r="H433" s="133"/>
      <c r="I433" s="129"/>
      <c r="J433" s="129"/>
      <c r="K433" s="129"/>
      <c r="L433" s="129"/>
      <c r="M433" s="129"/>
      <c r="N433" s="129"/>
      <c r="O433" s="8"/>
      <c r="P433" s="8"/>
      <c r="Q433" s="8"/>
      <c r="R433" s="8"/>
      <c r="S433" s="8"/>
      <c r="T433" s="8"/>
      <c r="U433" s="8"/>
      <c r="V433" s="8"/>
      <c r="W433" s="8"/>
      <c r="X433" s="8"/>
      <c r="Y433" s="8"/>
      <c r="Z433" s="133"/>
      <c r="AA433" s="133"/>
      <c r="AB433" s="8"/>
      <c r="AC433" s="8"/>
      <c r="AD433" s="8"/>
      <c r="AE433" s="8"/>
    </row>
    <row r="434" ht="15.75" customHeight="1">
      <c r="A434" s="8"/>
      <c r="B434" s="8"/>
      <c r="C434" s="8"/>
      <c r="D434" s="8"/>
      <c r="E434" s="8"/>
      <c r="F434" s="8"/>
      <c r="G434" s="133"/>
      <c r="H434" s="133"/>
      <c r="I434" s="129"/>
      <c r="J434" s="129"/>
      <c r="K434" s="129"/>
      <c r="L434" s="129"/>
      <c r="M434" s="129"/>
      <c r="N434" s="129"/>
      <c r="O434" s="8"/>
      <c r="P434" s="8"/>
      <c r="Q434" s="8"/>
      <c r="R434" s="8"/>
      <c r="S434" s="8"/>
      <c r="T434" s="8"/>
      <c r="U434" s="8"/>
      <c r="V434" s="8"/>
      <c r="W434" s="8"/>
      <c r="X434" s="8"/>
      <c r="Y434" s="8"/>
      <c r="Z434" s="133"/>
      <c r="AA434" s="133"/>
      <c r="AB434" s="8"/>
      <c r="AC434" s="8"/>
      <c r="AD434" s="8"/>
      <c r="AE434" s="8"/>
    </row>
    <row r="435" ht="15.75" customHeight="1">
      <c r="A435" s="8"/>
      <c r="B435" s="8"/>
      <c r="C435" s="8"/>
      <c r="D435" s="8"/>
      <c r="E435" s="8"/>
      <c r="F435" s="8"/>
      <c r="G435" s="133"/>
      <c r="H435" s="133"/>
      <c r="I435" s="129"/>
      <c r="J435" s="129"/>
      <c r="K435" s="129"/>
      <c r="L435" s="129"/>
      <c r="M435" s="129"/>
      <c r="N435" s="129"/>
      <c r="O435" s="8"/>
      <c r="P435" s="8"/>
      <c r="Q435" s="8"/>
      <c r="R435" s="8"/>
      <c r="S435" s="8"/>
      <c r="T435" s="8"/>
      <c r="U435" s="8"/>
      <c r="V435" s="8"/>
      <c r="W435" s="8"/>
      <c r="X435" s="8"/>
      <c r="Y435" s="8"/>
      <c r="Z435" s="133"/>
      <c r="AA435" s="133"/>
      <c r="AB435" s="8"/>
      <c r="AC435" s="8"/>
      <c r="AD435" s="8"/>
      <c r="AE435" s="8"/>
    </row>
    <row r="436" ht="15.75" customHeight="1">
      <c r="A436" s="8"/>
      <c r="B436" s="8"/>
      <c r="C436" s="8"/>
      <c r="D436" s="8"/>
      <c r="E436" s="8"/>
      <c r="F436" s="8"/>
      <c r="G436" s="133"/>
      <c r="H436" s="133"/>
      <c r="I436" s="129"/>
      <c r="J436" s="129"/>
      <c r="K436" s="129"/>
      <c r="L436" s="129"/>
      <c r="M436" s="129"/>
      <c r="N436" s="129"/>
      <c r="O436" s="8"/>
      <c r="P436" s="8"/>
      <c r="Q436" s="8"/>
      <c r="R436" s="8"/>
      <c r="S436" s="8"/>
      <c r="T436" s="8"/>
      <c r="U436" s="8"/>
      <c r="V436" s="8"/>
      <c r="W436" s="8"/>
      <c r="X436" s="8"/>
      <c r="Y436" s="8"/>
      <c r="Z436" s="133"/>
      <c r="AA436" s="133"/>
      <c r="AB436" s="8"/>
      <c r="AC436" s="8"/>
      <c r="AD436" s="8"/>
      <c r="AE436" s="8"/>
    </row>
    <row r="437" ht="15.75" customHeight="1">
      <c r="A437" s="8"/>
      <c r="B437" s="8"/>
      <c r="C437" s="8"/>
      <c r="D437" s="8"/>
      <c r="E437" s="8"/>
      <c r="F437" s="8"/>
      <c r="G437" s="133"/>
      <c r="H437" s="133"/>
      <c r="I437" s="129"/>
      <c r="J437" s="129"/>
      <c r="K437" s="129"/>
      <c r="L437" s="129"/>
      <c r="M437" s="129"/>
      <c r="N437" s="129"/>
      <c r="O437" s="8"/>
      <c r="P437" s="8"/>
      <c r="Q437" s="8"/>
      <c r="R437" s="8"/>
      <c r="S437" s="8"/>
      <c r="T437" s="8"/>
      <c r="U437" s="8"/>
      <c r="V437" s="8"/>
      <c r="W437" s="8"/>
      <c r="X437" s="8"/>
      <c r="Y437" s="8"/>
      <c r="Z437" s="133"/>
      <c r="AA437" s="133"/>
      <c r="AB437" s="8"/>
      <c r="AC437" s="8"/>
      <c r="AD437" s="8"/>
      <c r="AE437" s="8"/>
    </row>
    <row r="438" ht="15.75" customHeight="1">
      <c r="A438" s="8"/>
      <c r="B438" s="8"/>
      <c r="C438" s="8"/>
      <c r="D438" s="8"/>
      <c r="E438" s="8"/>
      <c r="F438" s="8"/>
      <c r="G438" s="133"/>
      <c r="H438" s="133"/>
      <c r="I438" s="129"/>
      <c r="J438" s="129"/>
      <c r="K438" s="129"/>
      <c r="L438" s="129"/>
      <c r="M438" s="129"/>
      <c r="N438" s="129"/>
      <c r="O438" s="8"/>
      <c r="P438" s="8"/>
      <c r="Q438" s="8"/>
      <c r="R438" s="8"/>
      <c r="S438" s="8"/>
      <c r="T438" s="8"/>
      <c r="U438" s="8"/>
      <c r="V438" s="8"/>
      <c r="W438" s="8"/>
      <c r="X438" s="8"/>
      <c r="Y438" s="8"/>
      <c r="Z438" s="133"/>
      <c r="AA438" s="133"/>
      <c r="AB438" s="8"/>
      <c r="AC438" s="8"/>
      <c r="AD438" s="8"/>
      <c r="AE438" s="8"/>
    </row>
    <row r="439" ht="15.75" customHeight="1">
      <c r="A439" s="8"/>
      <c r="B439" s="8"/>
      <c r="C439" s="8"/>
      <c r="D439" s="8"/>
      <c r="E439" s="8"/>
      <c r="F439" s="8"/>
      <c r="G439" s="133"/>
      <c r="H439" s="133"/>
      <c r="I439" s="129"/>
      <c r="J439" s="129"/>
      <c r="K439" s="129"/>
      <c r="L439" s="129"/>
      <c r="M439" s="129"/>
      <c r="N439" s="129"/>
      <c r="O439" s="8"/>
      <c r="P439" s="8"/>
      <c r="Q439" s="8"/>
      <c r="R439" s="8"/>
      <c r="S439" s="8"/>
      <c r="T439" s="8"/>
      <c r="U439" s="8"/>
      <c r="V439" s="8"/>
      <c r="W439" s="8"/>
      <c r="X439" s="8"/>
      <c r="Y439" s="8"/>
      <c r="Z439" s="133"/>
      <c r="AA439" s="133"/>
      <c r="AB439" s="8"/>
      <c r="AC439" s="8"/>
      <c r="AD439" s="8"/>
      <c r="AE439" s="8"/>
    </row>
    <row r="440" ht="15.75" customHeight="1">
      <c r="A440" s="8"/>
      <c r="B440" s="8"/>
      <c r="C440" s="8"/>
      <c r="D440" s="8"/>
      <c r="E440" s="8"/>
      <c r="F440" s="8"/>
      <c r="G440" s="133"/>
      <c r="H440" s="133"/>
      <c r="I440" s="129"/>
      <c r="J440" s="129"/>
      <c r="K440" s="129"/>
      <c r="L440" s="129"/>
      <c r="M440" s="129"/>
      <c r="N440" s="129"/>
      <c r="O440" s="8"/>
      <c r="P440" s="8"/>
      <c r="Q440" s="8"/>
      <c r="R440" s="8"/>
      <c r="S440" s="8"/>
      <c r="T440" s="8"/>
      <c r="U440" s="8"/>
      <c r="V440" s="8"/>
      <c r="W440" s="8"/>
      <c r="X440" s="8"/>
      <c r="Y440" s="8"/>
      <c r="Z440" s="133"/>
      <c r="AA440" s="133"/>
      <c r="AB440" s="8"/>
      <c r="AC440" s="8"/>
      <c r="AD440" s="8"/>
      <c r="AE440" s="8"/>
    </row>
    <row r="441" ht="15.75" customHeight="1">
      <c r="A441" s="8"/>
      <c r="B441" s="8"/>
      <c r="C441" s="8"/>
      <c r="D441" s="8"/>
      <c r="E441" s="8"/>
      <c r="F441" s="8"/>
      <c r="G441" s="133"/>
      <c r="H441" s="133"/>
      <c r="I441" s="129"/>
      <c r="J441" s="129"/>
      <c r="K441" s="129"/>
      <c r="L441" s="129"/>
      <c r="M441" s="129"/>
      <c r="N441" s="129"/>
      <c r="O441" s="8"/>
      <c r="P441" s="8"/>
      <c r="Q441" s="8"/>
      <c r="R441" s="8"/>
      <c r="S441" s="8"/>
      <c r="T441" s="8"/>
      <c r="U441" s="8"/>
      <c r="V441" s="8"/>
      <c r="W441" s="8"/>
      <c r="X441" s="8"/>
      <c r="Y441" s="8"/>
      <c r="Z441" s="133"/>
      <c r="AA441" s="133"/>
      <c r="AB441" s="8"/>
      <c r="AC441" s="8"/>
      <c r="AD441" s="8"/>
      <c r="AE441" s="8"/>
    </row>
    <row r="442" ht="15.75" customHeight="1">
      <c r="A442" s="8"/>
      <c r="B442" s="8"/>
      <c r="C442" s="8"/>
      <c r="D442" s="8"/>
      <c r="E442" s="8"/>
      <c r="F442" s="8"/>
      <c r="G442" s="133"/>
      <c r="H442" s="133"/>
      <c r="I442" s="129"/>
      <c r="J442" s="129"/>
      <c r="K442" s="129"/>
      <c r="L442" s="129"/>
      <c r="M442" s="129"/>
      <c r="N442" s="129"/>
      <c r="O442" s="8"/>
      <c r="P442" s="8"/>
      <c r="Q442" s="8"/>
      <c r="R442" s="8"/>
      <c r="S442" s="8"/>
      <c r="T442" s="8"/>
      <c r="U442" s="8"/>
      <c r="V442" s="8"/>
      <c r="W442" s="8"/>
      <c r="X442" s="8"/>
      <c r="Y442" s="8"/>
      <c r="Z442" s="133"/>
      <c r="AA442" s="133"/>
      <c r="AB442" s="8"/>
      <c r="AC442" s="8"/>
      <c r="AD442" s="8"/>
      <c r="AE442" s="8"/>
    </row>
    <row r="443" ht="15.75" customHeight="1">
      <c r="A443" s="8"/>
      <c r="B443" s="8"/>
      <c r="C443" s="8"/>
      <c r="D443" s="8"/>
      <c r="E443" s="8"/>
      <c r="F443" s="8"/>
      <c r="G443" s="133"/>
      <c r="H443" s="133"/>
      <c r="I443" s="129"/>
      <c r="J443" s="129"/>
      <c r="K443" s="129"/>
      <c r="L443" s="129"/>
      <c r="M443" s="129"/>
      <c r="N443" s="129"/>
      <c r="O443" s="8"/>
      <c r="P443" s="8"/>
      <c r="Q443" s="8"/>
      <c r="R443" s="8"/>
      <c r="S443" s="8"/>
      <c r="T443" s="8"/>
      <c r="U443" s="8"/>
      <c r="V443" s="8"/>
      <c r="W443" s="8"/>
      <c r="X443" s="8"/>
      <c r="Y443" s="8"/>
      <c r="Z443" s="133"/>
      <c r="AA443" s="133"/>
      <c r="AB443" s="8"/>
      <c r="AC443" s="8"/>
      <c r="AD443" s="8"/>
      <c r="AE443" s="8"/>
    </row>
    <row r="444" ht="15.75" customHeight="1">
      <c r="A444" s="8"/>
      <c r="B444" s="8"/>
      <c r="C444" s="8"/>
      <c r="D444" s="8"/>
      <c r="E444" s="8"/>
      <c r="F444" s="8"/>
      <c r="G444" s="133"/>
      <c r="H444" s="133"/>
      <c r="I444" s="129"/>
      <c r="J444" s="129"/>
      <c r="K444" s="129"/>
      <c r="L444" s="129"/>
      <c r="M444" s="129"/>
      <c r="N444" s="129"/>
      <c r="O444" s="8"/>
      <c r="P444" s="8"/>
      <c r="Q444" s="8"/>
      <c r="R444" s="8"/>
      <c r="S444" s="8"/>
      <c r="T444" s="8"/>
      <c r="U444" s="8"/>
      <c r="V444" s="8"/>
      <c r="W444" s="8"/>
      <c r="X444" s="8"/>
      <c r="Y444" s="8"/>
      <c r="Z444" s="133"/>
      <c r="AA444" s="133"/>
      <c r="AB444" s="8"/>
      <c r="AC444" s="8"/>
      <c r="AD444" s="8"/>
      <c r="AE444" s="8"/>
    </row>
    <row r="445" ht="15.75" customHeight="1">
      <c r="A445" s="8"/>
      <c r="B445" s="8"/>
      <c r="C445" s="8"/>
      <c r="D445" s="8"/>
      <c r="E445" s="8"/>
      <c r="F445" s="8"/>
      <c r="G445" s="133"/>
      <c r="H445" s="133"/>
      <c r="I445" s="129"/>
      <c r="J445" s="129"/>
      <c r="K445" s="129"/>
      <c r="L445" s="129"/>
      <c r="M445" s="129"/>
      <c r="N445" s="129"/>
      <c r="O445" s="8"/>
      <c r="P445" s="8"/>
      <c r="Q445" s="8"/>
      <c r="R445" s="8"/>
      <c r="S445" s="8"/>
      <c r="T445" s="8"/>
      <c r="U445" s="8"/>
      <c r="V445" s="8"/>
      <c r="W445" s="8"/>
      <c r="X445" s="8"/>
      <c r="Y445" s="8"/>
      <c r="Z445" s="133"/>
      <c r="AA445" s="133"/>
      <c r="AB445" s="8"/>
      <c r="AC445" s="8"/>
      <c r="AD445" s="8"/>
      <c r="AE445" s="8"/>
    </row>
    <row r="446" ht="15.75" customHeight="1">
      <c r="A446" s="8"/>
      <c r="B446" s="8"/>
      <c r="C446" s="8"/>
      <c r="D446" s="8"/>
      <c r="E446" s="8"/>
      <c r="F446" s="8"/>
      <c r="G446" s="133"/>
      <c r="H446" s="133"/>
      <c r="I446" s="129"/>
      <c r="J446" s="129"/>
      <c r="K446" s="129"/>
      <c r="L446" s="129"/>
      <c r="M446" s="129"/>
      <c r="N446" s="129"/>
      <c r="O446" s="8"/>
      <c r="P446" s="8"/>
      <c r="Q446" s="8"/>
      <c r="R446" s="8"/>
      <c r="S446" s="8"/>
      <c r="T446" s="8"/>
      <c r="U446" s="8"/>
      <c r="V446" s="8"/>
      <c r="W446" s="8"/>
      <c r="X446" s="8"/>
      <c r="Y446" s="8"/>
      <c r="Z446" s="133"/>
      <c r="AA446" s="133"/>
      <c r="AB446" s="8"/>
      <c r="AC446" s="8"/>
      <c r="AD446" s="8"/>
      <c r="AE446" s="8"/>
    </row>
    <row r="447" ht="15.75" customHeight="1">
      <c r="A447" s="8"/>
      <c r="B447" s="8"/>
      <c r="C447" s="8"/>
      <c r="D447" s="8"/>
      <c r="E447" s="8"/>
      <c r="F447" s="8"/>
      <c r="G447" s="133"/>
      <c r="H447" s="133"/>
      <c r="I447" s="129"/>
      <c r="J447" s="129"/>
      <c r="K447" s="129"/>
      <c r="L447" s="129"/>
      <c r="M447" s="129"/>
      <c r="N447" s="129"/>
      <c r="O447" s="8"/>
      <c r="P447" s="8"/>
      <c r="Q447" s="8"/>
      <c r="R447" s="8"/>
      <c r="S447" s="8"/>
      <c r="T447" s="8"/>
      <c r="U447" s="8"/>
      <c r="V447" s="8"/>
      <c r="W447" s="8"/>
      <c r="X447" s="8"/>
      <c r="Y447" s="8"/>
      <c r="Z447" s="133"/>
      <c r="AA447" s="133"/>
      <c r="AB447" s="8"/>
      <c r="AC447" s="8"/>
      <c r="AD447" s="8"/>
      <c r="AE447" s="8"/>
    </row>
    <row r="448" ht="15.75" customHeight="1">
      <c r="A448" s="8"/>
      <c r="B448" s="8"/>
      <c r="C448" s="8"/>
      <c r="D448" s="8"/>
      <c r="E448" s="8"/>
      <c r="F448" s="8"/>
      <c r="G448" s="133"/>
      <c r="H448" s="133"/>
      <c r="I448" s="129"/>
      <c r="J448" s="129"/>
      <c r="K448" s="129"/>
      <c r="L448" s="129"/>
      <c r="M448" s="129"/>
      <c r="N448" s="129"/>
      <c r="O448" s="8"/>
      <c r="P448" s="8"/>
      <c r="Q448" s="8"/>
      <c r="R448" s="8"/>
      <c r="S448" s="8"/>
      <c r="T448" s="8"/>
      <c r="U448" s="8"/>
      <c r="V448" s="8"/>
      <c r="W448" s="8"/>
      <c r="X448" s="8"/>
      <c r="Y448" s="8"/>
      <c r="Z448" s="133"/>
      <c r="AA448" s="133"/>
      <c r="AB448" s="8"/>
      <c r="AC448" s="8"/>
      <c r="AD448" s="8"/>
      <c r="AE448" s="8"/>
    </row>
    <row r="449" ht="15.75" customHeight="1">
      <c r="A449" s="8"/>
      <c r="B449" s="8"/>
      <c r="C449" s="8"/>
      <c r="D449" s="8"/>
      <c r="E449" s="8"/>
      <c r="F449" s="8"/>
      <c r="G449" s="133"/>
      <c r="H449" s="133"/>
      <c r="I449" s="129"/>
      <c r="J449" s="129"/>
      <c r="K449" s="129"/>
      <c r="L449" s="129"/>
      <c r="M449" s="129"/>
      <c r="N449" s="129"/>
      <c r="O449" s="8"/>
      <c r="P449" s="8"/>
      <c r="Q449" s="8"/>
      <c r="R449" s="8"/>
      <c r="S449" s="8"/>
      <c r="T449" s="8"/>
      <c r="U449" s="8"/>
      <c r="V449" s="8"/>
      <c r="W449" s="8"/>
      <c r="X449" s="8"/>
      <c r="Y449" s="8"/>
      <c r="Z449" s="133"/>
      <c r="AA449" s="133"/>
      <c r="AB449" s="8"/>
      <c r="AC449" s="8"/>
      <c r="AD449" s="8"/>
      <c r="AE449" s="8"/>
    </row>
    <row r="450" ht="15.75" customHeight="1">
      <c r="A450" s="8"/>
      <c r="B450" s="8"/>
      <c r="C450" s="8"/>
      <c r="D450" s="8"/>
      <c r="E450" s="8"/>
      <c r="F450" s="8"/>
      <c r="G450" s="133"/>
      <c r="H450" s="133"/>
      <c r="I450" s="129"/>
      <c r="J450" s="129"/>
      <c r="K450" s="129"/>
      <c r="L450" s="129"/>
      <c r="M450" s="129"/>
      <c r="N450" s="129"/>
      <c r="O450" s="8"/>
      <c r="P450" s="8"/>
      <c r="Q450" s="8"/>
      <c r="R450" s="8"/>
      <c r="S450" s="8"/>
      <c r="T450" s="8"/>
      <c r="U450" s="8"/>
      <c r="V450" s="8"/>
      <c r="W450" s="8"/>
      <c r="X450" s="8"/>
      <c r="Y450" s="8"/>
      <c r="Z450" s="133"/>
      <c r="AA450" s="133"/>
      <c r="AB450" s="8"/>
      <c r="AC450" s="8"/>
      <c r="AD450" s="8"/>
      <c r="AE450" s="8"/>
    </row>
    <row r="451" ht="15.75" customHeight="1">
      <c r="A451" s="8"/>
      <c r="B451" s="8"/>
      <c r="C451" s="8"/>
      <c r="D451" s="8"/>
      <c r="E451" s="8"/>
      <c r="F451" s="8"/>
      <c r="G451" s="133"/>
      <c r="H451" s="133"/>
      <c r="I451" s="129"/>
      <c r="J451" s="129"/>
      <c r="K451" s="129"/>
      <c r="L451" s="129"/>
      <c r="M451" s="129"/>
      <c r="N451" s="129"/>
      <c r="O451" s="8"/>
      <c r="P451" s="8"/>
      <c r="Q451" s="8"/>
      <c r="R451" s="8"/>
      <c r="S451" s="8"/>
      <c r="T451" s="8"/>
      <c r="U451" s="8"/>
      <c r="V451" s="8"/>
      <c r="W451" s="8"/>
      <c r="X451" s="8"/>
      <c r="Y451" s="8"/>
      <c r="Z451" s="133"/>
      <c r="AA451" s="133"/>
      <c r="AB451" s="8"/>
      <c r="AC451" s="8"/>
      <c r="AD451" s="8"/>
      <c r="AE451" s="8"/>
    </row>
    <row r="452" ht="15.75" customHeight="1">
      <c r="A452" s="8"/>
      <c r="B452" s="8"/>
      <c r="C452" s="8"/>
      <c r="D452" s="8"/>
      <c r="E452" s="8"/>
      <c r="F452" s="8"/>
      <c r="G452" s="133"/>
      <c r="H452" s="133"/>
      <c r="I452" s="129"/>
      <c r="J452" s="129"/>
      <c r="K452" s="129"/>
      <c r="L452" s="129"/>
      <c r="M452" s="129"/>
      <c r="N452" s="129"/>
      <c r="O452" s="8"/>
      <c r="P452" s="8"/>
      <c r="Q452" s="8"/>
      <c r="R452" s="8"/>
      <c r="S452" s="8"/>
      <c r="T452" s="8"/>
      <c r="U452" s="8"/>
      <c r="V452" s="8"/>
      <c r="W452" s="8"/>
      <c r="X452" s="8"/>
      <c r="Y452" s="8"/>
      <c r="Z452" s="133"/>
      <c r="AA452" s="133"/>
      <c r="AB452" s="8"/>
      <c r="AC452" s="8"/>
      <c r="AD452" s="8"/>
      <c r="AE452" s="8"/>
    </row>
    <row r="453" ht="15.75" customHeight="1">
      <c r="A453" s="8"/>
      <c r="B453" s="8"/>
      <c r="C453" s="8"/>
      <c r="D453" s="8"/>
      <c r="E453" s="8"/>
      <c r="F453" s="8"/>
      <c r="G453" s="133"/>
      <c r="H453" s="133"/>
      <c r="I453" s="129"/>
      <c r="J453" s="129"/>
      <c r="K453" s="129"/>
      <c r="L453" s="129"/>
      <c r="M453" s="129"/>
      <c r="N453" s="129"/>
      <c r="O453" s="8"/>
      <c r="P453" s="8"/>
      <c r="Q453" s="8"/>
      <c r="R453" s="8"/>
      <c r="S453" s="8"/>
      <c r="T453" s="8"/>
      <c r="U453" s="8"/>
      <c r="V453" s="8"/>
      <c r="W453" s="8"/>
      <c r="X453" s="8"/>
      <c r="Y453" s="8"/>
      <c r="Z453" s="133"/>
      <c r="AA453" s="133"/>
      <c r="AB453" s="8"/>
      <c r="AC453" s="8"/>
      <c r="AD453" s="8"/>
      <c r="AE453" s="8"/>
    </row>
    <row r="454" ht="15.75" customHeight="1">
      <c r="A454" s="8"/>
      <c r="B454" s="8"/>
      <c r="C454" s="8"/>
      <c r="D454" s="8"/>
      <c r="E454" s="8"/>
      <c r="F454" s="8"/>
      <c r="G454" s="133"/>
      <c r="H454" s="133"/>
      <c r="I454" s="129"/>
      <c r="J454" s="129"/>
      <c r="K454" s="129"/>
      <c r="L454" s="129"/>
      <c r="M454" s="129"/>
      <c r="N454" s="129"/>
      <c r="O454" s="8"/>
      <c r="P454" s="8"/>
      <c r="Q454" s="8"/>
      <c r="R454" s="8"/>
      <c r="S454" s="8"/>
      <c r="T454" s="8"/>
      <c r="U454" s="8"/>
      <c r="V454" s="8"/>
      <c r="W454" s="8"/>
      <c r="X454" s="8"/>
      <c r="Y454" s="8"/>
      <c r="Z454" s="133"/>
      <c r="AA454" s="133"/>
      <c r="AB454" s="8"/>
      <c r="AC454" s="8"/>
      <c r="AD454" s="8"/>
      <c r="AE454" s="8"/>
    </row>
    <row r="455" ht="15.75" customHeight="1">
      <c r="A455" s="8"/>
      <c r="B455" s="8"/>
      <c r="C455" s="8"/>
      <c r="D455" s="8"/>
      <c r="E455" s="8"/>
      <c r="F455" s="8"/>
      <c r="G455" s="133"/>
      <c r="H455" s="133"/>
      <c r="I455" s="129"/>
      <c r="J455" s="129"/>
      <c r="K455" s="129"/>
      <c r="L455" s="129"/>
      <c r="M455" s="129"/>
      <c r="N455" s="129"/>
      <c r="O455" s="8"/>
      <c r="P455" s="8"/>
      <c r="Q455" s="8"/>
      <c r="R455" s="8"/>
      <c r="S455" s="8"/>
      <c r="T455" s="8"/>
      <c r="U455" s="8"/>
      <c r="V455" s="8"/>
      <c r="W455" s="8"/>
      <c r="X455" s="8"/>
      <c r="Y455" s="8"/>
      <c r="Z455" s="133"/>
      <c r="AA455" s="133"/>
      <c r="AB455" s="8"/>
      <c r="AC455" s="8"/>
      <c r="AD455" s="8"/>
      <c r="AE455" s="8"/>
    </row>
    <row r="456" ht="15.75" customHeight="1">
      <c r="A456" s="8"/>
      <c r="B456" s="8"/>
      <c r="C456" s="8"/>
      <c r="D456" s="8"/>
      <c r="E456" s="8"/>
      <c r="F456" s="8"/>
      <c r="G456" s="133"/>
      <c r="H456" s="133"/>
      <c r="I456" s="129"/>
      <c r="J456" s="129"/>
      <c r="K456" s="129"/>
      <c r="L456" s="129"/>
      <c r="M456" s="129"/>
      <c r="N456" s="129"/>
      <c r="O456" s="8"/>
      <c r="P456" s="8"/>
      <c r="Q456" s="8"/>
      <c r="R456" s="8"/>
      <c r="S456" s="8"/>
      <c r="T456" s="8"/>
      <c r="U456" s="8"/>
      <c r="V456" s="8"/>
      <c r="W456" s="8"/>
      <c r="X456" s="8"/>
      <c r="Y456" s="8"/>
      <c r="Z456" s="133"/>
      <c r="AA456" s="133"/>
      <c r="AB456" s="8"/>
      <c r="AC456" s="8"/>
      <c r="AD456" s="8"/>
      <c r="AE456" s="8"/>
    </row>
    <row r="457" ht="15.75" customHeight="1">
      <c r="A457" s="8"/>
      <c r="B457" s="8"/>
      <c r="C457" s="8"/>
      <c r="D457" s="8"/>
      <c r="E457" s="8"/>
      <c r="F457" s="8"/>
      <c r="G457" s="133"/>
      <c r="H457" s="133"/>
      <c r="I457" s="129"/>
      <c r="J457" s="129"/>
      <c r="K457" s="129"/>
      <c r="L457" s="129"/>
      <c r="M457" s="129"/>
      <c r="N457" s="129"/>
      <c r="O457" s="8"/>
      <c r="P457" s="8"/>
      <c r="Q457" s="8"/>
      <c r="R457" s="8"/>
      <c r="S457" s="8"/>
      <c r="T457" s="8"/>
      <c r="U457" s="8"/>
      <c r="V457" s="8"/>
      <c r="W457" s="8"/>
      <c r="X457" s="8"/>
      <c r="Y457" s="8"/>
      <c r="Z457" s="133"/>
      <c r="AA457" s="133"/>
      <c r="AB457" s="8"/>
      <c r="AC457" s="8"/>
      <c r="AD457" s="8"/>
      <c r="AE457" s="8"/>
    </row>
    <row r="458" ht="15.75" customHeight="1">
      <c r="A458" s="8"/>
      <c r="B458" s="8"/>
      <c r="C458" s="8"/>
      <c r="D458" s="8"/>
      <c r="E458" s="8"/>
      <c r="F458" s="8"/>
      <c r="G458" s="133"/>
      <c r="H458" s="133"/>
      <c r="I458" s="129"/>
      <c r="J458" s="129"/>
      <c r="K458" s="129"/>
      <c r="L458" s="129"/>
      <c r="M458" s="129"/>
      <c r="N458" s="129"/>
      <c r="O458" s="8"/>
      <c r="P458" s="8"/>
      <c r="Q458" s="8"/>
      <c r="R458" s="8"/>
      <c r="S458" s="8"/>
      <c r="T458" s="8"/>
      <c r="U458" s="8"/>
      <c r="V458" s="8"/>
      <c r="W458" s="8"/>
      <c r="X458" s="8"/>
      <c r="Y458" s="8"/>
      <c r="Z458" s="133"/>
      <c r="AA458" s="133"/>
      <c r="AB458" s="8"/>
      <c r="AC458" s="8"/>
      <c r="AD458" s="8"/>
      <c r="AE458" s="8"/>
    </row>
    <row r="459" ht="15.75" customHeight="1">
      <c r="A459" s="8"/>
      <c r="B459" s="8"/>
      <c r="C459" s="8"/>
      <c r="D459" s="8"/>
      <c r="E459" s="8"/>
      <c r="F459" s="8"/>
      <c r="G459" s="133"/>
      <c r="H459" s="133"/>
      <c r="I459" s="129"/>
      <c r="J459" s="129"/>
      <c r="K459" s="129"/>
      <c r="L459" s="129"/>
      <c r="M459" s="129"/>
      <c r="N459" s="129"/>
      <c r="O459" s="8"/>
      <c r="P459" s="8"/>
      <c r="Q459" s="8"/>
      <c r="R459" s="8"/>
      <c r="S459" s="8"/>
      <c r="T459" s="8"/>
      <c r="U459" s="8"/>
      <c r="V459" s="8"/>
      <c r="W459" s="8"/>
      <c r="X459" s="8"/>
      <c r="Y459" s="8"/>
      <c r="Z459" s="133"/>
      <c r="AA459" s="133"/>
      <c r="AB459" s="8"/>
      <c r="AC459" s="8"/>
      <c r="AD459" s="8"/>
      <c r="AE459" s="8"/>
    </row>
    <row r="460" ht="15.75" customHeight="1">
      <c r="A460" s="8"/>
      <c r="B460" s="8"/>
      <c r="C460" s="8"/>
      <c r="D460" s="8"/>
      <c r="E460" s="8"/>
      <c r="F460" s="8"/>
      <c r="G460" s="133"/>
      <c r="H460" s="133"/>
      <c r="I460" s="129"/>
      <c r="J460" s="129"/>
      <c r="K460" s="129"/>
      <c r="L460" s="129"/>
      <c r="M460" s="129"/>
      <c r="N460" s="129"/>
      <c r="O460" s="8"/>
      <c r="P460" s="8"/>
      <c r="Q460" s="8"/>
      <c r="R460" s="8"/>
      <c r="S460" s="8"/>
      <c r="T460" s="8"/>
      <c r="U460" s="8"/>
      <c r="V460" s="8"/>
      <c r="W460" s="8"/>
      <c r="X460" s="8"/>
      <c r="Y460" s="8"/>
      <c r="Z460" s="133"/>
      <c r="AA460" s="133"/>
      <c r="AB460" s="8"/>
      <c r="AC460" s="8"/>
      <c r="AD460" s="8"/>
      <c r="AE460" s="8"/>
    </row>
    <row r="461" ht="15.75" customHeight="1">
      <c r="A461" s="8"/>
      <c r="B461" s="8"/>
      <c r="C461" s="8"/>
      <c r="D461" s="8"/>
      <c r="E461" s="8"/>
      <c r="F461" s="8"/>
      <c r="G461" s="133"/>
      <c r="H461" s="133"/>
      <c r="I461" s="129"/>
      <c r="J461" s="129"/>
      <c r="K461" s="129"/>
      <c r="L461" s="129"/>
      <c r="M461" s="129"/>
      <c r="N461" s="129"/>
      <c r="O461" s="8"/>
      <c r="P461" s="8"/>
      <c r="Q461" s="8"/>
      <c r="R461" s="8"/>
      <c r="S461" s="8"/>
      <c r="T461" s="8"/>
      <c r="U461" s="8"/>
      <c r="V461" s="8"/>
      <c r="W461" s="8"/>
      <c r="X461" s="8"/>
      <c r="Y461" s="8"/>
      <c r="Z461" s="133"/>
      <c r="AA461" s="133"/>
      <c r="AB461" s="8"/>
      <c r="AC461" s="8"/>
      <c r="AD461" s="8"/>
      <c r="AE461" s="8"/>
    </row>
    <row r="462" ht="15.75" customHeight="1">
      <c r="A462" s="8"/>
      <c r="B462" s="8"/>
      <c r="C462" s="8"/>
      <c r="D462" s="8"/>
      <c r="E462" s="8"/>
      <c r="F462" s="8"/>
      <c r="G462" s="133"/>
      <c r="H462" s="133"/>
      <c r="I462" s="129"/>
      <c r="J462" s="129"/>
      <c r="K462" s="129"/>
      <c r="L462" s="129"/>
      <c r="M462" s="129"/>
      <c r="N462" s="129"/>
      <c r="O462" s="8"/>
      <c r="P462" s="8"/>
      <c r="Q462" s="8"/>
      <c r="R462" s="8"/>
      <c r="S462" s="8"/>
      <c r="T462" s="8"/>
      <c r="U462" s="8"/>
      <c r="V462" s="8"/>
      <c r="W462" s="8"/>
      <c r="X462" s="8"/>
      <c r="Y462" s="8"/>
      <c r="Z462" s="133"/>
      <c r="AA462" s="133"/>
      <c r="AB462" s="8"/>
      <c r="AC462" s="8"/>
      <c r="AD462" s="8"/>
      <c r="AE462" s="8"/>
    </row>
    <row r="463" ht="15.75" customHeight="1">
      <c r="A463" s="8"/>
      <c r="B463" s="8"/>
      <c r="C463" s="8"/>
      <c r="D463" s="8"/>
      <c r="E463" s="8"/>
      <c r="F463" s="8"/>
      <c r="G463" s="133"/>
      <c r="H463" s="133"/>
      <c r="I463" s="129"/>
      <c r="J463" s="129"/>
      <c r="K463" s="129"/>
      <c r="L463" s="129"/>
      <c r="M463" s="129"/>
      <c r="N463" s="129"/>
      <c r="O463" s="8"/>
      <c r="P463" s="8"/>
      <c r="Q463" s="8"/>
      <c r="R463" s="8"/>
      <c r="S463" s="8"/>
      <c r="T463" s="8"/>
      <c r="U463" s="8"/>
      <c r="V463" s="8"/>
      <c r="W463" s="8"/>
      <c r="X463" s="8"/>
      <c r="Y463" s="8"/>
      <c r="Z463" s="133"/>
      <c r="AA463" s="133"/>
      <c r="AB463" s="8"/>
      <c r="AC463" s="8"/>
      <c r="AD463" s="8"/>
      <c r="AE463" s="8"/>
    </row>
    <row r="464" ht="15.75" customHeight="1">
      <c r="A464" s="8"/>
      <c r="B464" s="8"/>
      <c r="C464" s="8"/>
      <c r="D464" s="8"/>
      <c r="E464" s="8"/>
      <c r="F464" s="8"/>
      <c r="G464" s="133"/>
      <c r="H464" s="133"/>
      <c r="I464" s="129"/>
      <c r="J464" s="129"/>
      <c r="K464" s="129"/>
      <c r="L464" s="129"/>
      <c r="M464" s="129"/>
      <c r="N464" s="129"/>
      <c r="O464" s="8"/>
      <c r="P464" s="8"/>
      <c r="Q464" s="8"/>
      <c r="R464" s="8"/>
      <c r="S464" s="8"/>
      <c r="T464" s="8"/>
      <c r="U464" s="8"/>
      <c r="V464" s="8"/>
      <c r="W464" s="8"/>
      <c r="X464" s="8"/>
      <c r="Y464" s="8"/>
      <c r="Z464" s="133"/>
      <c r="AA464" s="133"/>
      <c r="AB464" s="8"/>
      <c r="AC464" s="8"/>
      <c r="AD464" s="8"/>
      <c r="AE464" s="8"/>
    </row>
    <row r="465" ht="15.75" customHeight="1">
      <c r="A465" s="8"/>
      <c r="B465" s="8"/>
      <c r="C465" s="8"/>
      <c r="D465" s="8"/>
      <c r="E465" s="8"/>
      <c r="F465" s="8"/>
      <c r="G465" s="133"/>
      <c r="H465" s="133"/>
      <c r="I465" s="129"/>
      <c r="J465" s="129"/>
      <c r="K465" s="129"/>
      <c r="L465" s="129"/>
      <c r="M465" s="129"/>
      <c r="N465" s="129"/>
      <c r="O465" s="8"/>
      <c r="P465" s="8"/>
      <c r="Q465" s="8"/>
      <c r="R465" s="8"/>
      <c r="S465" s="8"/>
      <c r="T465" s="8"/>
      <c r="U465" s="8"/>
      <c r="V465" s="8"/>
      <c r="W465" s="8"/>
      <c r="X465" s="8"/>
      <c r="Y465" s="8"/>
      <c r="Z465" s="133"/>
      <c r="AA465" s="133"/>
      <c r="AB465" s="8"/>
      <c r="AC465" s="8"/>
      <c r="AD465" s="8"/>
      <c r="AE465" s="8"/>
    </row>
    <row r="466" ht="15.75" customHeight="1">
      <c r="A466" s="8"/>
      <c r="B466" s="8"/>
      <c r="C466" s="8"/>
      <c r="D466" s="8"/>
      <c r="E466" s="8"/>
      <c r="F466" s="8"/>
      <c r="G466" s="133"/>
      <c r="H466" s="133"/>
      <c r="I466" s="129"/>
      <c r="J466" s="129"/>
      <c r="K466" s="129"/>
      <c r="L466" s="129"/>
      <c r="M466" s="129"/>
      <c r="N466" s="129"/>
      <c r="O466" s="8"/>
      <c r="P466" s="8"/>
      <c r="Q466" s="8"/>
      <c r="R466" s="8"/>
      <c r="S466" s="8"/>
      <c r="T466" s="8"/>
      <c r="U466" s="8"/>
      <c r="V466" s="8"/>
      <c r="W466" s="8"/>
      <c r="X466" s="8"/>
      <c r="Y466" s="8"/>
      <c r="Z466" s="133"/>
      <c r="AA466" s="133"/>
      <c r="AB466" s="8"/>
      <c r="AC466" s="8"/>
      <c r="AD466" s="8"/>
      <c r="AE466" s="8"/>
    </row>
    <row r="467" ht="15.75" customHeight="1">
      <c r="A467" s="8"/>
      <c r="B467" s="8"/>
      <c r="C467" s="8"/>
      <c r="D467" s="8"/>
      <c r="E467" s="8"/>
      <c r="F467" s="8"/>
      <c r="G467" s="133"/>
      <c r="H467" s="133"/>
      <c r="I467" s="129"/>
      <c r="J467" s="129"/>
      <c r="K467" s="129"/>
      <c r="L467" s="129"/>
      <c r="M467" s="129"/>
      <c r="N467" s="129"/>
      <c r="O467" s="8"/>
      <c r="P467" s="8"/>
      <c r="Q467" s="8"/>
      <c r="R467" s="8"/>
      <c r="S467" s="8"/>
      <c r="T467" s="8"/>
      <c r="U467" s="8"/>
      <c r="V467" s="8"/>
      <c r="W467" s="8"/>
      <c r="X467" s="8"/>
      <c r="Y467" s="8"/>
      <c r="Z467" s="133"/>
      <c r="AA467" s="133"/>
      <c r="AB467" s="8"/>
      <c r="AC467" s="8"/>
      <c r="AD467" s="8"/>
      <c r="AE467" s="8"/>
    </row>
    <row r="468" ht="15.75" customHeight="1">
      <c r="A468" s="8"/>
      <c r="B468" s="8"/>
      <c r="C468" s="8"/>
      <c r="D468" s="8"/>
      <c r="E468" s="8"/>
      <c r="F468" s="8"/>
      <c r="G468" s="133"/>
      <c r="H468" s="133"/>
      <c r="I468" s="129"/>
      <c r="J468" s="129"/>
      <c r="K468" s="129"/>
      <c r="L468" s="129"/>
      <c r="M468" s="129"/>
      <c r="N468" s="129"/>
      <c r="O468" s="8"/>
      <c r="P468" s="8"/>
      <c r="Q468" s="8"/>
      <c r="R468" s="8"/>
      <c r="S468" s="8"/>
      <c r="T468" s="8"/>
      <c r="U468" s="8"/>
      <c r="V468" s="8"/>
      <c r="W468" s="8"/>
      <c r="X468" s="8"/>
      <c r="Y468" s="8"/>
      <c r="Z468" s="133"/>
      <c r="AA468" s="133"/>
      <c r="AB468" s="8"/>
      <c r="AC468" s="8"/>
      <c r="AD468" s="8"/>
      <c r="AE468" s="8"/>
    </row>
    <row r="469" ht="15.75" customHeight="1">
      <c r="A469" s="8"/>
      <c r="B469" s="8"/>
      <c r="C469" s="8"/>
      <c r="D469" s="8"/>
      <c r="E469" s="8"/>
      <c r="F469" s="8"/>
      <c r="G469" s="133"/>
      <c r="H469" s="133"/>
      <c r="I469" s="129"/>
      <c r="J469" s="129"/>
      <c r="K469" s="129"/>
      <c r="L469" s="129"/>
      <c r="M469" s="129"/>
      <c r="N469" s="129"/>
      <c r="O469" s="8"/>
      <c r="P469" s="8"/>
      <c r="Q469" s="8"/>
      <c r="R469" s="8"/>
      <c r="S469" s="8"/>
      <c r="T469" s="8"/>
      <c r="U469" s="8"/>
      <c r="V469" s="8"/>
      <c r="W469" s="8"/>
      <c r="X469" s="8"/>
      <c r="Y469" s="8"/>
      <c r="Z469" s="133"/>
      <c r="AA469" s="133"/>
      <c r="AB469" s="8"/>
      <c r="AC469" s="8"/>
      <c r="AD469" s="8"/>
      <c r="AE469" s="8"/>
    </row>
    <row r="470" ht="15.75" customHeight="1">
      <c r="A470" s="8"/>
      <c r="B470" s="8"/>
      <c r="C470" s="8"/>
      <c r="D470" s="8"/>
      <c r="E470" s="8"/>
      <c r="F470" s="8"/>
      <c r="G470" s="133"/>
      <c r="H470" s="133"/>
      <c r="I470" s="129"/>
      <c r="J470" s="129"/>
      <c r="K470" s="129"/>
      <c r="L470" s="129"/>
      <c r="M470" s="129"/>
      <c r="N470" s="129"/>
      <c r="O470" s="8"/>
      <c r="P470" s="8"/>
      <c r="Q470" s="8"/>
      <c r="R470" s="8"/>
      <c r="S470" s="8"/>
      <c r="T470" s="8"/>
      <c r="U470" s="8"/>
      <c r="V470" s="8"/>
      <c r="W470" s="8"/>
      <c r="X470" s="8"/>
      <c r="Y470" s="8"/>
      <c r="Z470" s="133"/>
      <c r="AA470" s="133"/>
      <c r="AB470" s="8"/>
      <c r="AC470" s="8"/>
      <c r="AD470" s="8"/>
      <c r="AE470" s="8"/>
    </row>
    <row r="471" ht="15.75" customHeight="1">
      <c r="A471" s="8"/>
      <c r="B471" s="8"/>
      <c r="C471" s="8"/>
      <c r="D471" s="8"/>
      <c r="E471" s="8"/>
      <c r="F471" s="8"/>
      <c r="G471" s="133"/>
      <c r="H471" s="133"/>
      <c r="I471" s="129"/>
      <c r="J471" s="129"/>
      <c r="K471" s="129"/>
      <c r="L471" s="129"/>
      <c r="M471" s="129"/>
      <c r="N471" s="129"/>
      <c r="O471" s="8"/>
      <c r="P471" s="8"/>
      <c r="Q471" s="8"/>
      <c r="R471" s="8"/>
      <c r="S471" s="8"/>
      <c r="T471" s="8"/>
      <c r="U471" s="8"/>
      <c r="V471" s="8"/>
      <c r="W471" s="8"/>
      <c r="X471" s="8"/>
      <c r="Y471" s="8"/>
      <c r="Z471" s="133"/>
      <c r="AA471" s="133"/>
      <c r="AB471" s="8"/>
      <c r="AC471" s="8"/>
      <c r="AD471" s="8"/>
      <c r="AE471" s="8"/>
    </row>
    <row r="472" ht="15.75" customHeight="1">
      <c r="A472" s="8"/>
      <c r="B472" s="8"/>
      <c r="C472" s="8"/>
      <c r="D472" s="8"/>
      <c r="E472" s="8"/>
      <c r="F472" s="8"/>
      <c r="G472" s="133"/>
      <c r="H472" s="133"/>
      <c r="I472" s="129"/>
      <c r="J472" s="129"/>
      <c r="K472" s="129"/>
      <c r="L472" s="129"/>
      <c r="M472" s="129"/>
      <c r="N472" s="129"/>
      <c r="O472" s="8"/>
      <c r="P472" s="8"/>
      <c r="Q472" s="8"/>
      <c r="R472" s="8"/>
      <c r="S472" s="8"/>
      <c r="T472" s="8"/>
      <c r="U472" s="8"/>
      <c r="V472" s="8"/>
      <c r="W472" s="8"/>
      <c r="X472" s="8"/>
      <c r="Y472" s="8"/>
      <c r="Z472" s="133"/>
      <c r="AA472" s="133"/>
      <c r="AB472" s="8"/>
      <c r="AC472" s="8"/>
      <c r="AD472" s="8"/>
      <c r="AE472" s="8"/>
    </row>
    <row r="473" ht="15.75" customHeight="1">
      <c r="A473" s="8"/>
      <c r="B473" s="8"/>
      <c r="C473" s="8"/>
      <c r="D473" s="8"/>
      <c r="E473" s="8"/>
      <c r="F473" s="8"/>
      <c r="G473" s="133"/>
      <c r="H473" s="133"/>
      <c r="I473" s="129"/>
      <c r="J473" s="129"/>
      <c r="K473" s="129"/>
      <c r="L473" s="129"/>
      <c r="M473" s="129"/>
      <c r="N473" s="129"/>
      <c r="O473" s="8"/>
      <c r="P473" s="8"/>
      <c r="Q473" s="8"/>
      <c r="R473" s="8"/>
      <c r="S473" s="8"/>
      <c r="T473" s="8"/>
      <c r="U473" s="8"/>
      <c r="V473" s="8"/>
      <c r="W473" s="8"/>
      <c r="X473" s="8"/>
      <c r="Y473" s="8"/>
      <c r="Z473" s="133"/>
      <c r="AA473" s="133"/>
      <c r="AB473" s="8"/>
      <c r="AC473" s="8"/>
      <c r="AD473" s="8"/>
      <c r="AE473" s="8"/>
    </row>
    <row r="474" ht="15.75" customHeight="1">
      <c r="A474" s="8"/>
      <c r="B474" s="8"/>
      <c r="C474" s="8"/>
      <c r="D474" s="8"/>
      <c r="E474" s="8"/>
      <c r="F474" s="8"/>
      <c r="G474" s="133"/>
      <c r="H474" s="133"/>
      <c r="I474" s="129"/>
      <c r="J474" s="129"/>
      <c r="K474" s="129"/>
      <c r="L474" s="129"/>
      <c r="M474" s="129"/>
      <c r="N474" s="129"/>
      <c r="O474" s="8"/>
      <c r="P474" s="8"/>
      <c r="Q474" s="8"/>
      <c r="R474" s="8"/>
      <c r="S474" s="8"/>
      <c r="T474" s="8"/>
      <c r="U474" s="8"/>
      <c r="V474" s="8"/>
      <c r="W474" s="8"/>
      <c r="X474" s="8"/>
      <c r="Y474" s="8"/>
      <c r="Z474" s="133"/>
      <c r="AA474" s="133"/>
      <c r="AB474" s="8"/>
      <c r="AC474" s="8"/>
      <c r="AD474" s="8"/>
      <c r="AE474" s="8"/>
    </row>
    <row r="475" ht="15.75" customHeight="1">
      <c r="A475" s="8"/>
      <c r="B475" s="8"/>
      <c r="C475" s="8"/>
      <c r="D475" s="8"/>
      <c r="E475" s="8"/>
      <c r="F475" s="8"/>
      <c r="G475" s="133"/>
      <c r="H475" s="133"/>
      <c r="I475" s="129"/>
      <c r="J475" s="129"/>
      <c r="K475" s="129"/>
      <c r="L475" s="129"/>
      <c r="M475" s="129"/>
      <c r="N475" s="129"/>
      <c r="O475" s="8"/>
      <c r="P475" s="8"/>
      <c r="Q475" s="8"/>
      <c r="R475" s="8"/>
      <c r="S475" s="8"/>
      <c r="T475" s="8"/>
      <c r="U475" s="8"/>
      <c r="V475" s="8"/>
      <c r="W475" s="8"/>
      <c r="X475" s="8"/>
      <c r="Y475" s="8"/>
      <c r="Z475" s="133"/>
      <c r="AA475" s="133"/>
      <c r="AB475" s="8"/>
      <c r="AC475" s="8"/>
      <c r="AD475" s="8"/>
      <c r="AE475" s="8"/>
    </row>
    <row r="476" ht="15.75" customHeight="1">
      <c r="A476" s="8"/>
      <c r="B476" s="8"/>
      <c r="C476" s="8"/>
      <c r="D476" s="8"/>
      <c r="E476" s="8"/>
      <c r="F476" s="8"/>
      <c r="G476" s="133"/>
      <c r="H476" s="133"/>
      <c r="I476" s="129"/>
      <c r="J476" s="129"/>
      <c r="K476" s="129"/>
      <c r="L476" s="129"/>
      <c r="M476" s="129"/>
      <c r="N476" s="129"/>
      <c r="O476" s="8"/>
      <c r="P476" s="8"/>
      <c r="Q476" s="8"/>
      <c r="R476" s="8"/>
      <c r="S476" s="8"/>
      <c r="T476" s="8"/>
      <c r="U476" s="8"/>
      <c r="V476" s="8"/>
      <c r="W476" s="8"/>
      <c r="X476" s="8"/>
      <c r="Y476" s="8"/>
      <c r="Z476" s="133"/>
      <c r="AA476" s="133"/>
      <c r="AB476" s="8"/>
      <c r="AC476" s="8"/>
      <c r="AD476" s="8"/>
      <c r="AE476" s="8"/>
    </row>
    <row r="477" ht="15.75" customHeight="1">
      <c r="A477" s="8"/>
      <c r="B477" s="8"/>
      <c r="C477" s="8"/>
      <c r="D477" s="8"/>
      <c r="E477" s="8"/>
      <c r="F477" s="8"/>
      <c r="G477" s="133"/>
      <c r="H477" s="133"/>
      <c r="I477" s="129"/>
      <c r="J477" s="129"/>
      <c r="K477" s="129"/>
      <c r="L477" s="129"/>
      <c r="M477" s="129"/>
      <c r="N477" s="129"/>
      <c r="O477" s="8"/>
      <c r="P477" s="8"/>
      <c r="Q477" s="8"/>
      <c r="R477" s="8"/>
      <c r="S477" s="8"/>
      <c r="T477" s="8"/>
      <c r="U477" s="8"/>
      <c r="V477" s="8"/>
      <c r="W477" s="8"/>
      <c r="X477" s="8"/>
      <c r="Y477" s="8"/>
      <c r="Z477" s="133"/>
      <c r="AA477" s="133"/>
      <c r="AB477" s="8"/>
      <c r="AC477" s="8"/>
      <c r="AD477" s="8"/>
      <c r="AE477" s="8"/>
    </row>
    <row r="478" ht="15.75" customHeight="1">
      <c r="A478" s="8"/>
      <c r="B478" s="8"/>
      <c r="C478" s="8"/>
      <c r="D478" s="8"/>
      <c r="E478" s="8"/>
      <c r="F478" s="8"/>
      <c r="G478" s="133"/>
      <c r="H478" s="133"/>
      <c r="I478" s="129"/>
      <c r="J478" s="129"/>
      <c r="K478" s="129"/>
      <c r="L478" s="129"/>
      <c r="M478" s="129"/>
      <c r="N478" s="129"/>
      <c r="O478" s="8"/>
      <c r="P478" s="8"/>
      <c r="Q478" s="8"/>
      <c r="R478" s="8"/>
      <c r="S478" s="8"/>
      <c r="T478" s="8"/>
      <c r="U478" s="8"/>
      <c r="V478" s="8"/>
      <c r="W478" s="8"/>
      <c r="X478" s="8"/>
      <c r="Y478" s="8"/>
      <c r="Z478" s="133"/>
      <c r="AA478" s="133"/>
      <c r="AB478" s="8"/>
      <c r="AC478" s="8"/>
      <c r="AD478" s="8"/>
      <c r="AE478" s="8"/>
    </row>
    <row r="479" ht="15.75" customHeight="1">
      <c r="A479" s="8"/>
      <c r="B479" s="8"/>
      <c r="C479" s="8"/>
      <c r="D479" s="8"/>
      <c r="E479" s="8"/>
      <c r="F479" s="8"/>
      <c r="G479" s="133"/>
      <c r="H479" s="133"/>
      <c r="I479" s="129"/>
      <c r="J479" s="129"/>
      <c r="K479" s="129"/>
      <c r="L479" s="129"/>
      <c r="M479" s="129"/>
      <c r="N479" s="129"/>
      <c r="O479" s="8"/>
      <c r="P479" s="8"/>
      <c r="Q479" s="8"/>
      <c r="R479" s="8"/>
      <c r="S479" s="8"/>
      <c r="T479" s="8"/>
      <c r="U479" s="8"/>
      <c r="V479" s="8"/>
      <c r="W479" s="8"/>
      <c r="X479" s="8"/>
      <c r="Y479" s="8"/>
      <c r="Z479" s="133"/>
      <c r="AA479" s="133"/>
      <c r="AB479" s="8"/>
      <c r="AC479" s="8"/>
      <c r="AD479" s="8"/>
      <c r="AE479" s="8"/>
    </row>
    <row r="480" ht="15.75" customHeight="1">
      <c r="A480" s="8"/>
      <c r="B480" s="8"/>
      <c r="C480" s="8"/>
      <c r="D480" s="8"/>
      <c r="E480" s="8"/>
      <c r="F480" s="8"/>
      <c r="G480" s="133"/>
      <c r="H480" s="133"/>
      <c r="I480" s="129"/>
      <c r="J480" s="129"/>
      <c r="K480" s="129"/>
      <c r="L480" s="129"/>
      <c r="M480" s="129"/>
      <c r="N480" s="129"/>
      <c r="O480" s="8"/>
      <c r="P480" s="8"/>
      <c r="Q480" s="8"/>
      <c r="R480" s="8"/>
      <c r="S480" s="8"/>
      <c r="T480" s="8"/>
      <c r="U480" s="8"/>
      <c r="V480" s="8"/>
      <c r="W480" s="8"/>
      <c r="X480" s="8"/>
      <c r="Y480" s="8"/>
      <c r="Z480" s="133"/>
      <c r="AA480" s="133"/>
      <c r="AB480" s="8"/>
      <c r="AC480" s="8"/>
      <c r="AD480" s="8"/>
      <c r="AE480" s="8"/>
    </row>
    <row r="481" ht="15.75" customHeight="1">
      <c r="A481" s="8"/>
      <c r="B481" s="8"/>
      <c r="C481" s="8"/>
      <c r="D481" s="8"/>
      <c r="E481" s="8"/>
      <c r="F481" s="8"/>
      <c r="G481" s="133"/>
      <c r="H481" s="133"/>
      <c r="I481" s="129"/>
      <c r="J481" s="129"/>
      <c r="K481" s="129"/>
      <c r="L481" s="129"/>
      <c r="M481" s="129"/>
      <c r="N481" s="129"/>
      <c r="O481" s="8"/>
      <c r="P481" s="8"/>
      <c r="Q481" s="8"/>
      <c r="R481" s="8"/>
      <c r="S481" s="8"/>
      <c r="T481" s="8"/>
      <c r="U481" s="8"/>
      <c r="V481" s="8"/>
      <c r="W481" s="8"/>
      <c r="X481" s="8"/>
      <c r="Y481" s="8"/>
      <c r="Z481" s="133"/>
      <c r="AA481" s="133"/>
      <c r="AB481" s="8"/>
      <c r="AC481" s="8"/>
      <c r="AD481" s="8"/>
      <c r="AE481" s="8"/>
    </row>
    <row r="482" ht="15.75" customHeight="1">
      <c r="A482" s="8"/>
      <c r="B482" s="8"/>
      <c r="C482" s="8"/>
      <c r="D482" s="8"/>
      <c r="E482" s="8"/>
      <c r="F482" s="8"/>
      <c r="G482" s="133"/>
      <c r="H482" s="133"/>
      <c r="I482" s="129"/>
      <c r="J482" s="129"/>
      <c r="K482" s="129"/>
      <c r="L482" s="129"/>
      <c r="M482" s="129"/>
      <c r="N482" s="129"/>
      <c r="O482" s="8"/>
      <c r="P482" s="8"/>
      <c r="Q482" s="8"/>
      <c r="R482" s="8"/>
      <c r="S482" s="8"/>
      <c r="T482" s="8"/>
      <c r="U482" s="8"/>
      <c r="V482" s="8"/>
      <c r="W482" s="8"/>
      <c r="X482" s="8"/>
      <c r="Y482" s="8"/>
      <c r="Z482" s="133"/>
      <c r="AA482" s="133"/>
      <c r="AB482" s="8"/>
      <c r="AC482" s="8"/>
      <c r="AD482" s="8"/>
      <c r="AE482" s="8"/>
    </row>
    <row r="483" ht="15.75" customHeight="1">
      <c r="A483" s="8"/>
      <c r="B483" s="8"/>
      <c r="C483" s="8"/>
      <c r="D483" s="8"/>
      <c r="E483" s="8"/>
      <c r="F483" s="8"/>
      <c r="G483" s="133"/>
      <c r="H483" s="133"/>
      <c r="I483" s="129"/>
      <c r="J483" s="129"/>
      <c r="K483" s="129"/>
      <c r="L483" s="129"/>
      <c r="M483" s="129"/>
      <c r="N483" s="129"/>
      <c r="O483" s="8"/>
      <c r="P483" s="8"/>
      <c r="Q483" s="8"/>
      <c r="R483" s="8"/>
      <c r="S483" s="8"/>
      <c r="T483" s="8"/>
      <c r="U483" s="8"/>
      <c r="V483" s="8"/>
      <c r="W483" s="8"/>
      <c r="X483" s="8"/>
      <c r="Y483" s="8"/>
      <c r="Z483" s="133"/>
      <c r="AA483" s="133"/>
      <c r="AB483" s="8"/>
      <c r="AC483" s="8"/>
      <c r="AD483" s="8"/>
      <c r="AE483" s="8"/>
    </row>
    <row r="484" ht="15.75" customHeight="1">
      <c r="A484" s="8"/>
      <c r="B484" s="8"/>
      <c r="C484" s="8"/>
      <c r="D484" s="8"/>
      <c r="E484" s="8"/>
      <c r="F484" s="8"/>
      <c r="G484" s="133"/>
      <c r="H484" s="133"/>
      <c r="I484" s="129"/>
      <c r="J484" s="129"/>
      <c r="K484" s="129"/>
      <c r="L484" s="129"/>
      <c r="M484" s="129"/>
      <c r="N484" s="129"/>
      <c r="O484" s="8"/>
      <c r="P484" s="8"/>
      <c r="Q484" s="8"/>
      <c r="R484" s="8"/>
      <c r="S484" s="8"/>
      <c r="T484" s="8"/>
      <c r="U484" s="8"/>
      <c r="V484" s="8"/>
      <c r="W484" s="8"/>
      <c r="X484" s="8"/>
      <c r="Y484" s="8"/>
      <c r="Z484" s="133"/>
      <c r="AA484" s="133"/>
      <c r="AB484" s="8"/>
      <c r="AC484" s="8"/>
      <c r="AD484" s="8"/>
      <c r="AE484" s="8"/>
    </row>
    <row r="485" ht="15.75" customHeight="1">
      <c r="A485" s="8"/>
      <c r="B485" s="8"/>
      <c r="C485" s="8"/>
      <c r="D485" s="8"/>
      <c r="E485" s="8"/>
      <c r="F485" s="8"/>
      <c r="G485" s="133"/>
      <c r="H485" s="133"/>
      <c r="I485" s="129"/>
      <c r="J485" s="129"/>
      <c r="K485" s="129"/>
      <c r="L485" s="129"/>
      <c r="M485" s="129"/>
      <c r="N485" s="129"/>
      <c r="O485" s="8"/>
      <c r="P485" s="8"/>
      <c r="Q485" s="8"/>
      <c r="R485" s="8"/>
      <c r="S485" s="8"/>
      <c r="T485" s="8"/>
      <c r="U485" s="8"/>
      <c r="V485" s="8"/>
      <c r="W485" s="8"/>
      <c r="X485" s="8"/>
      <c r="Y485" s="8"/>
      <c r="Z485" s="133"/>
      <c r="AA485" s="133"/>
      <c r="AB485" s="8"/>
      <c r="AC485" s="8"/>
      <c r="AD485" s="8"/>
      <c r="AE485" s="8"/>
    </row>
    <row r="486" ht="15.75" customHeight="1">
      <c r="A486" s="8"/>
      <c r="B486" s="8"/>
      <c r="C486" s="8"/>
      <c r="D486" s="8"/>
      <c r="E486" s="8"/>
      <c r="F486" s="8"/>
      <c r="G486" s="133"/>
      <c r="H486" s="133"/>
      <c r="I486" s="129"/>
      <c r="J486" s="129"/>
      <c r="K486" s="129"/>
      <c r="L486" s="129"/>
      <c r="M486" s="129"/>
      <c r="N486" s="129"/>
      <c r="O486" s="8"/>
      <c r="P486" s="8"/>
      <c r="Q486" s="8"/>
      <c r="R486" s="8"/>
      <c r="S486" s="8"/>
      <c r="T486" s="8"/>
      <c r="U486" s="8"/>
      <c r="V486" s="8"/>
      <c r="W486" s="8"/>
      <c r="X486" s="8"/>
      <c r="Y486" s="8"/>
      <c r="Z486" s="133"/>
      <c r="AA486" s="133"/>
      <c r="AB486" s="8"/>
      <c r="AC486" s="8"/>
      <c r="AD486" s="8"/>
      <c r="AE486" s="8"/>
    </row>
    <row r="487" ht="15.75" customHeight="1">
      <c r="A487" s="8"/>
      <c r="B487" s="8"/>
      <c r="C487" s="8"/>
      <c r="D487" s="8"/>
      <c r="E487" s="8"/>
      <c r="F487" s="8"/>
      <c r="G487" s="133"/>
      <c r="H487" s="133"/>
      <c r="I487" s="129"/>
      <c r="J487" s="129"/>
      <c r="K487" s="129"/>
      <c r="L487" s="129"/>
      <c r="M487" s="129"/>
      <c r="N487" s="129"/>
      <c r="O487" s="8"/>
      <c r="P487" s="8"/>
      <c r="Q487" s="8"/>
      <c r="R487" s="8"/>
      <c r="S487" s="8"/>
      <c r="T487" s="8"/>
      <c r="U487" s="8"/>
      <c r="V487" s="8"/>
      <c r="W487" s="8"/>
      <c r="X487" s="8"/>
      <c r="Y487" s="8"/>
      <c r="Z487" s="133"/>
      <c r="AA487" s="133"/>
      <c r="AB487" s="8"/>
      <c r="AC487" s="8"/>
      <c r="AD487" s="8"/>
      <c r="AE487" s="8"/>
    </row>
    <row r="488" ht="15.75" customHeight="1">
      <c r="A488" s="8"/>
      <c r="B488" s="8"/>
      <c r="C488" s="8"/>
      <c r="D488" s="8"/>
      <c r="E488" s="8"/>
      <c r="F488" s="8"/>
      <c r="G488" s="133"/>
      <c r="H488" s="133"/>
      <c r="I488" s="129"/>
      <c r="J488" s="129"/>
      <c r="K488" s="129"/>
      <c r="L488" s="129"/>
      <c r="M488" s="129"/>
      <c r="N488" s="129"/>
      <c r="O488" s="8"/>
      <c r="P488" s="8"/>
      <c r="Q488" s="8"/>
      <c r="R488" s="8"/>
      <c r="S488" s="8"/>
      <c r="T488" s="8"/>
      <c r="U488" s="8"/>
      <c r="V488" s="8"/>
      <c r="W488" s="8"/>
      <c r="X488" s="8"/>
      <c r="Y488" s="8"/>
      <c r="Z488" s="133"/>
      <c r="AA488" s="133"/>
      <c r="AB488" s="8"/>
      <c r="AC488" s="8"/>
      <c r="AD488" s="8"/>
      <c r="AE488" s="8"/>
    </row>
    <row r="489" ht="15.75" customHeight="1">
      <c r="A489" s="8"/>
      <c r="B489" s="8"/>
      <c r="C489" s="8"/>
      <c r="D489" s="8"/>
      <c r="E489" s="8"/>
      <c r="F489" s="8"/>
      <c r="G489" s="133"/>
      <c r="H489" s="133"/>
      <c r="I489" s="129"/>
      <c r="J489" s="129"/>
      <c r="K489" s="129"/>
      <c r="L489" s="129"/>
      <c r="M489" s="129"/>
      <c r="N489" s="129"/>
      <c r="O489" s="8"/>
      <c r="P489" s="8"/>
      <c r="Q489" s="8"/>
      <c r="R489" s="8"/>
      <c r="S489" s="8"/>
      <c r="T489" s="8"/>
      <c r="U489" s="8"/>
      <c r="V489" s="8"/>
      <c r="W489" s="8"/>
      <c r="X489" s="8"/>
      <c r="Y489" s="8"/>
      <c r="Z489" s="133"/>
      <c r="AA489" s="133"/>
      <c r="AB489" s="8"/>
      <c r="AC489" s="8"/>
      <c r="AD489" s="8"/>
      <c r="AE489" s="8"/>
    </row>
    <row r="490" ht="15.75" customHeight="1">
      <c r="A490" s="8"/>
      <c r="B490" s="8"/>
      <c r="C490" s="8"/>
      <c r="D490" s="8"/>
      <c r="E490" s="8"/>
      <c r="F490" s="8"/>
      <c r="G490" s="133"/>
      <c r="H490" s="133"/>
      <c r="I490" s="129"/>
      <c r="J490" s="129"/>
      <c r="K490" s="129"/>
      <c r="L490" s="129"/>
      <c r="M490" s="129"/>
      <c r="N490" s="129"/>
      <c r="O490" s="8"/>
      <c r="P490" s="8"/>
      <c r="Q490" s="8"/>
      <c r="R490" s="8"/>
      <c r="S490" s="8"/>
      <c r="T490" s="8"/>
      <c r="U490" s="8"/>
      <c r="V490" s="8"/>
      <c r="W490" s="8"/>
      <c r="X490" s="8"/>
      <c r="Y490" s="8"/>
      <c r="Z490" s="133"/>
      <c r="AA490" s="133"/>
      <c r="AB490" s="8"/>
      <c r="AC490" s="8"/>
      <c r="AD490" s="8"/>
      <c r="AE490" s="8"/>
    </row>
    <row r="491" ht="15.75" customHeight="1">
      <c r="A491" s="8"/>
      <c r="B491" s="8"/>
      <c r="C491" s="8"/>
      <c r="D491" s="8"/>
      <c r="E491" s="8"/>
      <c r="F491" s="8"/>
      <c r="G491" s="133"/>
      <c r="H491" s="133"/>
      <c r="I491" s="129"/>
      <c r="J491" s="129"/>
      <c r="K491" s="129"/>
      <c r="L491" s="129"/>
      <c r="M491" s="129"/>
      <c r="N491" s="129"/>
      <c r="O491" s="8"/>
      <c r="P491" s="8"/>
      <c r="Q491" s="8"/>
      <c r="R491" s="8"/>
      <c r="S491" s="8"/>
      <c r="T491" s="8"/>
      <c r="U491" s="8"/>
      <c r="V491" s="8"/>
      <c r="W491" s="8"/>
      <c r="X491" s="8"/>
      <c r="Y491" s="8"/>
      <c r="Z491" s="133"/>
      <c r="AA491" s="133"/>
      <c r="AB491" s="8"/>
      <c r="AC491" s="8"/>
      <c r="AD491" s="8"/>
      <c r="AE491" s="8"/>
    </row>
    <row r="492" ht="15.75" customHeight="1">
      <c r="A492" s="8"/>
      <c r="B492" s="8"/>
      <c r="C492" s="8"/>
      <c r="D492" s="8"/>
      <c r="E492" s="8"/>
      <c r="F492" s="8"/>
      <c r="G492" s="133"/>
      <c r="H492" s="133"/>
      <c r="I492" s="129"/>
      <c r="J492" s="129"/>
      <c r="K492" s="129"/>
      <c r="L492" s="129"/>
      <c r="M492" s="129"/>
      <c r="N492" s="129"/>
      <c r="O492" s="8"/>
      <c r="P492" s="8"/>
      <c r="Q492" s="8"/>
      <c r="R492" s="8"/>
      <c r="S492" s="8"/>
      <c r="T492" s="8"/>
      <c r="U492" s="8"/>
      <c r="V492" s="8"/>
      <c r="W492" s="8"/>
      <c r="X492" s="8"/>
      <c r="Y492" s="8"/>
      <c r="Z492" s="133"/>
      <c r="AA492" s="133"/>
      <c r="AB492" s="8"/>
      <c r="AC492" s="8"/>
      <c r="AD492" s="8"/>
      <c r="AE492" s="8"/>
    </row>
    <row r="493" ht="15.75" customHeight="1">
      <c r="A493" s="8"/>
      <c r="B493" s="8"/>
      <c r="C493" s="8"/>
      <c r="D493" s="8"/>
      <c r="E493" s="8"/>
      <c r="F493" s="8"/>
      <c r="G493" s="133"/>
      <c r="H493" s="133"/>
      <c r="I493" s="129"/>
      <c r="J493" s="129"/>
      <c r="K493" s="129"/>
      <c r="L493" s="129"/>
      <c r="M493" s="129"/>
      <c r="N493" s="129"/>
      <c r="O493" s="8"/>
      <c r="P493" s="8"/>
      <c r="Q493" s="8"/>
      <c r="R493" s="8"/>
      <c r="S493" s="8"/>
      <c r="T493" s="8"/>
      <c r="U493" s="8"/>
      <c r="V493" s="8"/>
      <c r="W493" s="8"/>
      <c r="X493" s="8"/>
      <c r="Y493" s="8"/>
      <c r="Z493" s="133"/>
      <c r="AA493" s="133"/>
      <c r="AB493" s="8"/>
      <c r="AC493" s="8"/>
      <c r="AD493" s="8"/>
      <c r="AE493" s="8"/>
    </row>
    <row r="494" ht="15.75" customHeight="1">
      <c r="A494" s="8"/>
      <c r="B494" s="8"/>
      <c r="C494" s="8"/>
      <c r="D494" s="8"/>
      <c r="E494" s="8"/>
      <c r="F494" s="8"/>
      <c r="G494" s="133"/>
      <c r="H494" s="133"/>
      <c r="I494" s="129"/>
      <c r="J494" s="129"/>
      <c r="K494" s="129"/>
      <c r="L494" s="129"/>
      <c r="M494" s="129"/>
      <c r="N494" s="129"/>
      <c r="O494" s="8"/>
      <c r="P494" s="8"/>
      <c r="Q494" s="8"/>
      <c r="R494" s="8"/>
      <c r="S494" s="8"/>
      <c r="T494" s="8"/>
      <c r="U494" s="8"/>
      <c r="V494" s="8"/>
      <c r="W494" s="8"/>
      <c r="X494" s="8"/>
      <c r="Y494" s="8"/>
      <c r="Z494" s="133"/>
      <c r="AA494" s="133"/>
      <c r="AB494" s="8"/>
      <c r="AC494" s="8"/>
      <c r="AD494" s="8"/>
      <c r="AE494" s="8"/>
    </row>
    <row r="495" ht="15.75" customHeight="1">
      <c r="A495" s="8"/>
      <c r="B495" s="8"/>
      <c r="C495" s="8"/>
      <c r="D495" s="8"/>
      <c r="E495" s="8"/>
      <c r="F495" s="8"/>
      <c r="G495" s="133"/>
      <c r="H495" s="133"/>
      <c r="I495" s="129"/>
      <c r="J495" s="129"/>
      <c r="K495" s="129"/>
      <c r="L495" s="129"/>
      <c r="M495" s="129"/>
      <c r="N495" s="129"/>
      <c r="O495" s="8"/>
      <c r="P495" s="8"/>
      <c r="Q495" s="8"/>
      <c r="R495" s="8"/>
      <c r="S495" s="8"/>
      <c r="T495" s="8"/>
      <c r="U495" s="8"/>
      <c r="V495" s="8"/>
      <c r="W495" s="8"/>
      <c r="X495" s="8"/>
      <c r="Y495" s="8"/>
      <c r="Z495" s="133"/>
      <c r="AA495" s="133"/>
      <c r="AB495" s="8"/>
      <c r="AC495" s="8"/>
      <c r="AD495" s="8"/>
      <c r="AE495" s="8"/>
    </row>
    <row r="496" ht="15.75" customHeight="1">
      <c r="A496" s="8"/>
      <c r="B496" s="8"/>
      <c r="C496" s="8"/>
      <c r="D496" s="8"/>
      <c r="E496" s="8"/>
      <c r="F496" s="8"/>
      <c r="G496" s="133"/>
      <c r="H496" s="133"/>
      <c r="I496" s="129"/>
      <c r="J496" s="129"/>
      <c r="K496" s="129"/>
      <c r="L496" s="129"/>
      <c r="M496" s="129"/>
      <c r="N496" s="129"/>
      <c r="O496" s="8"/>
      <c r="P496" s="8"/>
      <c r="Q496" s="8"/>
      <c r="R496" s="8"/>
      <c r="S496" s="8"/>
      <c r="T496" s="8"/>
      <c r="U496" s="8"/>
      <c r="V496" s="8"/>
      <c r="W496" s="8"/>
      <c r="X496" s="8"/>
      <c r="Y496" s="8"/>
      <c r="Z496" s="133"/>
      <c r="AA496" s="133"/>
      <c r="AB496" s="8"/>
      <c r="AC496" s="8"/>
      <c r="AD496" s="8"/>
      <c r="AE496" s="8"/>
    </row>
    <row r="497" ht="15.75" customHeight="1">
      <c r="A497" s="8"/>
      <c r="B497" s="8"/>
      <c r="C497" s="8"/>
      <c r="D497" s="8"/>
      <c r="E497" s="8"/>
      <c r="F497" s="8"/>
      <c r="G497" s="133"/>
      <c r="H497" s="133"/>
      <c r="I497" s="129"/>
      <c r="J497" s="129"/>
      <c r="K497" s="129"/>
      <c r="L497" s="129"/>
      <c r="M497" s="129"/>
      <c r="N497" s="129"/>
      <c r="O497" s="8"/>
      <c r="P497" s="8"/>
      <c r="Q497" s="8"/>
      <c r="R497" s="8"/>
      <c r="S497" s="8"/>
      <c r="T497" s="8"/>
      <c r="U497" s="8"/>
      <c r="V497" s="8"/>
      <c r="W497" s="8"/>
      <c r="X497" s="8"/>
      <c r="Y497" s="8"/>
      <c r="Z497" s="133"/>
      <c r="AA497" s="133"/>
      <c r="AB497" s="8"/>
      <c r="AC497" s="8"/>
      <c r="AD497" s="8"/>
      <c r="AE497" s="8"/>
    </row>
    <row r="498" ht="15.75" customHeight="1">
      <c r="A498" s="8"/>
      <c r="B498" s="8"/>
      <c r="C498" s="8"/>
      <c r="D498" s="8"/>
      <c r="E498" s="8"/>
      <c r="F498" s="8"/>
      <c r="G498" s="133"/>
      <c r="H498" s="133"/>
      <c r="I498" s="129"/>
      <c r="J498" s="129"/>
      <c r="K498" s="129"/>
      <c r="L498" s="129"/>
      <c r="M498" s="129"/>
      <c r="N498" s="129"/>
      <c r="O498" s="8"/>
      <c r="P498" s="8"/>
      <c r="Q498" s="8"/>
      <c r="R498" s="8"/>
      <c r="S498" s="8"/>
      <c r="T498" s="8"/>
      <c r="U498" s="8"/>
      <c r="V498" s="8"/>
      <c r="W498" s="8"/>
      <c r="X498" s="8"/>
      <c r="Y498" s="8"/>
      <c r="Z498" s="133"/>
      <c r="AA498" s="133"/>
      <c r="AB498" s="8"/>
      <c r="AC498" s="8"/>
      <c r="AD498" s="8"/>
      <c r="AE498" s="8"/>
    </row>
    <row r="499" ht="15.75" customHeight="1">
      <c r="A499" s="8"/>
      <c r="B499" s="8"/>
      <c r="C499" s="8"/>
      <c r="D499" s="8"/>
      <c r="E499" s="8"/>
      <c r="F499" s="8"/>
      <c r="G499" s="133"/>
      <c r="H499" s="133"/>
      <c r="I499" s="129"/>
      <c r="J499" s="129"/>
      <c r="K499" s="129"/>
      <c r="L499" s="129"/>
      <c r="M499" s="129"/>
      <c r="N499" s="129"/>
      <c r="O499" s="8"/>
      <c r="P499" s="8"/>
      <c r="Q499" s="8"/>
      <c r="R499" s="8"/>
      <c r="S499" s="8"/>
      <c r="T499" s="8"/>
      <c r="U499" s="8"/>
      <c r="V499" s="8"/>
      <c r="W499" s="8"/>
      <c r="X499" s="8"/>
      <c r="Y499" s="8"/>
      <c r="Z499" s="133"/>
      <c r="AA499" s="133"/>
      <c r="AB499" s="8"/>
      <c r="AC499" s="8"/>
      <c r="AD499" s="8"/>
      <c r="AE499" s="8"/>
    </row>
    <row r="500" ht="15.75" customHeight="1">
      <c r="A500" s="8"/>
      <c r="B500" s="8"/>
      <c r="C500" s="8"/>
      <c r="D500" s="8"/>
      <c r="E500" s="8"/>
      <c r="F500" s="8"/>
      <c r="G500" s="133"/>
      <c r="H500" s="133"/>
      <c r="I500" s="129"/>
      <c r="J500" s="129"/>
      <c r="K500" s="129"/>
      <c r="L500" s="129"/>
      <c r="M500" s="129"/>
      <c r="N500" s="129"/>
      <c r="O500" s="8"/>
      <c r="P500" s="8"/>
      <c r="Q500" s="8"/>
      <c r="R500" s="8"/>
      <c r="S500" s="8"/>
      <c r="T500" s="8"/>
      <c r="U500" s="8"/>
      <c r="V500" s="8"/>
      <c r="W500" s="8"/>
      <c r="X500" s="8"/>
      <c r="Y500" s="8"/>
      <c r="Z500" s="133"/>
      <c r="AA500" s="133"/>
      <c r="AB500" s="8"/>
      <c r="AC500" s="8"/>
      <c r="AD500" s="8"/>
      <c r="AE500" s="8"/>
    </row>
    <row r="501" ht="15.75" customHeight="1">
      <c r="A501" s="8"/>
      <c r="B501" s="8"/>
      <c r="C501" s="8"/>
      <c r="D501" s="8"/>
      <c r="E501" s="8"/>
      <c r="F501" s="8"/>
      <c r="G501" s="133"/>
      <c r="H501" s="133"/>
      <c r="I501" s="129"/>
      <c r="J501" s="129"/>
      <c r="K501" s="129"/>
      <c r="L501" s="129"/>
      <c r="M501" s="129"/>
      <c r="N501" s="129"/>
      <c r="O501" s="8"/>
      <c r="P501" s="8"/>
      <c r="Q501" s="8"/>
      <c r="R501" s="8"/>
      <c r="S501" s="8"/>
      <c r="T501" s="8"/>
      <c r="U501" s="8"/>
      <c r="V501" s="8"/>
      <c r="W501" s="8"/>
      <c r="X501" s="8"/>
      <c r="Y501" s="8"/>
      <c r="Z501" s="133"/>
      <c r="AA501" s="133"/>
      <c r="AB501" s="8"/>
      <c r="AC501" s="8"/>
      <c r="AD501" s="8"/>
      <c r="AE501" s="8"/>
    </row>
    <row r="502" ht="15.75" customHeight="1">
      <c r="A502" s="8"/>
      <c r="B502" s="8"/>
      <c r="C502" s="8"/>
      <c r="D502" s="8"/>
      <c r="E502" s="8"/>
      <c r="F502" s="8"/>
      <c r="G502" s="133"/>
      <c r="H502" s="133"/>
      <c r="I502" s="129"/>
      <c r="J502" s="129"/>
      <c r="K502" s="129"/>
      <c r="L502" s="129"/>
      <c r="M502" s="129"/>
      <c r="N502" s="129"/>
      <c r="O502" s="8"/>
      <c r="P502" s="8"/>
      <c r="Q502" s="8"/>
      <c r="R502" s="8"/>
      <c r="S502" s="8"/>
      <c r="T502" s="8"/>
      <c r="U502" s="8"/>
      <c r="V502" s="8"/>
      <c r="W502" s="8"/>
      <c r="X502" s="8"/>
      <c r="Y502" s="8"/>
      <c r="Z502" s="133"/>
      <c r="AA502" s="133"/>
      <c r="AB502" s="8"/>
      <c r="AC502" s="8"/>
      <c r="AD502" s="8"/>
      <c r="AE502" s="8"/>
    </row>
    <row r="503" ht="15.75" customHeight="1">
      <c r="A503" s="8"/>
      <c r="B503" s="8"/>
      <c r="C503" s="8"/>
      <c r="D503" s="8"/>
      <c r="E503" s="8"/>
      <c r="F503" s="8"/>
      <c r="G503" s="133"/>
      <c r="H503" s="133"/>
      <c r="I503" s="129"/>
      <c r="J503" s="129"/>
      <c r="K503" s="129"/>
      <c r="L503" s="129"/>
      <c r="M503" s="129"/>
      <c r="N503" s="129"/>
      <c r="O503" s="8"/>
      <c r="P503" s="8"/>
      <c r="Q503" s="8"/>
      <c r="R503" s="8"/>
      <c r="S503" s="8"/>
      <c r="T503" s="8"/>
      <c r="U503" s="8"/>
      <c r="V503" s="8"/>
      <c r="W503" s="8"/>
      <c r="X503" s="8"/>
      <c r="Y503" s="8"/>
      <c r="Z503" s="133"/>
      <c r="AA503" s="133"/>
      <c r="AB503" s="8"/>
      <c r="AC503" s="8"/>
      <c r="AD503" s="8"/>
      <c r="AE503" s="8"/>
    </row>
    <row r="504" ht="15.75" customHeight="1">
      <c r="A504" s="8"/>
      <c r="B504" s="8"/>
      <c r="C504" s="8"/>
      <c r="D504" s="8"/>
      <c r="E504" s="8"/>
      <c r="F504" s="8"/>
      <c r="G504" s="133"/>
      <c r="H504" s="133"/>
      <c r="I504" s="129"/>
      <c r="J504" s="129"/>
      <c r="K504" s="129"/>
      <c r="L504" s="129"/>
      <c r="M504" s="129"/>
      <c r="N504" s="129"/>
      <c r="O504" s="8"/>
      <c r="P504" s="8"/>
      <c r="Q504" s="8"/>
      <c r="R504" s="8"/>
      <c r="S504" s="8"/>
      <c r="T504" s="8"/>
      <c r="U504" s="8"/>
      <c r="V504" s="8"/>
      <c r="W504" s="8"/>
      <c r="X504" s="8"/>
      <c r="Y504" s="8"/>
      <c r="Z504" s="133"/>
      <c r="AA504" s="133"/>
      <c r="AB504" s="8"/>
      <c r="AC504" s="8"/>
      <c r="AD504" s="8"/>
      <c r="AE504" s="8"/>
    </row>
    <row r="505" ht="15.75" customHeight="1">
      <c r="A505" s="8"/>
      <c r="B505" s="8"/>
      <c r="C505" s="8"/>
      <c r="D505" s="8"/>
      <c r="E505" s="8"/>
      <c r="F505" s="8"/>
      <c r="G505" s="133"/>
      <c r="H505" s="133"/>
      <c r="I505" s="129"/>
      <c r="J505" s="129"/>
      <c r="K505" s="129"/>
      <c r="L505" s="129"/>
      <c r="M505" s="129"/>
      <c r="N505" s="129"/>
      <c r="O505" s="8"/>
      <c r="P505" s="8"/>
      <c r="Q505" s="8"/>
      <c r="R505" s="8"/>
      <c r="S505" s="8"/>
      <c r="T505" s="8"/>
      <c r="U505" s="8"/>
      <c r="V505" s="8"/>
      <c r="W505" s="8"/>
      <c r="X505" s="8"/>
      <c r="Y505" s="8"/>
      <c r="Z505" s="133"/>
      <c r="AA505" s="133"/>
      <c r="AB505" s="8"/>
      <c r="AC505" s="8"/>
      <c r="AD505" s="8"/>
      <c r="AE505" s="8"/>
    </row>
    <row r="506" ht="15.75" customHeight="1">
      <c r="A506" s="8"/>
      <c r="B506" s="8"/>
      <c r="C506" s="8"/>
      <c r="D506" s="8"/>
      <c r="E506" s="8"/>
      <c r="F506" s="8"/>
      <c r="G506" s="133"/>
      <c r="H506" s="133"/>
      <c r="I506" s="129"/>
      <c r="J506" s="129"/>
      <c r="K506" s="129"/>
      <c r="L506" s="129"/>
      <c r="M506" s="129"/>
      <c r="N506" s="129"/>
      <c r="O506" s="8"/>
      <c r="P506" s="8"/>
      <c r="Q506" s="8"/>
      <c r="R506" s="8"/>
      <c r="S506" s="8"/>
      <c r="T506" s="8"/>
      <c r="U506" s="8"/>
      <c r="V506" s="8"/>
      <c r="W506" s="8"/>
      <c r="X506" s="8"/>
      <c r="Y506" s="8"/>
      <c r="Z506" s="133"/>
      <c r="AA506" s="133"/>
      <c r="AB506" s="8"/>
      <c r="AC506" s="8"/>
      <c r="AD506" s="8"/>
      <c r="AE506" s="8"/>
    </row>
    <row r="507" ht="15.75" customHeight="1">
      <c r="A507" s="8"/>
      <c r="B507" s="8"/>
      <c r="C507" s="8"/>
      <c r="D507" s="8"/>
      <c r="E507" s="8"/>
      <c r="F507" s="8"/>
      <c r="G507" s="133"/>
      <c r="H507" s="133"/>
      <c r="I507" s="129"/>
      <c r="J507" s="129"/>
      <c r="K507" s="129"/>
      <c r="L507" s="129"/>
      <c r="M507" s="129"/>
      <c r="N507" s="129"/>
      <c r="O507" s="8"/>
      <c r="P507" s="8"/>
      <c r="Q507" s="8"/>
      <c r="R507" s="8"/>
      <c r="S507" s="8"/>
      <c r="T507" s="8"/>
      <c r="U507" s="8"/>
      <c r="V507" s="8"/>
      <c r="W507" s="8"/>
      <c r="X507" s="8"/>
      <c r="Y507" s="8"/>
      <c r="Z507" s="133"/>
      <c r="AA507" s="133"/>
      <c r="AB507" s="8"/>
      <c r="AC507" s="8"/>
      <c r="AD507" s="8"/>
      <c r="AE507" s="8"/>
    </row>
    <row r="508" ht="15.75" customHeight="1">
      <c r="A508" s="8"/>
      <c r="B508" s="8"/>
      <c r="C508" s="8"/>
      <c r="D508" s="8"/>
      <c r="E508" s="8"/>
      <c r="F508" s="8"/>
      <c r="G508" s="133"/>
      <c r="H508" s="133"/>
      <c r="I508" s="129"/>
      <c r="J508" s="129"/>
      <c r="K508" s="129"/>
      <c r="L508" s="129"/>
      <c r="M508" s="129"/>
      <c r="N508" s="129"/>
      <c r="O508" s="8"/>
      <c r="P508" s="8"/>
      <c r="Q508" s="8"/>
      <c r="R508" s="8"/>
      <c r="S508" s="8"/>
      <c r="T508" s="8"/>
      <c r="U508" s="8"/>
      <c r="V508" s="8"/>
      <c r="W508" s="8"/>
      <c r="X508" s="8"/>
      <c r="Y508" s="8"/>
      <c r="Z508" s="133"/>
      <c r="AA508" s="133"/>
      <c r="AB508" s="8"/>
      <c r="AC508" s="8"/>
      <c r="AD508" s="8"/>
      <c r="AE508" s="8"/>
    </row>
    <row r="509" ht="15.75" customHeight="1">
      <c r="A509" s="8"/>
      <c r="B509" s="8"/>
      <c r="C509" s="8"/>
      <c r="D509" s="8"/>
      <c r="E509" s="8"/>
      <c r="F509" s="8"/>
      <c r="G509" s="133"/>
      <c r="H509" s="133"/>
      <c r="I509" s="129"/>
      <c r="J509" s="129"/>
      <c r="K509" s="129"/>
      <c r="L509" s="129"/>
      <c r="M509" s="129"/>
      <c r="N509" s="129"/>
      <c r="O509" s="8"/>
      <c r="P509" s="8"/>
      <c r="Q509" s="8"/>
      <c r="R509" s="8"/>
      <c r="S509" s="8"/>
      <c r="T509" s="8"/>
      <c r="U509" s="8"/>
      <c r="V509" s="8"/>
      <c r="W509" s="8"/>
      <c r="X509" s="8"/>
      <c r="Y509" s="8"/>
      <c r="Z509" s="133"/>
      <c r="AA509" s="133"/>
      <c r="AB509" s="8"/>
      <c r="AC509" s="8"/>
      <c r="AD509" s="8"/>
      <c r="AE509" s="8"/>
    </row>
    <row r="510" ht="15.75" customHeight="1">
      <c r="A510" s="8"/>
      <c r="B510" s="8"/>
      <c r="C510" s="8"/>
      <c r="D510" s="8"/>
      <c r="E510" s="8"/>
      <c r="F510" s="8"/>
      <c r="G510" s="133"/>
      <c r="H510" s="133"/>
      <c r="I510" s="129"/>
      <c r="J510" s="129"/>
      <c r="K510" s="129"/>
      <c r="L510" s="129"/>
      <c r="M510" s="129"/>
      <c r="N510" s="129"/>
      <c r="O510" s="8"/>
      <c r="P510" s="8"/>
      <c r="Q510" s="8"/>
      <c r="R510" s="8"/>
      <c r="S510" s="8"/>
      <c r="T510" s="8"/>
      <c r="U510" s="8"/>
      <c r="V510" s="8"/>
      <c r="W510" s="8"/>
      <c r="X510" s="8"/>
      <c r="Y510" s="8"/>
      <c r="Z510" s="133"/>
      <c r="AA510" s="133"/>
      <c r="AB510" s="8"/>
      <c r="AC510" s="8"/>
      <c r="AD510" s="8"/>
      <c r="AE510" s="8"/>
    </row>
    <row r="511" ht="15.75" customHeight="1">
      <c r="A511" s="8"/>
      <c r="B511" s="8"/>
      <c r="C511" s="8"/>
      <c r="D511" s="8"/>
      <c r="E511" s="8"/>
      <c r="F511" s="8"/>
      <c r="G511" s="133"/>
      <c r="H511" s="133"/>
      <c r="I511" s="129"/>
      <c r="J511" s="129"/>
      <c r="K511" s="129"/>
      <c r="L511" s="129"/>
      <c r="M511" s="129"/>
      <c r="N511" s="129"/>
      <c r="O511" s="8"/>
      <c r="P511" s="8"/>
      <c r="Q511" s="8"/>
      <c r="R511" s="8"/>
      <c r="S511" s="8"/>
      <c r="T511" s="8"/>
      <c r="U511" s="8"/>
      <c r="V511" s="8"/>
      <c r="W511" s="8"/>
      <c r="X511" s="8"/>
      <c r="Y511" s="8"/>
      <c r="Z511" s="133"/>
      <c r="AA511" s="133"/>
      <c r="AB511" s="8"/>
      <c r="AC511" s="8"/>
      <c r="AD511" s="8"/>
      <c r="AE511" s="8"/>
    </row>
    <row r="512" ht="15.75" customHeight="1">
      <c r="A512" s="8"/>
      <c r="B512" s="8"/>
      <c r="C512" s="8"/>
      <c r="D512" s="8"/>
      <c r="E512" s="8"/>
      <c r="F512" s="8"/>
      <c r="G512" s="133"/>
      <c r="H512" s="133"/>
      <c r="I512" s="129"/>
      <c r="J512" s="129"/>
      <c r="K512" s="129"/>
      <c r="L512" s="129"/>
      <c r="M512" s="129"/>
      <c r="N512" s="129"/>
      <c r="O512" s="8"/>
      <c r="P512" s="8"/>
      <c r="Q512" s="8"/>
      <c r="R512" s="8"/>
      <c r="S512" s="8"/>
      <c r="T512" s="8"/>
      <c r="U512" s="8"/>
      <c r="V512" s="8"/>
      <c r="W512" s="8"/>
      <c r="X512" s="8"/>
      <c r="Y512" s="8"/>
      <c r="Z512" s="133"/>
      <c r="AA512" s="133"/>
      <c r="AB512" s="8"/>
      <c r="AC512" s="8"/>
      <c r="AD512" s="8"/>
      <c r="AE512" s="8"/>
    </row>
    <row r="513" ht="15.75" customHeight="1">
      <c r="A513" s="8"/>
      <c r="B513" s="8"/>
      <c r="C513" s="8"/>
      <c r="D513" s="8"/>
      <c r="E513" s="8"/>
      <c r="F513" s="8"/>
      <c r="G513" s="133"/>
      <c r="H513" s="133"/>
      <c r="I513" s="129"/>
      <c r="J513" s="129"/>
      <c r="K513" s="129"/>
      <c r="L513" s="129"/>
      <c r="M513" s="129"/>
      <c r="N513" s="129"/>
      <c r="O513" s="8"/>
      <c r="P513" s="8"/>
      <c r="Q513" s="8"/>
      <c r="R513" s="8"/>
      <c r="S513" s="8"/>
      <c r="T513" s="8"/>
      <c r="U513" s="8"/>
      <c r="V513" s="8"/>
      <c r="W513" s="8"/>
      <c r="X513" s="8"/>
      <c r="Y513" s="8"/>
      <c r="Z513" s="133"/>
      <c r="AA513" s="133"/>
      <c r="AB513" s="8"/>
      <c r="AC513" s="8"/>
      <c r="AD513" s="8"/>
      <c r="AE513" s="8"/>
    </row>
    <row r="514" ht="15.75" customHeight="1">
      <c r="A514" s="8"/>
      <c r="B514" s="8"/>
      <c r="C514" s="8"/>
      <c r="D514" s="8"/>
      <c r="E514" s="8"/>
      <c r="F514" s="8"/>
      <c r="G514" s="133"/>
      <c r="H514" s="133"/>
      <c r="I514" s="129"/>
      <c r="J514" s="129"/>
      <c r="K514" s="129"/>
      <c r="L514" s="129"/>
      <c r="M514" s="129"/>
      <c r="N514" s="129"/>
      <c r="O514" s="8"/>
      <c r="P514" s="8"/>
      <c r="Q514" s="8"/>
      <c r="R514" s="8"/>
      <c r="S514" s="8"/>
      <c r="T514" s="8"/>
      <c r="U514" s="8"/>
      <c r="V514" s="8"/>
      <c r="W514" s="8"/>
      <c r="X514" s="8"/>
      <c r="Y514" s="8"/>
      <c r="Z514" s="133"/>
      <c r="AA514" s="133"/>
      <c r="AB514" s="8"/>
      <c r="AC514" s="8"/>
      <c r="AD514" s="8"/>
      <c r="AE514" s="8"/>
    </row>
    <row r="515" ht="15.75" customHeight="1">
      <c r="A515" s="8"/>
      <c r="B515" s="8"/>
      <c r="C515" s="8"/>
      <c r="D515" s="8"/>
      <c r="E515" s="8"/>
      <c r="F515" s="8"/>
      <c r="G515" s="133"/>
      <c r="H515" s="133"/>
      <c r="I515" s="129"/>
      <c r="J515" s="129"/>
      <c r="K515" s="129"/>
      <c r="L515" s="129"/>
      <c r="M515" s="129"/>
      <c r="N515" s="129"/>
      <c r="O515" s="8"/>
      <c r="P515" s="8"/>
      <c r="Q515" s="8"/>
      <c r="R515" s="8"/>
      <c r="S515" s="8"/>
      <c r="T515" s="8"/>
      <c r="U515" s="8"/>
      <c r="V515" s="8"/>
      <c r="W515" s="8"/>
      <c r="X515" s="8"/>
      <c r="Y515" s="8"/>
      <c r="Z515" s="133"/>
      <c r="AA515" s="133"/>
      <c r="AB515" s="8"/>
      <c r="AC515" s="8"/>
      <c r="AD515" s="8"/>
      <c r="AE515" s="8"/>
    </row>
    <row r="516" ht="15.75" customHeight="1">
      <c r="A516" s="8"/>
      <c r="B516" s="8"/>
      <c r="C516" s="8"/>
      <c r="D516" s="8"/>
      <c r="E516" s="8"/>
      <c r="F516" s="8"/>
      <c r="G516" s="133"/>
      <c r="H516" s="133"/>
      <c r="I516" s="129"/>
      <c r="J516" s="129"/>
      <c r="K516" s="129"/>
      <c r="L516" s="129"/>
      <c r="M516" s="129"/>
      <c r="N516" s="129"/>
      <c r="O516" s="8"/>
      <c r="P516" s="8"/>
      <c r="Q516" s="8"/>
      <c r="R516" s="8"/>
      <c r="S516" s="8"/>
      <c r="T516" s="8"/>
      <c r="U516" s="8"/>
      <c r="V516" s="8"/>
      <c r="W516" s="8"/>
      <c r="X516" s="8"/>
      <c r="Y516" s="8"/>
      <c r="Z516" s="133"/>
      <c r="AA516" s="133"/>
      <c r="AB516" s="8"/>
      <c r="AC516" s="8"/>
      <c r="AD516" s="8"/>
      <c r="AE516" s="8"/>
    </row>
    <row r="517" ht="15.75" customHeight="1">
      <c r="A517" s="8"/>
      <c r="B517" s="8"/>
      <c r="C517" s="8"/>
      <c r="D517" s="8"/>
      <c r="E517" s="8"/>
      <c r="F517" s="8"/>
      <c r="G517" s="133"/>
      <c r="H517" s="133"/>
      <c r="I517" s="129"/>
      <c r="J517" s="129"/>
      <c r="K517" s="129"/>
      <c r="L517" s="129"/>
      <c r="M517" s="129"/>
      <c r="N517" s="129"/>
      <c r="O517" s="8"/>
      <c r="P517" s="8"/>
      <c r="Q517" s="8"/>
      <c r="R517" s="8"/>
      <c r="S517" s="8"/>
      <c r="T517" s="8"/>
      <c r="U517" s="8"/>
      <c r="V517" s="8"/>
      <c r="W517" s="8"/>
      <c r="X517" s="8"/>
      <c r="Y517" s="8"/>
      <c r="Z517" s="133"/>
      <c r="AA517" s="133"/>
      <c r="AB517" s="8"/>
      <c r="AC517" s="8"/>
      <c r="AD517" s="8"/>
      <c r="AE517" s="8"/>
    </row>
    <row r="518" ht="15.75" customHeight="1">
      <c r="A518" s="8"/>
      <c r="B518" s="8"/>
      <c r="C518" s="8"/>
      <c r="D518" s="8"/>
      <c r="E518" s="8"/>
      <c r="F518" s="8"/>
      <c r="G518" s="133"/>
      <c r="H518" s="133"/>
      <c r="I518" s="129"/>
      <c r="J518" s="129"/>
      <c r="K518" s="129"/>
      <c r="L518" s="129"/>
      <c r="M518" s="129"/>
      <c r="N518" s="129"/>
      <c r="O518" s="8"/>
      <c r="P518" s="8"/>
      <c r="Q518" s="8"/>
      <c r="R518" s="8"/>
      <c r="S518" s="8"/>
      <c r="T518" s="8"/>
      <c r="U518" s="8"/>
      <c r="V518" s="8"/>
      <c r="W518" s="8"/>
      <c r="X518" s="8"/>
      <c r="Y518" s="8"/>
      <c r="Z518" s="133"/>
      <c r="AA518" s="133"/>
      <c r="AB518" s="8"/>
      <c r="AC518" s="8"/>
      <c r="AD518" s="8"/>
      <c r="AE518" s="8"/>
    </row>
    <row r="519" ht="15.75" customHeight="1">
      <c r="A519" s="8"/>
      <c r="B519" s="8"/>
      <c r="C519" s="8"/>
      <c r="D519" s="8"/>
      <c r="E519" s="8"/>
      <c r="F519" s="8"/>
      <c r="G519" s="133"/>
      <c r="H519" s="133"/>
      <c r="I519" s="129"/>
      <c r="J519" s="129"/>
      <c r="K519" s="129"/>
      <c r="L519" s="129"/>
      <c r="M519" s="129"/>
      <c r="N519" s="129"/>
      <c r="O519" s="8"/>
      <c r="P519" s="8"/>
      <c r="Q519" s="8"/>
      <c r="R519" s="8"/>
      <c r="S519" s="8"/>
      <c r="T519" s="8"/>
      <c r="U519" s="8"/>
      <c r="V519" s="8"/>
      <c r="W519" s="8"/>
      <c r="X519" s="8"/>
      <c r="Y519" s="8"/>
      <c r="Z519" s="133"/>
      <c r="AA519" s="133"/>
      <c r="AB519" s="8"/>
      <c r="AC519" s="8"/>
      <c r="AD519" s="8"/>
      <c r="AE519" s="8"/>
    </row>
    <row r="520" ht="15.75" customHeight="1">
      <c r="A520" s="8"/>
      <c r="B520" s="8"/>
      <c r="C520" s="8"/>
      <c r="D520" s="8"/>
      <c r="E520" s="8"/>
      <c r="F520" s="8"/>
      <c r="G520" s="133"/>
      <c r="H520" s="133"/>
      <c r="I520" s="129"/>
      <c r="J520" s="129"/>
      <c r="K520" s="129"/>
      <c r="L520" s="129"/>
      <c r="M520" s="129"/>
      <c r="N520" s="129"/>
      <c r="O520" s="8"/>
      <c r="P520" s="8"/>
      <c r="Q520" s="8"/>
      <c r="R520" s="8"/>
      <c r="S520" s="8"/>
      <c r="T520" s="8"/>
      <c r="U520" s="8"/>
      <c r="V520" s="8"/>
      <c r="W520" s="8"/>
      <c r="X520" s="8"/>
      <c r="Y520" s="8"/>
      <c r="Z520" s="133"/>
      <c r="AA520" s="133"/>
      <c r="AB520" s="8"/>
      <c r="AC520" s="8"/>
      <c r="AD520" s="8"/>
      <c r="AE520" s="8"/>
    </row>
    <row r="521" ht="15.75" customHeight="1">
      <c r="A521" s="8"/>
      <c r="B521" s="8"/>
      <c r="C521" s="8"/>
      <c r="D521" s="8"/>
      <c r="E521" s="8"/>
      <c r="F521" s="8"/>
      <c r="G521" s="133"/>
      <c r="H521" s="133"/>
      <c r="I521" s="129"/>
      <c r="J521" s="129"/>
      <c r="K521" s="129"/>
      <c r="L521" s="129"/>
      <c r="M521" s="129"/>
      <c r="N521" s="129"/>
      <c r="O521" s="8"/>
      <c r="P521" s="8"/>
      <c r="Q521" s="8"/>
      <c r="R521" s="8"/>
      <c r="S521" s="8"/>
      <c r="T521" s="8"/>
      <c r="U521" s="8"/>
      <c r="V521" s="8"/>
      <c r="W521" s="8"/>
      <c r="X521" s="8"/>
      <c r="Y521" s="8"/>
      <c r="Z521" s="133"/>
      <c r="AA521" s="133"/>
      <c r="AB521" s="8"/>
      <c r="AC521" s="8"/>
      <c r="AD521" s="8"/>
      <c r="AE521" s="8"/>
    </row>
    <row r="522" ht="15.75" customHeight="1">
      <c r="A522" s="8"/>
      <c r="B522" s="8"/>
      <c r="C522" s="8"/>
      <c r="D522" s="8"/>
      <c r="E522" s="8"/>
      <c r="F522" s="8"/>
      <c r="G522" s="133"/>
      <c r="H522" s="133"/>
      <c r="I522" s="129"/>
      <c r="J522" s="129"/>
      <c r="K522" s="129"/>
      <c r="L522" s="129"/>
      <c r="M522" s="129"/>
      <c r="N522" s="129"/>
      <c r="O522" s="8"/>
      <c r="P522" s="8"/>
      <c r="Q522" s="8"/>
      <c r="R522" s="8"/>
      <c r="S522" s="8"/>
      <c r="T522" s="8"/>
      <c r="U522" s="8"/>
      <c r="V522" s="8"/>
      <c r="W522" s="8"/>
      <c r="X522" s="8"/>
      <c r="Y522" s="8"/>
      <c r="Z522" s="133"/>
      <c r="AA522" s="133"/>
      <c r="AB522" s="8"/>
      <c r="AC522" s="8"/>
      <c r="AD522" s="8"/>
      <c r="AE522" s="8"/>
    </row>
    <row r="523" ht="15.75" customHeight="1">
      <c r="A523" s="8"/>
      <c r="B523" s="8"/>
      <c r="C523" s="8"/>
      <c r="D523" s="8"/>
      <c r="E523" s="8"/>
      <c r="F523" s="8"/>
      <c r="G523" s="133"/>
      <c r="H523" s="133"/>
      <c r="I523" s="129"/>
      <c r="J523" s="129"/>
      <c r="K523" s="129"/>
      <c r="L523" s="129"/>
      <c r="M523" s="129"/>
      <c r="N523" s="129"/>
      <c r="O523" s="8"/>
      <c r="P523" s="8"/>
      <c r="Q523" s="8"/>
      <c r="R523" s="8"/>
      <c r="S523" s="8"/>
      <c r="T523" s="8"/>
      <c r="U523" s="8"/>
      <c r="V523" s="8"/>
      <c r="W523" s="8"/>
      <c r="X523" s="8"/>
      <c r="Y523" s="8"/>
      <c r="Z523" s="133"/>
      <c r="AA523" s="133"/>
      <c r="AB523" s="8"/>
      <c r="AC523" s="8"/>
      <c r="AD523" s="8"/>
      <c r="AE523" s="8"/>
    </row>
    <row r="524" ht="15.75" customHeight="1">
      <c r="A524" s="8"/>
      <c r="B524" s="8"/>
      <c r="C524" s="8"/>
      <c r="D524" s="8"/>
      <c r="E524" s="8"/>
      <c r="F524" s="8"/>
      <c r="G524" s="133"/>
      <c r="H524" s="133"/>
      <c r="I524" s="129"/>
      <c r="J524" s="129"/>
      <c r="K524" s="129"/>
      <c r="L524" s="129"/>
      <c r="M524" s="129"/>
      <c r="N524" s="129"/>
      <c r="O524" s="8"/>
      <c r="P524" s="8"/>
      <c r="Q524" s="8"/>
      <c r="R524" s="8"/>
      <c r="S524" s="8"/>
      <c r="T524" s="8"/>
      <c r="U524" s="8"/>
      <c r="V524" s="8"/>
      <c r="W524" s="8"/>
      <c r="X524" s="8"/>
      <c r="Y524" s="8"/>
      <c r="Z524" s="133"/>
      <c r="AA524" s="133"/>
      <c r="AB524" s="8"/>
      <c r="AC524" s="8"/>
      <c r="AD524" s="8"/>
      <c r="AE524" s="8"/>
    </row>
    <row r="525" ht="15.75" customHeight="1">
      <c r="A525" s="8"/>
      <c r="B525" s="8"/>
      <c r="C525" s="8"/>
      <c r="D525" s="8"/>
      <c r="E525" s="8"/>
      <c r="F525" s="8"/>
      <c r="G525" s="133"/>
      <c r="H525" s="133"/>
      <c r="I525" s="129"/>
      <c r="J525" s="129"/>
      <c r="K525" s="129"/>
      <c r="L525" s="129"/>
      <c r="M525" s="129"/>
      <c r="N525" s="129"/>
      <c r="O525" s="8"/>
      <c r="P525" s="8"/>
      <c r="Q525" s="8"/>
      <c r="R525" s="8"/>
      <c r="S525" s="8"/>
      <c r="T525" s="8"/>
      <c r="U525" s="8"/>
      <c r="V525" s="8"/>
      <c r="W525" s="8"/>
      <c r="X525" s="8"/>
      <c r="Y525" s="8"/>
      <c r="Z525" s="133"/>
      <c r="AA525" s="133"/>
      <c r="AB525" s="8"/>
      <c r="AC525" s="8"/>
      <c r="AD525" s="8"/>
      <c r="AE525" s="8"/>
    </row>
    <row r="526" ht="15.75" customHeight="1">
      <c r="A526" s="8"/>
      <c r="B526" s="8"/>
      <c r="C526" s="8"/>
      <c r="D526" s="8"/>
      <c r="E526" s="8"/>
      <c r="F526" s="8"/>
      <c r="G526" s="133"/>
      <c r="H526" s="133"/>
      <c r="I526" s="129"/>
      <c r="J526" s="129"/>
      <c r="K526" s="129"/>
      <c r="L526" s="129"/>
      <c r="M526" s="129"/>
      <c r="N526" s="129"/>
      <c r="O526" s="8"/>
      <c r="P526" s="8"/>
      <c r="Q526" s="8"/>
      <c r="R526" s="8"/>
      <c r="S526" s="8"/>
      <c r="T526" s="8"/>
      <c r="U526" s="8"/>
      <c r="V526" s="8"/>
      <c r="W526" s="8"/>
      <c r="X526" s="8"/>
      <c r="Y526" s="8"/>
      <c r="Z526" s="133"/>
      <c r="AA526" s="133"/>
      <c r="AB526" s="8"/>
      <c r="AC526" s="8"/>
      <c r="AD526" s="8"/>
      <c r="AE526" s="8"/>
    </row>
    <row r="527" ht="15.75" customHeight="1">
      <c r="A527" s="8"/>
      <c r="B527" s="8"/>
      <c r="C527" s="8"/>
      <c r="D527" s="8"/>
      <c r="E527" s="8"/>
      <c r="F527" s="8"/>
      <c r="G527" s="133"/>
      <c r="H527" s="133"/>
      <c r="I527" s="129"/>
      <c r="J527" s="129"/>
      <c r="K527" s="129"/>
      <c r="L527" s="129"/>
      <c r="M527" s="129"/>
      <c r="N527" s="129"/>
      <c r="O527" s="8"/>
      <c r="P527" s="8"/>
      <c r="Q527" s="8"/>
      <c r="R527" s="8"/>
      <c r="S527" s="8"/>
      <c r="T527" s="8"/>
      <c r="U527" s="8"/>
      <c r="V527" s="8"/>
      <c r="W527" s="8"/>
      <c r="X527" s="8"/>
      <c r="Y527" s="8"/>
      <c r="Z527" s="133"/>
      <c r="AA527" s="133"/>
      <c r="AB527" s="8"/>
      <c r="AC527" s="8"/>
      <c r="AD527" s="8"/>
      <c r="AE527" s="8"/>
    </row>
    <row r="528" ht="15.75" customHeight="1">
      <c r="A528" s="8"/>
      <c r="B528" s="8"/>
      <c r="C528" s="8"/>
      <c r="D528" s="8"/>
      <c r="E528" s="8"/>
      <c r="F528" s="8"/>
      <c r="G528" s="133"/>
      <c r="H528" s="133"/>
      <c r="I528" s="129"/>
      <c r="J528" s="129"/>
      <c r="K528" s="129"/>
      <c r="L528" s="129"/>
      <c r="M528" s="129"/>
      <c r="N528" s="129"/>
      <c r="O528" s="8"/>
      <c r="P528" s="8"/>
      <c r="Q528" s="8"/>
      <c r="R528" s="8"/>
      <c r="S528" s="8"/>
      <c r="T528" s="8"/>
      <c r="U528" s="8"/>
      <c r="V528" s="8"/>
      <c r="W528" s="8"/>
      <c r="X528" s="8"/>
      <c r="Y528" s="8"/>
      <c r="Z528" s="133"/>
      <c r="AA528" s="133"/>
      <c r="AB528" s="8"/>
      <c r="AC528" s="8"/>
      <c r="AD528" s="8"/>
      <c r="AE528" s="8"/>
    </row>
    <row r="529" ht="15.75" customHeight="1">
      <c r="A529" s="8"/>
      <c r="B529" s="8"/>
      <c r="C529" s="8"/>
      <c r="D529" s="8"/>
      <c r="E529" s="8"/>
      <c r="F529" s="8"/>
      <c r="G529" s="133"/>
      <c r="H529" s="133"/>
      <c r="I529" s="129"/>
      <c r="J529" s="129"/>
      <c r="K529" s="129"/>
      <c r="L529" s="129"/>
      <c r="M529" s="129"/>
      <c r="N529" s="129"/>
      <c r="O529" s="8"/>
      <c r="P529" s="8"/>
      <c r="Q529" s="8"/>
      <c r="R529" s="8"/>
      <c r="S529" s="8"/>
      <c r="T529" s="8"/>
      <c r="U529" s="8"/>
      <c r="V529" s="8"/>
      <c r="W529" s="8"/>
      <c r="X529" s="8"/>
      <c r="Y529" s="8"/>
      <c r="Z529" s="133"/>
      <c r="AA529" s="133"/>
      <c r="AB529" s="8"/>
      <c r="AC529" s="8"/>
      <c r="AD529" s="8"/>
      <c r="AE529" s="8"/>
    </row>
    <row r="530" ht="15.75" customHeight="1">
      <c r="A530" s="8"/>
      <c r="B530" s="8"/>
      <c r="C530" s="8"/>
      <c r="D530" s="8"/>
      <c r="E530" s="8"/>
      <c r="F530" s="8"/>
      <c r="G530" s="133"/>
      <c r="H530" s="133"/>
      <c r="I530" s="129"/>
      <c r="J530" s="129"/>
      <c r="K530" s="129"/>
      <c r="L530" s="129"/>
      <c r="M530" s="129"/>
      <c r="N530" s="129"/>
      <c r="O530" s="8"/>
      <c r="P530" s="8"/>
      <c r="Q530" s="8"/>
      <c r="R530" s="8"/>
      <c r="S530" s="8"/>
      <c r="T530" s="8"/>
      <c r="U530" s="8"/>
      <c r="V530" s="8"/>
      <c r="W530" s="8"/>
      <c r="X530" s="8"/>
      <c r="Y530" s="8"/>
      <c r="Z530" s="133"/>
      <c r="AA530" s="133"/>
      <c r="AB530" s="8"/>
      <c r="AC530" s="8"/>
      <c r="AD530" s="8"/>
      <c r="AE530" s="8"/>
    </row>
    <row r="531" ht="15.75" customHeight="1">
      <c r="A531" s="8"/>
      <c r="B531" s="8"/>
      <c r="C531" s="8"/>
      <c r="D531" s="8"/>
      <c r="E531" s="8"/>
      <c r="F531" s="8"/>
      <c r="G531" s="133"/>
      <c r="H531" s="133"/>
      <c r="I531" s="129"/>
      <c r="J531" s="129"/>
      <c r="K531" s="129"/>
      <c r="L531" s="129"/>
      <c r="M531" s="129"/>
      <c r="N531" s="129"/>
      <c r="O531" s="8"/>
      <c r="P531" s="8"/>
      <c r="Q531" s="8"/>
      <c r="R531" s="8"/>
      <c r="S531" s="8"/>
      <c r="T531" s="8"/>
      <c r="U531" s="8"/>
      <c r="V531" s="8"/>
      <c r="W531" s="8"/>
      <c r="X531" s="8"/>
      <c r="Y531" s="8"/>
      <c r="Z531" s="133"/>
      <c r="AA531" s="133"/>
      <c r="AB531" s="8"/>
      <c r="AC531" s="8"/>
      <c r="AD531" s="8"/>
      <c r="AE531" s="8"/>
    </row>
    <row r="532" ht="15.75" customHeight="1">
      <c r="A532" s="8"/>
      <c r="B532" s="8"/>
      <c r="C532" s="8"/>
      <c r="D532" s="8"/>
      <c r="E532" s="8"/>
      <c r="F532" s="8"/>
      <c r="G532" s="133"/>
      <c r="H532" s="133"/>
      <c r="I532" s="129"/>
      <c r="J532" s="129"/>
      <c r="K532" s="129"/>
      <c r="L532" s="129"/>
      <c r="M532" s="129"/>
      <c r="N532" s="129"/>
      <c r="O532" s="8"/>
      <c r="P532" s="8"/>
      <c r="Q532" s="8"/>
      <c r="R532" s="8"/>
      <c r="S532" s="8"/>
      <c r="T532" s="8"/>
      <c r="U532" s="8"/>
      <c r="V532" s="8"/>
      <c r="W532" s="8"/>
      <c r="X532" s="8"/>
      <c r="Y532" s="8"/>
      <c r="Z532" s="133"/>
      <c r="AA532" s="133"/>
      <c r="AB532" s="8"/>
      <c r="AC532" s="8"/>
      <c r="AD532" s="8"/>
      <c r="AE532" s="8"/>
    </row>
    <row r="533" ht="15.75" customHeight="1">
      <c r="A533" s="8"/>
      <c r="B533" s="8"/>
      <c r="C533" s="8"/>
      <c r="D533" s="8"/>
      <c r="E533" s="8"/>
      <c r="F533" s="8"/>
      <c r="G533" s="133"/>
      <c r="H533" s="133"/>
      <c r="I533" s="129"/>
      <c r="J533" s="129"/>
      <c r="K533" s="129"/>
      <c r="L533" s="129"/>
      <c r="M533" s="129"/>
      <c r="N533" s="129"/>
      <c r="O533" s="8"/>
      <c r="P533" s="8"/>
      <c r="Q533" s="8"/>
      <c r="R533" s="8"/>
      <c r="S533" s="8"/>
      <c r="T533" s="8"/>
      <c r="U533" s="8"/>
      <c r="V533" s="8"/>
      <c r="W533" s="8"/>
      <c r="X533" s="8"/>
      <c r="Y533" s="8"/>
      <c r="Z533" s="133"/>
      <c r="AA533" s="133"/>
      <c r="AB533" s="8"/>
      <c r="AC533" s="8"/>
      <c r="AD533" s="8"/>
      <c r="AE533" s="8"/>
    </row>
    <row r="534" ht="15.75" customHeight="1">
      <c r="A534" s="8"/>
      <c r="B534" s="8"/>
      <c r="C534" s="8"/>
      <c r="D534" s="8"/>
      <c r="E534" s="8"/>
      <c r="F534" s="8"/>
      <c r="G534" s="133"/>
      <c r="H534" s="133"/>
      <c r="I534" s="129"/>
      <c r="J534" s="129"/>
      <c r="K534" s="129"/>
      <c r="L534" s="129"/>
      <c r="M534" s="129"/>
      <c r="N534" s="129"/>
      <c r="O534" s="8"/>
      <c r="P534" s="8"/>
      <c r="Q534" s="8"/>
      <c r="R534" s="8"/>
      <c r="S534" s="8"/>
      <c r="T534" s="8"/>
      <c r="U534" s="8"/>
      <c r="V534" s="8"/>
      <c r="W534" s="8"/>
      <c r="X534" s="8"/>
      <c r="Y534" s="8"/>
      <c r="Z534" s="133"/>
      <c r="AA534" s="133"/>
      <c r="AB534" s="8"/>
      <c r="AC534" s="8"/>
      <c r="AD534" s="8"/>
      <c r="AE534" s="8"/>
    </row>
    <row r="535" ht="15.75" customHeight="1">
      <c r="A535" s="8"/>
      <c r="B535" s="8"/>
      <c r="C535" s="8"/>
      <c r="D535" s="8"/>
      <c r="E535" s="8"/>
      <c r="F535" s="8"/>
      <c r="G535" s="133"/>
      <c r="H535" s="133"/>
      <c r="I535" s="129"/>
      <c r="J535" s="129"/>
      <c r="K535" s="129"/>
      <c r="L535" s="129"/>
      <c r="M535" s="129"/>
      <c r="N535" s="129"/>
      <c r="O535" s="8"/>
      <c r="P535" s="8"/>
      <c r="Q535" s="8"/>
      <c r="R535" s="8"/>
      <c r="S535" s="8"/>
      <c r="T535" s="8"/>
      <c r="U535" s="8"/>
      <c r="V535" s="8"/>
      <c r="W535" s="8"/>
      <c r="X535" s="8"/>
      <c r="Y535" s="8"/>
      <c r="Z535" s="133"/>
      <c r="AA535" s="133"/>
      <c r="AB535" s="8"/>
      <c r="AC535" s="8"/>
      <c r="AD535" s="8"/>
      <c r="AE535" s="8"/>
    </row>
    <row r="536" ht="15.75" customHeight="1">
      <c r="A536" s="8"/>
      <c r="B536" s="8"/>
      <c r="C536" s="8"/>
      <c r="D536" s="8"/>
      <c r="E536" s="8"/>
      <c r="F536" s="8"/>
      <c r="G536" s="133"/>
      <c r="H536" s="133"/>
      <c r="I536" s="129"/>
      <c r="J536" s="129"/>
      <c r="K536" s="129"/>
      <c r="L536" s="129"/>
      <c r="M536" s="129"/>
      <c r="N536" s="129"/>
      <c r="O536" s="8"/>
      <c r="P536" s="8"/>
      <c r="Q536" s="8"/>
      <c r="R536" s="8"/>
      <c r="S536" s="8"/>
      <c r="T536" s="8"/>
      <c r="U536" s="8"/>
      <c r="V536" s="8"/>
      <c r="W536" s="8"/>
      <c r="X536" s="8"/>
      <c r="Y536" s="8"/>
      <c r="Z536" s="133"/>
      <c r="AA536" s="133"/>
      <c r="AB536" s="8"/>
      <c r="AC536" s="8"/>
      <c r="AD536" s="8"/>
      <c r="AE536" s="8"/>
    </row>
    <row r="537" ht="15.75" customHeight="1">
      <c r="A537" s="8"/>
      <c r="B537" s="8"/>
      <c r="C537" s="8"/>
      <c r="D537" s="8"/>
      <c r="E537" s="8"/>
      <c r="F537" s="8"/>
      <c r="G537" s="133"/>
      <c r="H537" s="133"/>
      <c r="I537" s="129"/>
      <c r="J537" s="129"/>
      <c r="K537" s="129"/>
      <c r="L537" s="129"/>
      <c r="M537" s="129"/>
      <c r="N537" s="129"/>
      <c r="O537" s="8"/>
      <c r="P537" s="8"/>
      <c r="Q537" s="8"/>
      <c r="R537" s="8"/>
      <c r="S537" s="8"/>
      <c r="T537" s="8"/>
      <c r="U537" s="8"/>
      <c r="V537" s="8"/>
      <c r="W537" s="8"/>
      <c r="X537" s="8"/>
      <c r="Y537" s="8"/>
      <c r="Z537" s="133"/>
      <c r="AA537" s="133"/>
      <c r="AB537" s="8"/>
      <c r="AC537" s="8"/>
      <c r="AD537" s="8"/>
      <c r="AE537" s="8"/>
    </row>
    <row r="538" ht="15.75" customHeight="1">
      <c r="A538" s="8"/>
      <c r="B538" s="8"/>
      <c r="C538" s="8"/>
      <c r="D538" s="8"/>
      <c r="E538" s="8"/>
      <c r="F538" s="8"/>
      <c r="G538" s="133"/>
      <c r="H538" s="133"/>
      <c r="I538" s="129"/>
      <c r="J538" s="129"/>
      <c r="K538" s="129"/>
      <c r="L538" s="129"/>
      <c r="M538" s="129"/>
      <c r="N538" s="129"/>
      <c r="O538" s="8"/>
      <c r="P538" s="8"/>
      <c r="Q538" s="8"/>
      <c r="R538" s="8"/>
      <c r="S538" s="8"/>
      <c r="T538" s="8"/>
      <c r="U538" s="8"/>
      <c r="V538" s="8"/>
      <c r="W538" s="8"/>
      <c r="X538" s="8"/>
      <c r="Y538" s="8"/>
      <c r="Z538" s="133"/>
      <c r="AA538" s="133"/>
      <c r="AB538" s="8"/>
      <c r="AC538" s="8"/>
      <c r="AD538" s="8"/>
      <c r="AE538" s="8"/>
    </row>
    <row r="539" ht="15.75" customHeight="1">
      <c r="A539" s="8"/>
      <c r="B539" s="8"/>
      <c r="C539" s="8"/>
      <c r="D539" s="8"/>
      <c r="E539" s="8"/>
      <c r="F539" s="8"/>
      <c r="G539" s="133"/>
      <c r="H539" s="133"/>
      <c r="I539" s="129"/>
      <c r="J539" s="129"/>
      <c r="K539" s="129"/>
      <c r="L539" s="129"/>
      <c r="M539" s="129"/>
      <c r="N539" s="129"/>
      <c r="O539" s="8"/>
      <c r="P539" s="8"/>
      <c r="Q539" s="8"/>
      <c r="R539" s="8"/>
      <c r="S539" s="8"/>
      <c r="T539" s="8"/>
      <c r="U539" s="8"/>
      <c r="V539" s="8"/>
      <c r="W539" s="8"/>
      <c r="X539" s="8"/>
      <c r="Y539" s="8"/>
      <c r="Z539" s="133"/>
      <c r="AA539" s="133"/>
      <c r="AB539" s="8"/>
      <c r="AC539" s="8"/>
      <c r="AD539" s="8"/>
      <c r="AE539" s="8"/>
    </row>
    <row r="540" ht="15.75" customHeight="1">
      <c r="A540" s="8"/>
      <c r="B540" s="8"/>
      <c r="C540" s="8"/>
      <c r="D540" s="8"/>
      <c r="E540" s="8"/>
      <c r="F540" s="8"/>
      <c r="G540" s="133"/>
      <c r="H540" s="133"/>
      <c r="I540" s="129"/>
      <c r="J540" s="129"/>
      <c r="K540" s="129"/>
      <c r="L540" s="129"/>
      <c r="M540" s="129"/>
      <c r="N540" s="129"/>
      <c r="O540" s="8"/>
      <c r="P540" s="8"/>
      <c r="Q540" s="8"/>
      <c r="R540" s="8"/>
      <c r="S540" s="8"/>
      <c r="T540" s="8"/>
      <c r="U540" s="8"/>
      <c r="V540" s="8"/>
      <c r="W540" s="8"/>
      <c r="X540" s="8"/>
      <c r="Y540" s="8"/>
      <c r="Z540" s="133"/>
      <c r="AA540" s="133"/>
      <c r="AB540" s="8"/>
      <c r="AC540" s="8"/>
      <c r="AD540" s="8"/>
      <c r="AE540" s="8"/>
    </row>
    <row r="541" ht="15.75" customHeight="1">
      <c r="A541" s="8"/>
      <c r="B541" s="8"/>
      <c r="C541" s="8"/>
      <c r="D541" s="8"/>
      <c r="E541" s="8"/>
      <c r="F541" s="8"/>
      <c r="G541" s="133"/>
      <c r="H541" s="133"/>
      <c r="I541" s="129"/>
      <c r="J541" s="129"/>
      <c r="K541" s="129"/>
      <c r="L541" s="129"/>
      <c r="M541" s="129"/>
      <c r="N541" s="129"/>
      <c r="O541" s="8"/>
      <c r="P541" s="8"/>
      <c r="Q541" s="8"/>
      <c r="R541" s="8"/>
      <c r="S541" s="8"/>
      <c r="T541" s="8"/>
      <c r="U541" s="8"/>
      <c r="V541" s="8"/>
      <c r="W541" s="8"/>
      <c r="X541" s="8"/>
      <c r="Y541" s="8"/>
      <c r="Z541" s="133"/>
      <c r="AA541" s="133"/>
      <c r="AB541" s="8"/>
      <c r="AC541" s="8"/>
      <c r="AD541" s="8"/>
      <c r="AE541" s="8"/>
    </row>
    <row r="542" ht="15.75" customHeight="1">
      <c r="A542" s="8"/>
      <c r="B542" s="8"/>
      <c r="C542" s="8"/>
      <c r="D542" s="8"/>
      <c r="E542" s="8"/>
      <c r="F542" s="8"/>
      <c r="G542" s="133"/>
      <c r="H542" s="133"/>
      <c r="I542" s="129"/>
      <c r="J542" s="129"/>
      <c r="K542" s="129"/>
      <c r="L542" s="129"/>
      <c r="M542" s="129"/>
      <c r="N542" s="129"/>
      <c r="O542" s="8"/>
      <c r="P542" s="8"/>
      <c r="Q542" s="8"/>
      <c r="R542" s="8"/>
      <c r="S542" s="8"/>
      <c r="T542" s="8"/>
      <c r="U542" s="8"/>
      <c r="V542" s="8"/>
      <c r="W542" s="8"/>
      <c r="X542" s="8"/>
      <c r="Y542" s="8"/>
      <c r="Z542" s="133"/>
      <c r="AA542" s="133"/>
      <c r="AB542" s="8"/>
      <c r="AC542" s="8"/>
      <c r="AD542" s="8"/>
      <c r="AE542" s="8"/>
    </row>
    <row r="543" ht="15.75" customHeight="1">
      <c r="A543" s="8"/>
      <c r="B543" s="8"/>
      <c r="C543" s="8"/>
      <c r="D543" s="8"/>
      <c r="E543" s="8"/>
      <c r="F543" s="8"/>
      <c r="G543" s="133"/>
      <c r="H543" s="133"/>
      <c r="I543" s="129"/>
      <c r="J543" s="129"/>
      <c r="K543" s="129"/>
      <c r="L543" s="129"/>
      <c r="M543" s="129"/>
      <c r="N543" s="129"/>
      <c r="O543" s="8"/>
      <c r="P543" s="8"/>
      <c r="Q543" s="8"/>
      <c r="R543" s="8"/>
      <c r="S543" s="8"/>
      <c r="T543" s="8"/>
      <c r="U543" s="8"/>
      <c r="V543" s="8"/>
      <c r="W543" s="8"/>
      <c r="X543" s="8"/>
      <c r="Y543" s="8"/>
      <c r="Z543" s="133"/>
      <c r="AA543" s="133"/>
      <c r="AB543" s="8"/>
      <c r="AC543" s="8"/>
      <c r="AD543" s="8"/>
      <c r="AE543" s="8"/>
    </row>
    <row r="544" ht="15.75" customHeight="1">
      <c r="A544" s="8"/>
      <c r="B544" s="8"/>
      <c r="C544" s="8"/>
      <c r="D544" s="8"/>
      <c r="E544" s="8"/>
      <c r="F544" s="8"/>
      <c r="G544" s="133"/>
      <c r="H544" s="133"/>
      <c r="I544" s="129"/>
      <c r="J544" s="129"/>
      <c r="K544" s="129"/>
      <c r="L544" s="129"/>
      <c r="M544" s="129"/>
      <c r="N544" s="129"/>
      <c r="O544" s="8"/>
      <c r="P544" s="8"/>
      <c r="Q544" s="8"/>
      <c r="R544" s="8"/>
      <c r="S544" s="8"/>
      <c r="T544" s="8"/>
      <c r="U544" s="8"/>
      <c r="V544" s="8"/>
      <c r="W544" s="8"/>
      <c r="X544" s="8"/>
      <c r="Y544" s="8"/>
      <c r="Z544" s="133"/>
      <c r="AA544" s="133"/>
      <c r="AB544" s="8"/>
      <c r="AC544" s="8"/>
      <c r="AD544" s="8"/>
      <c r="AE544" s="8"/>
    </row>
    <row r="545" ht="15.75" customHeight="1">
      <c r="A545" s="8"/>
      <c r="B545" s="8"/>
      <c r="C545" s="8"/>
      <c r="D545" s="8"/>
      <c r="E545" s="8"/>
      <c r="F545" s="8"/>
      <c r="G545" s="133"/>
      <c r="H545" s="133"/>
      <c r="I545" s="129"/>
      <c r="J545" s="129"/>
      <c r="K545" s="129"/>
      <c r="L545" s="129"/>
      <c r="M545" s="129"/>
      <c r="N545" s="129"/>
      <c r="O545" s="8"/>
      <c r="P545" s="8"/>
      <c r="Q545" s="8"/>
      <c r="R545" s="8"/>
      <c r="S545" s="8"/>
      <c r="T545" s="8"/>
      <c r="U545" s="8"/>
      <c r="V545" s="8"/>
      <c r="W545" s="8"/>
      <c r="X545" s="8"/>
      <c r="Y545" s="8"/>
      <c r="Z545" s="133"/>
      <c r="AA545" s="133"/>
      <c r="AB545" s="8"/>
      <c r="AC545" s="8"/>
      <c r="AD545" s="8"/>
      <c r="AE545" s="8"/>
    </row>
    <row r="546" ht="15.75" customHeight="1">
      <c r="A546" s="8"/>
      <c r="B546" s="8"/>
      <c r="C546" s="8"/>
      <c r="D546" s="8"/>
      <c r="E546" s="8"/>
      <c r="F546" s="8"/>
      <c r="G546" s="133"/>
      <c r="H546" s="133"/>
      <c r="I546" s="129"/>
      <c r="J546" s="129"/>
      <c r="K546" s="129"/>
      <c r="L546" s="129"/>
      <c r="M546" s="129"/>
      <c r="N546" s="129"/>
      <c r="O546" s="8"/>
      <c r="P546" s="8"/>
      <c r="Q546" s="8"/>
      <c r="R546" s="8"/>
      <c r="S546" s="8"/>
      <c r="T546" s="8"/>
      <c r="U546" s="8"/>
      <c r="V546" s="8"/>
      <c r="W546" s="8"/>
      <c r="X546" s="8"/>
      <c r="Y546" s="8"/>
      <c r="Z546" s="133"/>
      <c r="AA546" s="133"/>
      <c r="AB546" s="8"/>
      <c r="AC546" s="8"/>
      <c r="AD546" s="8"/>
      <c r="AE546" s="8"/>
    </row>
    <row r="547" ht="15.75" customHeight="1">
      <c r="A547" s="8"/>
      <c r="B547" s="8"/>
      <c r="C547" s="8"/>
      <c r="D547" s="8"/>
      <c r="E547" s="8"/>
      <c r="F547" s="8"/>
      <c r="G547" s="133"/>
      <c r="H547" s="133"/>
      <c r="I547" s="129"/>
      <c r="J547" s="129"/>
      <c r="K547" s="129"/>
      <c r="L547" s="129"/>
      <c r="M547" s="129"/>
      <c r="N547" s="129"/>
      <c r="O547" s="8"/>
      <c r="P547" s="8"/>
      <c r="Q547" s="8"/>
      <c r="R547" s="8"/>
      <c r="S547" s="8"/>
      <c r="T547" s="8"/>
      <c r="U547" s="8"/>
      <c r="V547" s="8"/>
      <c r="W547" s="8"/>
      <c r="X547" s="8"/>
      <c r="Y547" s="8"/>
      <c r="Z547" s="133"/>
      <c r="AA547" s="133"/>
      <c r="AB547" s="8"/>
      <c r="AC547" s="8"/>
      <c r="AD547" s="8"/>
      <c r="AE547" s="8"/>
    </row>
    <row r="548" ht="15.75" customHeight="1">
      <c r="A548" s="8"/>
      <c r="B548" s="8"/>
      <c r="C548" s="8"/>
      <c r="D548" s="8"/>
      <c r="E548" s="8"/>
      <c r="F548" s="8"/>
      <c r="G548" s="133"/>
      <c r="H548" s="133"/>
      <c r="I548" s="129"/>
      <c r="J548" s="129"/>
      <c r="K548" s="129"/>
      <c r="L548" s="129"/>
      <c r="M548" s="129"/>
      <c r="N548" s="129"/>
      <c r="O548" s="8"/>
      <c r="P548" s="8"/>
      <c r="Q548" s="8"/>
      <c r="R548" s="8"/>
      <c r="S548" s="8"/>
      <c r="T548" s="8"/>
      <c r="U548" s="8"/>
      <c r="V548" s="8"/>
      <c r="W548" s="8"/>
      <c r="X548" s="8"/>
      <c r="Y548" s="8"/>
      <c r="Z548" s="133"/>
      <c r="AA548" s="133"/>
      <c r="AB548" s="8"/>
      <c r="AC548" s="8"/>
      <c r="AD548" s="8"/>
      <c r="AE548" s="8"/>
    </row>
    <row r="549" ht="15.75" customHeight="1">
      <c r="A549" s="8"/>
      <c r="B549" s="8"/>
      <c r="C549" s="8"/>
      <c r="D549" s="8"/>
      <c r="E549" s="8"/>
      <c r="F549" s="8"/>
      <c r="G549" s="133"/>
      <c r="H549" s="133"/>
      <c r="I549" s="129"/>
      <c r="J549" s="129"/>
      <c r="K549" s="129"/>
      <c r="L549" s="129"/>
      <c r="M549" s="129"/>
      <c r="N549" s="129"/>
      <c r="O549" s="8"/>
      <c r="P549" s="8"/>
      <c r="Q549" s="8"/>
      <c r="R549" s="8"/>
      <c r="S549" s="8"/>
      <c r="T549" s="8"/>
      <c r="U549" s="8"/>
      <c r="V549" s="8"/>
      <c r="W549" s="8"/>
      <c r="X549" s="8"/>
      <c r="Y549" s="8"/>
      <c r="Z549" s="133"/>
      <c r="AA549" s="133"/>
      <c r="AB549" s="8"/>
      <c r="AC549" s="8"/>
      <c r="AD549" s="8"/>
      <c r="AE549" s="8"/>
    </row>
    <row r="550" ht="15.75" customHeight="1">
      <c r="A550" s="8"/>
      <c r="B550" s="8"/>
      <c r="C550" s="8"/>
      <c r="D550" s="8"/>
      <c r="E550" s="8"/>
      <c r="F550" s="8"/>
      <c r="G550" s="133"/>
      <c r="H550" s="133"/>
      <c r="I550" s="129"/>
      <c r="J550" s="129"/>
      <c r="K550" s="129"/>
      <c r="L550" s="129"/>
      <c r="M550" s="129"/>
      <c r="N550" s="129"/>
      <c r="O550" s="8"/>
      <c r="P550" s="8"/>
      <c r="Q550" s="8"/>
      <c r="R550" s="8"/>
      <c r="S550" s="8"/>
      <c r="T550" s="8"/>
      <c r="U550" s="8"/>
      <c r="V550" s="8"/>
      <c r="W550" s="8"/>
      <c r="X550" s="8"/>
      <c r="Y550" s="8"/>
      <c r="Z550" s="133"/>
      <c r="AA550" s="133"/>
      <c r="AB550" s="8"/>
      <c r="AC550" s="8"/>
      <c r="AD550" s="8"/>
      <c r="AE550" s="8"/>
    </row>
    <row r="551" ht="15.75" customHeight="1">
      <c r="A551" s="8"/>
      <c r="B551" s="8"/>
      <c r="C551" s="8"/>
      <c r="D551" s="8"/>
      <c r="E551" s="8"/>
      <c r="F551" s="8"/>
      <c r="G551" s="133"/>
      <c r="H551" s="133"/>
      <c r="I551" s="129"/>
      <c r="J551" s="129"/>
      <c r="K551" s="129"/>
      <c r="L551" s="129"/>
      <c r="M551" s="129"/>
      <c r="N551" s="129"/>
      <c r="O551" s="8"/>
      <c r="P551" s="8"/>
      <c r="Q551" s="8"/>
      <c r="R551" s="8"/>
      <c r="S551" s="8"/>
      <c r="T551" s="8"/>
      <c r="U551" s="8"/>
      <c r="V551" s="8"/>
      <c r="W551" s="8"/>
      <c r="X551" s="8"/>
      <c r="Y551" s="8"/>
      <c r="Z551" s="133"/>
      <c r="AA551" s="133"/>
      <c r="AB551" s="8"/>
      <c r="AC551" s="8"/>
      <c r="AD551" s="8"/>
      <c r="AE551" s="8"/>
    </row>
    <row r="552" ht="15.75" customHeight="1">
      <c r="A552" s="8"/>
      <c r="B552" s="8"/>
      <c r="C552" s="8"/>
      <c r="D552" s="8"/>
      <c r="E552" s="8"/>
      <c r="F552" s="8"/>
      <c r="G552" s="133"/>
      <c r="H552" s="133"/>
      <c r="I552" s="129"/>
      <c r="J552" s="129"/>
      <c r="K552" s="129"/>
      <c r="L552" s="129"/>
      <c r="M552" s="129"/>
      <c r="N552" s="129"/>
      <c r="O552" s="8"/>
      <c r="P552" s="8"/>
      <c r="Q552" s="8"/>
      <c r="R552" s="8"/>
      <c r="S552" s="8"/>
      <c r="T552" s="8"/>
      <c r="U552" s="8"/>
      <c r="V552" s="8"/>
      <c r="W552" s="8"/>
      <c r="X552" s="8"/>
      <c r="Y552" s="8"/>
      <c r="Z552" s="133"/>
      <c r="AA552" s="133"/>
      <c r="AB552" s="8"/>
      <c r="AC552" s="8"/>
      <c r="AD552" s="8"/>
      <c r="AE552" s="8"/>
    </row>
    <row r="553" ht="15.75" customHeight="1">
      <c r="A553" s="8"/>
      <c r="B553" s="8"/>
      <c r="C553" s="8"/>
      <c r="D553" s="8"/>
      <c r="E553" s="8"/>
      <c r="F553" s="8"/>
      <c r="G553" s="133"/>
      <c r="H553" s="133"/>
      <c r="I553" s="129"/>
      <c r="J553" s="129"/>
      <c r="K553" s="129"/>
      <c r="L553" s="129"/>
      <c r="M553" s="129"/>
      <c r="N553" s="129"/>
      <c r="O553" s="8"/>
      <c r="P553" s="8"/>
      <c r="Q553" s="8"/>
      <c r="R553" s="8"/>
      <c r="S553" s="8"/>
      <c r="T553" s="8"/>
      <c r="U553" s="8"/>
      <c r="V553" s="8"/>
      <c r="W553" s="8"/>
      <c r="X553" s="8"/>
      <c r="Y553" s="8"/>
      <c r="Z553" s="133"/>
      <c r="AA553" s="133"/>
      <c r="AB553" s="8"/>
      <c r="AC553" s="8"/>
      <c r="AD553" s="8"/>
      <c r="AE553" s="8"/>
    </row>
    <row r="554" ht="15.75" customHeight="1">
      <c r="A554" s="8"/>
      <c r="B554" s="8"/>
      <c r="C554" s="8"/>
      <c r="D554" s="8"/>
      <c r="E554" s="8"/>
      <c r="F554" s="8"/>
      <c r="G554" s="133"/>
      <c r="H554" s="133"/>
      <c r="I554" s="129"/>
      <c r="J554" s="129"/>
      <c r="K554" s="129"/>
      <c r="L554" s="129"/>
      <c r="M554" s="129"/>
      <c r="N554" s="129"/>
      <c r="O554" s="8"/>
      <c r="P554" s="8"/>
      <c r="Q554" s="8"/>
      <c r="R554" s="8"/>
      <c r="S554" s="8"/>
      <c r="T554" s="8"/>
      <c r="U554" s="8"/>
      <c r="V554" s="8"/>
      <c r="W554" s="8"/>
      <c r="X554" s="8"/>
      <c r="Y554" s="8"/>
      <c r="Z554" s="133"/>
      <c r="AA554" s="133"/>
      <c r="AB554" s="8"/>
      <c r="AC554" s="8"/>
      <c r="AD554" s="8"/>
      <c r="AE554" s="8"/>
    </row>
    <row r="555" ht="15.75" customHeight="1">
      <c r="A555" s="8"/>
      <c r="B555" s="8"/>
      <c r="C555" s="8"/>
      <c r="D555" s="8"/>
      <c r="E555" s="8"/>
      <c r="F555" s="8"/>
      <c r="G555" s="133"/>
      <c r="H555" s="133"/>
      <c r="I555" s="129"/>
      <c r="J555" s="129"/>
      <c r="K555" s="129"/>
      <c r="L555" s="129"/>
      <c r="M555" s="129"/>
      <c r="N555" s="129"/>
      <c r="O555" s="8"/>
      <c r="P555" s="8"/>
      <c r="Q555" s="8"/>
      <c r="R555" s="8"/>
      <c r="S555" s="8"/>
      <c r="T555" s="8"/>
      <c r="U555" s="8"/>
      <c r="V555" s="8"/>
      <c r="W555" s="8"/>
      <c r="X555" s="8"/>
      <c r="Y555" s="8"/>
      <c r="Z555" s="133"/>
      <c r="AA555" s="133"/>
      <c r="AB555" s="8"/>
      <c r="AC555" s="8"/>
      <c r="AD555" s="8"/>
      <c r="AE555" s="8"/>
    </row>
    <row r="556" ht="15.75" customHeight="1">
      <c r="A556" s="8"/>
      <c r="B556" s="8"/>
      <c r="C556" s="8"/>
      <c r="D556" s="8"/>
      <c r="E556" s="8"/>
      <c r="F556" s="8"/>
      <c r="G556" s="133"/>
      <c r="H556" s="133"/>
      <c r="I556" s="129"/>
      <c r="J556" s="129"/>
      <c r="K556" s="129"/>
      <c r="L556" s="129"/>
      <c r="M556" s="129"/>
      <c r="N556" s="129"/>
      <c r="O556" s="8"/>
      <c r="P556" s="8"/>
      <c r="Q556" s="8"/>
      <c r="R556" s="8"/>
      <c r="S556" s="8"/>
      <c r="T556" s="8"/>
      <c r="U556" s="8"/>
      <c r="V556" s="8"/>
      <c r="W556" s="8"/>
      <c r="X556" s="8"/>
      <c r="Y556" s="8"/>
      <c r="Z556" s="133"/>
      <c r="AA556" s="133"/>
      <c r="AB556" s="8"/>
      <c r="AC556" s="8"/>
      <c r="AD556" s="8"/>
      <c r="AE556" s="8"/>
    </row>
    <row r="557" ht="15.75" customHeight="1">
      <c r="A557" s="8"/>
      <c r="B557" s="8"/>
      <c r="C557" s="8"/>
      <c r="D557" s="8"/>
      <c r="E557" s="8"/>
      <c r="F557" s="8"/>
      <c r="G557" s="133"/>
      <c r="H557" s="133"/>
      <c r="I557" s="129"/>
      <c r="J557" s="129"/>
      <c r="K557" s="129"/>
      <c r="L557" s="129"/>
      <c r="M557" s="129"/>
      <c r="N557" s="129"/>
      <c r="O557" s="8"/>
      <c r="P557" s="8"/>
      <c r="Q557" s="8"/>
      <c r="R557" s="8"/>
      <c r="S557" s="8"/>
      <c r="T557" s="8"/>
      <c r="U557" s="8"/>
      <c r="V557" s="8"/>
      <c r="W557" s="8"/>
      <c r="X557" s="8"/>
      <c r="Y557" s="8"/>
      <c r="Z557" s="133"/>
      <c r="AA557" s="133"/>
      <c r="AB557" s="8"/>
      <c r="AC557" s="8"/>
      <c r="AD557" s="8"/>
      <c r="AE557" s="8"/>
    </row>
    <row r="558" ht="15.75" customHeight="1">
      <c r="A558" s="8"/>
      <c r="B558" s="8"/>
      <c r="C558" s="8"/>
      <c r="D558" s="8"/>
      <c r="E558" s="8"/>
      <c r="F558" s="8"/>
      <c r="G558" s="133"/>
      <c r="H558" s="133"/>
      <c r="I558" s="129"/>
      <c r="J558" s="129"/>
      <c r="K558" s="129"/>
      <c r="L558" s="129"/>
      <c r="M558" s="129"/>
      <c r="N558" s="129"/>
      <c r="O558" s="8"/>
      <c r="P558" s="8"/>
      <c r="Q558" s="8"/>
      <c r="R558" s="8"/>
      <c r="S558" s="8"/>
      <c r="T558" s="8"/>
      <c r="U558" s="8"/>
      <c r="V558" s="8"/>
      <c r="W558" s="8"/>
      <c r="X558" s="8"/>
      <c r="Y558" s="8"/>
      <c r="Z558" s="133"/>
      <c r="AA558" s="133"/>
      <c r="AB558" s="8"/>
      <c r="AC558" s="8"/>
      <c r="AD558" s="8"/>
      <c r="AE558" s="8"/>
    </row>
    <row r="559" ht="15.75" customHeight="1">
      <c r="A559" s="8"/>
      <c r="B559" s="8"/>
      <c r="C559" s="8"/>
      <c r="D559" s="8"/>
      <c r="E559" s="8"/>
      <c r="F559" s="8"/>
      <c r="G559" s="133"/>
      <c r="H559" s="133"/>
      <c r="I559" s="129"/>
      <c r="J559" s="129"/>
      <c r="K559" s="129"/>
      <c r="L559" s="129"/>
      <c r="M559" s="129"/>
      <c r="N559" s="129"/>
      <c r="O559" s="8"/>
      <c r="P559" s="8"/>
      <c r="Q559" s="8"/>
      <c r="R559" s="8"/>
      <c r="S559" s="8"/>
      <c r="T559" s="8"/>
      <c r="U559" s="8"/>
      <c r="V559" s="8"/>
      <c r="W559" s="8"/>
      <c r="X559" s="8"/>
      <c r="Y559" s="8"/>
      <c r="Z559" s="133"/>
      <c r="AA559" s="133"/>
      <c r="AB559" s="8"/>
      <c r="AC559" s="8"/>
      <c r="AD559" s="8"/>
      <c r="AE559" s="8"/>
    </row>
    <row r="560" ht="15.75" customHeight="1">
      <c r="A560" s="8"/>
      <c r="B560" s="8"/>
      <c r="C560" s="8"/>
      <c r="D560" s="8"/>
      <c r="E560" s="8"/>
      <c r="F560" s="8"/>
      <c r="G560" s="133"/>
      <c r="H560" s="133"/>
      <c r="I560" s="129"/>
      <c r="J560" s="129"/>
      <c r="K560" s="129"/>
      <c r="L560" s="129"/>
      <c r="M560" s="129"/>
      <c r="N560" s="129"/>
      <c r="O560" s="8"/>
      <c r="P560" s="8"/>
      <c r="Q560" s="8"/>
      <c r="R560" s="8"/>
      <c r="S560" s="8"/>
      <c r="T560" s="8"/>
      <c r="U560" s="8"/>
      <c r="V560" s="8"/>
      <c r="W560" s="8"/>
      <c r="X560" s="8"/>
      <c r="Y560" s="8"/>
      <c r="Z560" s="133"/>
      <c r="AA560" s="133"/>
      <c r="AB560" s="8"/>
      <c r="AC560" s="8"/>
      <c r="AD560" s="8"/>
      <c r="AE560" s="8"/>
    </row>
    <row r="561" ht="15.75" customHeight="1">
      <c r="A561" s="8"/>
      <c r="B561" s="8"/>
      <c r="C561" s="8"/>
      <c r="D561" s="8"/>
      <c r="E561" s="8"/>
      <c r="F561" s="8"/>
      <c r="G561" s="133"/>
      <c r="H561" s="133"/>
      <c r="I561" s="129"/>
      <c r="J561" s="129"/>
      <c r="K561" s="129"/>
      <c r="L561" s="129"/>
      <c r="M561" s="129"/>
      <c r="N561" s="129"/>
      <c r="O561" s="8"/>
      <c r="P561" s="8"/>
      <c r="Q561" s="8"/>
      <c r="R561" s="8"/>
      <c r="S561" s="8"/>
      <c r="T561" s="8"/>
      <c r="U561" s="8"/>
      <c r="V561" s="8"/>
      <c r="W561" s="8"/>
      <c r="X561" s="8"/>
      <c r="Y561" s="8"/>
      <c r="Z561" s="133"/>
      <c r="AA561" s="133"/>
      <c r="AB561" s="8"/>
      <c r="AC561" s="8"/>
      <c r="AD561" s="8"/>
      <c r="AE561" s="8"/>
    </row>
    <row r="562" ht="15.75" customHeight="1">
      <c r="A562" s="8"/>
      <c r="B562" s="8"/>
      <c r="C562" s="8"/>
      <c r="D562" s="8"/>
      <c r="E562" s="8"/>
      <c r="F562" s="8"/>
      <c r="G562" s="133"/>
      <c r="H562" s="133"/>
      <c r="I562" s="129"/>
      <c r="J562" s="129"/>
      <c r="K562" s="129"/>
      <c r="L562" s="129"/>
      <c r="M562" s="129"/>
      <c r="N562" s="129"/>
      <c r="O562" s="8"/>
      <c r="P562" s="8"/>
      <c r="Q562" s="8"/>
      <c r="R562" s="8"/>
      <c r="S562" s="8"/>
      <c r="T562" s="8"/>
      <c r="U562" s="8"/>
      <c r="V562" s="8"/>
      <c r="W562" s="8"/>
      <c r="X562" s="8"/>
      <c r="Y562" s="8"/>
      <c r="Z562" s="133"/>
      <c r="AA562" s="133"/>
      <c r="AB562" s="8"/>
      <c r="AC562" s="8"/>
      <c r="AD562" s="8"/>
      <c r="AE562" s="8"/>
    </row>
    <row r="563" ht="15.75" customHeight="1">
      <c r="A563" s="8"/>
      <c r="B563" s="8"/>
      <c r="C563" s="8"/>
      <c r="D563" s="8"/>
      <c r="E563" s="8"/>
      <c r="F563" s="8"/>
      <c r="G563" s="133"/>
      <c r="H563" s="133"/>
      <c r="I563" s="129"/>
      <c r="J563" s="129"/>
      <c r="K563" s="129"/>
      <c r="L563" s="129"/>
      <c r="M563" s="129"/>
      <c r="N563" s="129"/>
      <c r="O563" s="8"/>
      <c r="P563" s="8"/>
      <c r="Q563" s="8"/>
      <c r="R563" s="8"/>
      <c r="S563" s="8"/>
      <c r="T563" s="8"/>
      <c r="U563" s="8"/>
      <c r="V563" s="8"/>
      <c r="W563" s="8"/>
      <c r="X563" s="8"/>
      <c r="Y563" s="8"/>
      <c r="Z563" s="133"/>
      <c r="AA563" s="133"/>
      <c r="AB563" s="8"/>
      <c r="AC563" s="8"/>
      <c r="AD563" s="8"/>
      <c r="AE563" s="8"/>
    </row>
    <row r="564" ht="15.75" customHeight="1">
      <c r="A564" s="8"/>
      <c r="B564" s="8"/>
      <c r="C564" s="8"/>
      <c r="D564" s="8"/>
      <c r="E564" s="8"/>
      <c r="F564" s="8"/>
      <c r="G564" s="133"/>
      <c r="H564" s="133"/>
      <c r="I564" s="129"/>
      <c r="J564" s="129"/>
      <c r="K564" s="129"/>
      <c r="L564" s="129"/>
      <c r="M564" s="129"/>
      <c r="N564" s="129"/>
      <c r="O564" s="8"/>
      <c r="P564" s="8"/>
      <c r="Q564" s="8"/>
      <c r="R564" s="8"/>
      <c r="S564" s="8"/>
      <c r="T564" s="8"/>
      <c r="U564" s="8"/>
      <c r="V564" s="8"/>
      <c r="W564" s="8"/>
      <c r="X564" s="8"/>
      <c r="Y564" s="8"/>
      <c r="Z564" s="133"/>
      <c r="AA564" s="133"/>
      <c r="AB564" s="8"/>
      <c r="AC564" s="8"/>
      <c r="AD564" s="8"/>
      <c r="AE564" s="8"/>
    </row>
    <row r="565" ht="15.75" customHeight="1">
      <c r="A565" s="8"/>
      <c r="B565" s="8"/>
      <c r="C565" s="8"/>
      <c r="D565" s="8"/>
      <c r="E565" s="8"/>
      <c r="F565" s="8"/>
      <c r="G565" s="133"/>
      <c r="H565" s="133"/>
      <c r="I565" s="129"/>
      <c r="J565" s="129"/>
      <c r="K565" s="129"/>
      <c r="L565" s="129"/>
      <c r="M565" s="129"/>
      <c r="N565" s="129"/>
      <c r="O565" s="8"/>
      <c r="P565" s="8"/>
      <c r="Q565" s="8"/>
      <c r="R565" s="8"/>
      <c r="S565" s="8"/>
      <c r="T565" s="8"/>
      <c r="U565" s="8"/>
      <c r="V565" s="8"/>
      <c r="W565" s="8"/>
      <c r="X565" s="8"/>
      <c r="Y565" s="8"/>
      <c r="Z565" s="133"/>
      <c r="AA565" s="133"/>
      <c r="AB565" s="8"/>
      <c r="AC565" s="8"/>
      <c r="AD565" s="8"/>
      <c r="AE565" s="8"/>
    </row>
    <row r="566" ht="15.75" customHeight="1">
      <c r="A566" s="8"/>
      <c r="B566" s="8"/>
      <c r="C566" s="8"/>
      <c r="D566" s="8"/>
      <c r="E566" s="8"/>
      <c r="F566" s="8"/>
      <c r="G566" s="133"/>
      <c r="H566" s="133"/>
      <c r="I566" s="129"/>
      <c r="J566" s="129"/>
      <c r="K566" s="129"/>
      <c r="L566" s="129"/>
      <c r="M566" s="129"/>
      <c r="N566" s="129"/>
      <c r="O566" s="8"/>
      <c r="P566" s="8"/>
      <c r="Q566" s="8"/>
      <c r="R566" s="8"/>
      <c r="S566" s="8"/>
      <c r="T566" s="8"/>
      <c r="U566" s="8"/>
      <c r="V566" s="8"/>
      <c r="W566" s="8"/>
      <c r="X566" s="8"/>
      <c r="Y566" s="8"/>
      <c r="Z566" s="133"/>
      <c r="AA566" s="133"/>
      <c r="AB566" s="8"/>
      <c r="AC566" s="8"/>
      <c r="AD566" s="8"/>
      <c r="AE566" s="8"/>
    </row>
    <row r="567" ht="15.75" customHeight="1">
      <c r="A567" s="8"/>
      <c r="B567" s="8"/>
      <c r="C567" s="8"/>
      <c r="D567" s="8"/>
      <c r="E567" s="8"/>
      <c r="F567" s="8"/>
      <c r="G567" s="133"/>
      <c r="H567" s="133"/>
      <c r="I567" s="129"/>
      <c r="J567" s="129"/>
      <c r="K567" s="129"/>
      <c r="L567" s="129"/>
      <c r="M567" s="129"/>
      <c r="N567" s="129"/>
      <c r="O567" s="8"/>
      <c r="P567" s="8"/>
      <c r="Q567" s="8"/>
      <c r="R567" s="8"/>
      <c r="S567" s="8"/>
      <c r="T567" s="8"/>
      <c r="U567" s="8"/>
      <c r="V567" s="8"/>
      <c r="W567" s="8"/>
      <c r="X567" s="8"/>
      <c r="Y567" s="8"/>
      <c r="Z567" s="133"/>
      <c r="AA567" s="133"/>
      <c r="AB567" s="8"/>
      <c r="AC567" s="8"/>
      <c r="AD567" s="8"/>
      <c r="AE567" s="8"/>
    </row>
    <row r="568" ht="15.75" customHeight="1">
      <c r="A568" s="8"/>
      <c r="B568" s="8"/>
      <c r="C568" s="8"/>
      <c r="D568" s="8"/>
      <c r="E568" s="8"/>
      <c r="F568" s="8"/>
      <c r="G568" s="133"/>
      <c r="H568" s="133"/>
      <c r="I568" s="129"/>
      <c r="J568" s="129"/>
      <c r="K568" s="129"/>
      <c r="L568" s="129"/>
      <c r="M568" s="129"/>
      <c r="N568" s="129"/>
      <c r="O568" s="8"/>
      <c r="P568" s="8"/>
      <c r="Q568" s="8"/>
      <c r="R568" s="8"/>
      <c r="S568" s="8"/>
      <c r="T568" s="8"/>
      <c r="U568" s="8"/>
      <c r="V568" s="8"/>
      <c r="W568" s="8"/>
      <c r="X568" s="8"/>
      <c r="Y568" s="8"/>
      <c r="Z568" s="133"/>
      <c r="AA568" s="133"/>
      <c r="AB568" s="8"/>
      <c r="AC568" s="8"/>
      <c r="AD568" s="8"/>
      <c r="AE568" s="8"/>
    </row>
    <row r="569" ht="15.75" customHeight="1">
      <c r="A569" s="8"/>
      <c r="B569" s="8"/>
      <c r="C569" s="8"/>
      <c r="D569" s="8"/>
      <c r="E569" s="8"/>
      <c r="F569" s="8"/>
      <c r="G569" s="133"/>
      <c r="H569" s="133"/>
      <c r="I569" s="129"/>
      <c r="J569" s="129"/>
      <c r="K569" s="129"/>
      <c r="L569" s="129"/>
      <c r="M569" s="129"/>
      <c r="N569" s="129"/>
      <c r="O569" s="8"/>
      <c r="P569" s="8"/>
      <c r="Q569" s="8"/>
      <c r="R569" s="8"/>
      <c r="S569" s="8"/>
      <c r="T569" s="8"/>
      <c r="U569" s="8"/>
      <c r="V569" s="8"/>
      <c r="W569" s="8"/>
      <c r="X569" s="8"/>
      <c r="Y569" s="8"/>
      <c r="Z569" s="133"/>
      <c r="AA569" s="133"/>
      <c r="AB569" s="8"/>
      <c r="AC569" s="8"/>
      <c r="AD569" s="8"/>
      <c r="AE569" s="8"/>
    </row>
    <row r="570" ht="15.75" customHeight="1">
      <c r="A570" s="8"/>
      <c r="B570" s="8"/>
      <c r="C570" s="8"/>
      <c r="D570" s="8"/>
      <c r="E570" s="8"/>
      <c r="F570" s="8"/>
      <c r="G570" s="133"/>
      <c r="H570" s="133"/>
      <c r="I570" s="129"/>
      <c r="J570" s="129"/>
      <c r="K570" s="129"/>
      <c r="L570" s="129"/>
      <c r="M570" s="129"/>
      <c r="N570" s="129"/>
      <c r="O570" s="8"/>
      <c r="P570" s="8"/>
      <c r="Q570" s="8"/>
      <c r="R570" s="8"/>
      <c r="S570" s="8"/>
      <c r="T570" s="8"/>
      <c r="U570" s="8"/>
      <c r="V570" s="8"/>
      <c r="W570" s="8"/>
      <c r="X570" s="8"/>
      <c r="Y570" s="8"/>
      <c r="Z570" s="133"/>
      <c r="AA570" s="133"/>
      <c r="AB570" s="8"/>
      <c r="AC570" s="8"/>
      <c r="AD570" s="8"/>
      <c r="AE570" s="8"/>
    </row>
    <row r="571" ht="15.75" customHeight="1">
      <c r="A571" s="8"/>
      <c r="B571" s="8"/>
      <c r="C571" s="8"/>
      <c r="D571" s="8"/>
      <c r="E571" s="8"/>
      <c r="F571" s="8"/>
      <c r="G571" s="133"/>
      <c r="H571" s="133"/>
      <c r="I571" s="129"/>
      <c r="J571" s="129"/>
      <c r="K571" s="129"/>
      <c r="L571" s="129"/>
      <c r="M571" s="129"/>
      <c r="N571" s="129"/>
      <c r="O571" s="8"/>
      <c r="P571" s="8"/>
      <c r="Q571" s="8"/>
      <c r="R571" s="8"/>
      <c r="S571" s="8"/>
      <c r="T571" s="8"/>
      <c r="U571" s="8"/>
      <c r="V571" s="8"/>
      <c r="W571" s="8"/>
      <c r="X571" s="8"/>
      <c r="Y571" s="8"/>
      <c r="Z571" s="133"/>
      <c r="AA571" s="133"/>
      <c r="AB571" s="8"/>
      <c r="AC571" s="8"/>
      <c r="AD571" s="8"/>
      <c r="AE571" s="8"/>
    </row>
    <row r="572" ht="15.75" customHeight="1">
      <c r="A572" s="8"/>
      <c r="B572" s="8"/>
      <c r="C572" s="8"/>
      <c r="D572" s="8"/>
      <c r="E572" s="8"/>
      <c r="F572" s="8"/>
      <c r="G572" s="133"/>
      <c r="H572" s="133"/>
      <c r="I572" s="129"/>
      <c r="J572" s="129"/>
      <c r="K572" s="129"/>
      <c r="L572" s="129"/>
      <c r="M572" s="129"/>
      <c r="N572" s="129"/>
      <c r="O572" s="8"/>
      <c r="P572" s="8"/>
      <c r="Q572" s="8"/>
      <c r="R572" s="8"/>
      <c r="S572" s="8"/>
      <c r="T572" s="8"/>
      <c r="U572" s="8"/>
      <c r="V572" s="8"/>
      <c r="W572" s="8"/>
      <c r="X572" s="8"/>
      <c r="Y572" s="8"/>
      <c r="Z572" s="133"/>
      <c r="AA572" s="133"/>
      <c r="AB572" s="8"/>
      <c r="AC572" s="8"/>
      <c r="AD572" s="8"/>
      <c r="AE572" s="8"/>
    </row>
    <row r="573" ht="15.75" customHeight="1">
      <c r="A573" s="8"/>
      <c r="B573" s="8"/>
      <c r="C573" s="8"/>
      <c r="D573" s="8"/>
      <c r="E573" s="8"/>
      <c r="F573" s="8"/>
      <c r="G573" s="133"/>
      <c r="H573" s="133"/>
      <c r="I573" s="129"/>
      <c r="J573" s="129"/>
      <c r="K573" s="129"/>
      <c r="L573" s="129"/>
      <c r="M573" s="129"/>
      <c r="N573" s="129"/>
      <c r="O573" s="8"/>
      <c r="P573" s="8"/>
      <c r="Q573" s="8"/>
      <c r="R573" s="8"/>
      <c r="S573" s="8"/>
      <c r="T573" s="8"/>
      <c r="U573" s="8"/>
      <c r="V573" s="8"/>
      <c r="W573" s="8"/>
      <c r="X573" s="8"/>
      <c r="Y573" s="8"/>
      <c r="Z573" s="133"/>
      <c r="AA573" s="133"/>
      <c r="AB573" s="8"/>
      <c r="AC573" s="8"/>
      <c r="AD573" s="8"/>
      <c r="AE573" s="8"/>
    </row>
    <row r="574" ht="15.75" customHeight="1">
      <c r="A574" s="8"/>
      <c r="B574" s="8"/>
      <c r="C574" s="8"/>
      <c r="D574" s="8"/>
      <c r="E574" s="8"/>
      <c r="F574" s="8"/>
      <c r="G574" s="133"/>
      <c r="H574" s="133"/>
      <c r="I574" s="129"/>
      <c r="J574" s="129"/>
      <c r="K574" s="129"/>
      <c r="L574" s="129"/>
      <c r="M574" s="129"/>
      <c r="N574" s="129"/>
      <c r="O574" s="8"/>
      <c r="P574" s="8"/>
      <c r="Q574" s="8"/>
      <c r="R574" s="8"/>
      <c r="S574" s="8"/>
      <c r="T574" s="8"/>
      <c r="U574" s="8"/>
      <c r="V574" s="8"/>
      <c r="W574" s="8"/>
      <c r="X574" s="8"/>
      <c r="Y574" s="8"/>
      <c r="Z574" s="133"/>
      <c r="AA574" s="133"/>
      <c r="AB574" s="8"/>
      <c r="AC574" s="8"/>
      <c r="AD574" s="8"/>
      <c r="AE574" s="8"/>
    </row>
    <row r="575" ht="15.75" customHeight="1">
      <c r="A575" s="8"/>
      <c r="B575" s="8"/>
      <c r="C575" s="8"/>
      <c r="D575" s="8"/>
      <c r="E575" s="8"/>
      <c r="F575" s="8"/>
      <c r="G575" s="133"/>
      <c r="H575" s="133"/>
      <c r="I575" s="129"/>
      <c r="J575" s="129"/>
      <c r="K575" s="129"/>
      <c r="L575" s="129"/>
      <c r="M575" s="129"/>
      <c r="N575" s="129"/>
      <c r="O575" s="8"/>
      <c r="P575" s="8"/>
      <c r="Q575" s="8"/>
      <c r="R575" s="8"/>
      <c r="S575" s="8"/>
      <c r="T575" s="8"/>
      <c r="U575" s="8"/>
      <c r="V575" s="8"/>
      <c r="W575" s="8"/>
      <c r="X575" s="8"/>
      <c r="Y575" s="8"/>
      <c r="Z575" s="133"/>
      <c r="AA575" s="133"/>
      <c r="AB575" s="8"/>
      <c r="AC575" s="8"/>
      <c r="AD575" s="8"/>
      <c r="AE575" s="8"/>
    </row>
    <row r="576" ht="15.75" customHeight="1">
      <c r="A576" s="8"/>
      <c r="B576" s="8"/>
      <c r="C576" s="8"/>
      <c r="D576" s="8"/>
      <c r="E576" s="8"/>
      <c r="F576" s="8"/>
      <c r="G576" s="133"/>
      <c r="H576" s="133"/>
      <c r="I576" s="129"/>
      <c r="J576" s="129"/>
      <c r="K576" s="129"/>
      <c r="L576" s="129"/>
      <c r="M576" s="129"/>
      <c r="N576" s="129"/>
      <c r="O576" s="8"/>
      <c r="P576" s="8"/>
      <c r="Q576" s="8"/>
      <c r="R576" s="8"/>
      <c r="S576" s="8"/>
      <c r="T576" s="8"/>
      <c r="U576" s="8"/>
      <c r="V576" s="8"/>
      <c r="W576" s="8"/>
      <c r="X576" s="8"/>
      <c r="Y576" s="8"/>
      <c r="Z576" s="133"/>
      <c r="AA576" s="133"/>
      <c r="AB576" s="8"/>
      <c r="AC576" s="8"/>
      <c r="AD576" s="8"/>
      <c r="AE576" s="8"/>
    </row>
    <row r="577" ht="15.75" customHeight="1">
      <c r="A577" s="8"/>
      <c r="B577" s="8"/>
      <c r="C577" s="8"/>
      <c r="D577" s="8"/>
      <c r="E577" s="8"/>
      <c r="F577" s="8"/>
      <c r="G577" s="133"/>
      <c r="H577" s="133"/>
      <c r="I577" s="129"/>
      <c r="J577" s="129"/>
      <c r="K577" s="129"/>
      <c r="L577" s="129"/>
      <c r="M577" s="129"/>
      <c r="N577" s="129"/>
      <c r="O577" s="8"/>
      <c r="P577" s="8"/>
      <c r="Q577" s="8"/>
      <c r="R577" s="8"/>
      <c r="S577" s="8"/>
      <c r="T577" s="8"/>
      <c r="U577" s="8"/>
      <c r="V577" s="8"/>
      <c r="W577" s="8"/>
      <c r="X577" s="8"/>
      <c r="Y577" s="8"/>
      <c r="Z577" s="133"/>
      <c r="AA577" s="133"/>
      <c r="AB577" s="8"/>
      <c r="AC577" s="8"/>
      <c r="AD577" s="8"/>
      <c r="AE577" s="8"/>
    </row>
    <row r="578" ht="15.75" customHeight="1">
      <c r="A578" s="8"/>
      <c r="B578" s="8"/>
      <c r="C578" s="8"/>
      <c r="D578" s="8"/>
      <c r="E578" s="8"/>
      <c r="F578" s="8"/>
      <c r="G578" s="133"/>
      <c r="H578" s="133"/>
      <c r="I578" s="129"/>
      <c r="J578" s="129"/>
      <c r="K578" s="129"/>
      <c r="L578" s="129"/>
      <c r="M578" s="129"/>
      <c r="N578" s="129"/>
      <c r="O578" s="8"/>
      <c r="P578" s="8"/>
      <c r="Q578" s="8"/>
      <c r="R578" s="8"/>
      <c r="S578" s="8"/>
      <c r="T578" s="8"/>
      <c r="U578" s="8"/>
      <c r="V578" s="8"/>
      <c r="W578" s="8"/>
      <c r="X578" s="8"/>
      <c r="Y578" s="8"/>
      <c r="Z578" s="133"/>
      <c r="AA578" s="133"/>
      <c r="AB578" s="8"/>
      <c r="AC578" s="8"/>
      <c r="AD578" s="8"/>
      <c r="AE578" s="8"/>
    </row>
    <row r="579" ht="15.75" customHeight="1">
      <c r="A579" s="8"/>
      <c r="B579" s="8"/>
      <c r="C579" s="8"/>
      <c r="D579" s="8"/>
      <c r="E579" s="8"/>
      <c r="F579" s="8"/>
      <c r="G579" s="133"/>
      <c r="H579" s="133"/>
      <c r="I579" s="129"/>
      <c r="J579" s="129"/>
      <c r="K579" s="129"/>
      <c r="L579" s="129"/>
      <c r="M579" s="129"/>
      <c r="N579" s="129"/>
      <c r="O579" s="8"/>
      <c r="P579" s="8"/>
      <c r="Q579" s="8"/>
      <c r="R579" s="8"/>
      <c r="S579" s="8"/>
      <c r="T579" s="8"/>
      <c r="U579" s="8"/>
      <c r="V579" s="8"/>
      <c r="W579" s="8"/>
      <c r="X579" s="8"/>
      <c r="Y579" s="8"/>
      <c r="Z579" s="133"/>
      <c r="AA579" s="133"/>
      <c r="AB579" s="8"/>
      <c r="AC579" s="8"/>
      <c r="AD579" s="8"/>
      <c r="AE579" s="8"/>
    </row>
    <row r="580" ht="15.75" customHeight="1">
      <c r="A580" s="8"/>
      <c r="B580" s="8"/>
      <c r="C580" s="8"/>
      <c r="D580" s="8"/>
      <c r="E580" s="8"/>
      <c r="F580" s="8"/>
      <c r="G580" s="133"/>
      <c r="H580" s="133"/>
      <c r="I580" s="129"/>
      <c r="J580" s="129"/>
      <c r="K580" s="129"/>
      <c r="L580" s="129"/>
      <c r="M580" s="129"/>
      <c r="N580" s="129"/>
      <c r="O580" s="8"/>
      <c r="P580" s="8"/>
      <c r="Q580" s="8"/>
      <c r="R580" s="8"/>
      <c r="S580" s="8"/>
      <c r="T580" s="8"/>
      <c r="U580" s="8"/>
      <c r="V580" s="8"/>
      <c r="W580" s="8"/>
      <c r="X580" s="8"/>
      <c r="Y580" s="8"/>
      <c r="Z580" s="133"/>
      <c r="AA580" s="133"/>
      <c r="AB580" s="8"/>
      <c r="AC580" s="8"/>
      <c r="AD580" s="8"/>
      <c r="AE580" s="8"/>
    </row>
    <row r="581" ht="15.75" customHeight="1">
      <c r="A581" s="8"/>
      <c r="B581" s="8"/>
      <c r="C581" s="8"/>
      <c r="D581" s="8"/>
      <c r="E581" s="8"/>
      <c r="F581" s="8"/>
      <c r="G581" s="133"/>
      <c r="H581" s="133"/>
      <c r="I581" s="129"/>
      <c r="J581" s="129"/>
      <c r="K581" s="129"/>
      <c r="L581" s="129"/>
      <c r="M581" s="129"/>
      <c r="N581" s="129"/>
      <c r="O581" s="8"/>
      <c r="P581" s="8"/>
      <c r="Q581" s="8"/>
      <c r="R581" s="8"/>
      <c r="S581" s="8"/>
      <c r="T581" s="8"/>
      <c r="U581" s="8"/>
      <c r="V581" s="8"/>
      <c r="W581" s="8"/>
      <c r="X581" s="8"/>
      <c r="Y581" s="8"/>
      <c r="Z581" s="133"/>
      <c r="AA581" s="133"/>
      <c r="AB581" s="8"/>
      <c r="AC581" s="8"/>
      <c r="AD581" s="8"/>
      <c r="AE581" s="8"/>
    </row>
    <row r="582" ht="15.75" customHeight="1">
      <c r="A582" s="8"/>
      <c r="B582" s="8"/>
      <c r="C582" s="8"/>
      <c r="D582" s="8"/>
      <c r="E582" s="8"/>
      <c r="F582" s="8"/>
      <c r="G582" s="133"/>
      <c r="H582" s="133"/>
      <c r="I582" s="129"/>
      <c r="J582" s="129"/>
      <c r="K582" s="129"/>
      <c r="L582" s="129"/>
      <c r="M582" s="129"/>
      <c r="N582" s="129"/>
      <c r="O582" s="8"/>
      <c r="P582" s="8"/>
      <c r="Q582" s="8"/>
      <c r="R582" s="8"/>
      <c r="S582" s="8"/>
      <c r="T582" s="8"/>
      <c r="U582" s="8"/>
      <c r="V582" s="8"/>
      <c r="W582" s="8"/>
      <c r="X582" s="8"/>
      <c r="Y582" s="8"/>
      <c r="Z582" s="133"/>
      <c r="AA582" s="133"/>
      <c r="AB582" s="8"/>
      <c r="AC582" s="8"/>
      <c r="AD582" s="8"/>
      <c r="AE582" s="8"/>
    </row>
    <row r="583" ht="15.75" customHeight="1">
      <c r="A583" s="8"/>
      <c r="B583" s="8"/>
      <c r="C583" s="8"/>
      <c r="D583" s="8"/>
      <c r="E583" s="8"/>
      <c r="F583" s="8"/>
      <c r="G583" s="133"/>
      <c r="H583" s="133"/>
      <c r="I583" s="129"/>
      <c r="J583" s="129"/>
      <c r="K583" s="129"/>
      <c r="L583" s="129"/>
      <c r="M583" s="129"/>
      <c r="N583" s="129"/>
      <c r="O583" s="8"/>
      <c r="P583" s="8"/>
      <c r="Q583" s="8"/>
      <c r="R583" s="8"/>
      <c r="S583" s="8"/>
      <c r="T583" s="8"/>
      <c r="U583" s="8"/>
      <c r="V583" s="8"/>
      <c r="W583" s="8"/>
      <c r="X583" s="8"/>
      <c r="Y583" s="8"/>
      <c r="Z583" s="133"/>
      <c r="AA583" s="133"/>
      <c r="AB583" s="8"/>
      <c r="AC583" s="8"/>
      <c r="AD583" s="8"/>
      <c r="AE583" s="8"/>
    </row>
    <row r="584" ht="15.75" customHeight="1">
      <c r="A584" s="8"/>
      <c r="B584" s="8"/>
      <c r="C584" s="8"/>
      <c r="D584" s="8"/>
      <c r="E584" s="8"/>
      <c r="F584" s="8"/>
      <c r="G584" s="133"/>
      <c r="H584" s="133"/>
      <c r="I584" s="129"/>
      <c r="J584" s="129"/>
      <c r="K584" s="129"/>
      <c r="L584" s="129"/>
      <c r="M584" s="129"/>
      <c r="N584" s="129"/>
      <c r="O584" s="8"/>
      <c r="P584" s="8"/>
      <c r="Q584" s="8"/>
      <c r="R584" s="8"/>
      <c r="S584" s="8"/>
      <c r="T584" s="8"/>
      <c r="U584" s="8"/>
      <c r="V584" s="8"/>
      <c r="W584" s="8"/>
      <c r="X584" s="8"/>
      <c r="Y584" s="8"/>
      <c r="Z584" s="133"/>
      <c r="AA584" s="133"/>
      <c r="AB584" s="8"/>
      <c r="AC584" s="8"/>
      <c r="AD584" s="8"/>
      <c r="AE584" s="8"/>
    </row>
    <row r="585" ht="15.75" customHeight="1">
      <c r="A585" s="8"/>
      <c r="B585" s="8"/>
      <c r="C585" s="8"/>
      <c r="D585" s="8"/>
      <c r="E585" s="8"/>
      <c r="F585" s="8"/>
      <c r="G585" s="133"/>
      <c r="H585" s="133"/>
      <c r="I585" s="129"/>
      <c r="J585" s="129"/>
      <c r="K585" s="129"/>
      <c r="L585" s="129"/>
      <c r="M585" s="129"/>
      <c r="N585" s="129"/>
      <c r="O585" s="8"/>
      <c r="P585" s="8"/>
      <c r="Q585" s="8"/>
      <c r="R585" s="8"/>
      <c r="S585" s="8"/>
      <c r="T585" s="8"/>
      <c r="U585" s="8"/>
      <c r="V585" s="8"/>
      <c r="W585" s="8"/>
      <c r="X585" s="8"/>
      <c r="Y585" s="8"/>
      <c r="Z585" s="133"/>
      <c r="AA585" s="133"/>
      <c r="AB585" s="8"/>
      <c r="AC585" s="8"/>
      <c r="AD585" s="8"/>
      <c r="AE585" s="8"/>
    </row>
    <row r="586" ht="15.75" customHeight="1">
      <c r="A586" s="8"/>
      <c r="B586" s="8"/>
      <c r="C586" s="8"/>
      <c r="D586" s="8"/>
      <c r="E586" s="8"/>
      <c r="F586" s="8"/>
      <c r="G586" s="133"/>
      <c r="H586" s="133"/>
      <c r="I586" s="129"/>
      <c r="J586" s="129"/>
      <c r="K586" s="129"/>
      <c r="L586" s="129"/>
      <c r="M586" s="129"/>
      <c r="N586" s="129"/>
      <c r="O586" s="8"/>
      <c r="P586" s="8"/>
      <c r="Q586" s="8"/>
      <c r="R586" s="8"/>
      <c r="S586" s="8"/>
      <c r="T586" s="8"/>
      <c r="U586" s="8"/>
      <c r="V586" s="8"/>
      <c r="W586" s="8"/>
      <c r="X586" s="8"/>
      <c r="Y586" s="8"/>
      <c r="Z586" s="133"/>
      <c r="AA586" s="133"/>
      <c r="AB586" s="8"/>
      <c r="AC586" s="8"/>
      <c r="AD586" s="8"/>
      <c r="AE586" s="8"/>
    </row>
    <row r="587" ht="15.75" customHeight="1">
      <c r="A587" s="8"/>
      <c r="B587" s="8"/>
      <c r="C587" s="8"/>
      <c r="D587" s="8"/>
      <c r="E587" s="8"/>
      <c r="F587" s="8"/>
      <c r="G587" s="133"/>
      <c r="H587" s="133"/>
      <c r="I587" s="129"/>
      <c r="J587" s="129"/>
      <c r="K587" s="129"/>
      <c r="L587" s="129"/>
      <c r="M587" s="129"/>
      <c r="N587" s="129"/>
      <c r="O587" s="8"/>
      <c r="P587" s="8"/>
      <c r="Q587" s="8"/>
      <c r="R587" s="8"/>
      <c r="S587" s="8"/>
      <c r="T587" s="8"/>
      <c r="U587" s="8"/>
      <c r="V587" s="8"/>
      <c r="W587" s="8"/>
      <c r="X587" s="8"/>
      <c r="Y587" s="8"/>
      <c r="Z587" s="133"/>
      <c r="AA587" s="133"/>
      <c r="AB587" s="8"/>
      <c r="AC587" s="8"/>
      <c r="AD587" s="8"/>
      <c r="AE587" s="8"/>
    </row>
    <row r="588" ht="15.75" customHeight="1">
      <c r="A588" s="8"/>
      <c r="B588" s="8"/>
      <c r="C588" s="8"/>
      <c r="D588" s="8"/>
      <c r="E588" s="8"/>
      <c r="F588" s="8"/>
      <c r="G588" s="133"/>
      <c r="H588" s="133"/>
      <c r="I588" s="129"/>
      <c r="J588" s="129"/>
      <c r="K588" s="129"/>
      <c r="L588" s="129"/>
      <c r="M588" s="129"/>
      <c r="N588" s="129"/>
      <c r="O588" s="8"/>
      <c r="P588" s="8"/>
      <c r="Q588" s="8"/>
      <c r="R588" s="8"/>
      <c r="S588" s="8"/>
      <c r="T588" s="8"/>
      <c r="U588" s="8"/>
      <c r="V588" s="8"/>
      <c r="W588" s="8"/>
      <c r="X588" s="8"/>
      <c r="Y588" s="8"/>
      <c r="Z588" s="133"/>
      <c r="AA588" s="133"/>
      <c r="AB588" s="8"/>
      <c r="AC588" s="8"/>
      <c r="AD588" s="8"/>
      <c r="AE588" s="8"/>
    </row>
    <row r="589" ht="15.75" customHeight="1">
      <c r="A589" s="8"/>
      <c r="B589" s="8"/>
      <c r="C589" s="8"/>
      <c r="D589" s="8"/>
      <c r="E589" s="8"/>
      <c r="F589" s="8"/>
      <c r="G589" s="133"/>
      <c r="H589" s="133"/>
      <c r="I589" s="129"/>
      <c r="J589" s="129"/>
      <c r="K589" s="129"/>
      <c r="L589" s="129"/>
      <c r="M589" s="129"/>
      <c r="N589" s="129"/>
      <c r="O589" s="8"/>
      <c r="P589" s="8"/>
      <c r="Q589" s="8"/>
      <c r="R589" s="8"/>
      <c r="S589" s="8"/>
      <c r="T589" s="8"/>
      <c r="U589" s="8"/>
      <c r="V589" s="8"/>
      <c r="W589" s="8"/>
      <c r="X589" s="8"/>
      <c r="Y589" s="8"/>
      <c r="Z589" s="133"/>
      <c r="AA589" s="133"/>
      <c r="AB589" s="8"/>
      <c r="AC589" s="8"/>
      <c r="AD589" s="8"/>
      <c r="AE589" s="8"/>
    </row>
    <row r="590" ht="15.75" customHeight="1">
      <c r="A590" s="8"/>
      <c r="B590" s="8"/>
      <c r="C590" s="8"/>
      <c r="D590" s="8"/>
      <c r="E590" s="8"/>
      <c r="F590" s="8"/>
      <c r="G590" s="133"/>
      <c r="H590" s="133"/>
      <c r="I590" s="129"/>
      <c r="J590" s="129"/>
      <c r="K590" s="129"/>
      <c r="L590" s="129"/>
      <c r="M590" s="129"/>
      <c r="N590" s="129"/>
      <c r="O590" s="8"/>
      <c r="P590" s="8"/>
      <c r="Q590" s="8"/>
      <c r="R590" s="8"/>
      <c r="S590" s="8"/>
      <c r="T590" s="8"/>
      <c r="U590" s="8"/>
      <c r="V590" s="8"/>
      <c r="W590" s="8"/>
      <c r="X590" s="8"/>
      <c r="Y590" s="8"/>
      <c r="Z590" s="133"/>
      <c r="AA590" s="133"/>
      <c r="AB590" s="8"/>
      <c r="AC590" s="8"/>
      <c r="AD590" s="8"/>
      <c r="AE590" s="8"/>
    </row>
    <row r="591" ht="15.75" customHeight="1">
      <c r="A591" s="8"/>
      <c r="B591" s="8"/>
      <c r="C591" s="8"/>
      <c r="D591" s="8"/>
      <c r="E591" s="8"/>
      <c r="F591" s="8"/>
      <c r="G591" s="133"/>
      <c r="H591" s="133"/>
      <c r="I591" s="129"/>
      <c r="J591" s="129"/>
      <c r="K591" s="129"/>
      <c r="L591" s="129"/>
      <c r="M591" s="129"/>
      <c r="N591" s="129"/>
      <c r="O591" s="8"/>
      <c r="P591" s="8"/>
      <c r="Q591" s="8"/>
      <c r="R591" s="8"/>
      <c r="S591" s="8"/>
      <c r="T591" s="8"/>
      <c r="U591" s="8"/>
      <c r="V591" s="8"/>
      <c r="W591" s="8"/>
      <c r="X591" s="8"/>
      <c r="Y591" s="8"/>
      <c r="Z591" s="133"/>
      <c r="AA591" s="133"/>
      <c r="AB591" s="8"/>
      <c r="AC591" s="8"/>
      <c r="AD591" s="8"/>
      <c r="AE591" s="8"/>
    </row>
    <row r="592" ht="15.75" customHeight="1">
      <c r="A592" s="8"/>
      <c r="B592" s="8"/>
      <c r="C592" s="8"/>
      <c r="D592" s="8"/>
      <c r="E592" s="8"/>
      <c r="F592" s="8"/>
      <c r="G592" s="133"/>
      <c r="H592" s="133"/>
      <c r="I592" s="129"/>
      <c r="J592" s="129"/>
      <c r="K592" s="129"/>
      <c r="L592" s="129"/>
      <c r="M592" s="129"/>
      <c r="N592" s="129"/>
      <c r="O592" s="8"/>
      <c r="P592" s="8"/>
      <c r="Q592" s="8"/>
      <c r="R592" s="8"/>
      <c r="S592" s="8"/>
      <c r="T592" s="8"/>
      <c r="U592" s="8"/>
      <c r="V592" s="8"/>
      <c r="W592" s="8"/>
      <c r="X592" s="8"/>
      <c r="Y592" s="8"/>
      <c r="Z592" s="133"/>
      <c r="AA592" s="133"/>
      <c r="AB592" s="8"/>
      <c r="AC592" s="8"/>
      <c r="AD592" s="8"/>
      <c r="AE592" s="8"/>
    </row>
    <row r="593" ht="15.75" customHeight="1">
      <c r="A593" s="8"/>
      <c r="B593" s="8"/>
      <c r="C593" s="8"/>
      <c r="D593" s="8"/>
      <c r="E593" s="8"/>
      <c r="F593" s="8"/>
      <c r="G593" s="133"/>
      <c r="H593" s="133"/>
      <c r="I593" s="129"/>
      <c r="J593" s="129"/>
      <c r="K593" s="129"/>
      <c r="L593" s="129"/>
      <c r="M593" s="129"/>
      <c r="N593" s="129"/>
      <c r="O593" s="8"/>
      <c r="P593" s="8"/>
      <c r="Q593" s="8"/>
      <c r="R593" s="8"/>
      <c r="S593" s="8"/>
      <c r="T593" s="8"/>
      <c r="U593" s="8"/>
      <c r="V593" s="8"/>
      <c r="W593" s="8"/>
      <c r="X593" s="8"/>
      <c r="Y593" s="8"/>
      <c r="Z593" s="133"/>
      <c r="AA593" s="133"/>
      <c r="AB593" s="8"/>
      <c r="AC593" s="8"/>
      <c r="AD593" s="8"/>
      <c r="AE593" s="8"/>
    </row>
    <row r="594" ht="15.75" customHeight="1">
      <c r="A594" s="8"/>
      <c r="B594" s="8"/>
      <c r="C594" s="8"/>
      <c r="D594" s="8"/>
      <c r="E594" s="8"/>
      <c r="F594" s="8"/>
      <c r="G594" s="133"/>
      <c r="H594" s="133"/>
      <c r="I594" s="129"/>
      <c r="J594" s="129"/>
      <c r="K594" s="129"/>
      <c r="L594" s="129"/>
      <c r="M594" s="129"/>
      <c r="N594" s="129"/>
      <c r="O594" s="8"/>
      <c r="P594" s="8"/>
      <c r="Q594" s="8"/>
      <c r="R594" s="8"/>
      <c r="S594" s="8"/>
      <c r="T594" s="8"/>
      <c r="U594" s="8"/>
      <c r="V594" s="8"/>
      <c r="W594" s="8"/>
      <c r="X594" s="8"/>
      <c r="Y594" s="8"/>
      <c r="Z594" s="133"/>
      <c r="AA594" s="133"/>
      <c r="AB594" s="8"/>
      <c r="AC594" s="8"/>
      <c r="AD594" s="8"/>
      <c r="AE594" s="8"/>
    </row>
    <row r="595" ht="15.75" customHeight="1">
      <c r="A595" s="8"/>
      <c r="B595" s="8"/>
      <c r="C595" s="8"/>
      <c r="D595" s="8"/>
      <c r="E595" s="8"/>
      <c r="F595" s="8"/>
      <c r="G595" s="133"/>
      <c r="H595" s="133"/>
      <c r="I595" s="129"/>
      <c r="J595" s="129"/>
      <c r="K595" s="129"/>
      <c r="L595" s="129"/>
      <c r="M595" s="129"/>
      <c r="N595" s="129"/>
      <c r="O595" s="8"/>
      <c r="P595" s="8"/>
      <c r="Q595" s="8"/>
      <c r="R595" s="8"/>
      <c r="S595" s="8"/>
      <c r="T595" s="8"/>
      <c r="U595" s="8"/>
      <c r="V595" s="8"/>
      <c r="W595" s="8"/>
      <c r="X595" s="8"/>
      <c r="Y595" s="8"/>
      <c r="Z595" s="133"/>
      <c r="AA595" s="133"/>
      <c r="AB595" s="8"/>
      <c r="AC595" s="8"/>
      <c r="AD595" s="8"/>
      <c r="AE595" s="8"/>
    </row>
    <row r="596" ht="15.75" customHeight="1">
      <c r="A596" s="8"/>
      <c r="B596" s="8"/>
      <c r="C596" s="8"/>
      <c r="D596" s="8"/>
      <c r="E596" s="8"/>
      <c r="F596" s="8"/>
      <c r="G596" s="133"/>
      <c r="H596" s="133"/>
      <c r="I596" s="129"/>
      <c r="J596" s="129"/>
      <c r="K596" s="129"/>
      <c r="L596" s="129"/>
      <c r="M596" s="129"/>
      <c r="N596" s="129"/>
      <c r="O596" s="8"/>
      <c r="P596" s="8"/>
      <c r="Q596" s="8"/>
      <c r="R596" s="8"/>
      <c r="S596" s="8"/>
      <c r="T596" s="8"/>
      <c r="U596" s="8"/>
      <c r="V596" s="8"/>
      <c r="W596" s="8"/>
      <c r="X596" s="8"/>
      <c r="Y596" s="8"/>
      <c r="Z596" s="133"/>
      <c r="AA596" s="133"/>
      <c r="AB596" s="8"/>
      <c r="AC596" s="8"/>
      <c r="AD596" s="8"/>
      <c r="AE596" s="8"/>
    </row>
    <row r="597" ht="15.75" customHeight="1">
      <c r="A597" s="8"/>
      <c r="B597" s="8"/>
      <c r="C597" s="8"/>
      <c r="D597" s="8"/>
      <c r="E597" s="8"/>
      <c r="F597" s="8"/>
      <c r="G597" s="133"/>
      <c r="H597" s="133"/>
      <c r="I597" s="129"/>
      <c r="J597" s="129"/>
      <c r="K597" s="129"/>
      <c r="L597" s="129"/>
      <c r="M597" s="129"/>
      <c r="N597" s="129"/>
      <c r="O597" s="8"/>
      <c r="P597" s="8"/>
      <c r="Q597" s="8"/>
      <c r="R597" s="8"/>
      <c r="S597" s="8"/>
      <c r="T597" s="8"/>
      <c r="U597" s="8"/>
      <c r="V597" s="8"/>
      <c r="W597" s="8"/>
      <c r="X597" s="8"/>
      <c r="Y597" s="8"/>
      <c r="Z597" s="133"/>
      <c r="AA597" s="133"/>
      <c r="AB597" s="8"/>
      <c r="AC597" s="8"/>
      <c r="AD597" s="8"/>
      <c r="AE597" s="8"/>
    </row>
    <row r="598" ht="15.75" customHeight="1">
      <c r="A598" s="8"/>
      <c r="B598" s="8"/>
      <c r="C598" s="8"/>
      <c r="D598" s="8"/>
      <c r="E598" s="8"/>
      <c r="F598" s="8"/>
      <c r="G598" s="133"/>
      <c r="H598" s="133"/>
      <c r="I598" s="129"/>
      <c r="J598" s="129"/>
      <c r="K598" s="129"/>
      <c r="L598" s="129"/>
      <c r="M598" s="129"/>
      <c r="N598" s="129"/>
      <c r="O598" s="8"/>
      <c r="P598" s="8"/>
      <c r="Q598" s="8"/>
      <c r="R598" s="8"/>
      <c r="S598" s="8"/>
      <c r="T598" s="8"/>
      <c r="U598" s="8"/>
      <c r="V598" s="8"/>
      <c r="W598" s="8"/>
      <c r="X598" s="8"/>
      <c r="Y598" s="8"/>
      <c r="Z598" s="133"/>
      <c r="AA598" s="133"/>
      <c r="AB598" s="8"/>
      <c r="AC598" s="8"/>
      <c r="AD598" s="8"/>
      <c r="AE598" s="8"/>
    </row>
    <row r="599" ht="15.75" customHeight="1">
      <c r="A599" s="8"/>
      <c r="B599" s="8"/>
      <c r="C599" s="8"/>
      <c r="D599" s="8"/>
      <c r="E599" s="8"/>
      <c r="F599" s="8"/>
      <c r="G599" s="133"/>
      <c r="H599" s="133"/>
      <c r="I599" s="129"/>
      <c r="J599" s="129"/>
      <c r="K599" s="129"/>
      <c r="L599" s="129"/>
      <c r="M599" s="129"/>
      <c r="N599" s="129"/>
      <c r="O599" s="8"/>
      <c r="P599" s="8"/>
      <c r="Q599" s="8"/>
      <c r="R599" s="8"/>
      <c r="S599" s="8"/>
      <c r="T599" s="8"/>
      <c r="U599" s="8"/>
      <c r="V599" s="8"/>
      <c r="W599" s="8"/>
      <c r="X599" s="8"/>
      <c r="Y599" s="8"/>
      <c r="Z599" s="133"/>
      <c r="AA599" s="133"/>
      <c r="AB599" s="8"/>
      <c r="AC599" s="8"/>
      <c r="AD599" s="8"/>
      <c r="AE599" s="8"/>
    </row>
    <row r="600" ht="15.75" customHeight="1">
      <c r="A600" s="8"/>
      <c r="B600" s="8"/>
      <c r="C600" s="8"/>
      <c r="D600" s="8"/>
      <c r="E600" s="8"/>
      <c r="F600" s="8"/>
      <c r="G600" s="133"/>
      <c r="H600" s="133"/>
      <c r="I600" s="129"/>
      <c r="J600" s="129"/>
      <c r="K600" s="129"/>
      <c r="L600" s="129"/>
      <c r="M600" s="129"/>
      <c r="N600" s="129"/>
      <c r="O600" s="8"/>
      <c r="P600" s="8"/>
      <c r="Q600" s="8"/>
      <c r="R600" s="8"/>
      <c r="S600" s="8"/>
      <c r="T600" s="8"/>
      <c r="U600" s="8"/>
      <c r="V600" s="8"/>
      <c r="W600" s="8"/>
      <c r="X600" s="8"/>
      <c r="Y600" s="8"/>
      <c r="Z600" s="133"/>
      <c r="AA600" s="133"/>
      <c r="AB600" s="8"/>
      <c r="AC600" s="8"/>
      <c r="AD600" s="8"/>
      <c r="AE600" s="8"/>
    </row>
    <row r="601" ht="15.75" customHeight="1">
      <c r="A601" s="8"/>
      <c r="B601" s="8"/>
      <c r="C601" s="8"/>
      <c r="D601" s="8"/>
      <c r="E601" s="8"/>
      <c r="F601" s="8"/>
      <c r="G601" s="133"/>
      <c r="H601" s="133"/>
      <c r="I601" s="129"/>
      <c r="J601" s="129"/>
      <c r="K601" s="129"/>
      <c r="L601" s="129"/>
      <c r="M601" s="129"/>
      <c r="N601" s="129"/>
      <c r="O601" s="8"/>
      <c r="P601" s="8"/>
      <c r="Q601" s="8"/>
      <c r="R601" s="8"/>
      <c r="S601" s="8"/>
      <c r="T601" s="8"/>
      <c r="U601" s="8"/>
      <c r="V601" s="8"/>
      <c r="W601" s="8"/>
      <c r="X601" s="8"/>
      <c r="Y601" s="8"/>
      <c r="Z601" s="133"/>
      <c r="AA601" s="133"/>
      <c r="AB601" s="8"/>
      <c r="AC601" s="8"/>
      <c r="AD601" s="8"/>
      <c r="AE601" s="8"/>
    </row>
    <row r="602" ht="15.75" customHeight="1">
      <c r="A602" s="8"/>
      <c r="B602" s="8"/>
      <c r="C602" s="8"/>
      <c r="D602" s="8"/>
      <c r="E602" s="8"/>
      <c r="F602" s="8"/>
      <c r="G602" s="133"/>
      <c r="H602" s="133"/>
      <c r="I602" s="129"/>
      <c r="J602" s="129"/>
      <c r="K602" s="129"/>
      <c r="L602" s="129"/>
      <c r="M602" s="129"/>
      <c r="N602" s="129"/>
      <c r="O602" s="8"/>
      <c r="P602" s="8"/>
      <c r="Q602" s="8"/>
      <c r="R602" s="8"/>
      <c r="S602" s="8"/>
      <c r="T602" s="8"/>
      <c r="U602" s="8"/>
      <c r="V602" s="8"/>
      <c r="W602" s="8"/>
      <c r="X602" s="8"/>
      <c r="Y602" s="8"/>
      <c r="Z602" s="133"/>
      <c r="AA602" s="133"/>
      <c r="AB602" s="8"/>
      <c r="AC602" s="8"/>
      <c r="AD602" s="8"/>
      <c r="AE602" s="8"/>
    </row>
    <row r="603" ht="15.75" customHeight="1">
      <c r="A603" s="8"/>
      <c r="B603" s="8"/>
      <c r="C603" s="8"/>
      <c r="D603" s="8"/>
      <c r="E603" s="8"/>
      <c r="F603" s="8"/>
      <c r="G603" s="133"/>
      <c r="H603" s="133"/>
      <c r="I603" s="129"/>
      <c r="J603" s="129"/>
      <c r="K603" s="129"/>
      <c r="L603" s="129"/>
      <c r="M603" s="129"/>
      <c r="N603" s="129"/>
      <c r="O603" s="8"/>
      <c r="P603" s="8"/>
      <c r="Q603" s="8"/>
      <c r="R603" s="8"/>
      <c r="S603" s="8"/>
      <c r="T603" s="8"/>
      <c r="U603" s="8"/>
      <c r="V603" s="8"/>
      <c r="W603" s="8"/>
      <c r="X603" s="8"/>
      <c r="Y603" s="8"/>
      <c r="Z603" s="133"/>
      <c r="AA603" s="133"/>
      <c r="AB603" s="8"/>
      <c r="AC603" s="8"/>
      <c r="AD603" s="8"/>
      <c r="AE603" s="8"/>
    </row>
    <row r="604" ht="15.75" customHeight="1">
      <c r="A604" s="8"/>
      <c r="B604" s="8"/>
      <c r="C604" s="8"/>
      <c r="D604" s="8"/>
      <c r="E604" s="8"/>
      <c r="F604" s="8"/>
      <c r="G604" s="133"/>
      <c r="H604" s="133"/>
      <c r="I604" s="129"/>
      <c r="J604" s="129"/>
      <c r="K604" s="129"/>
      <c r="L604" s="129"/>
      <c r="M604" s="129"/>
      <c r="N604" s="129"/>
      <c r="O604" s="8"/>
      <c r="P604" s="8"/>
      <c r="Q604" s="8"/>
      <c r="R604" s="8"/>
      <c r="S604" s="8"/>
      <c r="T604" s="8"/>
      <c r="U604" s="8"/>
      <c r="V604" s="8"/>
      <c r="W604" s="8"/>
      <c r="X604" s="8"/>
      <c r="Y604" s="8"/>
      <c r="Z604" s="133"/>
      <c r="AA604" s="133"/>
      <c r="AB604" s="8"/>
      <c r="AC604" s="8"/>
      <c r="AD604" s="8"/>
      <c r="AE604" s="8"/>
    </row>
    <row r="605" ht="15.75" customHeight="1">
      <c r="A605" s="8"/>
      <c r="B605" s="8"/>
      <c r="C605" s="8"/>
      <c r="D605" s="8"/>
      <c r="E605" s="8"/>
      <c r="F605" s="8"/>
      <c r="G605" s="133"/>
      <c r="H605" s="133"/>
      <c r="I605" s="129"/>
      <c r="J605" s="129"/>
      <c r="K605" s="129"/>
      <c r="L605" s="129"/>
      <c r="M605" s="129"/>
      <c r="N605" s="129"/>
      <c r="O605" s="8"/>
      <c r="P605" s="8"/>
      <c r="Q605" s="8"/>
      <c r="R605" s="8"/>
      <c r="S605" s="8"/>
      <c r="T605" s="8"/>
      <c r="U605" s="8"/>
      <c r="V605" s="8"/>
      <c r="W605" s="8"/>
      <c r="X605" s="8"/>
      <c r="Y605" s="8"/>
      <c r="Z605" s="133"/>
      <c r="AA605" s="133"/>
      <c r="AB605" s="8"/>
      <c r="AC605" s="8"/>
      <c r="AD605" s="8"/>
      <c r="AE605" s="8"/>
    </row>
    <row r="606" ht="15.75" customHeight="1">
      <c r="A606" s="8"/>
      <c r="B606" s="8"/>
      <c r="C606" s="8"/>
      <c r="D606" s="8"/>
      <c r="E606" s="8"/>
      <c r="F606" s="8"/>
      <c r="G606" s="133"/>
      <c r="H606" s="133"/>
      <c r="I606" s="129"/>
      <c r="J606" s="129"/>
      <c r="K606" s="129"/>
      <c r="L606" s="129"/>
      <c r="M606" s="129"/>
      <c r="N606" s="129"/>
      <c r="O606" s="8"/>
      <c r="P606" s="8"/>
      <c r="Q606" s="8"/>
      <c r="R606" s="8"/>
      <c r="S606" s="8"/>
      <c r="T606" s="8"/>
      <c r="U606" s="8"/>
      <c r="V606" s="8"/>
      <c r="W606" s="8"/>
      <c r="X606" s="8"/>
      <c r="Y606" s="8"/>
      <c r="Z606" s="133"/>
      <c r="AA606" s="133"/>
      <c r="AB606" s="8"/>
      <c r="AC606" s="8"/>
      <c r="AD606" s="8"/>
      <c r="AE606" s="8"/>
    </row>
    <row r="607" ht="15.75" customHeight="1">
      <c r="A607" s="8"/>
      <c r="B607" s="8"/>
      <c r="C607" s="8"/>
      <c r="D607" s="8"/>
      <c r="E607" s="8"/>
      <c r="F607" s="8"/>
      <c r="G607" s="133"/>
      <c r="H607" s="133"/>
      <c r="I607" s="129"/>
      <c r="J607" s="129"/>
      <c r="K607" s="129"/>
      <c r="L607" s="129"/>
      <c r="M607" s="129"/>
      <c r="N607" s="129"/>
      <c r="O607" s="8"/>
      <c r="P607" s="8"/>
      <c r="Q607" s="8"/>
      <c r="R607" s="8"/>
      <c r="S607" s="8"/>
      <c r="T607" s="8"/>
      <c r="U607" s="8"/>
      <c r="V607" s="8"/>
      <c r="W607" s="8"/>
      <c r="X607" s="8"/>
      <c r="Y607" s="8"/>
      <c r="Z607" s="133"/>
      <c r="AA607" s="133"/>
      <c r="AB607" s="8"/>
      <c r="AC607" s="8"/>
      <c r="AD607" s="8"/>
      <c r="AE607" s="8"/>
    </row>
    <row r="608" ht="15.75" customHeight="1">
      <c r="A608" s="8"/>
      <c r="B608" s="8"/>
      <c r="C608" s="8"/>
      <c r="D608" s="8"/>
      <c r="E608" s="8"/>
      <c r="F608" s="8"/>
      <c r="G608" s="133"/>
      <c r="H608" s="133"/>
      <c r="I608" s="129"/>
      <c r="J608" s="129"/>
      <c r="K608" s="129"/>
      <c r="L608" s="129"/>
      <c r="M608" s="129"/>
      <c r="N608" s="129"/>
      <c r="O608" s="8"/>
      <c r="P608" s="8"/>
      <c r="Q608" s="8"/>
      <c r="R608" s="8"/>
      <c r="S608" s="8"/>
      <c r="T608" s="8"/>
      <c r="U608" s="8"/>
      <c r="V608" s="8"/>
      <c r="W608" s="8"/>
      <c r="X608" s="8"/>
      <c r="Y608" s="8"/>
      <c r="Z608" s="133"/>
      <c r="AA608" s="133"/>
      <c r="AB608" s="8"/>
      <c r="AC608" s="8"/>
      <c r="AD608" s="8"/>
      <c r="AE608" s="8"/>
    </row>
    <row r="609" ht="15.75" customHeight="1">
      <c r="A609" s="8"/>
      <c r="B609" s="8"/>
      <c r="C609" s="8"/>
      <c r="D609" s="8"/>
      <c r="E609" s="8"/>
      <c r="F609" s="8"/>
      <c r="G609" s="133"/>
      <c r="H609" s="133"/>
      <c r="I609" s="129"/>
      <c r="J609" s="129"/>
      <c r="K609" s="129"/>
      <c r="L609" s="129"/>
      <c r="M609" s="129"/>
      <c r="N609" s="129"/>
      <c r="O609" s="8"/>
      <c r="P609" s="8"/>
      <c r="Q609" s="8"/>
      <c r="R609" s="8"/>
      <c r="S609" s="8"/>
      <c r="T609" s="8"/>
      <c r="U609" s="8"/>
      <c r="V609" s="8"/>
      <c r="W609" s="8"/>
      <c r="X609" s="8"/>
      <c r="Y609" s="8"/>
      <c r="Z609" s="133"/>
      <c r="AA609" s="133"/>
      <c r="AB609" s="8"/>
      <c r="AC609" s="8"/>
      <c r="AD609" s="8"/>
      <c r="AE609" s="8"/>
    </row>
    <row r="610" ht="15.75" customHeight="1">
      <c r="A610" s="8"/>
      <c r="B610" s="8"/>
      <c r="C610" s="8"/>
      <c r="D610" s="8"/>
      <c r="E610" s="8"/>
      <c r="F610" s="8"/>
      <c r="G610" s="133"/>
      <c r="H610" s="133"/>
      <c r="I610" s="129"/>
      <c r="J610" s="129"/>
      <c r="K610" s="129"/>
      <c r="L610" s="129"/>
      <c r="M610" s="129"/>
      <c r="N610" s="129"/>
      <c r="O610" s="8"/>
      <c r="P610" s="8"/>
      <c r="Q610" s="8"/>
      <c r="R610" s="8"/>
      <c r="S610" s="8"/>
      <c r="T610" s="8"/>
      <c r="U610" s="8"/>
      <c r="V610" s="8"/>
      <c r="W610" s="8"/>
      <c r="X610" s="8"/>
      <c r="Y610" s="8"/>
      <c r="Z610" s="133"/>
      <c r="AA610" s="133"/>
      <c r="AB610" s="8"/>
      <c r="AC610" s="8"/>
      <c r="AD610" s="8"/>
      <c r="AE610" s="8"/>
    </row>
    <row r="611" ht="15.75" customHeight="1">
      <c r="A611" s="8"/>
      <c r="B611" s="8"/>
      <c r="C611" s="8"/>
      <c r="D611" s="8"/>
      <c r="E611" s="8"/>
      <c r="F611" s="8"/>
      <c r="G611" s="133"/>
      <c r="H611" s="133"/>
      <c r="I611" s="129"/>
      <c r="J611" s="129"/>
      <c r="K611" s="129"/>
      <c r="L611" s="129"/>
      <c r="M611" s="129"/>
      <c r="N611" s="129"/>
      <c r="O611" s="8"/>
      <c r="P611" s="8"/>
      <c r="Q611" s="8"/>
      <c r="R611" s="8"/>
      <c r="S611" s="8"/>
      <c r="T611" s="8"/>
      <c r="U611" s="8"/>
      <c r="V611" s="8"/>
      <c r="W611" s="8"/>
      <c r="X611" s="8"/>
      <c r="Y611" s="8"/>
      <c r="Z611" s="133"/>
      <c r="AA611" s="133"/>
      <c r="AB611" s="8"/>
      <c r="AC611" s="8"/>
      <c r="AD611" s="8"/>
      <c r="AE611" s="8"/>
    </row>
    <row r="612" ht="15.75" customHeight="1">
      <c r="A612" s="8"/>
      <c r="B612" s="8"/>
      <c r="C612" s="8"/>
      <c r="D612" s="8"/>
      <c r="E612" s="8"/>
      <c r="F612" s="8"/>
      <c r="G612" s="133"/>
      <c r="H612" s="133"/>
      <c r="I612" s="129"/>
      <c r="J612" s="129"/>
      <c r="K612" s="129"/>
      <c r="L612" s="129"/>
      <c r="M612" s="129"/>
      <c r="N612" s="129"/>
      <c r="O612" s="8"/>
      <c r="P612" s="8"/>
      <c r="Q612" s="8"/>
      <c r="R612" s="8"/>
      <c r="S612" s="8"/>
      <c r="T612" s="8"/>
      <c r="U612" s="8"/>
      <c r="V612" s="8"/>
      <c r="W612" s="8"/>
      <c r="X612" s="8"/>
      <c r="Y612" s="8"/>
      <c r="Z612" s="133"/>
      <c r="AA612" s="133"/>
      <c r="AB612" s="8"/>
      <c r="AC612" s="8"/>
      <c r="AD612" s="8"/>
      <c r="AE612" s="8"/>
    </row>
    <row r="613" ht="15.75" customHeight="1">
      <c r="A613" s="8"/>
      <c r="B613" s="8"/>
      <c r="C613" s="8"/>
      <c r="D613" s="8"/>
      <c r="E613" s="8"/>
      <c r="F613" s="8"/>
      <c r="G613" s="133"/>
      <c r="H613" s="133"/>
      <c r="I613" s="129"/>
      <c r="J613" s="129"/>
      <c r="K613" s="129"/>
      <c r="L613" s="129"/>
      <c r="M613" s="129"/>
      <c r="N613" s="129"/>
      <c r="O613" s="8"/>
      <c r="P613" s="8"/>
      <c r="Q613" s="8"/>
      <c r="R613" s="8"/>
      <c r="S613" s="8"/>
      <c r="T613" s="8"/>
      <c r="U613" s="8"/>
      <c r="V613" s="8"/>
      <c r="W613" s="8"/>
      <c r="X613" s="8"/>
      <c r="Y613" s="8"/>
      <c r="Z613" s="133"/>
      <c r="AA613" s="133"/>
      <c r="AB613" s="8"/>
      <c r="AC613" s="8"/>
      <c r="AD613" s="8"/>
      <c r="AE613" s="8"/>
    </row>
    <row r="614" ht="15.75" customHeight="1">
      <c r="A614" s="8"/>
      <c r="B614" s="8"/>
      <c r="C614" s="8"/>
      <c r="D614" s="8"/>
      <c r="E614" s="8"/>
      <c r="F614" s="8"/>
      <c r="G614" s="133"/>
      <c r="H614" s="133"/>
      <c r="I614" s="129"/>
      <c r="J614" s="129"/>
      <c r="K614" s="129"/>
      <c r="L614" s="129"/>
      <c r="M614" s="129"/>
      <c r="N614" s="129"/>
      <c r="O614" s="8"/>
      <c r="P614" s="8"/>
      <c r="Q614" s="8"/>
      <c r="R614" s="8"/>
      <c r="S614" s="8"/>
      <c r="T614" s="8"/>
      <c r="U614" s="8"/>
      <c r="V614" s="8"/>
      <c r="W614" s="8"/>
      <c r="X614" s="8"/>
      <c r="Y614" s="8"/>
      <c r="Z614" s="133"/>
      <c r="AA614" s="133"/>
      <c r="AB614" s="8"/>
      <c r="AC614" s="8"/>
      <c r="AD614" s="8"/>
      <c r="AE614" s="8"/>
    </row>
    <row r="615" ht="15.75" customHeight="1">
      <c r="A615" s="8"/>
      <c r="B615" s="8"/>
      <c r="C615" s="8"/>
      <c r="D615" s="8"/>
      <c r="E615" s="8"/>
      <c r="F615" s="8"/>
      <c r="G615" s="133"/>
      <c r="H615" s="133"/>
      <c r="I615" s="129"/>
      <c r="J615" s="129"/>
      <c r="K615" s="129"/>
      <c r="L615" s="129"/>
      <c r="M615" s="129"/>
      <c r="N615" s="129"/>
      <c r="O615" s="8"/>
      <c r="P615" s="8"/>
      <c r="Q615" s="8"/>
      <c r="R615" s="8"/>
      <c r="S615" s="8"/>
      <c r="T615" s="8"/>
      <c r="U615" s="8"/>
      <c r="V615" s="8"/>
      <c r="W615" s="8"/>
      <c r="X615" s="8"/>
      <c r="Y615" s="8"/>
      <c r="Z615" s="133"/>
      <c r="AA615" s="133"/>
      <c r="AB615" s="8"/>
      <c r="AC615" s="8"/>
      <c r="AD615" s="8"/>
      <c r="AE615" s="8"/>
    </row>
    <row r="616" ht="15.75" customHeight="1">
      <c r="A616" s="8"/>
      <c r="B616" s="8"/>
      <c r="C616" s="8"/>
      <c r="D616" s="8"/>
      <c r="E616" s="8"/>
      <c r="F616" s="8"/>
      <c r="G616" s="133"/>
      <c r="H616" s="133"/>
      <c r="I616" s="129"/>
      <c r="J616" s="129"/>
      <c r="K616" s="129"/>
      <c r="L616" s="129"/>
      <c r="M616" s="129"/>
      <c r="N616" s="129"/>
      <c r="O616" s="8"/>
      <c r="P616" s="8"/>
      <c r="Q616" s="8"/>
      <c r="R616" s="8"/>
      <c r="S616" s="8"/>
      <c r="T616" s="8"/>
      <c r="U616" s="8"/>
      <c r="V616" s="8"/>
      <c r="W616" s="8"/>
      <c r="X616" s="8"/>
      <c r="Y616" s="8"/>
      <c r="Z616" s="133"/>
      <c r="AA616" s="133"/>
      <c r="AB616" s="8"/>
      <c r="AC616" s="8"/>
      <c r="AD616" s="8"/>
      <c r="AE616" s="8"/>
    </row>
    <row r="617" ht="15.75" customHeight="1">
      <c r="A617" s="8"/>
      <c r="B617" s="8"/>
      <c r="C617" s="8"/>
      <c r="D617" s="8"/>
      <c r="E617" s="8"/>
      <c r="F617" s="8"/>
      <c r="G617" s="133"/>
      <c r="H617" s="133"/>
      <c r="I617" s="129"/>
      <c r="J617" s="129"/>
      <c r="K617" s="129"/>
      <c r="L617" s="129"/>
      <c r="M617" s="129"/>
      <c r="N617" s="129"/>
      <c r="O617" s="8"/>
      <c r="P617" s="8"/>
      <c r="Q617" s="8"/>
      <c r="R617" s="8"/>
      <c r="S617" s="8"/>
      <c r="T617" s="8"/>
      <c r="U617" s="8"/>
      <c r="V617" s="8"/>
      <c r="W617" s="8"/>
      <c r="X617" s="8"/>
      <c r="Y617" s="8"/>
      <c r="Z617" s="133"/>
      <c r="AA617" s="133"/>
      <c r="AB617" s="8"/>
      <c r="AC617" s="8"/>
      <c r="AD617" s="8"/>
      <c r="AE617" s="8"/>
    </row>
    <row r="618" ht="15.75" customHeight="1">
      <c r="A618" s="8"/>
      <c r="B618" s="8"/>
      <c r="C618" s="8"/>
      <c r="D618" s="8"/>
      <c r="E618" s="8"/>
      <c r="F618" s="8"/>
      <c r="G618" s="133"/>
      <c r="H618" s="133"/>
      <c r="I618" s="129"/>
      <c r="J618" s="129"/>
      <c r="K618" s="129"/>
      <c r="L618" s="129"/>
      <c r="M618" s="129"/>
      <c r="N618" s="129"/>
      <c r="O618" s="8"/>
      <c r="P618" s="8"/>
      <c r="Q618" s="8"/>
      <c r="R618" s="8"/>
      <c r="S618" s="8"/>
      <c r="T618" s="8"/>
      <c r="U618" s="8"/>
      <c r="V618" s="8"/>
      <c r="W618" s="8"/>
      <c r="X618" s="8"/>
      <c r="Y618" s="8"/>
      <c r="Z618" s="133"/>
      <c r="AA618" s="133"/>
      <c r="AB618" s="8"/>
      <c r="AC618" s="8"/>
      <c r="AD618" s="8"/>
      <c r="AE618" s="8"/>
    </row>
    <row r="619" ht="15.75" customHeight="1">
      <c r="A619" s="8"/>
      <c r="B619" s="8"/>
      <c r="C619" s="8"/>
      <c r="D619" s="8"/>
      <c r="E619" s="8"/>
      <c r="F619" s="8"/>
      <c r="G619" s="133"/>
      <c r="H619" s="133"/>
      <c r="I619" s="129"/>
      <c r="J619" s="129"/>
      <c r="K619" s="129"/>
      <c r="L619" s="129"/>
      <c r="M619" s="129"/>
      <c r="N619" s="129"/>
      <c r="O619" s="8"/>
      <c r="P619" s="8"/>
      <c r="Q619" s="8"/>
      <c r="R619" s="8"/>
      <c r="S619" s="8"/>
      <c r="T619" s="8"/>
      <c r="U619" s="8"/>
      <c r="V619" s="8"/>
      <c r="W619" s="8"/>
      <c r="X619" s="8"/>
      <c r="Y619" s="8"/>
      <c r="Z619" s="133"/>
      <c r="AA619" s="133"/>
      <c r="AB619" s="8"/>
      <c r="AC619" s="8"/>
      <c r="AD619" s="8"/>
      <c r="AE619" s="8"/>
    </row>
    <row r="620" ht="15.75" customHeight="1">
      <c r="A620" s="8"/>
      <c r="B620" s="8"/>
      <c r="C620" s="8"/>
      <c r="D620" s="8"/>
      <c r="E620" s="8"/>
      <c r="F620" s="8"/>
      <c r="G620" s="133"/>
      <c r="H620" s="133"/>
      <c r="I620" s="129"/>
      <c r="J620" s="129"/>
      <c r="K620" s="129"/>
      <c r="L620" s="129"/>
      <c r="M620" s="129"/>
      <c r="N620" s="129"/>
      <c r="O620" s="8"/>
      <c r="P620" s="8"/>
      <c r="Q620" s="8"/>
      <c r="R620" s="8"/>
      <c r="S620" s="8"/>
      <c r="T620" s="8"/>
      <c r="U620" s="8"/>
      <c r="V620" s="8"/>
      <c r="W620" s="8"/>
      <c r="X620" s="8"/>
      <c r="Y620" s="8"/>
      <c r="Z620" s="133"/>
      <c r="AA620" s="133"/>
      <c r="AB620" s="8"/>
      <c r="AC620" s="8"/>
      <c r="AD620" s="8"/>
      <c r="AE620" s="8"/>
    </row>
    <row r="621" ht="15.75" customHeight="1">
      <c r="A621" s="8"/>
      <c r="B621" s="8"/>
      <c r="C621" s="8"/>
      <c r="D621" s="8"/>
      <c r="E621" s="8"/>
      <c r="F621" s="8"/>
      <c r="G621" s="133"/>
      <c r="H621" s="133"/>
      <c r="I621" s="129"/>
      <c r="J621" s="129"/>
      <c r="K621" s="129"/>
      <c r="L621" s="129"/>
      <c r="M621" s="129"/>
      <c r="N621" s="129"/>
      <c r="O621" s="8"/>
      <c r="P621" s="8"/>
      <c r="Q621" s="8"/>
      <c r="R621" s="8"/>
      <c r="S621" s="8"/>
      <c r="T621" s="8"/>
      <c r="U621" s="8"/>
      <c r="V621" s="8"/>
      <c r="W621" s="8"/>
      <c r="X621" s="8"/>
      <c r="Y621" s="8"/>
      <c r="Z621" s="133"/>
      <c r="AA621" s="133"/>
      <c r="AB621" s="8"/>
      <c r="AC621" s="8"/>
      <c r="AD621" s="8"/>
      <c r="AE621" s="8"/>
    </row>
    <row r="622" ht="15.75" customHeight="1">
      <c r="A622" s="8"/>
      <c r="B622" s="8"/>
      <c r="C622" s="8"/>
      <c r="D622" s="8"/>
      <c r="E622" s="8"/>
      <c r="F622" s="8"/>
      <c r="G622" s="133"/>
      <c r="H622" s="133"/>
      <c r="I622" s="129"/>
      <c r="J622" s="129"/>
      <c r="K622" s="129"/>
      <c r="L622" s="129"/>
      <c r="M622" s="129"/>
      <c r="N622" s="129"/>
      <c r="O622" s="8"/>
      <c r="P622" s="8"/>
      <c r="Q622" s="8"/>
      <c r="R622" s="8"/>
      <c r="S622" s="8"/>
      <c r="T622" s="8"/>
      <c r="U622" s="8"/>
      <c r="V622" s="8"/>
      <c r="W622" s="8"/>
      <c r="X622" s="8"/>
      <c r="Y622" s="8"/>
      <c r="Z622" s="133"/>
      <c r="AA622" s="133"/>
      <c r="AB622" s="8"/>
      <c r="AC622" s="8"/>
      <c r="AD622" s="8"/>
      <c r="AE622" s="8"/>
    </row>
    <row r="623" ht="15.75" customHeight="1">
      <c r="A623" s="8"/>
      <c r="B623" s="8"/>
      <c r="C623" s="8"/>
      <c r="D623" s="8"/>
      <c r="E623" s="8"/>
      <c r="F623" s="8"/>
      <c r="G623" s="133"/>
      <c r="H623" s="133"/>
      <c r="I623" s="129"/>
      <c r="J623" s="129"/>
      <c r="K623" s="129"/>
      <c r="L623" s="129"/>
      <c r="M623" s="129"/>
      <c r="N623" s="129"/>
      <c r="O623" s="8"/>
      <c r="P623" s="8"/>
      <c r="Q623" s="8"/>
      <c r="R623" s="8"/>
      <c r="S623" s="8"/>
      <c r="T623" s="8"/>
      <c r="U623" s="8"/>
      <c r="V623" s="8"/>
      <c r="W623" s="8"/>
      <c r="X623" s="8"/>
      <c r="Y623" s="8"/>
      <c r="Z623" s="133"/>
      <c r="AA623" s="133"/>
      <c r="AB623" s="8"/>
      <c r="AC623" s="8"/>
      <c r="AD623" s="8"/>
      <c r="AE623" s="8"/>
    </row>
    <row r="624" ht="15.75" customHeight="1">
      <c r="A624" s="8"/>
      <c r="B624" s="8"/>
      <c r="C624" s="8"/>
      <c r="D624" s="8"/>
      <c r="E624" s="8"/>
      <c r="F624" s="8"/>
      <c r="G624" s="133"/>
      <c r="H624" s="133"/>
      <c r="I624" s="129"/>
      <c r="J624" s="129"/>
      <c r="K624" s="129"/>
      <c r="L624" s="129"/>
      <c r="M624" s="129"/>
      <c r="N624" s="129"/>
      <c r="O624" s="8"/>
      <c r="P624" s="8"/>
      <c r="Q624" s="8"/>
      <c r="R624" s="8"/>
      <c r="S624" s="8"/>
      <c r="T624" s="8"/>
      <c r="U624" s="8"/>
      <c r="V624" s="8"/>
      <c r="W624" s="8"/>
      <c r="X624" s="8"/>
      <c r="Y624" s="8"/>
      <c r="Z624" s="133"/>
      <c r="AA624" s="133"/>
      <c r="AB624" s="8"/>
      <c r="AC624" s="8"/>
      <c r="AD624" s="8"/>
      <c r="AE624" s="8"/>
    </row>
    <row r="625" ht="15.75" customHeight="1">
      <c r="A625" s="8"/>
      <c r="B625" s="8"/>
      <c r="C625" s="8"/>
      <c r="D625" s="8"/>
      <c r="E625" s="8"/>
      <c r="F625" s="8"/>
      <c r="G625" s="133"/>
      <c r="H625" s="133"/>
      <c r="I625" s="129"/>
      <c r="J625" s="129"/>
      <c r="K625" s="129"/>
      <c r="L625" s="129"/>
      <c r="M625" s="129"/>
      <c r="N625" s="129"/>
      <c r="O625" s="8"/>
      <c r="P625" s="8"/>
      <c r="Q625" s="8"/>
      <c r="R625" s="8"/>
      <c r="S625" s="8"/>
      <c r="T625" s="8"/>
      <c r="U625" s="8"/>
      <c r="V625" s="8"/>
      <c r="W625" s="8"/>
      <c r="X625" s="8"/>
      <c r="Y625" s="8"/>
      <c r="Z625" s="133"/>
      <c r="AA625" s="133"/>
      <c r="AB625" s="8"/>
      <c r="AC625" s="8"/>
      <c r="AD625" s="8"/>
      <c r="AE625" s="8"/>
    </row>
    <row r="626" ht="15.75" customHeight="1">
      <c r="A626" s="8"/>
      <c r="B626" s="8"/>
      <c r="C626" s="8"/>
      <c r="D626" s="8"/>
      <c r="E626" s="8"/>
      <c r="F626" s="8"/>
      <c r="G626" s="133"/>
      <c r="H626" s="133"/>
      <c r="I626" s="129"/>
      <c r="J626" s="129"/>
      <c r="K626" s="129"/>
      <c r="L626" s="129"/>
      <c r="M626" s="129"/>
      <c r="N626" s="129"/>
      <c r="O626" s="8"/>
      <c r="P626" s="8"/>
      <c r="Q626" s="8"/>
      <c r="R626" s="8"/>
      <c r="S626" s="8"/>
      <c r="T626" s="8"/>
      <c r="U626" s="8"/>
      <c r="V626" s="8"/>
      <c r="W626" s="8"/>
      <c r="X626" s="8"/>
      <c r="Y626" s="8"/>
      <c r="Z626" s="133"/>
      <c r="AA626" s="133"/>
      <c r="AB626" s="8"/>
      <c r="AC626" s="8"/>
      <c r="AD626" s="8"/>
      <c r="AE626" s="8"/>
    </row>
    <row r="627" ht="15.75" customHeight="1">
      <c r="A627" s="8"/>
      <c r="B627" s="8"/>
      <c r="C627" s="8"/>
      <c r="D627" s="8"/>
      <c r="E627" s="8"/>
      <c r="F627" s="8"/>
      <c r="G627" s="133"/>
      <c r="H627" s="133"/>
      <c r="I627" s="129"/>
      <c r="J627" s="129"/>
      <c r="K627" s="129"/>
      <c r="L627" s="129"/>
      <c r="M627" s="129"/>
      <c r="N627" s="129"/>
      <c r="O627" s="8"/>
      <c r="P627" s="8"/>
      <c r="Q627" s="8"/>
      <c r="R627" s="8"/>
      <c r="S627" s="8"/>
      <c r="T627" s="8"/>
      <c r="U627" s="8"/>
      <c r="V627" s="8"/>
      <c r="W627" s="8"/>
      <c r="X627" s="8"/>
      <c r="Y627" s="8"/>
      <c r="Z627" s="133"/>
      <c r="AA627" s="133"/>
      <c r="AB627" s="8"/>
      <c r="AC627" s="8"/>
      <c r="AD627" s="8"/>
      <c r="AE627" s="8"/>
    </row>
    <row r="628" ht="15.75" customHeight="1">
      <c r="A628" s="8"/>
      <c r="B628" s="8"/>
      <c r="C628" s="8"/>
      <c r="D628" s="8"/>
      <c r="E628" s="8"/>
      <c r="F628" s="8"/>
      <c r="G628" s="133"/>
      <c r="H628" s="133"/>
      <c r="I628" s="129"/>
      <c r="J628" s="129"/>
      <c r="K628" s="129"/>
      <c r="L628" s="129"/>
      <c r="M628" s="129"/>
      <c r="N628" s="129"/>
      <c r="O628" s="8"/>
      <c r="P628" s="8"/>
      <c r="Q628" s="8"/>
      <c r="R628" s="8"/>
      <c r="S628" s="8"/>
      <c r="T628" s="8"/>
      <c r="U628" s="8"/>
      <c r="V628" s="8"/>
      <c r="W628" s="8"/>
      <c r="X628" s="8"/>
      <c r="Y628" s="8"/>
      <c r="Z628" s="133"/>
      <c r="AA628" s="133"/>
      <c r="AB628" s="8"/>
      <c r="AC628" s="8"/>
      <c r="AD628" s="8"/>
      <c r="AE628" s="8"/>
    </row>
    <row r="629" ht="15.75" customHeight="1">
      <c r="A629" s="8"/>
      <c r="B629" s="8"/>
      <c r="C629" s="8"/>
      <c r="D629" s="8"/>
      <c r="E629" s="8"/>
      <c r="F629" s="8"/>
      <c r="G629" s="133"/>
      <c r="H629" s="133"/>
      <c r="I629" s="129"/>
      <c r="J629" s="129"/>
      <c r="K629" s="129"/>
      <c r="L629" s="129"/>
      <c r="M629" s="129"/>
      <c r="N629" s="129"/>
      <c r="O629" s="8"/>
      <c r="P629" s="8"/>
      <c r="Q629" s="8"/>
      <c r="R629" s="8"/>
      <c r="S629" s="8"/>
      <c r="T629" s="8"/>
      <c r="U629" s="8"/>
      <c r="V629" s="8"/>
      <c r="W629" s="8"/>
      <c r="X629" s="8"/>
      <c r="Y629" s="8"/>
      <c r="Z629" s="133"/>
      <c r="AA629" s="133"/>
      <c r="AB629" s="8"/>
      <c r="AC629" s="8"/>
      <c r="AD629" s="8"/>
      <c r="AE629" s="8"/>
    </row>
    <row r="630" ht="15.75" customHeight="1">
      <c r="A630" s="8"/>
      <c r="B630" s="8"/>
      <c r="C630" s="8"/>
      <c r="D630" s="8"/>
      <c r="E630" s="8"/>
      <c r="F630" s="8"/>
      <c r="G630" s="133"/>
      <c r="H630" s="133"/>
      <c r="I630" s="129"/>
      <c r="J630" s="129"/>
      <c r="K630" s="129"/>
      <c r="L630" s="129"/>
      <c r="M630" s="129"/>
      <c r="N630" s="129"/>
      <c r="O630" s="8"/>
      <c r="P630" s="8"/>
      <c r="Q630" s="8"/>
      <c r="R630" s="8"/>
      <c r="S630" s="8"/>
      <c r="T630" s="8"/>
      <c r="U630" s="8"/>
      <c r="V630" s="8"/>
      <c r="W630" s="8"/>
      <c r="X630" s="8"/>
      <c r="Y630" s="8"/>
      <c r="Z630" s="133"/>
      <c r="AA630" s="133"/>
      <c r="AB630" s="8"/>
      <c r="AC630" s="8"/>
      <c r="AD630" s="8"/>
      <c r="AE630" s="8"/>
    </row>
    <row r="631" ht="15.75" customHeight="1">
      <c r="A631" s="8"/>
      <c r="B631" s="8"/>
      <c r="C631" s="8"/>
      <c r="D631" s="8"/>
      <c r="E631" s="8"/>
      <c r="F631" s="8"/>
      <c r="G631" s="133"/>
      <c r="H631" s="133"/>
      <c r="I631" s="129"/>
      <c r="J631" s="129"/>
      <c r="K631" s="129"/>
      <c r="L631" s="129"/>
      <c r="M631" s="129"/>
      <c r="N631" s="129"/>
      <c r="O631" s="8"/>
      <c r="P631" s="8"/>
      <c r="Q631" s="8"/>
      <c r="R631" s="8"/>
      <c r="S631" s="8"/>
      <c r="T631" s="8"/>
      <c r="U631" s="8"/>
      <c r="V631" s="8"/>
      <c r="W631" s="8"/>
      <c r="X631" s="8"/>
      <c r="Y631" s="8"/>
      <c r="Z631" s="133"/>
      <c r="AA631" s="133"/>
      <c r="AB631" s="8"/>
      <c r="AC631" s="8"/>
      <c r="AD631" s="8"/>
      <c r="AE631" s="8"/>
    </row>
    <row r="632" ht="15.75" customHeight="1">
      <c r="A632" s="8"/>
      <c r="B632" s="8"/>
      <c r="C632" s="8"/>
      <c r="D632" s="8"/>
      <c r="E632" s="8"/>
      <c r="F632" s="8"/>
      <c r="G632" s="133"/>
      <c r="H632" s="133"/>
      <c r="I632" s="129"/>
      <c r="J632" s="129"/>
      <c r="K632" s="129"/>
      <c r="L632" s="129"/>
      <c r="M632" s="129"/>
      <c r="N632" s="129"/>
      <c r="O632" s="8"/>
      <c r="P632" s="8"/>
      <c r="Q632" s="8"/>
      <c r="R632" s="8"/>
      <c r="S632" s="8"/>
      <c r="T632" s="8"/>
      <c r="U632" s="8"/>
      <c r="V632" s="8"/>
      <c r="W632" s="8"/>
      <c r="X632" s="8"/>
      <c r="Y632" s="8"/>
      <c r="Z632" s="133"/>
      <c r="AA632" s="133"/>
      <c r="AB632" s="8"/>
      <c r="AC632" s="8"/>
      <c r="AD632" s="8"/>
      <c r="AE632" s="8"/>
    </row>
    <row r="633" ht="15.75" customHeight="1">
      <c r="A633" s="8"/>
      <c r="B633" s="8"/>
      <c r="C633" s="8"/>
      <c r="D633" s="8"/>
      <c r="E633" s="8"/>
      <c r="F633" s="8"/>
      <c r="G633" s="133"/>
      <c r="H633" s="133"/>
      <c r="I633" s="129"/>
      <c r="J633" s="129"/>
      <c r="K633" s="129"/>
      <c r="L633" s="129"/>
      <c r="M633" s="129"/>
      <c r="N633" s="129"/>
      <c r="O633" s="8"/>
      <c r="P633" s="8"/>
      <c r="Q633" s="8"/>
      <c r="R633" s="8"/>
      <c r="S633" s="8"/>
      <c r="T633" s="8"/>
      <c r="U633" s="8"/>
      <c r="V633" s="8"/>
      <c r="W633" s="8"/>
      <c r="X633" s="8"/>
      <c r="Y633" s="8"/>
      <c r="Z633" s="133"/>
      <c r="AA633" s="133"/>
      <c r="AB633" s="8"/>
      <c r="AC633" s="8"/>
      <c r="AD633" s="8"/>
      <c r="AE633" s="8"/>
    </row>
    <row r="634" ht="15.75" customHeight="1">
      <c r="A634" s="8"/>
      <c r="B634" s="8"/>
      <c r="C634" s="8"/>
      <c r="D634" s="8"/>
      <c r="E634" s="8"/>
      <c r="F634" s="8"/>
      <c r="G634" s="133"/>
      <c r="H634" s="133"/>
      <c r="I634" s="129"/>
      <c r="J634" s="129"/>
      <c r="K634" s="129"/>
      <c r="L634" s="129"/>
      <c r="M634" s="129"/>
      <c r="N634" s="129"/>
      <c r="O634" s="8"/>
      <c r="P634" s="8"/>
      <c r="Q634" s="8"/>
      <c r="R634" s="8"/>
      <c r="S634" s="8"/>
      <c r="T634" s="8"/>
      <c r="U634" s="8"/>
      <c r="V634" s="8"/>
      <c r="W634" s="8"/>
      <c r="X634" s="8"/>
      <c r="Y634" s="8"/>
      <c r="Z634" s="133"/>
      <c r="AA634" s="133"/>
      <c r="AB634" s="8"/>
      <c r="AC634" s="8"/>
      <c r="AD634" s="8"/>
      <c r="AE634" s="8"/>
    </row>
    <row r="635" ht="15.75" customHeight="1">
      <c r="A635" s="8"/>
      <c r="B635" s="8"/>
      <c r="C635" s="8"/>
      <c r="D635" s="8"/>
      <c r="E635" s="8"/>
      <c r="F635" s="8"/>
      <c r="G635" s="133"/>
      <c r="H635" s="133"/>
      <c r="I635" s="129"/>
      <c r="J635" s="129"/>
      <c r="K635" s="129"/>
      <c r="L635" s="129"/>
      <c r="M635" s="129"/>
      <c r="N635" s="129"/>
      <c r="O635" s="8"/>
      <c r="P635" s="8"/>
      <c r="Q635" s="8"/>
      <c r="R635" s="8"/>
      <c r="S635" s="8"/>
      <c r="T635" s="8"/>
      <c r="U635" s="8"/>
      <c r="V635" s="8"/>
      <c r="W635" s="8"/>
      <c r="X635" s="8"/>
      <c r="Y635" s="8"/>
      <c r="Z635" s="133"/>
      <c r="AA635" s="133"/>
      <c r="AB635" s="8"/>
      <c r="AC635" s="8"/>
      <c r="AD635" s="8"/>
      <c r="AE635" s="8"/>
    </row>
    <row r="636" ht="15.75" customHeight="1">
      <c r="A636" s="8"/>
      <c r="B636" s="8"/>
      <c r="C636" s="8"/>
      <c r="D636" s="8"/>
      <c r="E636" s="8"/>
      <c r="F636" s="8"/>
      <c r="G636" s="133"/>
      <c r="H636" s="133"/>
      <c r="I636" s="129"/>
      <c r="J636" s="129"/>
      <c r="K636" s="129"/>
      <c r="L636" s="129"/>
      <c r="M636" s="129"/>
      <c r="N636" s="129"/>
      <c r="O636" s="8"/>
      <c r="P636" s="8"/>
      <c r="Q636" s="8"/>
      <c r="R636" s="8"/>
      <c r="S636" s="8"/>
      <c r="T636" s="8"/>
      <c r="U636" s="8"/>
      <c r="V636" s="8"/>
      <c r="W636" s="8"/>
      <c r="X636" s="8"/>
      <c r="Y636" s="8"/>
      <c r="Z636" s="133"/>
      <c r="AA636" s="133"/>
      <c r="AB636" s="8"/>
      <c r="AC636" s="8"/>
      <c r="AD636" s="8"/>
      <c r="AE636" s="8"/>
    </row>
    <row r="637" ht="15.75" customHeight="1">
      <c r="A637" s="8"/>
      <c r="B637" s="8"/>
      <c r="C637" s="8"/>
      <c r="D637" s="8"/>
      <c r="E637" s="8"/>
      <c r="F637" s="8"/>
      <c r="G637" s="133"/>
      <c r="H637" s="133"/>
      <c r="I637" s="129"/>
      <c r="J637" s="129"/>
      <c r="K637" s="129"/>
      <c r="L637" s="129"/>
      <c r="M637" s="129"/>
      <c r="N637" s="129"/>
      <c r="O637" s="8"/>
      <c r="P637" s="8"/>
      <c r="Q637" s="8"/>
      <c r="R637" s="8"/>
      <c r="S637" s="8"/>
      <c r="T637" s="8"/>
      <c r="U637" s="8"/>
      <c r="V637" s="8"/>
      <c r="W637" s="8"/>
      <c r="X637" s="8"/>
      <c r="Y637" s="8"/>
      <c r="Z637" s="133"/>
      <c r="AA637" s="133"/>
      <c r="AB637" s="8"/>
      <c r="AC637" s="8"/>
      <c r="AD637" s="8"/>
      <c r="AE637" s="8"/>
    </row>
    <row r="638" ht="15.75" customHeight="1">
      <c r="A638" s="8"/>
      <c r="B638" s="8"/>
      <c r="C638" s="8"/>
      <c r="D638" s="8"/>
      <c r="E638" s="8"/>
      <c r="F638" s="8"/>
      <c r="G638" s="133"/>
      <c r="H638" s="133"/>
      <c r="I638" s="129"/>
      <c r="J638" s="129"/>
      <c r="K638" s="129"/>
      <c r="L638" s="129"/>
      <c r="M638" s="129"/>
      <c r="N638" s="129"/>
      <c r="O638" s="8"/>
      <c r="P638" s="8"/>
      <c r="Q638" s="8"/>
      <c r="R638" s="8"/>
      <c r="S638" s="8"/>
      <c r="T638" s="8"/>
      <c r="U638" s="8"/>
      <c r="V638" s="8"/>
      <c r="W638" s="8"/>
      <c r="X638" s="8"/>
      <c r="Y638" s="8"/>
      <c r="Z638" s="133"/>
      <c r="AA638" s="133"/>
      <c r="AB638" s="8"/>
      <c r="AC638" s="8"/>
      <c r="AD638" s="8"/>
      <c r="AE638" s="8"/>
    </row>
    <row r="639" ht="15.75" customHeight="1">
      <c r="A639" s="8"/>
      <c r="B639" s="8"/>
      <c r="C639" s="8"/>
      <c r="D639" s="8"/>
      <c r="E639" s="8"/>
      <c r="F639" s="8"/>
      <c r="G639" s="133"/>
      <c r="H639" s="133"/>
      <c r="I639" s="129"/>
      <c r="J639" s="129"/>
      <c r="K639" s="129"/>
      <c r="L639" s="129"/>
      <c r="M639" s="129"/>
      <c r="N639" s="129"/>
      <c r="O639" s="8"/>
      <c r="P639" s="8"/>
      <c r="Q639" s="8"/>
      <c r="R639" s="8"/>
      <c r="S639" s="8"/>
      <c r="T639" s="8"/>
      <c r="U639" s="8"/>
      <c r="V639" s="8"/>
      <c r="W639" s="8"/>
      <c r="X639" s="8"/>
      <c r="Y639" s="8"/>
      <c r="Z639" s="133"/>
      <c r="AA639" s="133"/>
      <c r="AB639" s="8"/>
      <c r="AC639" s="8"/>
      <c r="AD639" s="8"/>
      <c r="AE639" s="8"/>
    </row>
    <row r="640" ht="15.75" customHeight="1">
      <c r="A640" s="8"/>
      <c r="B640" s="8"/>
      <c r="C640" s="8"/>
      <c r="D640" s="8"/>
      <c r="E640" s="8"/>
      <c r="F640" s="8"/>
      <c r="G640" s="133"/>
      <c r="H640" s="133"/>
      <c r="I640" s="129"/>
      <c r="J640" s="129"/>
      <c r="K640" s="129"/>
      <c r="L640" s="129"/>
      <c r="M640" s="129"/>
      <c r="N640" s="129"/>
      <c r="O640" s="8"/>
      <c r="P640" s="8"/>
      <c r="Q640" s="8"/>
      <c r="R640" s="8"/>
      <c r="S640" s="8"/>
      <c r="T640" s="8"/>
      <c r="U640" s="8"/>
      <c r="V640" s="8"/>
      <c r="W640" s="8"/>
      <c r="X640" s="8"/>
      <c r="Y640" s="8"/>
      <c r="Z640" s="133"/>
      <c r="AA640" s="133"/>
      <c r="AB640" s="8"/>
      <c r="AC640" s="8"/>
      <c r="AD640" s="8"/>
      <c r="AE640" s="8"/>
    </row>
    <row r="641" ht="15.75" customHeight="1">
      <c r="A641" s="8"/>
      <c r="B641" s="8"/>
      <c r="C641" s="8"/>
      <c r="D641" s="8"/>
      <c r="E641" s="8"/>
      <c r="F641" s="8"/>
      <c r="G641" s="133"/>
      <c r="H641" s="133"/>
      <c r="I641" s="129"/>
      <c r="J641" s="129"/>
      <c r="K641" s="129"/>
      <c r="L641" s="129"/>
      <c r="M641" s="129"/>
      <c r="N641" s="129"/>
      <c r="O641" s="8"/>
      <c r="P641" s="8"/>
      <c r="Q641" s="8"/>
      <c r="R641" s="8"/>
      <c r="S641" s="8"/>
      <c r="T641" s="8"/>
      <c r="U641" s="8"/>
      <c r="V641" s="8"/>
      <c r="W641" s="8"/>
      <c r="X641" s="8"/>
      <c r="Y641" s="8"/>
      <c r="Z641" s="133"/>
      <c r="AA641" s="133"/>
      <c r="AB641" s="8"/>
      <c r="AC641" s="8"/>
      <c r="AD641" s="8"/>
      <c r="AE641" s="8"/>
    </row>
    <row r="642" ht="15.75" customHeight="1">
      <c r="A642" s="8"/>
      <c r="B642" s="8"/>
      <c r="C642" s="8"/>
      <c r="D642" s="8"/>
      <c r="E642" s="8"/>
      <c r="F642" s="8"/>
      <c r="G642" s="133"/>
      <c r="H642" s="133"/>
      <c r="I642" s="129"/>
      <c r="J642" s="129"/>
      <c r="K642" s="129"/>
      <c r="L642" s="129"/>
      <c r="M642" s="129"/>
      <c r="N642" s="129"/>
      <c r="O642" s="8"/>
      <c r="P642" s="8"/>
      <c r="Q642" s="8"/>
      <c r="R642" s="8"/>
      <c r="S642" s="8"/>
      <c r="T642" s="8"/>
      <c r="U642" s="8"/>
      <c r="V642" s="8"/>
      <c r="W642" s="8"/>
      <c r="X642" s="8"/>
      <c r="Y642" s="8"/>
      <c r="Z642" s="133"/>
      <c r="AA642" s="133"/>
      <c r="AB642" s="8"/>
      <c r="AC642" s="8"/>
      <c r="AD642" s="8"/>
      <c r="AE642" s="8"/>
    </row>
    <row r="643" ht="15.75" customHeight="1">
      <c r="A643" s="8"/>
      <c r="B643" s="8"/>
      <c r="C643" s="8"/>
      <c r="D643" s="8"/>
      <c r="E643" s="8"/>
      <c r="F643" s="8"/>
      <c r="G643" s="133"/>
      <c r="H643" s="133"/>
      <c r="I643" s="129"/>
      <c r="J643" s="129"/>
      <c r="K643" s="129"/>
      <c r="L643" s="129"/>
      <c r="M643" s="129"/>
      <c r="N643" s="129"/>
      <c r="O643" s="8"/>
      <c r="P643" s="8"/>
      <c r="Q643" s="8"/>
      <c r="R643" s="8"/>
      <c r="S643" s="8"/>
      <c r="T643" s="8"/>
      <c r="U643" s="8"/>
      <c r="V643" s="8"/>
      <c r="W643" s="8"/>
      <c r="X643" s="8"/>
      <c r="Y643" s="8"/>
      <c r="Z643" s="133"/>
      <c r="AA643" s="133"/>
      <c r="AB643" s="8"/>
      <c r="AC643" s="8"/>
      <c r="AD643" s="8"/>
      <c r="AE643" s="8"/>
    </row>
    <row r="644" ht="15.75" customHeight="1">
      <c r="A644" s="8"/>
      <c r="B644" s="8"/>
      <c r="C644" s="8"/>
      <c r="D644" s="8"/>
      <c r="E644" s="8"/>
      <c r="F644" s="8"/>
      <c r="G644" s="133"/>
      <c r="H644" s="133"/>
      <c r="I644" s="129"/>
      <c r="J644" s="129"/>
      <c r="K644" s="129"/>
      <c r="L644" s="129"/>
      <c r="M644" s="129"/>
      <c r="N644" s="129"/>
      <c r="O644" s="8"/>
      <c r="P644" s="8"/>
      <c r="Q644" s="8"/>
      <c r="R644" s="8"/>
      <c r="S644" s="8"/>
      <c r="T644" s="8"/>
      <c r="U644" s="8"/>
      <c r="V644" s="8"/>
      <c r="W644" s="8"/>
      <c r="X644" s="8"/>
      <c r="Y644" s="8"/>
      <c r="Z644" s="133"/>
      <c r="AA644" s="133"/>
      <c r="AB644" s="8"/>
      <c r="AC644" s="8"/>
      <c r="AD644" s="8"/>
      <c r="AE644" s="8"/>
    </row>
    <row r="645" ht="15.75" customHeight="1">
      <c r="A645" s="8"/>
      <c r="B645" s="8"/>
      <c r="C645" s="8"/>
      <c r="D645" s="8"/>
      <c r="E645" s="8"/>
      <c r="F645" s="8"/>
      <c r="G645" s="133"/>
      <c r="H645" s="133"/>
      <c r="I645" s="129"/>
      <c r="J645" s="129"/>
      <c r="K645" s="129"/>
      <c r="L645" s="129"/>
      <c r="M645" s="129"/>
      <c r="N645" s="129"/>
      <c r="O645" s="8"/>
      <c r="P645" s="8"/>
      <c r="Q645" s="8"/>
      <c r="R645" s="8"/>
      <c r="S645" s="8"/>
      <c r="T645" s="8"/>
      <c r="U645" s="8"/>
      <c r="V645" s="8"/>
      <c r="W645" s="8"/>
      <c r="X645" s="8"/>
      <c r="Y645" s="8"/>
      <c r="Z645" s="133"/>
      <c r="AA645" s="133"/>
      <c r="AB645" s="8"/>
      <c r="AC645" s="8"/>
      <c r="AD645" s="8"/>
      <c r="AE645" s="8"/>
    </row>
    <row r="646" ht="15.75" customHeight="1">
      <c r="A646" s="8"/>
      <c r="B646" s="8"/>
      <c r="C646" s="8"/>
      <c r="D646" s="8"/>
      <c r="E646" s="8"/>
      <c r="F646" s="8"/>
      <c r="G646" s="133"/>
      <c r="H646" s="133"/>
      <c r="I646" s="129"/>
      <c r="J646" s="129"/>
      <c r="K646" s="129"/>
      <c r="L646" s="129"/>
      <c r="M646" s="129"/>
      <c r="N646" s="129"/>
      <c r="O646" s="8"/>
      <c r="P646" s="8"/>
      <c r="Q646" s="8"/>
      <c r="R646" s="8"/>
      <c r="S646" s="8"/>
      <c r="T646" s="8"/>
      <c r="U646" s="8"/>
      <c r="V646" s="8"/>
      <c r="W646" s="8"/>
      <c r="X646" s="8"/>
      <c r="Y646" s="8"/>
      <c r="Z646" s="133"/>
      <c r="AA646" s="133"/>
      <c r="AB646" s="8"/>
      <c r="AC646" s="8"/>
      <c r="AD646" s="8"/>
      <c r="AE646" s="8"/>
    </row>
    <row r="647" ht="15.75" customHeight="1">
      <c r="A647" s="8"/>
      <c r="B647" s="8"/>
      <c r="C647" s="8"/>
      <c r="D647" s="8"/>
      <c r="E647" s="8"/>
      <c r="F647" s="8"/>
      <c r="G647" s="133"/>
      <c r="H647" s="133"/>
      <c r="I647" s="129"/>
      <c r="J647" s="129"/>
      <c r="K647" s="129"/>
      <c r="L647" s="129"/>
      <c r="M647" s="129"/>
      <c r="N647" s="129"/>
      <c r="O647" s="8"/>
      <c r="P647" s="8"/>
      <c r="Q647" s="8"/>
      <c r="R647" s="8"/>
      <c r="S647" s="8"/>
      <c r="T647" s="8"/>
      <c r="U647" s="8"/>
      <c r="V647" s="8"/>
      <c r="W647" s="8"/>
      <c r="X647" s="8"/>
      <c r="Y647" s="8"/>
      <c r="Z647" s="133"/>
      <c r="AA647" s="133"/>
      <c r="AB647" s="8"/>
      <c r="AC647" s="8"/>
      <c r="AD647" s="8"/>
      <c r="AE647" s="8"/>
    </row>
    <row r="648" ht="15.75" customHeight="1">
      <c r="A648" s="8"/>
      <c r="B648" s="8"/>
      <c r="C648" s="8"/>
      <c r="D648" s="8"/>
      <c r="E648" s="8"/>
      <c r="F648" s="8"/>
      <c r="G648" s="133"/>
      <c r="H648" s="133"/>
      <c r="I648" s="129"/>
      <c r="J648" s="129"/>
      <c r="K648" s="129"/>
      <c r="L648" s="129"/>
      <c r="M648" s="129"/>
      <c r="N648" s="129"/>
      <c r="O648" s="8"/>
      <c r="P648" s="8"/>
      <c r="Q648" s="8"/>
      <c r="R648" s="8"/>
      <c r="S648" s="8"/>
      <c r="T648" s="8"/>
      <c r="U648" s="8"/>
      <c r="V648" s="8"/>
      <c r="W648" s="8"/>
      <c r="X648" s="8"/>
      <c r="Y648" s="8"/>
      <c r="Z648" s="133"/>
      <c r="AA648" s="133"/>
      <c r="AB648" s="8"/>
      <c r="AC648" s="8"/>
      <c r="AD648" s="8"/>
      <c r="AE648" s="8"/>
    </row>
    <row r="649" ht="15.75" customHeight="1">
      <c r="A649" s="8"/>
      <c r="B649" s="8"/>
      <c r="C649" s="8"/>
      <c r="D649" s="8"/>
      <c r="E649" s="8"/>
      <c r="F649" s="8"/>
      <c r="G649" s="133"/>
      <c r="H649" s="133"/>
      <c r="I649" s="129"/>
      <c r="J649" s="129"/>
      <c r="K649" s="129"/>
      <c r="L649" s="129"/>
      <c r="M649" s="129"/>
      <c r="N649" s="129"/>
      <c r="O649" s="8"/>
      <c r="P649" s="8"/>
      <c r="Q649" s="8"/>
      <c r="R649" s="8"/>
      <c r="S649" s="8"/>
      <c r="T649" s="8"/>
      <c r="U649" s="8"/>
      <c r="V649" s="8"/>
      <c r="W649" s="8"/>
      <c r="X649" s="8"/>
      <c r="Y649" s="8"/>
      <c r="Z649" s="133"/>
      <c r="AA649" s="133"/>
      <c r="AB649" s="8"/>
      <c r="AC649" s="8"/>
      <c r="AD649" s="8"/>
      <c r="AE649" s="8"/>
    </row>
    <row r="650" ht="15.75" customHeight="1">
      <c r="A650" s="8"/>
      <c r="B650" s="8"/>
      <c r="C650" s="8"/>
      <c r="D650" s="8"/>
      <c r="E650" s="8"/>
      <c r="F650" s="8"/>
      <c r="G650" s="133"/>
      <c r="H650" s="133"/>
      <c r="I650" s="129"/>
      <c r="J650" s="129"/>
      <c r="K650" s="129"/>
      <c r="L650" s="129"/>
      <c r="M650" s="129"/>
      <c r="N650" s="129"/>
      <c r="O650" s="8"/>
      <c r="P650" s="8"/>
      <c r="Q650" s="8"/>
      <c r="R650" s="8"/>
      <c r="S650" s="8"/>
      <c r="T650" s="8"/>
      <c r="U650" s="8"/>
      <c r="V650" s="8"/>
      <c r="W650" s="8"/>
      <c r="X650" s="8"/>
      <c r="Y650" s="8"/>
      <c r="Z650" s="133"/>
      <c r="AA650" s="133"/>
      <c r="AB650" s="8"/>
      <c r="AC650" s="8"/>
      <c r="AD650" s="8"/>
      <c r="AE650" s="8"/>
    </row>
    <row r="651" ht="15.75" customHeight="1">
      <c r="A651" s="8"/>
      <c r="B651" s="8"/>
      <c r="C651" s="8"/>
      <c r="D651" s="8"/>
      <c r="E651" s="8"/>
      <c r="F651" s="8"/>
      <c r="G651" s="133"/>
      <c r="H651" s="133"/>
      <c r="I651" s="129"/>
      <c r="J651" s="129"/>
      <c r="K651" s="129"/>
      <c r="L651" s="129"/>
      <c r="M651" s="129"/>
      <c r="N651" s="129"/>
      <c r="O651" s="8"/>
      <c r="P651" s="8"/>
      <c r="Q651" s="8"/>
      <c r="R651" s="8"/>
      <c r="S651" s="8"/>
      <c r="T651" s="8"/>
      <c r="U651" s="8"/>
      <c r="V651" s="8"/>
      <c r="W651" s="8"/>
      <c r="X651" s="8"/>
      <c r="Y651" s="8"/>
      <c r="Z651" s="133"/>
      <c r="AA651" s="133"/>
      <c r="AB651" s="8"/>
      <c r="AC651" s="8"/>
      <c r="AD651" s="8"/>
      <c r="AE651" s="8"/>
    </row>
    <row r="652" ht="15.75" customHeight="1">
      <c r="A652" s="8"/>
      <c r="B652" s="8"/>
      <c r="C652" s="8"/>
      <c r="D652" s="8"/>
      <c r="E652" s="8"/>
      <c r="F652" s="8"/>
      <c r="G652" s="133"/>
      <c r="H652" s="133"/>
      <c r="I652" s="129"/>
      <c r="J652" s="129"/>
      <c r="K652" s="129"/>
      <c r="L652" s="129"/>
      <c r="M652" s="129"/>
      <c r="N652" s="129"/>
      <c r="O652" s="8"/>
      <c r="P652" s="8"/>
      <c r="Q652" s="8"/>
      <c r="R652" s="8"/>
      <c r="S652" s="8"/>
      <c r="T652" s="8"/>
      <c r="U652" s="8"/>
      <c r="V652" s="8"/>
      <c r="W652" s="8"/>
      <c r="X652" s="8"/>
      <c r="Y652" s="8"/>
      <c r="Z652" s="133"/>
      <c r="AA652" s="133"/>
      <c r="AB652" s="8"/>
      <c r="AC652" s="8"/>
      <c r="AD652" s="8"/>
      <c r="AE652" s="8"/>
    </row>
    <row r="653" ht="15.75" customHeight="1">
      <c r="A653" s="8"/>
      <c r="B653" s="8"/>
      <c r="C653" s="8"/>
      <c r="D653" s="8"/>
      <c r="E653" s="8"/>
      <c r="F653" s="8"/>
      <c r="G653" s="133"/>
      <c r="H653" s="133"/>
      <c r="I653" s="129"/>
      <c r="J653" s="129"/>
      <c r="K653" s="129"/>
      <c r="L653" s="129"/>
      <c r="M653" s="129"/>
      <c r="N653" s="129"/>
      <c r="O653" s="8"/>
      <c r="P653" s="8"/>
      <c r="Q653" s="8"/>
      <c r="R653" s="8"/>
      <c r="S653" s="8"/>
      <c r="T653" s="8"/>
      <c r="U653" s="8"/>
      <c r="V653" s="8"/>
      <c r="W653" s="8"/>
      <c r="X653" s="8"/>
      <c r="Y653" s="8"/>
      <c r="Z653" s="133"/>
      <c r="AA653" s="133"/>
      <c r="AB653" s="8"/>
      <c r="AC653" s="8"/>
      <c r="AD653" s="8"/>
      <c r="AE653" s="8"/>
    </row>
    <row r="654" ht="15.75" customHeight="1">
      <c r="A654" s="8"/>
      <c r="B654" s="8"/>
      <c r="C654" s="8"/>
      <c r="D654" s="8"/>
      <c r="E654" s="8"/>
      <c r="F654" s="8"/>
      <c r="G654" s="133"/>
      <c r="H654" s="133"/>
      <c r="I654" s="129"/>
      <c r="J654" s="129"/>
      <c r="K654" s="129"/>
      <c r="L654" s="129"/>
      <c r="M654" s="129"/>
      <c r="N654" s="129"/>
      <c r="O654" s="8"/>
      <c r="P654" s="8"/>
      <c r="Q654" s="8"/>
      <c r="R654" s="8"/>
      <c r="S654" s="8"/>
      <c r="T654" s="8"/>
      <c r="U654" s="8"/>
      <c r="V654" s="8"/>
      <c r="W654" s="8"/>
      <c r="X654" s="8"/>
      <c r="Y654" s="8"/>
      <c r="Z654" s="133"/>
      <c r="AA654" s="133"/>
      <c r="AB654" s="8"/>
      <c r="AC654" s="8"/>
      <c r="AD654" s="8"/>
      <c r="AE654" s="8"/>
    </row>
    <row r="655" ht="15.75" customHeight="1">
      <c r="A655" s="8"/>
      <c r="B655" s="8"/>
      <c r="C655" s="8"/>
      <c r="D655" s="8"/>
      <c r="E655" s="8"/>
      <c r="F655" s="8"/>
      <c r="G655" s="133"/>
      <c r="H655" s="133"/>
      <c r="I655" s="129"/>
      <c r="J655" s="129"/>
      <c r="K655" s="129"/>
      <c r="L655" s="129"/>
      <c r="M655" s="129"/>
      <c r="N655" s="129"/>
      <c r="O655" s="8"/>
      <c r="P655" s="8"/>
      <c r="Q655" s="8"/>
      <c r="R655" s="8"/>
      <c r="S655" s="8"/>
      <c r="T655" s="8"/>
      <c r="U655" s="8"/>
      <c r="V655" s="8"/>
      <c r="W655" s="8"/>
      <c r="X655" s="8"/>
      <c r="Y655" s="8"/>
      <c r="Z655" s="133"/>
      <c r="AA655" s="133"/>
      <c r="AB655" s="8"/>
      <c r="AC655" s="8"/>
      <c r="AD655" s="8"/>
      <c r="AE655" s="8"/>
    </row>
    <row r="656" ht="15.75" customHeight="1">
      <c r="A656" s="8"/>
      <c r="B656" s="8"/>
      <c r="C656" s="8"/>
      <c r="D656" s="8"/>
      <c r="E656" s="8"/>
      <c r="F656" s="8"/>
      <c r="G656" s="133"/>
      <c r="H656" s="133"/>
      <c r="I656" s="129"/>
      <c r="J656" s="129"/>
      <c r="K656" s="129"/>
      <c r="L656" s="129"/>
      <c r="M656" s="129"/>
      <c r="N656" s="129"/>
      <c r="O656" s="8"/>
      <c r="P656" s="8"/>
      <c r="Q656" s="8"/>
      <c r="R656" s="8"/>
      <c r="S656" s="8"/>
      <c r="T656" s="8"/>
      <c r="U656" s="8"/>
      <c r="V656" s="8"/>
      <c r="W656" s="8"/>
      <c r="X656" s="8"/>
      <c r="Y656" s="8"/>
      <c r="Z656" s="133"/>
      <c r="AA656" s="133"/>
      <c r="AB656" s="8"/>
      <c r="AC656" s="8"/>
      <c r="AD656" s="8"/>
      <c r="AE656" s="8"/>
    </row>
    <row r="657" ht="15.75" customHeight="1">
      <c r="A657" s="8"/>
      <c r="B657" s="8"/>
      <c r="C657" s="8"/>
      <c r="D657" s="8"/>
      <c r="E657" s="8"/>
      <c r="F657" s="8"/>
      <c r="G657" s="133"/>
      <c r="H657" s="133"/>
      <c r="I657" s="129"/>
      <c r="J657" s="129"/>
      <c r="K657" s="129"/>
      <c r="L657" s="129"/>
      <c r="M657" s="129"/>
      <c r="N657" s="129"/>
      <c r="O657" s="8"/>
      <c r="P657" s="8"/>
      <c r="Q657" s="8"/>
      <c r="R657" s="8"/>
      <c r="S657" s="8"/>
      <c r="T657" s="8"/>
      <c r="U657" s="8"/>
      <c r="V657" s="8"/>
      <c r="W657" s="8"/>
      <c r="X657" s="8"/>
      <c r="Y657" s="8"/>
      <c r="Z657" s="133"/>
      <c r="AA657" s="133"/>
      <c r="AB657" s="8"/>
      <c r="AC657" s="8"/>
      <c r="AD657" s="8"/>
      <c r="AE657" s="8"/>
    </row>
    <row r="658" ht="15.75" customHeight="1">
      <c r="A658" s="8"/>
      <c r="B658" s="8"/>
      <c r="C658" s="8"/>
      <c r="D658" s="8"/>
      <c r="E658" s="8"/>
      <c r="F658" s="8"/>
      <c r="G658" s="133"/>
      <c r="H658" s="133"/>
      <c r="I658" s="129"/>
      <c r="J658" s="129"/>
      <c r="K658" s="129"/>
      <c r="L658" s="129"/>
      <c r="M658" s="129"/>
      <c r="N658" s="129"/>
      <c r="O658" s="8"/>
      <c r="P658" s="8"/>
      <c r="Q658" s="8"/>
      <c r="R658" s="8"/>
      <c r="S658" s="8"/>
      <c r="T658" s="8"/>
      <c r="U658" s="8"/>
      <c r="V658" s="8"/>
      <c r="W658" s="8"/>
      <c r="X658" s="8"/>
      <c r="Y658" s="8"/>
      <c r="Z658" s="133"/>
      <c r="AA658" s="133"/>
      <c r="AB658" s="8"/>
      <c r="AC658" s="8"/>
      <c r="AD658" s="8"/>
      <c r="AE658" s="8"/>
    </row>
    <row r="659" ht="15.75" customHeight="1">
      <c r="A659" s="8"/>
      <c r="B659" s="8"/>
      <c r="C659" s="8"/>
      <c r="D659" s="8"/>
      <c r="E659" s="8"/>
      <c r="F659" s="8"/>
      <c r="G659" s="133"/>
      <c r="H659" s="133"/>
      <c r="I659" s="129"/>
      <c r="J659" s="129"/>
      <c r="K659" s="129"/>
      <c r="L659" s="129"/>
      <c r="M659" s="129"/>
      <c r="N659" s="129"/>
      <c r="O659" s="8"/>
      <c r="P659" s="8"/>
      <c r="Q659" s="8"/>
      <c r="R659" s="8"/>
      <c r="S659" s="8"/>
      <c r="T659" s="8"/>
      <c r="U659" s="8"/>
      <c r="V659" s="8"/>
      <c r="W659" s="8"/>
      <c r="X659" s="8"/>
      <c r="Y659" s="8"/>
      <c r="Z659" s="133"/>
      <c r="AA659" s="133"/>
      <c r="AB659" s="8"/>
      <c r="AC659" s="8"/>
      <c r="AD659" s="8"/>
      <c r="AE659" s="8"/>
    </row>
    <row r="660" ht="15.75" customHeight="1">
      <c r="A660" s="8"/>
      <c r="B660" s="8"/>
      <c r="C660" s="8"/>
      <c r="D660" s="8"/>
      <c r="E660" s="8"/>
      <c r="F660" s="8"/>
      <c r="G660" s="133"/>
      <c r="H660" s="133"/>
      <c r="I660" s="129"/>
      <c r="J660" s="129"/>
      <c r="K660" s="129"/>
      <c r="L660" s="129"/>
      <c r="M660" s="129"/>
      <c r="N660" s="129"/>
      <c r="O660" s="8"/>
      <c r="P660" s="8"/>
      <c r="Q660" s="8"/>
      <c r="R660" s="8"/>
      <c r="S660" s="8"/>
      <c r="T660" s="8"/>
      <c r="U660" s="8"/>
      <c r="V660" s="8"/>
      <c r="W660" s="8"/>
      <c r="X660" s="8"/>
      <c r="Y660" s="8"/>
      <c r="Z660" s="133"/>
      <c r="AA660" s="133"/>
      <c r="AB660" s="8"/>
      <c r="AC660" s="8"/>
      <c r="AD660" s="8"/>
      <c r="AE660" s="8"/>
    </row>
    <row r="661" ht="15.75" customHeight="1">
      <c r="A661" s="8"/>
      <c r="B661" s="8"/>
      <c r="C661" s="8"/>
      <c r="D661" s="8"/>
      <c r="E661" s="8"/>
      <c r="F661" s="8"/>
      <c r="G661" s="133"/>
      <c r="H661" s="133"/>
      <c r="I661" s="129"/>
      <c r="J661" s="129"/>
      <c r="K661" s="129"/>
      <c r="L661" s="129"/>
      <c r="M661" s="129"/>
      <c r="N661" s="129"/>
      <c r="O661" s="8"/>
      <c r="P661" s="8"/>
      <c r="Q661" s="8"/>
      <c r="R661" s="8"/>
      <c r="S661" s="8"/>
      <c r="T661" s="8"/>
      <c r="U661" s="8"/>
      <c r="V661" s="8"/>
      <c r="W661" s="8"/>
      <c r="X661" s="8"/>
      <c r="Y661" s="8"/>
      <c r="Z661" s="133"/>
      <c r="AA661" s="133"/>
      <c r="AB661" s="8"/>
      <c r="AC661" s="8"/>
      <c r="AD661" s="8"/>
      <c r="AE661" s="8"/>
    </row>
    <row r="662" ht="15.75" customHeight="1">
      <c r="A662" s="8"/>
      <c r="B662" s="8"/>
      <c r="C662" s="8"/>
      <c r="D662" s="8"/>
      <c r="E662" s="8"/>
      <c r="F662" s="8"/>
      <c r="G662" s="133"/>
      <c r="H662" s="133"/>
      <c r="I662" s="129"/>
      <c r="J662" s="129"/>
      <c r="K662" s="129"/>
      <c r="L662" s="129"/>
      <c r="M662" s="129"/>
      <c r="N662" s="129"/>
      <c r="O662" s="8"/>
      <c r="P662" s="8"/>
      <c r="Q662" s="8"/>
      <c r="R662" s="8"/>
      <c r="S662" s="8"/>
      <c r="T662" s="8"/>
      <c r="U662" s="8"/>
      <c r="V662" s="8"/>
      <c r="W662" s="8"/>
      <c r="X662" s="8"/>
      <c r="Y662" s="8"/>
      <c r="Z662" s="133"/>
      <c r="AA662" s="133"/>
      <c r="AB662" s="8"/>
      <c r="AC662" s="8"/>
      <c r="AD662" s="8"/>
      <c r="AE662" s="8"/>
    </row>
    <row r="663" ht="15.75" customHeight="1">
      <c r="A663" s="8"/>
      <c r="B663" s="8"/>
      <c r="C663" s="8"/>
      <c r="D663" s="8"/>
      <c r="E663" s="8"/>
      <c r="F663" s="8"/>
      <c r="G663" s="133"/>
      <c r="H663" s="133"/>
      <c r="I663" s="129"/>
      <c r="J663" s="129"/>
      <c r="K663" s="129"/>
      <c r="L663" s="129"/>
      <c r="M663" s="129"/>
      <c r="N663" s="129"/>
      <c r="O663" s="8"/>
      <c r="P663" s="8"/>
      <c r="Q663" s="8"/>
      <c r="R663" s="8"/>
      <c r="S663" s="8"/>
      <c r="T663" s="8"/>
      <c r="U663" s="8"/>
      <c r="V663" s="8"/>
      <c r="W663" s="8"/>
      <c r="X663" s="8"/>
      <c r="Y663" s="8"/>
      <c r="Z663" s="133"/>
      <c r="AA663" s="133"/>
      <c r="AB663" s="8"/>
      <c r="AC663" s="8"/>
      <c r="AD663" s="8"/>
      <c r="AE663" s="8"/>
    </row>
    <row r="664" ht="15.75" customHeight="1">
      <c r="A664" s="8"/>
      <c r="B664" s="8"/>
      <c r="C664" s="8"/>
      <c r="D664" s="8"/>
      <c r="E664" s="8"/>
      <c r="F664" s="8"/>
      <c r="G664" s="133"/>
      <c r="H664" s="133"/>
      <c r="I664" s="129"/>
      <c r="J664" s="129"/>
      <c r="K664" s="129"/>
      <c r="L664" s="129"/>
      <c r="M664" s="129"/>
      <c r="N664" s="129"/>
      <c r="O664" s="8"/>
      <c r="P664" s="8"/>
      <c r="Q664" s="8"/>
      <c r="R664" s="8"/>
      <c r="S664" s="8"/>
      <c r="T664" s="8"/>
      <c r="U664" s="8"/>
      <c r="V664" s="8"/>
      <c r="W664" s="8"/>
      <c r="X664" s="8"/>
      <c r="Y664" s="8"/>
      <c r="Z664" s="133"/>
      <c r="AA664" s="133"/>
      <c r="AB664" s="8"/>
      <c r="AC664" s="8"/>
      <c r="AD664" s="8"/>
      <c r="AE664" s="8"/>
    </row>
    <row r="665" ht="15.75" customHeight="1">
      <c r="A665" s="8"/>
      <c r="B665" s="8"/>
      <c r="C665" s="8"/>
      <c r="D665" s="8"/>
      <c r="E665" s="8"/>
      <c r="F665" s="8"/>
      <c r="G665" s="133"/>
      <c r="H665" s="133"/>
      <c r="I665" s="129"/>
      <c r="J665" s="129"/>
      <c r="K665" s="129"/>
      <c r="L665" s="129"/>
      <c r="M665" s="129"/>
      <c r="N665" s="129"/>
      <c r="O665" s="8"/>
      <c r="P665" s="8"/>
      <c r="Q665" s="8"/>
      <c r="R665" s="8"/>
      <c r="S665" s="8"/>
      <c r="T665" s="8"/>
      <c r="U665" s="8"/>
      <c r="V665" s="8"/>
      <c r="W665" s="8"/>
      <c r="X665" s="8"/>
      <c r="Y665" s="8"/>
      <c r="Z665" s="133"/>
      <c r="AA665" s="133"/>
      <c r="AB665" s="8"/>
      <c r="AC665" s="8"/>
      <c r="AD665" s="8"/>
      <c r="AE665" s="8"/>
    </row>
    <row r="666" ht="15.75" customHeight="1">
      <c r="A666" s="8"/>
      <c r="B666" s="8"/>
      <c r="C666" s="8"/>
      <c r="D666" s="8"/>
      <c r="E666" s="8"/>
      <c r="F666" s="8"/>
      <c r="G666" s="133"/>
      <c r="H666" s="133"/>
      <c r="I666" s="129"/>
      <c r="J666" s="129"/>
      <c r="K666" s="129"/>
      <c r="L666" s="129"/>
      <c r="M666" s="129"/>
      <c r="N666" s="129"/>
      <c r="O666" s="8"/>
      <c r="P666" s="8"/>
      <c r="Q666" s="8"/>
      <c r="R666" s="8"/>
      <c r="S666" s="8"/>
      <c r="T666" s="8"/>
      <c r="U666" s="8"/>
      <c r="V666" s="8"/>
      <c r="W666" s="8"/>
      <c r="X666" s="8"/>
      <c r="Y666" s="8"/>
      <c r="Z666" s="133"/>
      <c r="AA666" s="133"/>
      <c r="AB666" s="8"/>
      <c r="AC666" s="8"/>
      <c r="AD666" s="8"/>
      <c r="AE666" s="8"/>
    </row>
    <row r="667" ht="15.75" customHeight="1">
      <c r="A667" s="8"/>
      <c r="B667" s="8"/>
      <c r="C667" s="8"/>
      <c r="D667" s="8"/>
      <c r="E667" s="8"/>
      <c r="F667" s="8"/>
      <c r="G667" s="133"/>
      <c r="H667" s="133"/>
      <c r="I667" s="129"/>
      <c r="J667" s="129"/>
      <c r="K667" s="129"/>
      <c r="L667" s="129"/>
      <c r="M667" s="129"/>
      <c r="N667" s="129"/>
      <c r="O667" s="8"/>
      <c r="P667" s="8"/>
      <c r="Q667" s="8"/>
      <c r="R667" s="8"/>
      <c r="S667" s="8"/>
      <c r="T667" s="8"/>
      <c r="U667" s="8"/>
      <c r="V667" s="8"/>
      <c r="W667" s="8"/>
      <c r="X667" s="8"/>
      <c r="Y667" s="8"/>
      <c r="Z667" s="133"/>
      <c r="AA667" s="133"/>
      <c r="AB667" s="8"/>
      <c r="AC667" s="8"/>
      <c r="AD667" s="8"/>
      <c r="AE667" s="8"/>
    </row>
    <row r="668" ht="15.75" customHeight="1">
      <c r="A668" s="8"/>
      <c r="B668" s="8"/>
      <c r="C668" s="8"/>
      <c r="D668" s="8"/>
      <c r="E668" s="8"/>
      <c r="F668" s="8"/>
      <c r="G668" s="133"/>
      <c r="H668" s="133"/>
      <c r="I668" s="129"/>
      <c r="J668" s="129"/>
      <c r="K668" s="129"/>
      <c r="L668" s="129"/>
      <c r="M668" s="129"/>
      <c r="N668" s="129"/>
      <c r="O668" s="8"/>
      <c r="P668" s="8"/>
      <c r="Q668" s="8"/>
      <c r="R668" s="8"/>
      <c r="S668" s="8"/>
      <c r="T668" s="8"/>
      <c r="U668" s="8"/>
      <c r="V668" s="8"/>
      <c r="W668" s="8"/>
      <c r="X668" s="8"/>
      <c r="Y668" s="8"/>
      <c r="Z668" s="133"/>
      <c r="AA668" s="133"/>
      <c r="AB668" s="8"/>
      <c r="AC668" s="8"/>
      <c r="AD668" s="8"/>
      <c r="AE668" s="8"/>
    </row>
    <row r="669" ht="15.75" customHeight="1">
      <c r="A669" s="8"/>
      <c r="B669" s="8"/>
      <c r="C669" s="8"/>
      <c r="D669" s="8"/>
      <c r="E669" s="8"/>
      <c r="F669" s="8"/>
      <c r="G669" s="133"/>
      <c r="H669" s="133"/>
      <c r="I669" s="129"/>
      <c r="J669" s="129"/>
      <c r="K669" s="129"/>
      <c r="L669" s="129"/>
      <c r="M669" s="129"/>
      <c r="N669" s="129"/>
      <c r="O669" s="8"/>
      <c r="P669" s="8"/>
      <c r="Q669" s="8"/>
      <c r="R669" s="8"/>
      <c r="S669" s="8"/>
      <c r="T669" s="8"/>
      <c r="U669" s="8"/>
      <c r="V669" s="8"/>
      <c r="W669" s="8"/>
      <c r="X669" s="8"/>
      <c r="Y669" s="8"/>
      <c r="Z669" s="133"/>
      <c r="AA669" s="133"/>
      <c r="AB669" s="8"/>
      <c r="AC669" s="8"/>
      <c r="AD669" s="8"/>
      <c r="AE669" s="8"/>
    </row>
    <row r="670" ht="15.75" customHeight="1">
      <c r="A670" s="8"/>
      <c r="B670" s="8"/>
      <c r="C670" s="8"/>
      <c r="D670" s="8"/>
      <c r="E670" s="8"/>
      <c r="F670" s="8"/>
      <c r="G670" s="133"/>
      <c r="H670" s="133"/>
      <c r="I670" s="129"/>
      <c r="J670" s="129"/>
      <c r="K670" s="129"/>
      <c r="L670" s="129"/>
      <c r="M670" s="129"/>
      <c r="N670" s="129"/>
      <c r="O670" s="8"/>
      <c r="P670" s="8"/>
      <c r="Q670" s="8"/>
      <c r="R670" s="8"/>
      <c r="S670" s="8"/>
      <c r="T670" s="8"/>
      <c r="U670" s="8"/>
      <c r="V670" s="8"/>
      <c r="W670" s="8"/>
      <c r="X670" s="8"/>
      <c r="Y670" s="8"/>
      <c r="Z670" s="133"/>
      <c r="AA670" s="133"/>
      <c r="AB670" s="8"/>
      <c r="AC670" s="8"/>
      <c r="AD670" s="8"/>
      <c r="AE670" s="8"/>
    </row>
    <row r="671" ht="15.75" customHeight="1">
      <c r="A671" s="8"/>
      <c r="B671" s="8"/>
      <c r="C671" s="8"/>
      <c r="D671" s="8"/>
      <c r="E671" s="8"/>
      <c r="F671" s="8"/>
      <c r="G671" s="133"/>
      <c r="H671" s="133"/>
      <c r="I671" s="129"/>
      <c r="J671" s="129"/>
      <c r="K671" s="129"/>
      <c r="L671" s="129"/>
      <c r="M671" s="129"/>
      <c r="N671" s="129"/>
      <c r="O671" s="8"/>
      <c r="P671" s="8"/>
      <c r="Q671" s="8"/>
      <c r="R671" s="8"/>
      <c r="S671" s="8"/>
      <c r="T671" s="8"/>
      <c r="U671" s="8"/>
      <c r="V671" s="8"/>
      <c r="W671" s="8"/>
      <c r="X671" s="8"/>
      <c r="Y671" s="8"/>
      <c r="Z671" s="133"/>
      <c r="AA671" s="133"/>
      <c r="AB671" s="8"/>
      <c r="AC671" s="8"/>
      <c r="AD671" s="8"/>
      <c r="AE671" s="8"/>
    </row>
    <row r="672" ht="15.75" customHeight="1">
      <c r="A672" s="8"/>
      <c r="B672" s="8"/>
      <c r="C672" s="8"/>
      <c r="D672" s="8"/>
      <c r="E672" s="8"/>
      <c r="F672" s="8"/>
      <c r="G672" s="133"/>
      <c r="H672" s="133"/>
      <c r="I672" s="129"/>
      <c r="J672" s="129"/>
      <c r="K672" s="129"/>
      <c r="L672" s="129"/>
      <c r="M672" s="129"/>
      <c r="N672" s="129"/>
      <c r="O672" s="8"/>
      <c r="P672" s="8"/>
      <c r="Q672" s="8"/>
      <c r="R672" s="8"/>
      <c r="S672" s="8"/>
      <c r="T672" s="8"/>
      <c r="U672" s="8"/>
      <c r="V672" s="8"/>
      <c r="W672" s="8"/>
      <c r="X672" s="8"/>
      <c r="Y672" s="8"/>
      <c r="Z672" s="133"/>
      <c r="AA672" s="133"/>
      <c r="AB672" s="8"/>
      <c r="AC672" s="8"/>
      <c r="AD672" s="8"/>
      <c r="AE672" s="8"/>
    </row>
    <row r="673" ht="15.75" customHeight="1">
      <c r="A673" s="8"/>
      <c r="B673" s="8"/>
      <c r="C673" s="8"/>
      <c r="D673" s="8"/>
      <c r="E673" s="8"/>
      <c r="F673" s="8"/>
      <c r="G673" s="133"/>
      <c r="H673" s="133"/>
      <c r="I673" s="129"/>
      <c r="J673" s="129"/>
      <c r="K673" s="129"/>
      <c r="L673" s="129"/>
      <c r="M673" s="129"/>
      <c r="N673" s="129"/>
      <c r="O673" s="8"/>
      <c r="P673" s="8"/>
      <c r="Q673" s="8"/>
      <c r="R673" s="8"/>
      <c r="S673" s="8"/>
      <c r="T673" s="8"/>
      <c r="U673" s="8"/>
      <c r="V673" s="8"/>
      <c r="W673" s="8"/>
      <c r="X673" s="8"/>
      <c r="Y673" s="8"/>
      <c r="Z673" s="133"/>
      <c r="AA673" s="133"/>
      <c r="AB673" s="8"/>
      <c r="AC673" s="8"/>
      <c r="AD673" s="8"/>
      <c r="AE673" s="8"/>
    </row>
    <row r="674" ht="15.75" customHeight="1">
      <c r="A674" s="8"/>
      <c r="B674" s="8"/>
      <c r="C674" s="8"/>
      <c r="D674" s="8"/>
      <c r="E674" s="8"/>
      <c r="F674" s="8"/>
      <c r="G674" s="133"/>
      <c r="H674" s="133"/>
      <c r="I674" s="129"/>
      <c r="J674" s="129"/>
      <c r="K674" s="129"/>
      <c r="L674" s="129"/>
      <c r="M674" s="129"/>
      <c r="N674" s="129"/>
      <c r="O674" s="8"/>
      <c r="P674" s="8"/>
      <c r="Q674" s="8"/>
      <c r="R674" s="8"/>
      <c r="S674" s="8"/>
      <c r="T674" s="8"/>
      <c r="U674" s="8"/>
      <c r="V674" s="8"/>
      <c r="W674" s="8"/>
      <c r="X674" s="8"/>
      <c r="Y674" s="8"/>
      <c r="Z674" s="133"/>
      <c r="AA674" s="133"/>
      <c r="AB674" s="8"/>
      <c r="AC674" s="8"/>
      <c r="AD674" s="8"/>
      <c r="AE674" s="8"/>
    </row>
    <row r="675" ht="15.75" customHeight="1">
      <c r="A675" s="8"/>
      <c r="B675" s="8"/>
      <c r="C675" s="8"/>
      <c r="D675" s="8"/>
      <c r="E675" s="8"/>
      <c r="F675" s="8"/>
      <c r="G675" s="133"/>
      <c r="H675" s="133"/>
      <c r="I675" s="129"/>
      <c r="J675" s="129"/>
      <c r="K675" s="129"/>
      <c r="L675" s="129"/>
      <c r="M675" s="129"/>
      <c r="N675" s="129"/>
      <c r="O675" s="8"/>
      <c r="P675" s="8"/>
      <c r="Q675" s="8"/>
      <c r="R675" s="8"/>
      <c r="S675" s="8"/>
      <c r="T675" s="8"/>
      <c r="U675" s="8"/>
      <c r="V675" s="8"/>
      <c r="W675" s="8"/>
      <c r="X675" s="8"/>
      <c r="Y675" s="8"/>
      <c r="Z675" s="133"/>
      <c r="AA675" s="133"/>
      <c r="AB675" s="8"/>
      <c r="AC675" s="8"/>
      <c r="AD675" s="8"/>
      <c r="AE675" s="8"/>
    </row>
    <row r="676" ht="15.75" customHeight="1">
      <c r="A676" s="8"/>
      <c r="B676" s="8"/>
      <c r="C676" s="8"/>
      <c r="D676" s="8"/>
      <c r="E676" s="8"/>
      <c r="F676" s="8"/>
      <c r="G676" s="133"/>
      <c r="H676" s="133"/>
      <c r="I676" s="129"/>
      <c r="J676" s="129"/>
      <c r="K676" s="129"/>
      <c r="L676" s="129"/>
      <c r="M676" s="129"/>
      <c r="N676" s="129"/>
      <c r="O676" s="8"/>
      <c r="P676" s="8"/>
      <c r="Q676" s="8"/>
      <c r="R676" s="8"/>
      <c r="S676" s="8"/>
      <c r="T676" s="8"/>
      <c r="U676" s="8"/>
      <c r="V676" s="8"/>
      <c r="W676" s="8"/>
      <c r="X676" s="8"/>
      <c r="Y676" s="8"/>
      <c r="Z676" s="133"/>
      <c r="AA676" s="133"/>
      <c r="AB676" s="8"/>
      <c r="AC676" s="8"/>
      <c r="AD676" s="8"/>
      <c r="AE676" s="8"/>
    </row>
    <row r="677" ht="15.75" customHeight="1">
      <c r="A677" s="8"/>
      <c r="B677" s="8"/>
      <c r="C677" s="8"/>
      <c r="D677" s="8"/>
      <c r="E677" s="8"/>
      <c r="F677" s="8"/>
      <c r="G677" s="133"/>
      <c r="H677" s="133"/>
      <c r="I677" s="129"/>
      <c r="J677" s="129"/>
      <c r="K677" s="129"/>
      <c r="L677" s="129"/>
      <c r="M677" s="129"/>
      <c r="N677" s="129"/>
      <c r="O677" s="8"/>
      <c r="P677" s="8"/>
      <c r="Q677" s="8"/>
      <c r="R677" s="8"/>
      <c r="S677" s="8"/>
      <c r="T677" s="8"/>
      <c r="U677" s="8"/>
      <c r="V677" s="8"/>
      <c r="W677" s="8"/>
      <c r="X677" s="8"/>
      <c r="Y677" s="8"/>
      <c r="Z677" s="133"/>
      <c r="AA677" s="133"/>
      <c r="AB677" s="8"/>
      <c r="AC677" s="8"/>
      <c r="AD677" s="8"/>
      <c r="AE677" s="8"/>
    </row>
    <row r="678" ht="15.75" customHeight="1">
      <c r="A678" s="8"/>
      <c r="B678" s="8"/>
      <c r="C678" s="8"/>
      <c r="D678" s="8"/>
      <c r="E678" s="8"/>
      <c r="F678" s="8"/>
      <c r="G678" s="133"/>
      <c r="H678" s="133"/>
      <c r="I678" s="129"/>
      <c r="J678" s="129"/>
      <c r="K678" s="129"/>
      <c r="L678" s="129"/>
      <c r="M678" s="129"/>
      <c r="N678" s="129"/>
      <c r="O678" s="8"/>
      <c r="P678" s="8"/>
      <c r="Q678" s="8"/>
      <c r="R678" s="8"/>
      <c r="S678" s="8"/>
      <c r="T678" s="8"/>
      <c r="U678" s="8"/>
      <c r="V678" s="8"/>
      <c r="W678" s="8"/>
      <c r="X678" s="8"/>
      <c r="Y678" s="8"/>
      <c r="Z678" s="133"/>
      <c r="AA678" s="133"/>
      <c r="AB678" s="8"/>
      <c r="AC678" s="8"/>
      <c r="AD678" s="8"/>
      <c r="AE678" s="8"/>
    </row>
    <row r="679" ht="15.75" customHeight="1">
      <c r="A679" s="8"/>
      <c r="B679" s="8"/>
      <c r="C679" s="8"/>
      <c r="D679" s="8"/>
      <c r="E679" s="8"/>
      <c r="F679" s="8"/>
      <c r="G679" s="133"/>
      <c r="H679" s="133"/>
      <c r="I679" s="129"/>
      <c r="J679" s="129"/>
      <c r="K679" s="129"/>
      <c r="L679" s="129"/>
      <c r="M679" s="129"/>
      <c r="N679" s="129"/>
      <c r="O679" s="8"/>
      <c r="P679" s="8"/>
      <c r="Q679" s="8"/>
      <c r="R679" s="8"/>
      <c r="S679" s="8"/>
      <c r="T679" s="8"/>
      <c r="U679" s="8"/>
      <c r="V679" s="8"/>
      <c r="W679" s="8"/>
      <c r="X679" s="8"/>
      <c r="Y679" s="8"/>
      <c r="Z679" s="133"/>
      <c r="AA679" s="133"/>
      <c r="AB679" s="8"/>
      <c r="AC679" s="8"/>
      <c r="AD679" s="8"/>
      <c r="AE679" s="8"/>
    </row>
    <row r="680" ht="15.75" customHeight="1">
      <c r="A680" s="8"/>
      <c r="B680" s="8"/>
      <c r="C680" s="8"/>
      <c r="D680" s="8"/>
      <c r="E680" s="8"/>
      <c r="F680" s="8"/>
      <c r="G680" s="133"/>
      <c r="H680" s="133"/>
      <c r="I680" s="129"/>
      <c r="J680" s="129"/>
      <c r="K680" s="129"/>
      <c r="L680" s="129"/>
      <c r="M680" s="129"/>
      <c r="N680" s="129"/>
      <c r="O680" s="8"/>
      <c r="P680" s="8"/>
      <c r="Q680" s="8"/>
      <c r="R680" s="8"/>
      <c r="S680" s="8"/>
      <c r="T680" s="8"/>
      <c r="U680" s="8"/>
      <c r="V680" s="8"/>
      <c r="W680" s="8"/>
      <c r="X680" s="8"/>
      <c r="Y680" s="8"/>
      <c r="Z680" s="133"/>
      <c r="AA680" s="133"/>
      <c r="AB680" s="8"/>
      <c r="AC680" s="8"/>
      <c r="AD680" s="8"/>
      <c r="AE680" s="8"/>
    </row>
    <row r="681" ht="15.75" customHeight="1">
      <c r="A681" s="8"/>
      <c r="B681" s="8"/>
      <c r="C681" s="8"/>
      <c r="D681" s="8"/>
      <c r="E681" s="8"/>
      <c r="F681" s="8"/>
      <c r="G681" s="133"/>
      <c r="H681" s="133"/>
      <c r="I681" s="129"/>
      <c r="J681" s="129"/>
      <c r="K681" s="129"/>
      <c r="L681" s="129"/>
      <c r="M681" s="129"/>
      <c r="N681" s="129"/>
      <c r="O681" s="8"/>
      <c r="P681" s="8"/>
      <c r="Q681" s="8"/>
      <c r="R681" s="8"/>
      <c r="S681" s="8"/>
      <c r="T681" s="8"/>
      <c r="U681" s="8"/>
      <c r="V681" s="8"/>
      <c r="W681" s="8"/>
      <c r="X681" s="8"/>
      <c r="Y681" s="8"/>
      <c r="Z681" s="133"/>
      <c r="AA681" s="133"/>
      <c r="AB681" s="8"/>
      <c r="AC681" s="8"/>
      <c r="AD681" s="8"/>
      <c r="AE681" s="8"/>
    </row>
    <row r="682" ht="15.75" customHeight="1">
      <c r="A682" s="8"/>
      <c r="B682" s="8"/>
      <c r="C682" s="8"/>
      <c r="D682" s="8"/>
      <c r="E682" s="8"/>
      <c r="F682" s="8"/>
      <c r="G682" s="133"/>
      <c r="H682" s="133"/>
      <c r="I682" s="129"/>
      <c r="J682" s="129"/>
      <c r="K682" s="129"/>
      <c r="L682" s="129"/>
      <c r="M682" s="129"/>
      <c r="N682" s="129"/>
      <c r="O682" s="8"/>
      <c r="P682" s="8"/>
      <c r="Q682" s="8"/>
      <c r="R682" s="8"/>
      <c r="S682" s="8"/>
      <c r="T682" s="8"/>
      <c r="U682" s="8"/>
      <c r="V682" s="8"/>
      <c r="W682" s="8"/>
      <c r="X682" s="8"/>
      <c r="Y682" s="8"/>
      <c r="Z682" s="133"/>
      <c r="AA682" s="133"/>
      <c r="AB682" s="8"/>
      <c r="AC682" s="8"/>
      <c r="AD682" s="8"/>
      <c r="AE682" s="8"/>
    </row>
    <row r="683" ht="15.75" customHeight="1">
      <c r="A683" s="8"/>
      <c r="B683" s="8"/>
      <c r="C683" s="8"/>
      <c r="D683" s="8"/>
      <c r="E683" s="8"/>
      <c r="F683" s="8"/>
      <c r="G683" s="133"/>
      <c r="H683" s="133"/>
      <c r="I683" s="129"/>
      <c r="J683" s="129"/>
      <c r="K683" s="129"/>
      <c r="L683" s="129"/>
      <c r="M683" s="129"/>
      <c r="N683" s="129"/>
      <c r="O683" s="8"/>
      <c r="P683" s="8"/>
      <c r="Q683" s="8"/>
      <c r="R683" s="8"/>
      <c r="S683" s="8"/>
      <c r="T683" s="8"/>
      <c r="U683" s="8"/>
      <c r="V683" s="8"/>
      <c r="W683" s="8"/>
      <c r="X683" s="8"/>
      <c r="Y683" s="8"/>
      <c r="Z683" s="133"/>
      <c r="AA683" s="133"/>
      <c r="AB683" s="8"/>
      <c r="AC683" s="8"/>
      <c r="AD683" s="8"/>
      <c r="AE683" s="8"/>
    </row>
    <row r="684" ht="15.75" customHeight="1">
      <c r="A684" s="8"/>
      <c r="B684" s="8"/>
      <c r="C684" s="8"/>
      <c r="D684" s="8"/>
      <c r="E684" s="8"/>
      <c r="F684" s="8"/>
      <c r="G684" s="133"/>
      <c r="H684" s="133"/>
      <c r="I684" s="129"/>
      <c r="J684" s="129"/>
      <c r="K684" s="129"/>
      <c r="L684" s="129"/>
      <c r="M684" s="129"/>
      <c r="N684" s="129"/>
      <c r="O684" s="8"/>
      <c r="P684" s="8"/>
      <c r="Q684" s="8"/>
      <c r="R684" s="8"/>
      <c r="S684" s="8"/>
      <c r="T684" s="8"/>
      <c r="U684" s="8"/>
      <c r="V684" s="8"/>
      <c r="W684" s="8"/>
      <c r="X684" s="8"/>
      <c r="Y684" s="8"/>
      <c r="Z684" s="133"/>
      <c r="AA684" s="133"/>
      <c r="AB684" s="8"/>
      <c r="AC684" s="8"/>
      <c r="AD684" s="8"/>
      <c r="AE684" s="8"/>
    </row>
    <row r="685" ht="15.75" customHeight="1">
      <c r="A685" s="8"/>
      <c r="B685" s="8"/>
      <c r="C685" s="8"/>
      <c r="D685" s="8"/>
      <c r="E685" s="8"/>
      <c r="F685" s="8"/>
      <c r="G685" s="133"/>
      <c r="H685" s="133"/>
      <c r="I685" s="129"/>
      <c r="J685" s="129"/>
      <c r="K685" s="129"/>
      <c r="L685" s="129"/>
      <c r="M685" s="129"/>
      <c r="N685" s="129"/>
      <c r="O685" s="8"/>
      <c r="P685" s="8"/>
      <c r="Q685" s="8"/>
      <c r="R685" s="8"/>
      <c r="S685" s="8"/>
      <c r="T685" s="8"/>
      <c r="U685" s="8"/>
      <c r="V685" s="8"/>
      <c r="W685" s="8"/>
      <c r="X685" s="8"/>
      <c r="Y685" s="8"/>
      <c r="Z685" s="133"/>
      <c r="AA685" s="133"/>
      <c r="AB685" s="8"/>
      <c r="AC685" s="8"/>
      <c r="AD685" s="8"/>
      <c r="AE685" s="8"/>
    </row>
    <row r="686" ht="15.75" customHeight="1">
      <c r="A686" s="8"/>
      <c r="B686" s="8"/>
      <c r="C686" s="8"/>
      <c r="D686" s="8"/>
      <c r="E686" s="8"/>
      <c r="F686" s="8"/>
      <c r="G686" s="133"/>
      <c r="H686" s="133"/>
      <c r="I686" s="129"/>
      <c r="J686" s="129"/>
      <c r="K686" s="129"/>
      <c r="L686" s="129"/>
      <c r="M686" s="129"/>
      <c r="N686" s="129"/>
      <c r="O686" s="8"/>
      <c r="P686" s="8"/>
      <c r="Q686" s="8"/>
      <c r="R686" s="8"/>
      <c r="S686" s="8"/>
      <c r="T686" s="8"/>
      <c r="U686" s="8"/>
      <c r="V686" s="8"/>
      <c r="W686" s="8"/>
      <c r="X686" s="8"/>
      <c r="Y686" s="8"/>
      <c r="Z686" s="133"/>
      <c r="AA686" s="133"/>
      <c r="AB686" s="8"/>
      <c r="AC686" s="8"/>
      <c r="AD686" s="8"/>
      <c r="AE686" s="8"/>
    </row>
    <row r="687" ht="15.75" customHeight="1">
      <c r="A687" s="8"/>
      <c r="B687" s="8"/>
      <c r="C687" s="8"/>
      <c r="D687" s="8"/>
      <c r="E687" s="8"/>
      <c r="F687" s="8"/>
      <c r="G687" s="133"/>
      <c r="H687" s="133"/>
      <c r="I687" s="129"/>
      <c r="J687" s="129"/>
      <c r="K687" s="129"/>
      <c r="L687" s="129"/>
      <c r="M687" s="129"/>
      <c r="N687" s="129"/>
      <c r="O687" s="8"/>
      <c r="P687" s="8"/>
      <c r="Q687" s="8"/>
      <c r="R687" s="8"/>
      <c r="S687" s="8"/>
      <c r="T687" s="8"/>
      <c r="U687" s="8"/>
      <c r="V687" s="8"/>
      <c r="W687" s="8"/>
      <c r="X687" s="8"/>
      <c r="Y687" s="8"/>
      <c r="Z687" s="133"/>
      <c r="AA687" s="133"/>
      <c r="AB687" s="8"/>
      <c r="AC687" s="8"/>
      <c r="AD687" s="8"/>
      <c r="AE687" s="8"/>
    </row>
    <row r="688" ht="15.75" customHeight="1">
      <c r="A688" s="8"/>
      <c r="B688" s="8"/>
      <c r="C688" s="8"/>
      <c r="D688" s="8"/>
      <c r="E688" s="8"/>
      <c r="F688" s="8"/>
      <c r="G688" s="133"/>
      <c r="H688" s="133"/>
      <c r="I688" s="129"/>
      <c r="J688" s="129"/>
      <c r="K688" s="129"/>
      <c r="L688" s="129"/>
      <c r="M688" s="129"/>
      <c r="N688" s="129"/>
      <c r="O688" s="8"/>
      <c r="P688" s="8"/>
      <c r="Q688" s="8"/>
      <c r="R688" s="8"/>
      <c r="S688" s="8"/>
      <c r="T688" s="8"/>
      <c r="U688" s="8"/>
      <c r="V688" s="8"/>
      <c r="W688" s="8"/>
      <c r="X688" s="8"/>
      <c r="Y688" s="8"/>
      <c r="Z688" s="133"/>
      <c r="AA688" s="133"/>
      <c r="AB688" s="8"/>
      <c r="AC688" s="8"/>
      <c r="AD688" s="8"/>
      <c r="AE688" s="8"/>
    </row>
    <row r="689" ht="15.75" customHeight="1">
      <c r="A689" s="8"/>
      <c r="B689" s="8"/>
      <c r="C689" s="8"/>
      <c r="D689" s="8"/>
      <c r="E689" s="8"/>
      <c r="F689" s="8"/>
      <c r="G689" s="133"/>
      <c r="H689" s="133"/>
      <c r="I689" s="129"/>
      <c r="J689" s="129"/>
      <c r="K689" s="129"/>
      <c r="L689" s="129"/>
      <c r="M689" s="129"/>
      <c r="N689" s="129"/>
      <c r="O689" s="8"/>
      <c r="P689" s="8"/>
      <c r="Q689" s="8"/>
      <c r="R689" s="8"/>
      <c r="S689" s="8"/>
      <c r="T689" s="8"/>
      <c r="U689" s="8"/>
      <c r="V689" s="8"/>
      <c r="W689" s="8"/>
      <c r="X689" s="8"/>
      <c r="Y689" s="8"/>
      <c r="Z689" s="133"/>
      <c r="AA689" s="133"/>
      <c r="AB689" s="8"/>
      <c r="AC689" s="8"/>
      <c r="AD689" s="8"/>
      <c r="AE689" s="8"/>
    </row>
    <row r="690" ht="15.75" customHeight="1">
      <c r="A690" s="8"/>
      <c r="B690" s="8"/>
      <c r="C690" s="8"/>
      <c r="D690" s="8"/>
      <c r="E690" s="8"/>
      <c r="F690" s="8"/>
      <c r="G690" s="133"/>
      <c r="H690" s="133"/>
      <c r="I690" s="129"/>
      <c r="J690" s="129"/>
      <c r="K690" s="129"/>
      <c r="L690" s="129"/>
      <c r="M690" s="129"/>
      <c r="N690" s="129"/>
      <c r="O690" s="8"/>
      <c r="P690" s="8"/>
      <c r="Q690" s="8"/>
      <c r="R690" s="8"/>
      <c r="S690" s="8"/>
      <c r="T690" s="8"/>
      <c r="U690" s="8"/>
      <c r="V690" s="8"/>
      <c r="W690" s="8"/>
      <c r="X690" s="8"/>
      <c r="Y690" s="8"/>
      <c r="Z690" s="133"/>
      <c r="AA690" s="133"/>
      <c r="AB690" s="8"/>
      <c r="AC690" s="8"/>
      <c r="AD690" s="8"/>
      <c r="AE690" s="8"/>
    </row>
    <row r="691" ht="15.75" customHeight="1">
      <c r="A691" s="8"/>
      <c r="B691" s="8"/>
      <c r="C691" s="8"/>
      <c r="D691" s="8"/>
      <c r="E691" s="8"/>
      <c r="F691" s="8"/>
      <c r="G691" s="133"/>
      <c r="H691" s="133"/>
      <c r="I691" s="129"/>
      <c r="J691" s="129"/>
      <c r="K691" s="129"/>
      <c r="L691" s="129"/>
      <c r="M691" s="129"/>
      <c r="N691" s="129"/>
      <c r="O691" s="8"/>
      <c r="P691" s="8"/>
      <c r="Q691" s="8"/>
      <c r="R691" s="8"/>
      <c r="S691" s="8"/>
      <c r="T691" s="8"/>
      <c r="U691" s="8"/>
      <c r="V691" s="8"/>
      <c r="W691" s="8"/>
      <c r="X691" s="8"/>
      <c r="Y691" s="8"/>
      <c r="Z691" s="133"/>
      <c r="AA691" s="133"/>
      <c r="AB691" s="8"/>
      <c r="AC691" s="8"/>
      <c r="AD691" s="8"/>
      <c r="AE691" s="8"/>
    </row>
    <row r="692" ht="15.75" customHeight="1">
      <c r="A692" s="8"/>
      <c r="B692" s="8"/>
      <c r="C692" s="8"/>
      <c r="D692" s="8"/>
      <c r="E692" s="8"/>
      <c r="F692" s="8"/>
      <c r="G692" s="133"/>
      <c r="H692" s="133"/>
      <c r="I692" s="129"/>
      <c r="J692" s="129"/>
      <c r="K692" s="129"/>
      <c r="L692" s="129"/>
      <c r="M692" s="129"/>
      <c r="N692" s="129"/>
      <c r="O692" s="8"/>
      <c r="P692" s="8"/>
      <c r="Q692" s="8"/>
      <c r="R692" s="8"/>
      <c r="S692" s="8"/>
      <c r="T692" s="8"/>
      <c r="U692" s="8"/>
      <c r="V692" s="8"/>
      <c r="W692" s="8"/>
      <c r="X692" s="8"/>
      <c r="Y692" s="8"/>
      <c r="Z692" s="133"/>
      <c r="AA692" s="133"/>
      <c r="AB692" s="8"/>
      <c r="AC692" s="8"/>
      <c r="AD692" s="8"/>
      <c r="AE692" s="8"/>
    </row>
    <row r="693" ht="15.75" customHeight="1">
      <c r="A693" s="8"/>
      <c r="B693" s="8"/>
      <c r="C693" s="8"/>
      <c r="D693" s="8"/>
      <c r="E693" s="8"/>
      <c r="F693" s="8"/>
      <c r="G693" s="133"/>
      <c r="H693" s="133"/>
      <c r="I693" s="129"/>
      <c r="J693" s="129"/>
      <c r="K693" s="129"/>
      <c r="L693" s="129"/>
      <c r="M693" s="129"/>
      <c r="N693" s="129"/>
      <c r="O693" s="8"/>
      <c r="P693" s="8"/>
      <c r="Q693" s="8"/>
      <c r="R693" s="8"/>
      <c r="S693" s="8"/>
      <c r="T693" s="8"/>
      <c r="U693" s="8"/>
      <c r="V693" s="8"/>
      <c r="W693" s="8"/>
      <c r="X693" s="8"/>
      <c r="Y693" s="8"/>
      <c r="Z693" s="133"/>
      <c r="AA693" s="133"/>
      <c r="AB693" s="8"/>
      <c r="AC693" s="8"/>
      <c r="AD693" s="8"/>
      <c r="AE693" s="8"/>
    </row>
    <row r="694" ht="15.75" customHeight="1">
      <c r="A694" s="8"/>
      <c r="B694" s="8"/>
      <c r="C694" s="8"/>
      <c r="D694" s="8"/>
      <c r="E694" s="8"/>
      <c r="F694" s="8"/>
      <c r="G694" s="133"/>
      <c r="H694" s="133"/>
      <c r="I694" s="129"/>
      <c r="J694" s="129"/>
      <c r="K694" s="129"/>
      <c r="L694" s="129"/>
      <c r="M694" s="129"/>
      <c r="N694" s="129"/>
      <c r="O694" s="8"/>
      <c r="P694" s="8"/>
      <c r="Q694" s="8"/>
      <c r="R694" s="8"/>
      <c r="S694" s="8"/>
      <c r="T694" s="8"/>
      <c r="U694" s="8"/>
      <c r="V694" s="8"/>
      <c r="W694" s="8"/>
      <c r="X694" s="8"/>
      <c r="Y694" s="8"/>
      <c r="Z694" s="133"/>
      <c r="AA694" s="133"/>
      <c r="AB694" s="8"/>
      <c r="AC694" s="8"/>
      <c r="AD694" s="8"/>
      <c r="AE694" s="8"/>
    </row>
    <row r="695" ht="15.75" customHeight="1">
      <c r="A695" s="8"/>
      <c r="B695" s="8"/>
      <c r="C695" s="8"/>
      <c r="D695" s="8"/>
      <c r="E695" s="8"/>
      <c r="F695" s="8"/>
      <c r="G695" s="133"/>
      <c r="H695" s="133"/>
      <c r="I695" s="129"/>
      <c r="J695" s="129"/>
      <c r="K695" s="129"/>
      <c r="L695" s="129"/>
      <c r="M695" s="129"/>
      <c r="N695" s="129"/>
      <c r="O695" s="8"/>
      <c r="P695" s="8"/>
      <c r="Q695" s="8"/>
      <c r="R695" s="8"/>
      <c r="S695" s="8"/>
      <c r="T695" s="8"/>
      <c r="U695" s="8"/>
      <c r="V695" s="8"/>
      <c r="W695" s="8"/>
      <c r="X695" s="8"/>
      <c r="Y695" s="8"/>
      <c r="Z695" s="133"/>
      <c r="AA695" s="133"/>
      <c r="AB695" s="8"/>
      <c r="AC695" s="8"/>
      <c r="AD695" s="8"/>
      <c r="AE695" s="8"/>
    </row>
    <row r="696" ht="15.75" customHeight="1">
      <c r="A696" s="8"/>
      <c r="B696" s="8"/>
      <c r="C696" s="8"/>
      <c r="D696" s="8"/>
      <c r="E696" s="8"/>
      <c r="F696" s="8"/>
      <c r="G696" s="133"/>
      <c r="H696" s="133"/>
      <c r="I696" s="129"/>
      <c r="J696" s="129"/>
      <c r="K696" s="129"/>
      <c r="L696" s="129"/>
      <c r="M696" s="129"/>
      <c r="N696" s="129"/>
      <c r="O696" s="8"/>
      <c r="P696" s="8"/>
      <c r="Q696" s="8"/>
      <c r="R696" s="8"/>
      <c r="S696" s="8"/>
      <c r="T696" s="8"/>
      <c r="U696" s="8"/>
      <c r="V696" s="8"/>
      <c r="W696" s="8"/>
      <c r="X696" s="8"/>
      <c r="Y696" s="8"/>
      <c r="Z696" s="133"/>
      <c r="AA696" s="133"/>
      <c r="AB696" s="8"/>
      <c r="AC696" s="8"/>
      <c r="AD696" s="8"/>
      <c r="AE696" s="8"/>
    </row>
    <row r="697" ht="15.75" customHeight="1">
      <c r="A697" s="8"/>
      <c r="B697" s="8"/>
      <c r="C697" s="8"/>
      <c r="D697" s="8"/>
      <c r="E697" s="8"/>
      <c r="F697" s="8"/>
      <c r="G697" s="133"/>
      <c r="H697" s="133"/>
      <c r="I697" s="129"/>
      <c r="J697" s="129"/>
      <c r="K697" s="129"/>
      <c r="L697" s="129"/>
      <c r="M697" s="129"/>
      <c r="N697" s="129"/>
      <c r="O697" s="8"/>
      <c r="P697" s="8"/>
      <c r="Q697" s="8"/>
      <c r="R697" s="8"/>
      <c r="S697" s="8"/>
      <c r="T697" s="8"/>
      <c r="U697" s="8"/>
      <c r="V697" s="8"/>
      <c r="W697" s="8"/>
      <c r="X697" s="8"/>
      <c r="Y697" s="8"/>
      <c r="Z697" s="133"/>
      <c r="AA697" s="133"/>
      <c r="AB697" s="8"/>
      <c r="AC697" s="8"/>
      <c r="AD697" s="8"/>
      <c r="AE697" s="8"/>
    </row>
    <row r="698" ht="15.75" customHeight="1">
      <c r="A698" s="8"/>
      <c r="B698" s="8"/>
      <c r="C698" s="8"/>
      <c r="D698" s="8"/>
      <c r="E698" s="8"/>
      <c r="F698" s="8"/>
      <c r="G698" s="133"/>
      <c r="H698" s="133"/>
      <c r="I698" s="129"/>
      <c r="J698" s="129"/>
      <c r="K698" s="129"/>
      <c r="L698" s="129"/>
      <c r="M698" s="129"/>
      <c r="N698" s="129"/>
      <c r="O698" s="8"/>
      <c r="P698" s="8"/>
      <c r="Q698" s="8"/>
      <c r="R698" s="8"/>
      <c r="S698" s="8"/>
      <c r="T698" s="8"/>
      <c r="U698" s="8"/>
      <c r="V698" s="8"/>
      <c r="W698" s="8"/>
      <c r="X698" s="8"/>
      <c r="Y698" s="8"/>
      <c r="Z698" s="133"/>
      <c r="AA698" s="133"/>
      <c r="AB698" s="8"/>
      <c r="AC698" s="8"/>
      <c r="AD698" s="8"/>
      <c r="AE698" s="8"/>
    </row>
    <row r="699" ht="15.75" customHeight="1">
      <c r="A699" s="8"/>
      <c r="B699" s="8"/>
      <c r="C699" s="8"/>
      <c r="D699" s="8"/>
      <c r="E699" s="8"/>
      <c r="F699" s="8"/>
      <c r="G699" s="133"/>
      <c r="H699" s="133"/>
      <c r="I699" s="129"/>
      <c r="J699" s="129"/>
      <c r="K699" s="129"/>
      <c r="L699" s="129"/>
      <c r="M699" s="129"/>
      <c r="N699" s="129"/>
      <c r="O699" s="8"/>
      <c r="P699" s="8"/>
      <c r="Q699" s="8"/>
      <c r="R699" s="8"/>
      <c r="S699" s="8"/>
      <c r="T699" s="8"/>
      <c r="U699" s="8"/>
      <c r="V699" s="8"/>
      <c r="W699" s="8"/>
      <c r="X699" s="8"/>
      <c r="Y699" s="8"/>
      <c r="Z699" s="133"/>
      <c r="AA699" s="133"/>
      <c r="AB699" s="8"/>
      <c r="AC699" s="8"/>
      <c r="AD699" s="8"/>
      <c r="AE699" s="8"/>
    </row>
    <row r="700" ht="15.75" customHeight="1">
      <c r="A700" s="8"/>
      <c r="B700" s="8"/>
      <c r="C700" s="8"/>
      <c r="D700" s="8"/>
      <c r="E700" s="8"/>
      <c r="F700" s="8"/>
      <c r="G700" s="133"/>
      <c r="H700" s="133"/>
      <c r="I700" s="129"/>
      <c r="J700" s="129"/>
      <c r="K700" s="129"/>
      <c r="L700" s="129"/>
      <c r="M700" s="129"/>
      <c r="N700" s="129"/>
      <c r="O700" s="8"/>
      <c r="P700" s="8"/>
      <c r="Q700" s="8"/>
      <c r="R700" s="8"/>
      <c r="S700" s="8"/>
      <c r="T700" s="8"/>
      <c r="U700" s="8"/>
      <c r="V700" s="8"/>
      <c r="W700" s="8"/>
      <c r="X700" s="8"/>
      <c r="Y700" s="8"/>
      <c r="Z700" s="133"/>
      <c r="AA700" s="133"/>
      <c r="AB700" s="8"/>
      <c r="AC700" s="8"/>
      <c r="AD700" s="8"/>
      <c r="AE700" s="8"/>
    </row>
    <row r="701" ht="15.75" customHeight="1">
      <c r="A701" s="8"/>
      <c r="B701" s="8"/>
      <c r="C701" s="8"/>
      <c r="D701" s="8"/>
      <c r="E701" s="8"/>
      <c r="F701" s="8"/>
      <c r="G701" s="133"/>
      <c r="H701" s="133"/>
      <c r="I701" s="129"/>
      <c r="J701" s="129"/>
      <c r="K701" s="129"/>
      <c r="L701" s="129"/>
      <c r="M701" s="129"/>
      <c r="N701" s="129"/>
      <c r="O701" s="8"/>
      <c r="P701" s="8"/>
      <c r="Q701" s="8"/>
      <c r="R701" s="8"/>
      <c r="S701" s="8"/>
      <c r="T701" s="8"/>
      <c r="U701" s="8"/>
      <c r="V701" s="8"/>
      <c r="W701" s="8"/>
      <c r="X701" s="8"/>
      <c r="Y701" s="8"/>
      <c r="Z701" s="133"/>
      <c r="AA701" s="133"/>
      <c r="AB701" s="8"/>
      <c r="AC701" s="8"/>
      <c r="AD701" s="8"/>
      <c r="AE701" s="8"/>
    </row>
    <row r="702" ht="15.75" customHeight="1">
      <c r="A702" s="8"/>
      <c r="B702" s="8"/>
      <c r="C702" s="8"/>
      <c r="D702" s="8"/>
      <c r="E702" s="8"/>
      <c r="F702" s="8"/>
      <c r="G702" s="133"/>
      <c r="H702" s="133"/>
      <c r="I702" s="129"/>
      <c r="J702" s="129"/>
      <c r="K702" s="129"/>
      <c r="L702" s="129"/>
      <c r="M702" s="129"/>
      <c r="N702" s="129"/>
      <c r="O702" s="8"/>
      <c r="P702" s="8"/>
      <c r="Q702" s="8"/>
      <c r="R702" s="8"/>
      <c r="S702" s="8"/>
      <c r="T702" s="8"/>
      <c r="U702" s="8"/>
      <c r="V702" s="8"/>
      <c r="W702" s="8"/>
      <c r="X702" s="8"/>
      <c r="Y702" s="8"/>
      <c r="Z702" s="133"/>
      <c r="AA702" s="133"/>
      <c r="AB702" s="8"/>
      <c r="AC702" s="8"/>
      <c r="AD702" s="8"/>
      <c r="AE702" s="8"/>
    </row>
    <row r="703" ht="15.75" customHeight="1">
      <c r="A703" s="8"/>
      <c r="B703" s="8"/>
      <c r="C703" s="8"/>
      <c r="D703" s="8"/>
      <c r="E703" s="8"/>
      <c r="F703" s="8"/>
      <c r="G703" s="133"/>
      <c r="H703" s="133"/>
      <c r="I703" s="129"/>
      <c r="J703" s="129"/>
      <c r="K703" s="129"/>
      <c r="L703" s="129"/>
      <c r="M703" s="129"/>
      <c r="N703" s="129"/>
      <c r="O703" s="8"/>
      <c r="P703" s="8"/>
      <c r="Q703" s="8"/>
      <c r="R703" s="8"/>
      <c r="S703" s="8"/>
      <c r="T703" s="8"/>
      <c r="U703" s="8"/>
      <c r="V703" s="8"/>
      <c r="W703" s="8"/>
      <c r="X703" s="8"/>
      <c r="Y703" s="8"/>
      <c r="Z703" s="133"/>
      <c r="AA703" s="133"/>
      <c r="AB703" s="8"/>
      <c r="AC703" s="8"/>
      <c r="AD703" s="8"/>
      <c r="AE703" s="8"/>
    </row>
    <row r="704" ht="15.75" customHeight="1">
      <c r="A704" s="8"/>
      <c r="B704" s="8"/>
      <c r="C704" s="8"/>
      <c r="D704" s="8"/>
      <c r="E704" s="8"/>
      <c r="F704" s="8"/>
      <c r="G704" s="133"/>
      <c r="H704" s="133"/>
      <c r="I704" s="129"/>
      <c r="J704" s="129"/>
      <c r="K704" s="129"/>
      <c r="L704" s="129"/>
      <c r="M704" s="129"/>
      <c r="N704" s="129"/>
      <c r="O704" s="8"/>
      <c r="P704" s="8"/>
      <c r="Q704" s="8"/>
      <c r="R704" s="8"/>
      <c r="S704" s="8"/>
      <c r="T704" s="8"/>
      <c r="U704" s="8"/>
      <c r="V704" s="8"/>
      <c r="W704" s="8"/>
      <c r="X704" s="8"/>
      <c r="Y704" s="8"/>
      <c r="Z704" s="133"/>
      <c r="AA704" s="133"/>
      <c r="AB704" s="8"/>
      <c r="AC704" s="8"/>
      <c r="AD704" s="8"/>
      <c r="AE704" s="8"/>
    </row>
    <row r="705" ht="15.75" customHeight="1">
      <c r="A705" s="8"/>
      <c r="B705" s="8"/>
      <c r="C705" s="8"/>
      <c r="D705" s="8"/>
      <c r="E705" s="8"/>
      <c r="F705" s="8"/>
      <c r="G705" s="133"/>
      <c r="H705" s="133"/>
      <c r="I705" s="129"/>
      <c r="J705" s="129"/>
      <c r="K705" s="129"/>
      <c r="L705" s="129"/>
      <c r="M705" s="129"/>
      <c r="N705" s="129"/>
      <c r="O705" s="8"/>
      <c r="P705" s="8"/>
      <c r="Q705" s="8"/>
      <c r="R705" s="8"/>
      <c r="S705" s="8"/>
      <c r="T705" s="8"/>
      <c r="U705" s="8"/>
      <c r="V705" s="8"/>
      <c r="W705" s="8"/>
      <c r="X705" s="8"/>
      <c r="Y705" s="8"/>
      <c r="Z705" s="133"/>
      <c r="AA705" s="133"/>
      <c r="AB705" s="8"/>
      <c r="AC705" s="8"/>
      <c r="AD705" s="8"/>
      <c r="AE705" s="8"/>
    </row>
    <row r="706" ht="15.75" customHeight="1">
      <c r="A706" s="8"/>
      <c r="B706" s="8"/>
      <c r="C706" s="8"/>
      <c r="D706" s="8"/>
      <c r="E706" s="8"/>
      <c r="F706" s="8"/>
      <c r="G706" s="133"/>
      <c r="H706" s="133"/>
      <c r="I706" s="129"/>
      <c r="J706" s="129"/>
      <c r="K706" s="129"/>
      <c r="L706" s="129"/>
      <c r="M706" s="129"/>
      <c r="N706" s="129"/>
      <c r="O706" s="8"/>
      <c r="P706" s="8"/>
      <c r="Q706" s="8"/>
      <c r="R706" s="8"/>
      <c r="S706" s="8"/>
      <c r="T706" s="8"/>
      <c r="U706" s="8"/>
      <c r="V706" s="8"/>
      <c r="W706" s="8"/>
      <c r="X706" s="8"/>
      <c r="Y706" s="8"/>
      <c r="Z706" s="133"/>
      <c r="AA706" s="133"/>
      <c r="AB706" s="8"/>
      <c r="AC706" s="8"/>
      <c r="AD706" s="8"/>
      <c r="AE706" s="8"/>
    </row>
    <row r="707" ht="15.75" customHeight="1">
      <c r="A707" s="8"/>
      <c r="B707" s="8"/>
      <c r="C707" s="8"/>
      <c r="D707" s="8"/>
      <c r="E707" s="8"/>
      <c r="F707" s="8"/>
      <c r="G707" s="133"/>
      <c r="H707" s="133"/>
      <c r="I707" s="129"/>
      <c r="J707" s="129"/>
      <c r="K707" s="129"/>
      <c r="L707" s="129"/>
      <c r="M707" s="129"/>
      <c r="N707" s="129"/>
      <c r="O707" s="8"/>
      <c r="P707" s="8"/>
      <c r="Q707" s="8"/>
      <c r="R707" s="8"/>
      <c r="S707" s="8"/>
      <c r="T707" s="8"/>
      <c r="U707" s="8"/>
      <c r="V707" s="8"/>
      <c r="W707" s="8"/>
      <c r="X707" s="8"/>
      <c r="Y707" s="8"/>
      <c r="Z707" s="133"/>
      <c r="AA707" s="133"/>
      <c r="AB707" s="8"/>
      <c r="AC707" s="8"/>
      <c r="AD707" s="8"/>
      <c r="AE707" s="8"/>
    </row>
    <row r="708" ht="15.75" customHeight="1">
      <c r="A708" s="8"/>
      <c r="B708" s="8"/>
      <c r="C708" s="8"/>
      <c r="D708" s="8"/>
      <c r="E708" s="8"/>
      <c r="F708" s="8"/>
      <c r="G708" s="133"/>
      <c r="H708" s="133"/>
      <c r="I708" s="129"/>
      <c r="J708" s="129"/>
      <c r="K708" s="129"/>
      <c r="L708" s="129"/>
      <c r="M708" s="129"/>
      <c r="N708" s="129"/>
      <c r="O708" s="8"/>
      <c r="P708" s="8"/>
      <c r="Q708" s="8"/>
      <c r="R708" s="8"/>
      <c r="S708" s="8"/>
      <c r="T708" s="8"/>
      <c r="U708" s="8"/>
      <c r="V708" s="8"/>
      <c r="W708" s="8"/>
      <c r="X708" s="8"/>
      <c r="Y708" s="8"/>
      <c r="Z708" s="133"/>
      <c r="AA708" s="133"/>
      <c r="AB708" s="8"/>
      <c r="AC708" s="8"/>
      <c r="AD708" s="8"/>
      <c r="AE708" s="8"/>
    </row>
    <row r="709" ht="15.75" customHeight="1">
      <c r="A709" s="8"/>
      <c r="B709" s="8"/>
      <c r="C709" s="8"/>
      <c r="D709" s="8"/>
      <c r="E709" s="8"/>
      <c r="F709" s="8"/>
      <c r="G709" s="133"/>
      <c r="H709" s="133"/>
      <c r="I709" s="129"/>
      <c r="J709" s="129"/>
      <c r="K709" s="129"/>
      <c r="L709" s="129"/>
      <c r="M709" s="129"/>
      <c r="N709" s="129"/>
      <c r="O709" s="8"/>
      <c r="P709" s="8"/>
      <c r="Q709" s="8"/>
      <c r="R709" s="8"/>
      <c r="S709" s="8"/>
      <c r="T709" s="8"/>
      <c r="U709" s="8"/>
      <c r="V709" s="8"/>
      <c r="W709" s="8"/>
      <c r="X709" s="8"/>
      <c r="Y709" s="8"/>
      <c r="Z709" s="133"/>
      <c r="AA709" s="133"/>
      <c r="AB709" s="8"/>
      <c r="AC709" s="8"/>
      <c r="AD709" s="8"/>
      <c r="AE709" s="8"/>
    </row>
    <row r="710" ht="15.75" customHeight="1">
      <c r="A710" s="8"/>
      <c r="B710" s="8"/>
      <c r="C710" s="8"/>
      <c r="D710" s="8"/>
      <c r="E710" s="8"/>
      <c r="F710" s="8"/>
      <c r="G710" s="133"/>
      <c r="H710" s="133"/>
      <c r="I710" s="129"/>
      <c r="J710" s="129"/>
      <c r="K710" s="129"/>
      <c r="L710" s="129"/>
      <c r="M710" s="129"/>
      <c r="N710" s="129"/>
      <c r="O710" s="8"/>
      <c r="P710" s="8"/>
      <c r="Q710" s="8"/>
      <c r="R710" s="8"/>
      <c r="S710" s="8"/>
      <c r="T710" s="8"/>
      <c r="U710" s="8"/>
      <c r="V710" s="8"/>
      <c r="W710" s="8"/>
      <c r="X710" s="8"/>
      <c r="Y710" s="8"/>
      <c r="Z710" s="133"/>
      <c r="AA710" s="133"/>
      <c r="AB710" s="8"/>
      <c r="AC710" s="8"/>
      <c r="AD710" s="8"/>
      <c r="AE710" s="8"/>
    </row>
    <row r="711" ht="15.75" customHeight="1">
      <c r="A711" s="8"/>
      <c r="B711" s="8"/>
      <c r="C711" s="8"/>
      <c r="D711" s="8"/>
      <c r="E711" s="8"/>
      <c r="F711" s="8"/>
      <c r="G711" s="133"/>
      <c r="H711" s="133"/>
      <c r="I711" s="129"/>
      <c r="J711" s="129"/>
      <c r="K711" s="129"/>
      <c r="L711" s="129"/>
      <c r="M711" s="129"/>
      <c r="N711" s="129"/>
      <c r="O711" s="8"/>
      <c r="P711" s="8"/>
      <c r="Q711" s="8"/>
      <c r="R711" s="8"/>
      <c r="S711" s="8"/>
      <c r="T711" s="8"/>
      <c r="U711" s="8"/>
      <c r="V711" s="8"/>
      <c r="W711" s="8"/>
      <c r="X711" s="8"/>
      <c r="Y711" s="8"/>
      <c r="Z711" s="133"/>
      <c r="AA711" s="133"/>
      <c r="AB711" s="8"/>
      <c r="AC711" s="8"/>
      <c r="AD711" s="8"/>
      <c r="AE711" s="8"/>
    </row>
    <row r="712" ht="15.75" customHeight="1">
      <c r="A712" s="8"/>
      <c r="B712" s="8"/>
      <c r="C712" s="8"/>
      <c r="D712" s="8"/>
      <c r="E712" s="8"/>
      <c r="F712" s="8"/>
      <c r="G712" s="133"/>
      <c r="H712" s="133"/>
      <c r="I712" s="129"/>
      <c r="J712" s="129"/>
      <c r="K712" s="129"/>
      <c r="L712" s="129"/>
      <c r="M712" s="129"/>
      <c r="N712" s="129"/>
      <c r="O712" s="8"/>
      <c r="P712" s="8"/>
      <c r="Q712" s="8"/>
      <c r="R712" s="8"/>
      <c r="S712" s="8"/>
      <c r="T712" s="8"/>
      <c r="U712" s="8"/>
      <c r="V712" s="8"/>
      <c r="W712" s="8"/>
      <c r="X712" s="8"/>
      <c r="Y712" s="8"/>
      <c r="Z712" s="133"/>
      <c r="AA712" s="133"/>
      <c r="AB712" s="8"/>
      <c r="AC712" s="8"/>
      <c r="AD712" s="8"/>
      <c r="AE712" s="8"/>
    </row>
    <row r="713" ht="15.75" customHeight="1">
      <c r="A713" s="8"/>
      <c r="B713" s="8"/>
      <c r="C713" s="8"/>
      <c r="D713" s="8"/>
      <c r="E713" s="8"/>
      <c r="F713" s="8"/>
      <c r="G713" s="133"/>
      <c r="H713" s="133"/>
      <c r="I713" s="129"/>
      <c r="J713" s="129"/>
      <c r="K713" s="129"/>
      <c r="L713" s="129"/>
      <c r="M713" s="129"/>
      <c r="N713" s="129"/>
      <c r="O713" s="8"/>
      <c r="P713" s="8"/>
      <c r="Q713" s="8"/>
      <c r="R713" s="8"/>
      <c r="S713" s="8"/>
      <c r="T713" s="8"/>
      <c r="U713" s="8"/>
      <c r="V713" s="8"/>
      <c r="W713" s="8"/>
      <c r="X713" s="8"/>
      <c r="Y713" s="8"/>
      <c r="Z713" s="133"/>
      <c r="AA713" s="133"/>
      <c r="AB713" s="8"/>
      <c r="AC713" s="8"/>
      <c r="AD713" s="8"/>
      <c r="AE713" s="8"/>
    </row>
    <row r="714" ht="15.75" customHeight="1">
      <c r="A714" s="8"/>
      <c r="B714" s="8"/>
      <c r="C714" s="8"/>
      <c r="D714" s="8"/>
      <c r="E714" s="8"/>
      <c r="F714" s="8"/>
      <c r="G714" s="133"/>
      <c r="H714" s="133"/>
      <c r="I714" s="129"/>
      <c r="J714" s="129"/>
      <c r="K714" s="129"/>
      <c r="L714" s="129"/>
      <c r="M714" s="129"/>
      <c r="N714" s="129"/>
      <c r="O714" s="8"/>
      <c r="P714" s="8"/>
      <c r="Q714" s="8"/>
      <c r="R714" s="8"/>
      <c r="S714" s="8"/>
      <c r="T714" s="8"/>
      <c r="U714" s="8"/>
      <c r="V714" s="8"/>
      <c r="W714" s="8"/>
      <c r="X714" s="8"/>
      <c r="Y714" s="8"/>
      <c r="Z714" s="133"/>
      <c r="AA714" s="133"/>
      <c r="AB714" s="8"/>
      <c r="AC714" s="8"/>
      <c r="AD714" s="8"/>
      <c r="AE714" s="8"/>
    </row>
    <row r="715" ht="15.75" customHeight="1">
      <c r="A715" s="8"/>
      <c r="B715" s="8"/>
      <c r="C715" s="8"/>
      <c r="D715" s="8"/>
      <c r="E715" s="8"/>
      <c r="F715" s="8"/>
      <c r="G715" s="133"/>
      <c r="H715" s="133"/>
      <c r="I715" s="129"/>
      <c r="J715" s="129"/>
      <c r="K715" s="129"/>
      <c r="L715" s="129"/>
      <c r="M715" s="129"/>
      <c r="N715" s="129"/>
      <c r="O715" s="8"/>
      <c r="P715" s="8"/>
      <c r="Q715" s="8"/>
      <c r="R715" s="8"/>
      <c r="S715" s="8"/>
      <c r="T715" s="8"/>
      <c r="U715" s="8"/>
      <c r="V715" s="8"/>
      <c r="W715" s="8"/>
      <c r="X715" s="8"/>
      <c r="Y715" s="8"/>
      <c r="Z715" s="133"/>
      <c r="AA715" s="133"/>
      <c r="AB715" s="8"/>
      <c r="AC715" s="8"/>
      <c r="AD715" s="8"/>
      <c r="AE715" s="8"/>
    </row>
    <row r="716" ht="15.75" customHeight="1">
      <c r="A716" s="8"/>
      <c r="B716" s="8"/>
      <c r="C716" s="8"/>
      <c r="D716" s="8"/>
      <c r="E716" s="8"/>
      <c r="F716" s="8"/>
      <c r="G716" s="133"/>
      <c r="H716" s="133"/>
      <c r="I716" s="129"/>
      <c r="J716" s="129"/>
      <c r="K716" s="129"/>
      <c r="L716" s="129"/>
      <c r="M716" s="129"/>
      <c r="N716" s="129"/>
      <c r="O716" s="8"/>
      <c r="P716" s="8"/>
      <c r="Q716" s="8"/>
      <c r="R716" s="8"/>
      <c r="S716" s="8"/>
      <c r="T716" s="8"/>
      <c r="U716" s="8"/>
      <c r="V716" s="8"/>
      <c r="W716" s="8"/>
      <c r="X716" s="8"/>
      <c r="Y716" s="8"/>
      <c r="Z716" s="133"/>
      <c r="AA716" s="133"/>
      <c r="AB716" s="8"/>
      <c r="AC716" s="8"/>
      <c r="AD716" s="8"/>
      <c r="AE716" s="8"/>
    </row>
    <row r="717" ht="15.75" customHeight="1">
      <c r="A717" s="8"/>
      <c r="B717" s="8"/>
      <c r="C717" s="8"/>
      <c r="D717" s="8"/>
      <c r="E717" s="8"/>
      <c r="F717" s="8"/>
      <c r="G717" s="133"/>
      <c r="H717" s="133"/>
      <c r="I717" s="129"/>
      <c r="J717" s="129"/>
      <c r="K717" s="129"/>
      <c r="L717" s="129"/>
      <c r="M717" s="129"/>
      <c r="N717" s="129"/>
      <c r="O717" s="8"/>
      <c r="P717" s="8"/>
      <c r="Q717" s="8"/>
      <c r="R717" s="8"/>
      <c r="S717" s="8"/>
      <c r="T717" s="8"/>
      <c r="U717" s="8"/>
      <c r="V717" s="8"/>
      <c r="W717" s="8"/>
      <c r="X717" s="8"/>
      <c r="Y717" s="8"/>
      <c r="Z717" s="133"/>
      <c r="AA717" s="133"/>
      <c r="AB717" s="8"/>
      <c r="AC717" s="8"/>
      <c r="AD717" s="8"/>
      <c r="AE717" s="8"/>
    </row>
    <row r="718" ht="15.75" customHeight="1">
      <c r="A718" s="8"/>
      <c r="B718" s="8"/>
      <c r="C718" s="8"/>
      <c r="D718" s="8"/>
      <c r="E718" s="8"/>
      <c r="F718" s="8"/>
      <c r="G718" s="133"/>
      <c r="H718" s="133"/>
      <c r="I718" s="129"/>
      <c r="J718" s="129"/>
      <c r="K718" s="129"/>
      <c r="L718" s="129"/>
      <c r="M718" s="129"/>
      <c r="N718" s="129"/>
      <c r="O718" s="8"/>
      <c r="P718" s="8"/>
      <c r="Q718" s="8"/>
      <c r="R718" s="8"/>
      <c r="S718" s="8"/>
      <c r="T718" s="8"/>
      <c r="U718" s="8"/>
      <c r="V718" s="8"/>
      <c r="W718" s="8"/>
      <c r="X718" s="8"/>
      <c r="Y718" s="8"/>
      <c r="Z718" s="133"/>
      <c r="AA718" s="133"/>
      <c r="AB718" s="8"/>
      <c r="AC718" s="8"/>
      <c r="AD718" s="8"/>
      <c r="AE718" s="8"/>
    </row>
    <row r="719" ht="15.75" customHeight="1">
      <c r="A719" s="8"/>
      <c r="B719" s="8"/>
      <c r="C719" s="8"/>
      <c r="D719" s="8"/>
      <c r="E719" s="8"/>
      <c r="F719" s="8"/>
      <c r="G719" s="133"/>
      <c r="H719" s="133"/>
      <c r="I719" s="129"/>
      <c r="J719" s="129"/>
      <c r="K719" s="129"/>
      <c r="L719" s="129"/>
      <c r="M719" s="129"/>
      <c r="N719" s="129"/>
      <c r="O719" s="8"/>
      <c r="P719" s="8"/>
      <c r="Q719" s="8"/>
      <c r="R719" s="8"/>
      <c r="S719" s="8"/>
      <c r="T719" s="8"/>
      <c r="U719" s="8"/>
      <c r="V719" s="8"/>
      <c r="W719" s="8"/>
      <c r="X719" s="8"/>
      <c r="Y719" s="8"/>
      <c r="Z719" s="133"/>
      <c r="AA719" s="133"/>
      <c r="AB719" s="8"/>
      <c r="AC719" s="8"/>
      <c r="AD719" s="8"/>
      <c r="AE719" s="8"/>
    </row>
    <row r="720" ht="15.75" customHeight="1">
      <c r="A720" s="8"/>
      <c r="B720" s="8"/>
      <c r="C720" s="8"/>
      <c r="D720" s="8"/>
      <c r="E720" s="8"/>
      <c r="F720" s="8"/>
      <c r="G720" s="133"/>
      <c r="H720" s="133"/>
      <c r="I720" s="129"/>
      <c r="J720" s="129"/>
      <c r="K720" s="129"/>
      <c r="L720" s="129"/>
      <c r="M720" s="129"/>
      <c r="N720" s="129"/>
      <c r="O720" s="8"/>
      <c r="P720" s="8"/>
      <c r="Q720" s="8"/>
      <c r="R720" s="8"/>
      <c r="S720" s="8"/>
      <c r="T720" s="8"/>
      <c r="U720" s="8"/>
      <c r="V720" s="8"/>
      <c r="W720" s="8"/>
      <c r="X720" s="8"/>
      <c r="Y720" s="8"/>
      <c r="Z720" s="133"/>
      <c r="AA720" s="133"/>
      <c r="AB720" s="8"/>
      <c r="AC720" s="8"/>
      <c r="AD720" s="8"/>
      <c r="AE720" s="8"/>
    </row>
    <row r="721" ht="15.75" customHeight="1">
      <c r="A721" s="8"/>
      <c r="B721" s="8"/>
      <c r="C721" s="8"/>
      <c r="D721" s="8"/>
      <c r="E721" s="8"/>
      <c r="F721" s="8"/>
      <c r="G721" s="133"/>
      <c r="H721" s="133"/>
      <c r="I721" s="129"/>
      <c r="J721" s="129"/>
      <c r="K721" s="129"/>
      <c r="L721" s="129"/>
      <c r="M721" s="129"/>
      <c r="N721" s="129"/>
      <c r="O721" s="8"/>
      <c r="P721" s="8"/>
      <c r="Q721" s="8"/>
      <c r="R721" s="8"/>
      <c r="S721" s="8"/>
      <c r="T721" s="8"/>
      <c r="U721" s="8"/>
      <c r="V721" s="8"/>
      <c r="W721" s="8"/>
      <c r="X721" s="8"/>
      <c r="Y721" s="8"/>
      <c r="Z721" s="133"/>
      <c r="AA721" s="133"/>
      <c r="AB721" s="8"/>
      <c r="AC721" s="8"/>
      <c r="AD721" s="8"/>
      <c r="AE721" s="8"/>
    </row>
    <row r="722" ht="15.75" customHeight="1">
      <c r="A722" s="8"/>
      <c r="B722" s="8"/>
      <c r="C722" s="8"/>
      <c r="D722" s="8"/>
      <c r="E722" s="8"/>
      <c r="F722" s="8"/>
      <c r="G722" s="133"/>
      <c r="H722" s="133"/>
      <c r="I722" s="129"/>
      <c r="J722" s="129"/>
      <c r="K722" s="129"/>
      <c r="L722" s="129"/>
      <c r="M722" s="129"/>
      <c r="N722" s="129"/>
      <c r="O722" s="8"/>
      <c r="P722" s="8"/>
      <c r="Q722" s="8"/>
      <c r="R722" s="8"/>
      <c r="S722" s="8"/>
      <c r="T722" s="8"/>
      <c r="U722" s="8"/>
      <c r="V722" s="8"/>
      <c r="W722" s="8"/>
      <c r="X722" s="8"/>
      <c r="Y722" s="8"/>
      <c r="Z722" s="133"/>
      <c r="AA722" s="133"/>
      <c r="AB722" s="8"/>
      <c r="AC722" s="8"/>
      <c r="AD722" s="8"/>
      <c r="AE722" s="8"/>
    </row>
    <row r="723" ht="15.75" customHeight="1">
      <c r="A723" s="8"/>
      <c r="B723" s="8"/>
      <c r="C723" s="8"/>
      <c r="D723" s="8"/>
      <c r="E723" s="8"/>
      <c r="F723" s="8"/>
      <c r="G723" s="133"/>
      <c r="H723" s="133"/>
      <c r="I723" s="129"/>
      <c r="J723" s="129"/>
      <c r="K723" s="129"/>
      <c r="L723" s="129"/>
      <c r="M723" s="129"/>
      <c r="N723" s="129"/>
      <c r="O723" s="8"/>
      <c r="P723" s="8"/>
      <c r="Q723" s="8"/>
      <c r="R723" s="8"/>
      <c r="S723" s="8"/>
      <c r="T723" s="8"/>
      <c r="U723" s="8"/>
      <c r="V723" s="8"/>
      <c r="W723" s="8"/>
      <c r="X723" s="8"/>
      <c r="Y723" s="8"/>
      <c r="Z723" s="133"/>
      <c r="AA723" s="133"/>
      <c r="AB723" s="8"/>
      <c r="AC723" s="8"/>
      <c r="AD723" s="8"/>
      <c r="AE723" s="8"/>
    </row>
    <row r="724" ht="15.75" customHeight="1">
      <c r="A724" s="8"/>
      <c r="B724" s="8"/>
      <c r="C724" s="8"/>
      <c r="D724" s="8"/>
      <c r="E724" s="8"/>
      <c r="F724" s="8"/>
      <c r="G724" s="133"/>
      <c r="H724" s="133"/>
      <c r="I724" s="129"/>
      <c r="J724" s="129"/>
      <c r="K724" s="129"/>
      <c r="L724" s="129"/>
      <c r="M724" s="129"/>
      <c r="N724" s="129"/>
      <c r="O724" s="8"/>
      <c r="P724" s="8"/>
      <c r="Q724" s="8"/>
      <c r="R724" s="8"/>
      <c r="S724" s="8"/>
      <c r="T724" s="8"/>
      <c r="U724" s="8"/>
      <c r="V724" s="8"/>
      <c r="W724" s="8"/>
      <c r="X724" s="8"/>
      <c r="Y724" s="8"/>
      <c r="Z724" s="133"/>
      <c r="AA724" s="133"/>
      <c r="AB724" s="8"/>
      <c r="AC724" s="8"/>
      <c r="AD724" s="8"/>
      <c r="AE724" s="8"/>
    </row>
    <row r="725" ht="15.75" customHeight="1">
      <c r="A725" s="8"/>
      <c r="B725" s="8"/>
      <c r="C725" s="8"/>
      <c r="D725" s="8"/>
      <c r="E725" s="8"/>
      <c r="F725" s="8"/>
      <c r="G725" s="133"/>
      <c r="H725" s="133"/>
      <c r="I725" s="129"/>
      <c r="J725" s="129"/>
      <c r="K725" s="129"/>
      <c r="L725" s="129"/>
      <c r="M725" s="129"/>
      <c r="N725" s="129"/>
      <c r="O725" s="8"/>
      <c r="P725" s="8"/>
      <c r="Q725" s="8"/>
      <c r="R725" s="8"/>
      <c r="S725" s="8"/>
      <c r="T725" s="8"/>
      <c r="U725" s="8"/>
      <c r="V725" s="8"/>
      <c r="W725" s="8"/>
      <c r="X725" s="8"/>
      <c r="Y725" s="8"/>
      <c r="Z725" s="133"/>
      <c r="AA725" s="133"/>
      <c r="AB725" s="8"/>
      <c r="AC725" s="8"/>
      <c r="AD725" s="8"/>
      <c r="AE725" s="8"/>
    </row>
    <row r="726" ht="15.75" customHeight="1">
      <c r="A726" s="8"/>
      <c r="B726" s="8"/>
      <c r="C726" s="8"/>
      <c r="D726" s="8"/>
      <c r="E726" s="8"/>
      <c r="F726" s="8"/>
      <c r="G726" s="133"/>
      <c r="H726" s="133"/>
      <c r="I726" s="129"/>
      <c r="J726" s="129"/>
      <c r="K726" s="129"/>
      <c r="L726" s="129"/>
      <c r="M726" s="129"/>
      <c r="N726" s="129"/>
      <c r="O726" s="8"/>
      <c r="P726" s="8"/>
      <c r="Q726" s="8"/>
      <c r="R726" s="8"/>
      <c r="S726" s="8"/>
      <c r="T726" s="8"/>
      <c r="U726" s="8"/>
      <c r="V726" s="8"/>
      <c r="W726" s="8"/>
      <c r="X726" s="8"/>
      <c r="Y726" s="8"/>
      <c r="Z726" s="133"/>
      <c r="AA726" s="133"/>
      <c r="AB726" s="8"/>
      <c r="AC726" s="8"/>
      <c r="AD726" s="8"/>
      <c r="AE726" s="8"/>
    </row>
    <row r="727" ht="15.75" customHeight="1">
      <c r="A727" s="8"/>
      <c r="B727" s="8"/>
      <c r="C727" s="8"/>
      <c r="D727" s="8"/>
      <c r="E727" s="8"/>
      <c r="F727" s="8"/>
      <c r="G727" s="133"/>
      <c r="H727" s="133"/>
      <c r="I727" s="129"/>
      <c r="J727" s="129"/>
      <c r="K727" s="129"/>
      <c r="L727" s="129"/>
      <c r="M727" s="129"/>
      <c r="N727" s="129"/>
      <c r="O727" s="8"/>
      <c r="P727" s="8"/>
      <c r="Q727" s="8"/>
      <c r="R727" s="8"/>
      <c r="S727" s="8"/>
      <c r="T727" s="8"/>
      <c r="U727" s="8"/>
      <c r="V727" s="8"/>
      <c r="W727" s="8"/>
      <c r="X727" s="8"/>
      <c r="Y727" s="8"/>
      <c r="Z727" s="133"/>
      <c r="AA727" s="133"/>
      <c r="AB727" s="8"/>
      <c r="AC727" s="8"/>
      <c r="AD727" s="8"/>
      <c r="AE727" s="8"/>
    </row>
    <row r="728" ht="15.75" customHeight="1">
      <c r="A728" s="8"/>
      <c r="B728" s="8"/>
      <c r="C728" s="8"/>
      <c r="D728" s="8"/>
      <c r="E728" s="8"/>
      <c r="F728" s="8"/>
      <c r="G728" s="133"/>
      <c r="H728" s="133"/>
      <c r="I728" s="129"/>
      <c r="J728" s="129"/>
      <c r="K728" s="129"/>
      <c r="L728" s="129"/>
      <c r="M728" s="129"/>
      <c r="N728" s="129"/>
      <c r="O728" s="8"/>
      <c r="P728" s="8"/>
      <c r="Q728" s="8"/>
      <c r="R728" s="8"/>
      <c r="S728" s="8"/>
      <c r="T728" s="8"/>
      <c r="U728" s="8"/>
      <c r="V728" s="8"/>
      <c r="W728" s="8"/>
      <c r="X728" s="8"/>
      <c r="Y728" s="8"/>
      <c r="Z728" s="133"/>
      <c r="AA728" s="133"/>
      <c r="AB728" s="8"/>
      <c r="AC728" s="8"/>
      <c r="AD728" s="8"/>
      <c r="AE728" s="8"/>
    </row>
    <row r="729" ht="15.75" customHeight="1">
      <c r="A729" s="8"/>
      <c r="B729" s="8"/>
      <c r="C729" s="8"/>
      <c r="D729" s="8"/>
      <c r="E729" s="8"/>
      <c r="F729" s="8"/>
      <c r="G729" s="133"/>
      <c r="H729" s="133"/>
      <c r="I729" s="129"/>
      <c r="J729" s="129"/>
      <c r="K729" s="129"/>
      <c r="L729" s="129"/>
      <c r="M729" s="129"/>
      <c r="N729" s="129"/>
      <c r="O729" s="8"/>
      <c r="P729" s="8"/>
      <c r="Q729" s="8"/>
      <c r="R729" s="8"/>
      <c r="S729" s="8"/>
      <c r="T729" s="8"/>
      <c r="U729" s="8"/>
      <c r="V729" s="8"/>
      <c r="W729" s="8"/>
      <c r="X729" s="8"/>
      <c r="Y729" s="8"/>
      <c r="Z729" s="133"/>
      <c r="AA729" s="133"/>
      <c r="AB729" s="8"/>
      <c r="AC729" s="8"/>
      <c r="AD729" s="8"/>
      <c r="AE729" s="8"/>
    </row>
    <row r="730" ht="15.75" customHeight="1">
      <c r="A730" s="8"/>
      <c r="B730" s="8"/>
      <c r="C730" s="8"/>
      <c r="D730" s="8"/>
      <c r="E730" s="8"/>
      <c r="F730" s="8"/>
      <c r="G730" s="133"/>
      <c r="H730" s="133"/>
      <c r="I730" s="129"/>
      <c r="J730" s="129"/>
      <c r="K730" s="129"/>
      <c r="L730" s="129"/>
      <c r="M730" s="129"/>
      <c r="N730" s="129"/>
      <c r="O730" s="8"/>
      <c r="P730" s="8"/>
      <c r="Q730" s="8"/>
      <c r="R730" s="8"/>
      <c r="S730" s="8"/>
      <c r="T730" s="8"/>
      <c r="U730" s="8"/>
      <c r="V730" s="8"/>
      <c r="W730" s="8"/>
      <c r="X730" s="8"/>
      <c r="Y730" s="8"/>
      <c r="Z730" s="133"/>
      <c r="AA730" s="133"/>
      <c r="AB730" s="8"/>
      <c r="AC730" s="8"/>
      <c r="AD730" s="8"/>
      <c r="AE730" s="8"/>
    </row>
    <row r="731" ht="15.75" customHeight="1">
      <c r="A731" s="8"/>
      <c r="B731" s="8"/>
      <c r="C731" s="8"/>
      <c r="D731" s="8"/>
      <c r="E731" s="8"/>
      <c r="F731" s="8"/>
      <c r="G731" s="133"/>
      <c r="H731" s="133"/>
      <c r="I731" s="129"/>
      <c r="J731" s="129"/>
      <c r="K731" s="129"/>
      <c r="L731" s="129"/>
      <c r="M731" s="129"/>
      <c r="N731" s="129"/>
      <c r="O731" s="8"/>
      <c r="P731" s="8"/>
      <c r="Q731" s="8"/>
      <c r="R731" s="8"/>
      <c r="S731" s="8"/>
      <c r="T731" s="8"/>
      <c r="U731" s="8"/>
      <c r="V731" s="8"/>
      <c r="W731" s="8"/>
      <c r="X731" s="8"/>
      <c r="Y731" s="8"/>
      <c r="Z731" s="133"/>
      <c r="AA731" s="133"/>
      <c r="AB731" s="8"/>
      <c r="AC731" s="8"/>
      <c r="AD731" s="8"/>
      <c r="AE731" s="8"/>
    </row>
    <row r="732" ht="15.75" customHeight="1">
      <c r="A732" s="8"/>
      <c r="B732" s="8"/>
      <c r="C732" s="8"/>
      <c r="D732" s="8"/>
      <c r="E732" s="8"/>
      <c r="F732" s="8"/>
      <c r="G732" s="133"/>
      <c r="H732" s="133"/>
      <c r="I732" s="129"/>
      <c r="J732" s="129"/>
      <c r="K732" s="129"/>
      <c r="L732" s="129"/>
      <c r="M732" s="129"/>
      <c r="N732" s="129"/>
      <c r="O732" s="8"/>
      <c r="P732" s="8"/>
      <c r="Q732" s="8"/>
      <c r="R732" s="8"/>
      <c r="S732" s="8"/>
      <c r="T732" s="8"/>
      <c r="U732" s="8"/>
      <c r="V732" s="8"/>
      <c r="W732" s="8"/>
      <c r="X732" s="8"/>
      <c r="Y732" s="8"/>
      <c r="Z732" s="133"/>
      <c r="AA732" s="133"/>
      <c r="AB732" s="8"/>
      <c r="AC732" s="8"/>
      <c r="AD732" s="8"/>
      <c r="AE732" s="8"/>
    </row>
    <row r="733" ht="15.75" customHeight="1">
      <c r="A733" s="8"/>
      <c r="B733" s="8"/>
      <c r="C733" s="8"/>
      <c r="D733" s="8"/>
      <c r="E733" s="8"/>
      <c r="F733" s="8"/>
      <c r="G733" s="133"/>
      <c r="H733" s="133"/>
      <c r="I733" s="129"/>
      <c r="J733" s="129"/>
      <c r="K733" s="129"/>
      <c r="L733" s="129"/>
      <c r="M733" s="129"/>
      <c r="N733" s="129"/>
      <c r="O733" s="8"/>
      <c r="P733" s="8"/>
      <c r="Q733" s="8"/>
      <c r="R733" s="8"/>
      <c r="S733" s="8"/>
      <c r="T733" s="8"/>
      <c r="U733" s="8"/>
      <c r="V733" s="8"/>
      <c r="W733" s="8"/>
      <c r="X733" s="8"/>
      <c r="Y733" s="8"/>
      <c r="Z733" s="133"/>
      <c r="AA733" s="133"/>
      <c r="AB733" s="8"/>
      <c r="AC733" s="8"/>
      <c r="AD733" s="8"/>
      <c r="AE733" s="8"/>
    </row>
    <row r="734" ht="15.75" customHeight="1">
      <c r="A734" s="8"/>
      <c r="B734" s="8"/>
      <c r="C734" s="8"/>
      <c r="D734" s="8"/>
      <c r="E734" s="8"/>
      <c r="F734" s="8"/>
      <c r="G734" s="133"/>
      <c r="H734" s="133"/>
      <c r="I734" s="129"/>
      <c r="J734" s="129"/>
      <c r="K734" s="129"/>
      <c r="L734" s="129"/>
      <c r="M734" s="129"/>
      <c r="N734" s="129"/>
      <c r="O734" s="8"/>
      <c r="P734" s="8"/>
      <c r="Q734" s="8"/>
      <c r="R734" s="8"/>
      <c r="S734" s="8"/>
      <c r="T734" s="8"/>
      <c r="U734" s="8"/>
      <c r="V734" s="8"/>
      <c r="W734" s="8"/>
      <c r="X734" s="8"/>
      <c r="Y734" s="8"/>
      <c r="Z734" s="133"/>
      <c r="AA734" s="133"/>
      <c r="AB734" s="8"/>
      <c r="AC734" s="8"/>
      <c r="AD734" s="8"/>
      <c r="AE734" s="8"/>
    </row>
    <row r="735" ht="15.75" customHeight="1">
      <c r="A735" s="8"/>
      <c r="B735" s="8"/>
      <c r="C735" s="8"/>
      <c r="D735" s="8"/>
      <c r="E735" s="8"/>
      <c r="F735" s="8"/>
      <c r="G735" s="133"/>
      <c r="H735" s="133"/>
      <c r="I735" s="129"/>
      <c r="J735" s="129"/>
      <c r="K735" s="129"/>
      <c r="L735" s="129"/>
      <c r="M735" s="129"/>
      <c r="N735" s="129"/>
      <c r="O735" s="8"/>
      <c r="P735" s="8"/>
      <c r="Q735" s="8"/>
      <c r="R735" s="8"/>
      <c r="S735" s="8"/>
      <c r="T735" s="8"/>
      <c r="U735" s="8"/>
      <c r="V735" s="8"/>
      <c r="W735" s="8"/>
      <c r="X735" s="8"/>
      <c r="Y735" s="8"/>
      <c r="Z735" s="133"/>
      <c r="AA735" s="133"/>
      <c r="AB735" s="8"/>
      <c r="AC735" s="8"/>
      <c r="AD735" s="8"/>
      <c r="AE735" s="8"/>
    </row>
    <row r="736" ht="15.75" customHeight="1">
      <c r="A736" s="8"/>
      <c r="B736" s="8"/>
      <c r="C736" s="8"/>
      <c r="D736" s="8"/>
      <c r="E736" s="8"/>
      <c r="F736" s="8"/>
      <c r="G736" s="133"/>
      <c r="H736" s="133"/>
      <c r="I736" s="129"/>
      <c r="J736" s="129"/>
      <c r="K736" s="129"/>
      <c r="L736" s="129"/>
      <c r="M736" s="129"/>
      <c r="N736" s="129"/>
      <c r="O736" s="8"/>
      <c r="P736" s="8"/>
      <c r="Q736" s="8"/>
      <c r="R736" s="8"/>
      <c r="S736" s="8"/>
      <c r="T736" s="8"/>
      <c r="U736" s="8"/>
      <c r="V736" s="8"/>
      <c r="W736" s="8"/>
      <c r="X736" s="8"/>
      <c r="Y736" s="8"/>
      <c r="Z736" s="133"/>
      <c r="AA736" s="133"/>
      <c r="AB736" s="8"/>
      <c r="AC736" s="8"/>
      <c r="AD736" s="8"/>
      <c r="AE736" s="8"/>
    </row>
    <row r="737" ht="15.75" customHeight="1">
      <c r="A737" s="8"/>
      <c r="B737" s="8"/>
      <c r="C737" s="8"/>
      <c r="D737" s="8"/>
      <c r="E737" s="8"/>
      <c r="F737" s="8"/>
      <c r="G737" s="133"/>
      <c r="H737" s="133"/>
      <c r="I737" s="129"/>
      <c r="J737" s="129"/>
      <c r="K737" s="129"/>
      <c r="L737" s="129"/>
      <c r="M737" s="129"/>
      <c r="N737" s="129"/>
      <c r="O737" s="8"/>
      <c r="P737" s="8"/>
      <c r="Q737" s="8"/>
      <c r="R737" s="8"/>
      <c r="S737" s="8"/>
      <c r="T737" s="8"/>
      <c r="U737" s="8"/>
      <c r="V737" s="8"/>
      <c r="W737" s="8"/>
      <c r="X737" s="8"/>
      <c r="Y737" s="8"/>
      <c r="Z737" s="133"/>
      <c r="AA737" s="133"/>
      <c r="AB737" s="8"/>
      <c r="AC737" s="8"/>
      <c r="AD737" s="8"/>
      <c r="AE737" s="8"/>
    </row>
    <row r="738" ht="15.75" customHeight="1">
      <c r="A738" s="8"/>
      <c r="B738" s="8"/>
      <c r="C738" s="8"/>
      <c r="D738" s="8"/>
      <c r="E738" s="8"/>
      <c r="F738" s="8"/>
      <c r="G738" s="133"/>
      <c r="H738" s="133"/>
      <c r="I738" s="129"/>
      <c r="J738" s="129"/>
      <c r="K738" s="129"/>
      <c r="L738" s="129"/>
      <c r="M738" s="129"/>
      <c r="N738" s="129"/>
      <c r="O738" s="8"/>
      <c r="P738" s="8"/>
      <c r="Q738" s="8"/>
      <c r="R738" s="8"/>
      <c r="S738" s="8"/>
      <c r="T738" s="8"/>
      <c r="U738" s="8"/>
      <c r="V738" s="8"/>
      <c r="W738" s="8"/>
      <c r="X738" s="8"/>
      <c r="Y738" s="8"/>
      <c r="Z738" s="133"/>
      <c r="AA738" s="133"/>
      <c r="AB738" s="8"/>
      <c r="AC738" s="8"/>
      <c r="AD738" s="8"/>
      <c r="AE738" s="8"/>
    </row>
    <row r="739" ht="15.75" customHeight="1">
      <c r="A739" s="8"/>
      <c r="B739" s="8"/>
      <c r="C739" s="8"/>
      <c r="D739" s="8"/>
      <c r="E739" s="8"/>
      <c r="F739" s="8"/>
      <c r="G739" s="133"/>
      <c r="H739" s="133"/>
      <c r="I739" s="129"/>
      <c r="J739" s="129"/>
      <c r="K739" s="129"/>
      <c r="L739" s="129"/>
      <c r="M739" s="129"/>
      <c r="N739" s="129"/>
      <c r="O739" s="8"/>
      <c r="P739" s="8"/>
      <c r="Q739" s="8"/>
      <c r="R739" s="8"/>
      <c r="S739" s="8"/>
      <c r="T739" s="8"/>
      <c r="U739" s="8"/>
      <c r="V739" s="8"/>
      <c r="W739" s="8"/>
      <c r="X739" s="8"/>
      <c r="Y739" s="8"/>
      <c r="Z739" s="133"/>
      <c r="AA739" s="133"/>
      <c r="AB739" s="8"/>
      <c r="AC739" s="8"/>
      <c r="AD739" s="8"/>
      <c r="AE739" s="8"/>
    </row>
    <row r="740" ht="15.75" customHeight="1">
      <c r="A740" s="8"/>
      <c r="B740" s="8"/>
      <c r="C740" s="8"/>
      <c r="D740" s="8"/>
      <c r="E740" s="8"/>
      <c r="F740" s="8"/>
      <c r="G740" s="133"/>
      <c r="H740" s="133"/>
      <c r="I740" s="129"/>
      <c r="J740" s="129"/>
      <c r="K740" s="129"/>
      <c r="L740" s="129"/>
      <c r="M740" s="129"/>
      <c r="N740" s="129"/>
      <c r="O740" s="8"/>
      <c r="P740" s="8"/>
      <c r="Q740" s="8"/>
      <c r="R740" s="8"/>
      <c r="S740" s="8"/>
      <c r="T740" s="8"/>
      <c r="U740" s="8"/>
      <c r="V740" s="8"/>
      <c r="W740" s="8"/>
      <c r="X740" s="8"/>
      <c r="Y740" s="8"/>
      <c r="Z740" s="133"/>
      <c r="AA740" s="133"/>
      <c r="AB740" s="8"/>
      <c r="AC740" s="8"/>
      <c r="AD740" s="8"/>
      <c r="AE740" s="8"/>
    </row>
    <row r="741" ht="15.75" customHeight="1">
      <c r="A741" s="8"/>
      <c r="B741" s="8"/>
      <c r="C741" s="8"/>
      <c r="D741" s="8"/>
      <c r="E741" s="8"/>
      <c r="F741" s="8"/>
      <c r="G741" s="133"/>
      <c r="H741" s="133"/>
      <c r="I741" s="129"/>
      <c r="J741" s="129"/>
      <c r="K741" s="129"/>
      <c r="L741" s="129"/>
      <c r="M741" s="129"/>
      <c r="N741" s="129"/>
      <c r="O741" s="8"/>
      <c r="P741" s="8"/>
      <c r="Q741" s="8"/>
      <c r="R741" s="8"/>
      <c r="S741" s="8"/>
      <c r="T741" s="8"/>
      <c r="U741" s="8"/>
      <c r="V741" s="8"/>
      <c r="W741" s="8"/>
      <c r="X741" s="8"/>
      <c r="Y741" s="8"/>
      <c r="Z741" s="133"/>
      <c r="AA741" s="133"/>
      <c r="AB741" s="8"/>
      <c r="AC741" s="8"/>
      <c r="AD741" s="8"/>
      <c r="AE741" s="8"/>
    </row>
    <row r="742" ht="15.75" customHeight="1">
      <c r="A742" s="8"/>
      <c r="B742" s="8"/>
      <c r="C742" s="8"/>
      <c r="D742" s="8"/>
      <c r="E742" s="8"/>
      <c r="F742" s="8"/>
      <c r="G742" s="133"/>
      <c r="H742" s="133"/>
      <c r="I742" s="129"/>
      <c r="J742" s="129"/>
      <c r="K742" s="129"/>
      <c r="L742" s="129"/>
      <c r="M742" s="129"/>
      <c r="N742" s="129"/>
      <c r="O742" s="8"/>
      <c r="P742" s="8"/>
      <c r="Q742" s="8"/>
      <c r="R742" s="8"/>
      <c r="S742" s="8"/>
      <c r="T742" s="8"/>
      <c r="U742" s="8"/>
      <c r="V742" s="8"/>
      <c r="W742" s="8"/>
      <c r="X742" s="8"/>
      <c r="Y742" s="8"/>
      <c r="Z742" s="133"/>
      <c r="AA742" s="133"/>
      <c r="AB742" s="8"/>
      <c r="AC742" s="8"/>
      <c r="AD742" s="8"/>
      <c r="AE742" s="8"/>
    </row>
    <row r="743" ht="15.75" customHeight="1">
      <c r="A743" s="8"/>
      <c r="B743" s="8"/>
      <c r="C743" s="8"/>
      <c r="D743" s="8"/>
      <c r="E743" s="8"/>
      <c r="F743" s="8"/>
      <c r="G743" s="133"/>
      <c r="H743" s="133"/>
      <c r="I743" s="129"/>
      <c r="J743" s="129"/>
      <c r="K743" s="129"/>
      <c r="L743" s="129"/>
      <c r="M743" s="129"/>
      <c r="N743" s="129"/>
      <c r="O743" s="8"/>
      <c r="P743" s="8"/>
      <c r="Q743" s="8"/>
      <c r="R743" s="8"/>
      <c r="S743" s="8"/>
      <c r="T743" s="8"/>
      <c r="U743" s="8"/>
      <c r="V743" s="8"/>
      <c r="W743" s="8"/>
      <c r="X743" s="8"/>
      <c r="Y743" s="8"/>
      <c r="Z743" s="133"/>
      <c r="AA743" s="133"/>
      <c r="AB743" s="8"/>
      <c r="AC743" s="8"/>
      <c r="AD743" s="8"/>
      <c r="AE743" s="8"/>
    </row>
    <row r="744" ht="15.75" customHeight="1">
      <c r="A744" s="8"/>
      <c r="B744" s="8"/>
      <c r="C744" s="8"/>
      <c r="D744" s="8"/>
      <c r="E744" s="8"/>
      <c r="F744" s="8"/>
      <c r="G744" s="133"/>
      <c r="H744" s="133"/>
      <c r="I744" s="129"/>
      <c r="J744" s="129"/>
      <c r="K744" s="129"/>
      <c r="L744" s="129"/>
      <c r="M744" s="129"/>
      <c r="N744" s="129"/>
      <c r="O744" s="8"/>
      <c r="P744" s="8"/>
      <c r="Q744" s="8"/>
      <c r="R744" s="8"/>
      <c r="S744" s="8"/>
      <c r="T744" s="8"/>
      <c r="U744" s="8"/>
      <c r="V744" s="8"/>
      <c r="W744" s="8"/>
      <c r="X744" s="8"/>
      <c r="Y744" s="8"/>
      <c r="Z744" s="133"/>
      <c r="AA744" s="133"/>
      <c r="AB744" s="8"/>
      <c r="AC744" s="8"/>
      <c r="AD744" s="8"/>
      <c r="AE744" s="8"/>
    </row>
    <row r="745" ht="15.75" customHeight="1">
      <c r="A745" s="8"/>
      <c r="B745" s="8"/>
      <c r="C745" s="8"/>
      <c r="D745" s="8"/>
      <c r="E745" s="8"/>
      <c r="F745" s="8"/>
      <c r="G745" s="133"/>
      <c r="H745" s="133"/>
      <c r="I745" s="129"/>
      <c r="J745" s="129"/>
      <c r="K745" s="129"/>
      <c r="L745" s="129"/>
      <c r="M745" s="129"/>
      <c r="N745" s="129"/>
      <c r="O745" s="8"/>
      <c r="P745" s="8"/>
      <c r="Q745" s="8"/>
      <c r="R745" s="8"/>
      <c r="S745" s="8"/>
      <c r="T745" s="8"/>
      <c r="U745" s="8"/>
      <c r="V745" s="8"/>
      <c r="W745" s="8"/>
      <c r="X745" s="8"/>
      <c r="Y745" s="8"/>
      <c r="Z745" s="133"/>
      <c r="AA745" s="133"/>
      <c r="AB745" s="8"/>
      <c r="AC745" s="8"/>
      <c r="AD745" s="8"/>
      <c r="AE745" s="8"/>
    </row>
    <row r="746" ht="15.75" customHeight="1">
      <c r="A746" s="8"/>
      <c r="B746" s="8"/>
      <c r="C746" s="8"/>
      <c r="D746" s="8"/>
      <c r="E746" s="8"/>
      <c r="F746" s="8"/>
      <c r="G746" s="133"/>
      <c r="H746" s="133"/>
      <c r="I746" s="129"/>
      <c r="J746" s="129"/>
      <c r="K746" s="129"/>
      <c r="L746" s="129"/>
      <c r="M746" s="129"/>
      <c r="N746" s="129"/>
      <c r="O746" s="8"/>
      <c r="P746" s="8"/>
      <c r="Q746" s="8"/>
      <c r="R746" s="8"/>
      <c r="S746" s="8"/>
      <c r="T746" s="8"/>
      <c r="U746" s="8"/>
      <c r="V746" s="8"/>
      <c r="W746" s="8"/>
      <c r="X746" s="8"/>
      <c r="Y746" s="8"/>
      <c r="Z746" s="133"/>
      <c r="AA746" s="133"/>
      <c r="AB746" s="8"/>
      <c r="AC746" s="8"/>
      <c r="AD746" s="8"/>
      <c r="AE746" s="8"/>
    </row>
    <row r="747" ht="15.75" customHeight="1">
      <c r="A747" s="8"/>
      <c r="B747" s="8"/>
      <c r="C747" s="8"/>
      <c r="D747" s="8"/>
      <c r="E747" s="8"/>
      <c r="F747" s="8"/>
      <c r="G747" s="133"/>
      <c r="H747" s="133"/>
      <c r="I747" s="129"/>
      <c r="J747" s="129"/>
      <c r="K747" s="129"/>
      <c r="L747" s="129"/>
      <c r="M747" s="129"/>
      <c r="N747" s="129"/>
      <c r="O747" s="8"/>
      <c r="P747" s="8"/>
      <c r="Q747" s="8"/>
      <c r="R747" s="8"/>
      <c r="S747" s="8"/>
      <c r="T747" s="8"/>
      <c r="U747" s="8"/>
      <c r="V747" s="8"/>
      <c r="W747" s="8"/>
      <c r="X747" s="8"/>
      <c r="Y747" s="8"/>
      <c r="Z747" s="133"/>
      <c r="AA747" s="133"/>
      <c r="AB747" s="8"/>
      <c r="AC747" s="8"/>
      <c r="AD747" s="8"/>
      <c r="AE747" s="8"/>
    </row>
    <row r="748" ht="15.75" customHeight="1">
      <c r="A748" s="8"/>
      <c r="B748" s="8"/>
      <c r="C748" s="8"/>
      <c r="D748" s="8"/>
      <c r="E748" s="8"/>
      <c r="F748" s="8"/>
      <c r="G748" s="133"/>
      <c r="H748" s="133"/>
      <c r="I748" s="129"/>
      <c r="J748" s="129"/>
      <c r="K748" s="129"/>
      <c r="L748" s="129"/>
      <c r="M748" s="129"/>
      <c r="N748" s="129"/>
      <c r="O748" s="8"/>
      <c r="P748" s="8"/>
      <c r="Q748" s="8"/>
      <c r="R748" s="8"/>
      <c r="S748" s="8"/>
      <c r="T748" s="8"/>
      <c r="U748" s="8"/>
      <c r="V748" s="8"/>
      <c r="W748" s="8"/>
      <c r="X748" s="8"/>
      <c r="Y748" s="8"/>
      <c r="Z748" s="133"/>
      <c r="AA748" s="133"/>
      <c r="AB748" s="8"/>
      <c r="AC748" s="8"/>
      <c r="AD748" s="8"/>
      <c r="AE748" s="8"/>
    </row>
    <row r="749" ht="15.75" customHeight="1">
      <c r="A749" s="8"/>
      <c r="B749" s="8"/>
      <c r="C749" s="8"/>
      <c r="D749" s="8"/>
      <c r="E749" s="8"/>
      <c r="F749" s="8"/>
      <c r="G749" s="133"/>
      <c r="H749" s="133"/>
      <c r="I749" s="129"/>
      <c r="J749" s="129"/>
      <c r="K749" s="129"/>
      <c r="L749" s="129"/>
      <c r="M749" s="129"/>
      <c r="N749" s="129"/>
      <c r="O749" s="8"/>
      <c r="P749" s="8"/>
      <c r="Q749" s="8"/>
      <c r="R749" s="8"/>
      <c r="S749" s="8"/>
      <c r="T749" s="8"/>
      <c r="U749" s="8"/>
      <c r="V749" s="8"/>
      <c r="W749" s="8"/>
      <c r="X749" s="8"/>
      <c r="Y749" s="8"/>
      <c r="Z749" s="133"/>
      <c r="AA749" s="133"/>
      <c r="AB749" s="8"/>
      <c r="AC749" s="8"/>
      <c r="AD749" s="8"/>
      <c r="AE749" s="8"/>
    </row>
    <row r="750" ht="15.75" customHeight="1">
      <c r="A750" s="8"/>
      <c r="B750" s="8"/>
      <c r="C750" s="8"/>
      <c r="D750" s="8"/>
      <c r="E750" s="8"/>
      <c r="F750" s="8"/>
      <c r="G750" s="133"/>
      <c r="H750" s="133"/>
      <c r="I750" s="129"/>
      <c r="J750" s="129"/>
      <c r="K750" s="129"/>
      <c r="L750" s="129"/>
      <c r="M750" s="129"/>
      <c r="N750" s="129"/>
      <c r="O750" s="8"/>
      <c r="P750" s="8"/>
      <c r="Q750" s="8"/>
      <c r="R750" s="8"/>
      <c r="S750" s="8"/>
      <c r="T750" s="8"/>
      <c r="U750" s="8"/>
      <c r="V750" s="8"/>
      <c r="W750" s="8"/>
      <c r="X750" s="8"/>
      <c r="Y750" s="8"/>
      <c r="Z750" s="133"/>
      <c r="AA750" s="133"/>
      <c r="AB750" s="8"/>
      <c r="AC750" s="8"/>
      <c r="AD750" s="8"/>
      <c r="AE750" s="8"/>
    </row>
    <row r="751" ht="15.75" customHeight="1">
      <c r="A751" s="8"/>
      <c r="B751" s="8"/>
      <c r="C751" s="8"/>
      <c r="D751" s="8"/>
      <c r="E751" s="8"/>
      <c r="F751" s="8"/>
      <c r="G751" s="133"/>
      <c r="H751" s="133"/>
      <c r="I751" s="129"/>
      <c r="J751" s="129"/>
      <c r="K751" s="129"/>
      <c r="L751" s="129"/>
      <c r="M751" s="129"/>
      <c r="N751" s="129"/>
      <c r="O751" s="8"/>
      <c r="P751" s="8"/>
      <c r="Q751" s="8"/>
      <c r="R751" s="8"/>
      <c r="S751" s="8"/>
      <c r="T751" s="8"/>
      <c r="U751" s="8"/>
      <c r="V751" s="8"/>
      <c r="W751" s="8"/>
      <c r="X751" s="8"/>
      <c r="Y751" s="8"/>
      <c r="Z751" s="133"/>
      <c r="AA751" s="133"/>
      <c r="AB751" s="8"/>
      <c r="AC751" s="8"/>
      <c r="AD751" s="8"/>
      <c r="AE751" s="8"/>
    </row>
    <row r="752" ht="15.75" customHeight="1">
      <c r="A752" s="8"/>
      <c r="B752" s="8"/>
      <c r="C752" s="8"/>
      <c r="D752" s="8"/>
      <c r="E752" s="8"/>
      <c r="F752" s="8"/>
      <c r="G752" s="133"/>
      <c r="H752" s="133"/>
      <c r="I752" s="129"/>
      <c r="J752" s="129"/>
      <c r="K752" s="129"/>
      <c r="L752" s="129"/>
      <c r="M752" s="129"/>
      <c r="N752" s="129"/>
      <c r="O752" s="8"/>
      <c r="P752" s="8"/>
      <c r="Q752" s="8"/>
      <c r="R752" s="8"/>
      <c r="S752" s="8"/>
      <c r="T752" s="8"/>
      <c r="U752" s="8"/>
      <c r="V752" s="8"/>
      <c r="W752" s="8"/>
      <c r="X752" s="8"/>
      <c r="Y752" s="8"/>
      <c r="Z752" s="133"/>
      <c r="AA752" s="133"/>
      <c r="AB752" s="8"/>
      <c r="AC752" s="8"/>
      <c r="AD752" s="8"/>
      <c r="AE752" s="8"/>
    </row>
    <row r="753" ht="15.75" customHeight="1">
      <c r="A753" s="8"/>
      <c r="B753" s="8"/>
      <c r="C753" s="8"/>
      <c r="D753" s="8"/>
      <c r="E753" s="8"/>
      <c r="F753" s="8"/>
      <c r="G753" s="133"/>
      <c r="H753" s="133"/>
      <c r="I753" s="129"/>
      <c r="J753" s="129"/>
      <c r="K753" s="129"/>
      <c r="L753" s="129"/>
      <c r="M753" s="129"/>
      <c r="N753" s="129"/>
      <c r="O753" s="8"/>
      <c r="P753" s="8"/>
      <c r="Q753" s="8"/>
      <c r="R753" s="8"/>
      <c r="S753" s="8"/>
      <c r="T753" s="8"/>
      <c r="U753" s="8"/>
      <c r="V753" s="8"/>
      <c r="W753" s="8"/>
      <c r="X753" s="8"/>
      <c r="Y753" s="8"/>
      <c r="Z753" s="133"/>
      <c r="AA753" s="133"/>
      <c r="AB753" s="8"/>
      <c r="AC753" s="8"/>
      <c r="AD753" s="8"/>
      <c r="AE753" s="8"/>
    </row>
    <row r="754" ht="15.75" customHeight="1">
      <c r="A754" s="8"/>
      <c r="B754" s="8"/>
      <c r="C754" s="8"/>
      <c r="D754" s="8"/>
      <c r="E754" s="8"/>
      <c r="F754" s="8"/>
      <c r="G754" s="133"/>
      <c r="H754" s="133"/>
      <c r="I754" s="129"/>
      <c r="J754" s="129"/>
      <c r="K754" s="129"/>
      <c r="L754" s="129"/>
      <c r="M754" s="129"/>
      <c r="N754" s="129"/>
      <c r="O754" s="8"/>
      <c r="P754" s="8"/>
      <c r="Q754" s="8"/>
      <c r="R754" s="8"/>
      <c r="S754" s="8"/>
      <c r="T754" s="8"/>
      <c r="U754" s="8"/>
      <c r="V754" s="8"/>
      <c r="W754" s="8"/>
      <c r="X754" s="8"/>
      <c r="Y754" s="8"/>
      <c r="Z754" s="133"/>
      <c r="AA754" s="133"/>
      <c r="AB754" s="8"/>
      <c r="AC754" s="8"/>
      <c r="AD754" s="8"/>
      <c r="AE754" s="8"/>
    </row>
    <row r="755" ht="15.75" customHeight="1">
      <c r="A755" s="8"/>
      <c r="B755" s="8"/>
      <c r="C755" s="8"/>
      <c r="D755" s="8"/>
      <c r="E755" s="8"/>
      <c r="F755" s="8"/>
      <c r="G755" s="133"/>
      <c r="H755" s="133"/>
      <c r="I755" s="129"/>
      <c r="J755" s="129"/>
      <c r="K755" s="129"/>
      <c r="L755" s="129"/>
      <c r="M755" s="129"/>
      <c r="N755" s="129"/>
      <c r="O755" s="8"/>
      <c r="P755" s="8"/>
      <c r="Q755" s="8"/>
      <c r="R755" s="8"/>
      <c r="S755" s="8"/>
      <c r="T755" s="8"/>
      <c r="U755" s="8"/>
      <c r="V755" s="8"/>
      <c r="W755" s="8"/>
      <c r="X755" s="8"/>
      <c r="Y755" s="8"/>
      <c r="Z755" s="133"/>
      <c r="AA755" s="133"/>
      <c r="AB755" s="8"/>
      <c r="AC755" s="8"/>
      <c r="AD755" s="8"/>
      <c r="AE755" s="8"/>
    </row>
    <row r="756" ht="15.75" customHeight="1">
      <c r="A756" s="8"/>
      <c r="B756" s="8"/>
      <c r="C756" s="8"/>
      <c r="D756" s="8"/>
      <c r="E756" s="8"/>
      <c r="F756" s="8"/>
      <c r="G756" s="133"/>
      <c r="H756" s="133"/>
      <c r="I756" s="129"/>
      <c r="J756" s="129"/>
      <c r="K756" s="129"/>
      <c r="L756" s="129"/>
      <c r="M756" s="129"/>
      <c r="N756" s="129"/>
      <c r="O756" s="8"/>
      <c r="P756" s="8"/>
      <c r="Q756" s="8"/>
      <c r="R756" s="8"/>
      <c r="S756" s="8"/>
      <c r="T756" s="8"/>
      <c r="U756" s="8"/>
      <c r="V756" s="8"/>
      <c r="W756" s="8"/>
      <c r="X756" s="8"/>
      <c r="Y756" s="8"/>
      <c r="Z756" s="133"/>
      <c r="AA756" s="133"/>
      <c r="AB756" s="8"/>
      <c r="AC756" s="8"/>
      <c r="AD756" s="8"/>
      <c r="AE756" s="8"/>
    </row>
    <row r="757" ht="15.75" customHeight="1">
      <c r="A757" s="8"/>
      <c r="B757" s="8"/>
      <c r="C757" s="8"/>
      <c r="D757" s="8"/>
      <c r="E757" s="8"/>
      <c r="F757" s="8"/>
      <c r="G757" s="133"/>
      <c r="H757" s="133"/>
      <c r="I757" s="129"/>
      <c r="J757" s="129"/>
      <c r="K757" s="129"/>
      <c r="L757" s="129"/>
      <c r="M757" s="129"/>
      <c r="N757" s="129"/>
      <c r="O757" s="8"/>
      <c r="P757" s="8"/>
      <c r="Q757" s="8"/>
      <c r="R757" s="8"/>
      <c r="S757" s="8"/>
      <c r="T757" s="8"/>
      <c r="U757" s="8"/>
      <c r="V757" s="8"/>
      <c r="W757" s="8"/>
      <c r="X757" s="8"/>
      <c r="Y757" s="8"/>
      <c r="Z757" s="133"/>
      <c r="AA757" s="133"/>
      <c r="AB757" s="8"/>
      <c r="AC757" s="8"/>
      <c r="AD757" s="8"/>
      <c r="AE757" s="8"/>
    </row>
    <row r="758" ht="15.75" customHeight="1">
      <c r="A758" s="8"/>
      <c r="B758" s="8"/>
      <c r="C758" s="8"/>
      <c r="D758" s="8"/>
      <c r="E758" s="8"/>
      <c r="F758" s="8"/>
      <c r="G758" s="133"/>
      <c r="H758" s="133"/>
      <c r="I758" s="129"/>
      <c r="J758" s="129"/>
      <c r="K758" s="129"/>
      <c r="L758" s="129"/>
      <c r="M758" s="129"/>
      <c r="N758" s="129"/>
      <c r="O758" s="8"/>
      <c r="P758" s="8"/>
      <c r="Q758" s="8"/>
      <c r="R758" s="8"/>
      <c r="S758" s="8"/>
      <c r="T758" s="8"/>
      <c r="U758" s="8"/>
      <c r="V758" s="8"/>
      <c r="W758" s="8"/>
      <c r="X758" s="8"/>
      <c r="Y758" s="8"/>
      <c r="Z758" s="133"/>
      <c r="AA758" s="133"/>
      <c r="AB758" s="8"/>
      <c r="AC758" s="8"/>
      <c r="AD758" s="8"/>
      <c r="AE758" s="8"/>
    </row>
    <row r="759" ht="15.75" customHeight="1">
      <c r="A759" s="8"/>
      <c r="B759" s="8"/>
      <c r="C759" s="8"/>
      <c r="D759" s="8"/>
      <c r="E759" s="8"/>
      <c r="F759" s="8"/>
      <c r="G759" s="133"/>
      <c r="H759" s="133"/>
      <c r="I759" s="129"/>
      <c r="J759" s="129"/>
      <c r="K759" s="129"/>
      <c r="L759" s="129"/>
      <c r="M759" s="129"/>
      <c r="N759" s="129"/>
      <c r="O759" s="8"/>
      <c r="P759" s="8"/>
      <c r="Q759" s="8"/>
      <c r="R759" s="8"/>
      <c r="S759" s="8"/>
      <c r="T759" s="8"/>
      <c r="U759" s="8"/>
      <c r="V759" s="8"/>
      <c r="W759" s="8"/>
      <c r="X759" s="8"/>
      <c r="Y759" s="8"/>
      <c r="Z759" s="133"/>
      <c r="AA759" s="133"/>
      <c r="AB759" s="8"/>
      <c r="AC759" s="8"/>
      <c r="AD759" s="8"/>
      <c r="AE759" s="8"/>
    </row>
    <row r="760" ht="15.75" customHeight="1">
      <c r="A760" s="8"/>
      <c r="B760" s="8"/>
      <c r="C760" s="8"/>
      <c r="D760" s="8"/>
      <c r="E760" s="8"/>
      <c r="F760" s="8"/>
      <c r="G760" s="133"/>
      <c r="H760" s="133"/>
      <c r="I760" s="129"/>
      <c r="J760" s="129"/>
      <c r="K760" s="129"/>
      <c r="L760" s="129"/>
      <c r="M760" s="129"/>
      <c r="N760" s="129"/>
      <c r="O760" s="8"/>
      <c r="P760" s="8"/>
      <c r="Q760" s="8"/>
      <c r="R760" s="8"/>
      <c r="S760" s="8"/>
      <c r="T760" s="8"/>
      <c r="U760" s="8"/>
      <c r="V760" s="8"/>
      <c r="W760" s="8"/>
      <c r="X760" s="8"/>
      <c r="Y760" s="8"/>
      <c r="Z760" s="133"/>
      <c r="AA760" s="133"/>
      <c r="AB760" s="8"/>
      <c r="AC760" s="8"/>
      <c r="AD760" s="8"/>
      <c r="AE760" s="8"/>
    </row>
    <row r="761" ht="15.75" customHeight="1">
      <c r="A761" s="8"/>
      <c r="B761" s="8"/>
      <c r="C761" s="8"/>
      <c r="D761" s="8"/>
      <c r="E761" s="8"/>
      <c r="F761" s="8"/>
      <c r="G761" s="133"/>
      <c r="H761" s="133"/>
      <c r="I761" s="129"/>
      <c r="J761" s="129"/>
      <c r="K761" s="129"/>
      <c r="L761" s="129"/>
      <c r="M761" s="129"/>
      <c r="N761" s="129"/>
      <c r="O761" s="8"/>
      <c r="P761" s="8"/>
      <c r="Q761" s="8"/>
      <c r="R761" s="8"/>
      <c r="S761" s="8"/>
      <c r="T761" s="8"/>
      <c r="U761" s="8"/>
      <c r="V761" s="8"/>
      <c r="W761" s="8"/>
      <c r="X761" s="8"/>
      <c r="Y761" s="8"/>
      <c r="Z761" s="133"/>
      <c r="AA761" s="133"/>
      <c r="AB761" s="8"/>
      <c r="AC761" s="8"/>
      <c r="AD761" s="8"/>
      <c r="AE761" s="8"/>
    </row>
    <row r="762" ht="15.75" customHeight="1">
      <c r="A762" s="8"/>
      <c r="B762" s="8"/>
      <c r="C762" s="8"/>
      <c r="D762" s="8"/>
      <c r="E762" s="8"/>
      <c r="F762" s="8"/>
      <c r="G762" s="133"/>
      <c r="H762" s="133"/>
      <c r="I762" s="129"/>
      <c r="J762" s="129"/>
      <c r="K762" s="129"/>
      <c r="L762" s="129"/>
      <c r="M762" s="129"/>
      <c r="N762" s="129"/>
      <c r="O762" s="8"/>
      <c r="P762" s="8"/>
      <c r="Q762" s="8"/>
      <c r="R762" s="8"/>
      <c r="S762" s="8"/>
      <c r="T762" s="8"/>
      <c r="U762" s="8"/>
      <c r="V762" s="8"/>
      <c r="W762" s="8"/>
      <c r="X762" s="8"/>
      <c r="Y762" s="8"/>
      <c r="Z762" s="133"/>
      <c r="AA762" s="133"/>
      <c r="AB762" s="8"/>
      <c r="AC762" s="8"/>
      <c r="AD762" s="8"/>
      <c r="AE762" s="8"/>
    </row>
    <row r="763" ht="15.75" customHeight="1">
      <c r="A763" s="8"/>
      <c r="B763" s="8"/>
      <c r="C763" s="8"/>
      <c r="D763" s="8"/>
      <c r="E763" s="8"/>
      <c r="F763" s="8"/>
      <c r="G763" s="133"/>
      <c r="H763" s="133"/>
      <c r="I763" s="129"/>
      <c r="J763" s="129"/>
      <c r="K763" s="129"/>
      <c r="L763" s="129"/>
      <c r="M763" s="129"/>
      <c r="N763" s="129"/>
      <c r="O763" s="8"/>
      <c r="P763" s="8"/>
      <c r="Q763" s="8"/>
      <c r="R763" s="8"/>
      <c r="S763" s="8"/>
      <c r="T763" s="8"/>
      <c r="U763" s="8"/>
      <c r="V763" s="8"/>
      <c r="W763" s="8"/>
      <c r="X763" s="8"/>
      <c r="Y763" s="8"/>
      <c r="Z763" s="133"/>
      <c r="AA763" s="133"/>
      <c r="AB763" s="8"/>
      <c r="AC763" s="8"/>
      <c r="AD763" s="8"/>
      <c r="AE763" s="8"/>
    </row>
    <row r="764" ht="15.75" customHeight="1">
      <c r="A764" s="8"/>
      <c r="B764" s="8"/>
      <c r="C764" s="8"/>
      <c r="D764" s="8"/>
      <c r="E764" s="8"/>
      <c r="F764" s="8"/>
      <c r="G764" s="133"/>
      <c r="H764" s="133"/>
      <c r="I764" s="129"/>
      <c r="J764" s="129"/>
      <c r="K764" s="129"/>
      <c r="L764" s="129"/>
      <c r="M764" s="129"/>
      <c r="N764" s="129"/>
      <c r="O764" s="8"/>
      <c r="P764" s="8"/>
      <c r="Q764" s="8"/>
      <c r="R764" s="8"/>
      <c r="S764" s="8"/>
      <c r="T764" s="8"/>
      <c r="U764" s="8"/>
      <c r="V764" s="8"/>
      <c r="W764" s="8"/>
      <c r="X764" s="8"/>
      <c r="Y764" s="8"/>
      <c r="Z764" s="133"/>
      <c r="AA764" s="133"/>
      <c r="AB764" s="8"/>
      <c r="AC764" s="8"/>
      <c r="AD764" s="8"/>
      <c r="AE764" s="8"/>
    </row>
    <row r="765" ht="15.75" customHeight="1">
      <c r="A765" s="8"/>
      <c r="B765" s="8"/>
      <c r="C765" s="8"/>
      <c r="D765" s="8"/>
      <c r="E765" s="8"/>
      <c r="F765" s="8"/>
      <c r="G765" s="133"/>
      <c r="H765" s="133"/>
      <c r="I765" s="129"/>
      <c r="J765" s="129"/>
      <c r="K765" s="129"/>
      <c r="L765" s="129"/>
      <c r="M765" s="129"/>
      <c r="N765" s="129"/>
      <c r="O765" s="8"/>
      <c r="P765" s="8"/>
      <c r="Q765" s="8"/>
      <c r="R765" s="8"/>
      <c r="S765" s="8"/>
      <c r="T765" s="8"/>
      <c r="U765" s="8"/>
      <c r="V765" s="8"/>
      <c r="W765" s="8"/>
      <c r="X765" s="8"/>
      <c r="Y765" s="8"/>
      <c r="Z765" s="133"/>
      <c r="AA765" s="133"/>
      <c r="AB765" s="8"/>
      <c r="AC765" s="8"/>
      <c r="AD765" s="8"/>
      <c r="AE765" s="8"/>
    </row>
    <row r="766" ht="15.75" customHeight="1">
      <c r="A766" s="8"/>
      <c r="B766" s="8"/>
      <c r="C766" s="8"/>
      <c r="D766" s="8"/>
      <c r="E766" s="8"/>
      <c r="F766" s="8"/>
      <c r="G766" s="133"/>
      <c r="H766" s="133"/>
      <c r="I766" s="129"/>
      <c r="J766" s="129"/>
      <c r="K766" s="129"/>
      <c r="L766" s="129"/>
      <c r="M766" s="129"/>
      <c r="N766" s="129"/>
      <c r="O766" s="8"/>
      <c r="P766" s="8"/>
      <c r="Q766" s="8"/>
      <c r="R766" s="8"/>
      <c r="S766" s="8"/>
      <c r="T766" s="8"/>
      <c r="U766" s="8"/>
      <c r="V766" s="8"/>
      <c r="W766" s="8"/>
      <c r="X766" s="8"/>
      <c r="Y766" s="8"/>
      <c r="Z766" s="133"/>
      <c r="AA766" s="133"/>
      <c r="AB766" s="8"/>
      <c r="AC766" s="8"/>
      <c r="AD766" s="8"/>
      <c r="AE766" s="8"/>
    </row>
    <row r="767" ht="15.75" customHeight="1">
      <c r="A767" s="8"/>
      <c r="B767" s="8"/>
      <c r="C767" s="8"/>
      <c r="D767" s="8"/>
      <c r="E767" s="8"/>
      <c r="F767" s="8"/>
      <c r="G767" s="133"/>
      <c r="H767" s="133"/>
      <c r="I767" s="129"/>
      <c r="J767" s="129"/>
      <c r="K767" s="129"/>
      <c r="L767" s="129"/>
      <c r="M767" s="129"/>
      <c r="N767" s="129"/>
      <c r="O767" s="8"/>
      <c r="P767" s="8"/>
      <c r="Q767" s="8"/>
      <c r="R767" s="8"/>
      <c r="S767" s="8"/>
      <c r="T767" s="8"/>
      <c r="U767" s="8"/>
      <c r="V767" s="8"/>
      <c r="W767" s="8"/>
      <c r="X767" s="8"/>
      <c r="Y767" s="8"/>
      <c r="Z767" s="133"/>
      <c r="AA767" s="133"/>
      <c r="AB767" s="8"/>
      <c r="AC767" s="8"/>
      <c r="AD767" s="8"/>
      <c r="AE767" s="8"/>
    </row>
    <row r="768" ht="15.75" customHeight="1">
      <c r="A768" s="8"/>
      <c r="B768" s="8"/>
      <c r="C768" s="8"/>
      <c r="D768" s="8"/>
      <c r="E768" s="8"/>
      <c r="F768" s="8"/>
      <c r="G768" s="133"/>
      <c r="H768" s="133"/>
      <c r="I768" s="129"/>
      <c r="J768" s="129"/>
      <c r="K768" s="129"/>
      <c r="L768" s="129"/>
      <c r="M768" s="129"/>
      <c r="N768" s="129"/>
      <c r="O768" s="8"/>
      <c r="P768" s="8"/>
      <c r="Q768" s="8"/>
      <c r="R768" s="8"/>
      <c r="S768" s="8"/>
      <c r="T768" s="8"/>
      <c r="U768" s="8"/>
      <c r="V768" s="8"/>
      <c r="W768" s="8"/>
      <c r="X768" s="8"/>
      <c r="Y768" s="8"/>
      <c r="Z768" s="133"/>
      <c r="AA768" s="133"/>
      <c r="AB768" s="8"/>
      <c r="AC768" s="8"/>
      <c r="AD768" s="8"/>
      <c r="AE768" s="8"/>
    </row>
    <row r="769" ht="15.75" customHeight="1">
      <c r="A769" s="8"/>
      <c r="B769" s="8"/>
      <c r="C769" s="8"/>
      <c r="D769" s="8"/>
      <c r="E769" s="8"/>
      <c r="F769" s="8"/>
      <c r="G769" s="133"/>
      <c r="H769" s="133"/>
      <c r="I769" s="129"/>
      <c r="J769" s="129"/>
      <c r="K769" s="129"/>
      <c r="L769" s="129"/>
      <c r="M769" s="129"/>
      <c r="N769" s="129"/>
      <c r="O769" s="8"/>
      <c r="P769" s="8"/>
      <c r="Q769" s="8"/>
      <c r="R769" s="8"/>
      <c r="S769" s="8"/>
      <c r="T769" s="8"/>
      <c r="U769" s="8"/>
      <c r="V769" s="8"/>
      <c r="W769" s="8"/>
      <c r="X769" s="8"/>
      <c r="Y769" s="8"/>
      <c r="Z769" s="133"/>
      <c r="AA769" s="133"/>
      <c r="AB769" s="8"/>
      <c r="AC769" s="8"/>
      <c r="AD769" s="8"/>
      <c r="AE769" s="8"/>
    </row>
    <row r="770" ht="15.75" customHeight="1">
      <c r="A770" s="8"/>
      <c r="B770" s="8"/>
      <c r="C770" s="8"/>
      <c r="D770" s="8"/>
      <c r="E770" s="8"/>
      <c r="F770" s="8"/>
      <c r="G770" s="133"/>
      <c r="H770" s="133"/>
      <c r="I770" s="129"/>
      <c r="J770" s="129"/>
      <c r="K770" s="129"/>
      <c r="L770" s="129"/>
      <c r="M770" s="129"/>
      <c r="N770" s="129"/>
      <c r="O770" s="8"/>
      <c r="P770" s="8"/>
      <c r="Q770" s="8"/>
      <c r="R770" s="8"/>
      <c r="S770" s="8"/>
      <c r="T770" s="8"/>
      <c r="U770" s="8"/>
      <c r="V770" s="8"/>
      <c r="W770" s="8"/>
      <c r="X770" s="8"/>
      <c r="Y770" s="8"/>
      <c r="Z770" s="133"/>
      <c r="AA770" s="133"/>
      <c r="AB770" s="8"/>
      <c r="AC770" s="8"/>
      <c r="AD770" s="8"/>
      <c r="AE770" s="8"/>
    </row>
    <row r="771" ht="15.75" customHeight="1">
      <c r="A771" s="8"/>
      <c r="B771" s="8"/>
      <c r="C771" s="8"/>
      <c r="D771" s="8"/>
      <c r="E771" s="8"/>
      <c r="F771" s="8"/>
      <c r="G771" s="133"/>
      <c r="H771" s="133"/>
      <c r="I771" s="129"/>
      <c r="J771" s="129"/>
      <c r="K771" s="129"/>
      <c r="L771" s="129"/>
      <c r="M771" s="129"/>
      <c r="N771" s="129"/>
      <c r="O771" s="8"/>
      <c r="P771" s="8"/>
      <c r="Q771" s="8"/>
      <c r="R771" s="8"/>
      <c r="S771" s="8"/>
      <c r="T771" s="8"/>
      <c r="U771" s="8"/>
      <c r="V771" s="8"/>
      <c r="W771" s="8"/>
      <c r="X771" s="8"/>
      <c r="Y771" s="8"/>
      <c r="Z771" s="133"/>
      <c r="AA771" s="133"/>
      <c r="AB771" s="8"/>
      <c r="AC771" s="8"/>
      <c r="AD771" s="8"/>
      <c r="AE771" s="8"/>
    </row>
    <row r="772" ht="15.75" customHeight="1">
      <c r="A772" s="8"/>
      <c r="B772" s="8"/>
      <c r="C772" s="8"/>
      <c r="D772" s="8"/>
      <c r="E772" s="8"/>
      <c r="F772" s="8"/>
      <c r="G772" s="133"/>
      <c r="H772" s="133"/>
      <c r="I772" s="129"/>
      <c r="J772" s="129"/>
      <c r="K772" s="129"/>
      <c r="L772" s="129"/>
      <c r="M772" s="129"/>
      <c r="N772" s="129"/>
      <c r="O772" s="8"/>
      <c r="P772" s="8"/>
      <c r="Q772" s="8"/>
      <c r="R772" s="8"/>
      <c r="S772" s="8"/>
      <c r="T772" s="8"/>
      <c r="U772" s="8"/>
      <c r="V772" s="8"/>
      <c r="W772" s="8"/>
      <c r="X772" s="8"/>
      <c r="Y772" s="8"/>
      <c r="Z772" s="133"/>
      <c r="AA772" s="133"/>
      <c r="AB772" s="8"/>
      <c r="AC772" s="8"/>
      <c r="AD772" s="8"/>
      <c r="AE772" s="8"/>
    </row>
    <row r="773" ht="15.75" customHeight="1">
      <c r="A773" s="8"/>
      <c r="B773" s="8"/>
      <c r="C773" s="8"/>
      <c r="D773" s="8"/>
      <c r="E773" s="8"/>
      <c r="F773" s="8"/>
      <c r="G773" s="133"/>
      <c r="H773" s="133"/>
      <c r="I773" s="129"/>
      <c r="J773" s="129"/>
      <c r="K773" s="129"/>
      <c r="L773" s="129"/>
      <c r="M773" s="129"/>
      <c r="N773" s="129"/>
      <c r="O773" s="8"/>
      <c r="P773" s="8"/>
      <c r="Q773" s="8"/>
      <c r="R773" s="8"/>
      <c r="S773" s="8"/>
      <c r="T773" s="8"/>
      <c r="U773" s="8"/>
      <c r="V773" s="8"/>
      <c r="W773" s="8"/>
      <c r="X773" s="8"/>
      <c r="Y773" s="8"/>
      <c r="Z773" s="133"/>
      <c r="AA773" s="133"/>
      <c r="AB773" s="8"/>
      <c r="AC773" s="8"/>
      <c r="AD773" s="8"/>
      <c r="AE773" s="8"/>
    </row>
    <row r="774" ht="15.75" customHeight="1">
      <c r="A774" s="8"/>
      <c r="B774" s="8"/>
      <c r="C774" s="8"/>
      <c r="D774" s="8"/>
      <c r="E774" s="8"/>
      <c r="F774" s="8"/>
      <c r="G774" s="133"/>
      <c r="H774" s="133"/>
      <c r="I774" s="129"/>
      <c r="J774" s="129"/>
      <c r="K774" s="129"/>
      <c r="L774" s="129"/>
      <c r="M774" s="129"/>
      <c r="N774" s="129"/>
      <c r="O774" s="8"/>
      <c r="P774" s="8"/>
      <c r="Q774" s="8"/>
      <c r="R774" s="8"/>
      <c r="S774" s="8"/>
      <c r="T774" s="8"/>
      <c r="U774" s="8"/>
      <c r="V774" s="8"/>
      <c r="W774" s="8"/>
      <c r="X774" s="8"/>
      <c r="Y774" s="8"/>
      <c r="Z774" s="133"/>
      <c r="AA774" s="133"/>
      <c r="AB774" s="8"/>
      <c r="AC774" s="8"/>
      <c r="AD774" s="8"/>
      <c r="AE774" s="8"/>
    </row>
    <row r="775" ht="15.75" customHeight="1">
      <c r="A775" s="8"/>
      <c r="B775" s="8"/>
      <c r="C775" s="8"/>
      <c r="D775" s="8"/>
      <c r="E775" s="8"/>
      <c r="F775" s="8"/>
      <c r="G775" s="133"/>
      <c r="H775" s="133"/>
      <c r="I775" s="129"/>
      <c r="J775" s="129"/>
      <c r="K775" s="129"/>
      <c r="L775" s="129"/>
      <c r="M775" s="129"/>
      <c r="N775" s="129"/>
      <c r="O775" s="8"/>
      <c r="P775" s="8"/>
      <c r="Q775" s="8"/>
      <c r="R775" s="8"/>
      <c r="S775" s="8"/>
      <c r="T775" s="8"/>
      <c r="U775" s="8"/>
      <c r="V775" s="8"/>
      <c r="W775" s="8"/>
      <c r="X775" s="8"/>
      <c r="Y775" s="8"/>
      <c r="Z775" s="133"/>
      <c r="AA775" s="133"/>
      <c r="AB775" s="8"/>
      <c r="AC775" s="8"/>
      <c r="AD775" s="8"/>
      <c r="AE775" s="8"/>
    </row>
    <row r="776" ht="15.75" customHeight="1">
      <c r="A776" s="8"/>
      <c r="B776" s="8"/>
      <c r="C776" s="8"/>
      <c r="D776" s="8"/>
      <c r="E776" s="8"/>
      <c r="F776" s="8"/>
      <c r="G776" s="133"/>
      <c r="H776" s="133"/>
      <c r="I776" s="129"/>
      <c r="J776" s="129"/>
      <c r="K776" s="129"/>
      <c r="L776" s="129"/>
      <c r="M776" s="129"/>
      <c r="N776" s="129"/>
      <c r="O776" s="8"/>
      <c r="P776" s="8"/>
      <c r="Q776" s="8"/>
      <c r="R776" s="8"/>
      <c r="S776" s="8"/>
      <c r="T776" s="8"/>
      <c r="U776" s="8"/>
      <c r="V776" s="8"/>
      <c r="W776" s="8"/>
      <c r="X776" s="8"/>
      <c r="Y776" s="8"/>
      <c r="Z776" s="133"/>
      <c r="AA776" s="133"/>
      <c r="AB776" s="8"/>
      <c r="AC776" s="8"/>
      <c r="AD776" s="8"/>
      <c r="AE776" s="8"/>
    </row>
    <row r="777" ht="15.75" customHeight="1">
      <c r="A777" s="8"/>
      <c r="B777" s="8"/>
      <c r="C777" s="8"/>
      <c r="D777" s="8"/>
      <c r="E777" s="8"/>
      <c r="F777" s="8"/>
      <c r="G777" s="133"/>
      <c r="H777" s="133"/>
      <c r="I777" s="129"/>
      <c r="J777" s="129"/>
      <c r="K777" s="129"/>
      <c r="L777" s="129"/>
      <c r="M777" s="129"/>
      <c r="N777" s="129"/>
      <c r="O777" s="8"/>
      <c r="P777" s="8"/>
      <c r="Q777" s="8"/>
      <c r="R777" s="8"/>
      <c r="S777" s="8"/>
      <c r="T777" s="8"/>
      <c r="U777" s="8"/>
      <c r="V777" s="8"/>
      <c r="W777" s="8"/>
      <c r="X777" s="8"/>
      <c r="Y777" s="8"/>
      <c r="Z777" s="133"/>
      <c r="AA777" s="133"/>
      <c r="AB777" s="8"/>
      <c r="AC777" s="8"/>
      <c r="AD777" s="8"/>
      <c r="AE777" s="8"/>
    </row>
    <row r="778" ht="15.75" customHeight="1">
      <c r="A778" s="8"/>
      <c r="B778" s="8"/>
      <c r="C778" s="8"/>
      <c r="D778" s="8"/>
      <c r="E778" s="8"/>
      <c r="F778" s="8"/>
      <c r="G778" s="133"/>
      <c r="H778" s="133"/>
      <c r="I778" s="129"/>
      <c r="J778" s="129"/>
      <c r="K778" s="129"/>
      <c r="L778" s="129"/>
      <c r="M778" s="129"/>
      <c r="N778" s="129"/>
      <c r="O778" s="8"/>
      <c r="P778" s="8"/>
      <c r="Q778" s="8"/>
      <c r="R778" s="8"/>
      <c r="S778" s="8"/>
      <c r="T778" s="8"/>
      <c r="U778" s="8"/>
      <c r="V778" s="8"/>
      <c r="W778" s="8"/>
      <c r="X778" s="8"/>
      <c r="Y778" s="8"/>
      <c r="Z778" s="133"/>
      <c r="AA778" s="133"/>
      <c r="AB778" s="8"/>
      <c r="AC778" s="8"/>
      <c r="AD778" s="8"/>
      <c r="AE778" s="8"/>
    </row>
    <row r="779" ht="15.75" customHeight="1">
      <c r="A779" s="8"/>
      <c r="B779" s="8"/>
      <c r="C779" s="8"/>
      <c r="D779" s="8"/>
      <c r="E779" s="8"/>
      <c r="F779" s="8"/>
      <c r="G779" s="133"/>
      <c r="H779" s="133"/>
      <c r="I779" s="129"/>
      <c r="J779" s="129"/>
      <c r="K779" s="129"/>
      <c r="L779" s="129"/>
      <c r="M779" s="129"/>
      <c r="N779" s="129"/>
      <c r="O779" s="8"/>
      <c r="P779" s="8"/>
      <c r="Q779" s="8"/>
      <c r="R779" s="8"/>
      <c r="S779" s="8"/>
      <c r="T779" s="8"/>
      <c r="U779" s="8"/>
      <c r="V779" s="8"/>
      <c r="W779" s="8"/>
      <c r="X779" s="8"/>
      <c r="Y779" s="8"/>
      <c r="Z779" s="133"/>
      <c r="AA779" s="133"/>
      <c r="AB779" s="8"/>
      <c r="AC779" s="8"/>
      <c r="AD779" s="8"/>
      <c r="AE779" s="8"/>
    </row>
    <row r="780" ht="15.75" customHeight="1">
      <c r="A780" s="8"/>
      <c r="B780" s="8"/>
      <c r="C780" s="8"/>
      <c r="D780" s="8"/>
      <c r="E780" s="8"/>
      <c r="F780" s="8"/>
      <c r="G780" s="133"/>
      <c r="H780" s="133"/>
      <c r="I780" s="129"/>
      <c r="J780" s="129"/>
      <c r="K780" s="129"/>
      <c r="L780" s="129"/>
      <c r="M780" s="129"/>
      <c r="N780" s="129"/>
      <c r="O780" s="8"/>
      <c r="P780" s="8"/>
      <c r="Q780" s="8"/>
      <c r="R780" s="8"/>
      <c r="S780" s="8"/>
      <c r="T780" s="8"/>
      <c r="U780" s="8"/>
      <c r="V780" s="8"/>
      <c r="W780" s="8"/>
      <c r="X780" s="8"/>
      <c r="Y780" s="8"/>
      <c r="Z780" s="133"/>
      <c r="AA780" s="133"/>
      <c r="AB780" s="8"/>
      <c r="AC780" s="8"/>
      <c r="AD780" s="8"/>
      <c r="AE780" s="8"/>
    </row>
    <row r="781" ht="15.75" customHeight="1">
      <c r="A781" s="8"/>
      <c r="B781" s="8"/>
      <c r="C781" s="8"/>
      <c r="D781" s="8"/>
      <c r="E781" s="8"/>
      <c r="F781" s="8"/>
      <c r="G781" s="133"/>
      <c r="H781" s="133"/>
      <c r="I781" s="129"/>
      <c r="J781" s="129"/>
      <c r="K781" s="129"/>
      <c r="L781" s="129"/>
      <c r="M781" s="129"/>
      <c r="N781" s="129"/>
      <c r="O781" s="8"/>
      <c r="P781" s="8"/>
      <c r="Q781" s="8"/>
      <c r="R781" s="8"/>
      <c r="S781" s="8"/>
      <c r="T781" s="8"/>
      <c r="U781" s="8"/>
      <c r="V781" s="8"/>
      <c r="W781" s="8"/>
      <c r="X781" s="8"/>
      <c r="Y781" s="8"/>
      <c r="Z781" s="133"/>
      <c r="AA781" s="133"/>
      <c r="AB781" s="8"/>
      <c r="AC781" s="8"/>
      <c r="AD781" s="8"/>
      <c r="AE781" s="8"/>
    </row>
    <row r="782" ht="15.75" customHeight="1">
      <c r="A782" s="8"/>
      <c r="B782" s="8"/>
      <c r="C782" s="8"/>
      <c r="D782" s="8"/>
      <c r="E782" s="8"/>
      <c r="F782" s="8"/>
      <c r="G782" s="133"/>
      <c r="H782" s="133"/>
      <c r="I782" s="129"/>
      <c r="J782" s="129"/>
      <c r="K782" s="129"/>
      <c r="L782" s="129"/>
      <c r="M782" s="129"/>
      <c r="N782" s="129"/>
      <c r="O782" s="8"/>
      <c r="P782" s="8"/>
      <c r="Q782" s="8"/>
      <c r="R782" s="8"/>
      <c r="S782" s="8"/>
      <c r="T782" s="8"/>
      <c r="U782" s="8"/>
      <c r="V782" s="8"/>
      <c r="W782" s="8"/>
      <c r="X782" s="8"/>
      <c r="Y782" s="8"/>
      <c r="Z782" s="133"/>
      <c r="AA782" s="133"/>
      <c r="AB782" s="8"/>
      <c r="AC782" s="8"/>
      <c r="AD782" s="8"/>
      <c r="AE782" s="8"/>
    </row>
    <row r="783" ht="15.75" customHeight="1">
      <c r="A783" s="8"/>
      <c r="B783" s="8"/>
      <c r="C783" s="8"/>
      <c r="D783" s="8"/>
      <c r="E783" s="8"/>
      <c r="F783" s="8"/>
      <c r="G783" s="133"/>
      <c r="H783" s="133"/>
      <c r="I783" s="129"/>
      <c r="J783" s="129"/>
      <c r="K783" s="129"/>
      <c r="L783" s="129"/>
      <c r="M783" s="129"/>
      <c r="N783" s="129"/>
      <c r="O783" s="8"/>
      <c r="P783" s="8"/>
      <c r="Q783" s="8"/>
      <c r="R783" s="8"/>
      <c r="S783" s="8"/>
      <c r="T783" s="8"/>
      <c r="U783" s="8"/>
      <c r="V783" s="8"/>
      <c r="W783" s="8"/>
      <c r="X783" s="8"/>
      <c r="Y783" s="8"/>
      <c r="Z783" s="133"/>
      <c r="AA783" s="133"/>
      <c r="AB783" s="8"/>
      <c r="AC783" s="8"/>
      <c r="AD783" s="8"/>
      <c r="AE783" s="8"/>
    </row>
    <row r="784" ht="15.75" customHeight="1">
      <c r="A784" s="8"/>
      <c r="B784" s="8"/>
      <c r="C784" s="8"/>
      <c r="D784" s="8"/>
      <c r="E784" s="8"/>
      <c r="F784" s="8"/>
      <c r="G784" s="133"/>
      <c r="H784" s="133"/>
      <c r="I784" s="129"/>
      <c r="J784" s="129"/>
      <c r="K784" s="129"/>
      <c r="L784" s="129"/>
      <c r="M784" s="129"/>
      <c r="N784" s="129"/>
      <c r="O784" s="8"/>
      <c r="P784" s="8"/>
      <c r="Q784" s="8"/>
      <c r="R784" s="8"/>
      <c r="S784" s="8"/>
      <c r="T784" s="8"/>
      <c r="U784" s="8"/>
      <c r="V784" s="8"/>
      <c r="W784" s="8"/>
      <c r="X784" s="8"/>
      <c r="Y784" s="8"/>
      <c r="Z784" s="133"/>
      <c r="AA784" s="133"/>
      <c r="AB784" s="8"/>
      <c r="AC784" s="8"/>
      <c r="AD784" s="8"/>
      <c r="AE784" s="8"/>
    </row>
    <row r="785" ht="15.75" customHeight="1">
      <c r="A785" s="8"/>
      <c r="B785" s="8"/>
      <c r="C785" s="8"/>
      <c r="D785" s="8"/>
      <c r="E785" s="8"/>
      <c r="F785" s="8"/>
      <c r="G785" s="133"/>
      <c r="H785" s="133"/>
      <c r="I785" s="129"/>
      <c r="J785" s="129"/>
      <c r="K785" s="129"/>
      <c r="L785" s="129"/>
      <c r="M785" s="129"/>
      <c r="N785" s="129"/>
      <c r="O785" s="8"/>
      <c r="P785" s="8"/>
      <c r="Q785" s="8"/>
      <c r="R785" s="8"/>
      <c r="S785" s="8"/>
      <c r="T785" s="8"/>
      <c r="U785" s="8"/>
      <c r="V785" s="8"/>
      <c r="W785" s="8"/>
      <c r="X785" s="8"/>
      <c r="Y785" s="8"/>
      <c r="Z785" s="133"/>
      <c r="AA785" s="133"/>
      <c r="AB785" s="8"/>
      <c r="AC785" s="8"/>
      <c r="AD785" s="8"/>
      <c r="AE785" s="8"/>
    </row>
    <row r="786" ht="15.75" customHeight="1">
      <c r="A786" s="8"/>
      <c r="B786" s="8"/>
      <c r="C786" s="8"/>
      <c r="D786" s="8"/>
      <c r="E786" s="8"/>
      <c r="F786" s="8"/>
      <c r="G786" s="133"/>
      <c r="H786" s="133"/>
      <c r="I786" s="129"/>
      <c r="J786" s="129"/>
      <c r="K786" s="129"/>
      <c r="L786" s="129"/>
      <c r="M786" s="129"/>
      <c r="N786" s="129"/>
      <c r="O786" s="8"/>
      <c r="P786" s="8"/>
      <c r="Q786" s="8"/>
      <c r="R786" s="8"/>
      <c r="S786" s="8"/>
      <c r="T786" s="8"/>
      <c r="U786" s="8"/>
      <c r="V786" s="8"/>
      <c r="W786" s="8"/>
      <c r="X786" s="8"/>
      <c r="Y786" s="8"/>
      <c r="Z786" s="133"/>
      <c r="AA786" s="133"/>
      <c r="AB786" s="8"/>
      <c r="AC786" s="8"/>
      <c r="AD786" s="8"/>
      <c r="AE786" s="8"/>
    </row>
    <row r="787" ht="15.75" customHeight="1">
      <c r="A787" s="8"/>
      <c r="B787" s="8"/>
      <c r="C787" s="8"/>
      <c r="D787" s="8"/>
      <c r="E787" s="8"/>
      <c r="F787" s="8"/>
      <c r="G787" s="133"/>
      <c r="H787" s="133"/>
      <c r="I787" s="129"/>
      <c r="J787" s="129"/>
      <c r="K787" s="129"/>
      <c r="L787" s="129"/>
      <c r="M787" s="129"/>
      <c r="N787" s="129"/>
      <c r="O787" s="8"/>
      <c r="P787" s="8"/>
      <c r="Q787" s="8"/>
      <c r="R787" s="8"/>
      <c r="S787" s="8"/>
      <c r="T787" s="8"/>
      <c r="U787" s="8"/>
      <c r="V787" s="8"/>
      <c r="W787" s="8"/>
      <c r="X787" s="8"/>
      <c r="Y787" s="8"/>
      <c r="Z787" s="133"/>
      <c r="AA787" s="133"/>
      <c r="AB787" s="8"/>
      <c r="AC787" s="8"/>
      <c r="AD787" s="8"/>
      <c r="AE787" s="8"/>
    </row>
    <row r="788" ht="15.75" customHeight="1">
      <c r="A788" s="8"/>
      <c r="B788" s="8"/>
      <c r="C788" s="8"/>
      <c r="D788" s="8"/>
      <c r="E788" s="8"/>
      <c r="F788" s="8"/>
      <c r="G788" s="133"/>
      <c r="H788" s="133"/>
      <c r="I788" s="129"/>
      <c r="J788" s="129"/>
      <c r="K788" s="129"/>
      <c r="L788" s="129"/>
      <c r="M788" s="129"/>
      <c r="N788" s="129"/>
      <c r="O788" s="8"/>
      <c r="P788" s="8"/>
      <c r="Q788" s="8"/>
      <c r="R788" s="8"/>
      <c r="S788" s="8"/>
      <c r="T788" s="8"/>
      <c r="U788" s="8"/>
      <c r="V788" s="8"/>
      <c r="W788" s="8"/>
      <c r="X788" s="8"/>
      <c r="Y788" s="8"/>
      <c r="Z788" s="133"/>
      <c r="AA788" s="133"/>
      <c r="AB788" s="8"/>
      <c r="AC788" s="8"/>
      <c r="AD788" s="8"/>
      <c r="AE788" s="8"/>
    </row>
    <row r="789" ht="15.75" customHeight="1">
      <c r="A789" s="8"/>
      <c r="B789" s="8"/>
      <c r="C789" s="8"/>
      <c r="D789" s="8"/>
      <c r="E789" s="8"/>
      <c r="F789" s="8"/>
      <c r="G789" s="133"/>
      <c r="H789" s="133"/>
      <c r="I789" s="129"/>
      <c r="J789" s="129"/>
      <c r="K789" s="129"/>
      <c r="L789" s="129"/>
      <c r="M789" s="129"/>
      <c r="N789" s="129"/>
      <c r="O789" s="8"/>
      <c r="P789" s="8"/>
      <c r="Q789" s="8"/>
      <c r="R789" s="8"/>
      <c r="S789" s="8"/>
      <c r="T789" s="8"/>
      <c r="U789" s="8"/>
      <c r="V789" s="8"/>
      <c r="W789" s="8"/>
      <c r="X789" s="8"/>
      <c r="Y789" s="8"/>
      <c r="Z789" s="133"/>
      <c r="AA789" s="133"/>
      <c r="AB789" s="8"/>
      <c r="AC789" s="8"/>
      <c r="AD789" s="8"/>
      <c r="AE789" s="8"/>
    </row>
    <row r="790" ht="15.75" customHeight="1">
      <c r="A790" s="8"/>
      <c r="B790" s="8"/>
      <c r="C790" s="8"/>
      <c r="D790" s="8"/>
      <c r="E790" s="8"/>
      <c r="F790" s="8"/>
      <c r="G790" s="133"/>
      <c r="H790" s="133"/>
      <c r="I790" s="129"/>
      <c r="J790" s="129"/>
      <c r="K790" s="129"/>
      <c r="L790" s="129"/>
      <c r="M790" s="129"/>
      <c r="N790" s="129"/>
      <c r="O790" s="8"/>
      <c r="P790" s="8"/>
      <c r="Q790" s="8"/>
      <c r="R790" s="8"/>
      <c r="S790" s="8"/>
      <c r="T790" s="8"/>
      <c r="U790" s="8"/>
      <c r="V790" s="8"/>
      <c r="W790" s="8"/>
      <c r="X790" s="8"/>
      <c r="Y790" s="8"/>
      <c r="Z790" s="133"/>
      <c r="AA790" s="133"/>
      <c r="AB790" s="8"/>
      <c r="AC790" s="8"/>
      <c r="AD790" s="8"/>
      <c r="AE790" s="8"/>
    </row>
    <row r="791" ht="15.75" customHeight="1">
      <c r="A791" s="8"/>
      <c r="B791" s="8"/>
      <c r="C791" s="8"/>
      <c r="D791" s="8"/>
      <c r="E791" s="8"/>
      <c r="F791" s="8"/>
      <c r="G791" s="133"/>
      <c r="H791" s="133"/>
      <c r="I791" s="129"/>
      <c r="J791" s="129"/>
      <c r="K791" s="129"/>
      <c r="L791" s="129"/>
      <c r="M791" s="129"/>
      <c r="N791" s="129"/>
      <c r="O791" s="8"/>
      <c r="P791" s="8"/>
      <c r="Q791" s="8"/>
      <c r="R791" s="8"/>
      <c r="S791" s="8"/>
      <c r="T791" s="8"/>
      <c r="U791" s="8"/>
      <c r="V791" s="8"/>
      <c r="W791" s="8"/>
      <c r="X791" s="8"/>
      <c r="Y791" s="8"/>
      <c r="Z791" s="133"/>
      <c r="AA791" s="133"/>
      <c r="AB791" s="8"/>
      <c r="AC791" s="8"/>
      <c r="AD791" s="8"/>
      <c r="AE791" s="8"/>
    </row>
    <row r="792" ht="15.75" customHeight="1">
      <c r="A792" s="8"/>
      <c r="B792" s="8"/>
      <c r="C792" s="8"/>
      <c r="D792" s="8"/>
      <c r="E792" s="8"/>
      <c r="F792" s="8"/>
      <c r="G792" s="133"/>
      <c r="H792" s="133"/>
      <c r="I792" s="129"/>
      <c r="J792" s="129"/>
      <c r="K792" s="129"/>
      <c r="L792" s="129"/>
      <c r="M792" s="129"/>
      <c r="N792" s="129"/>
      <c r="O792" s="8"/>
      <c r="P792" s="8"/>
      <c r="Q792" s="8"/>
      <c r="R792" s="8"/>
      <c r="S792" s="8"/>
      <c r="T792" s="8"/>
      <c r="U792" s="8"/>
      <c r="V792" s="8"/>
      <c r="W792" s="8"/>
      <c r="X792" s="8"/>
      <c r="Y792" s="8"/>
      <c r="Z792" s="133"/>
      <c r="AA792" s="133"/>
      <c r="AB792" s="8"/>
      <c r="AC792" s="8"/>
      <c r="AD792" s="8"/>
      <c r="AE792" s="8"/>
    </row>
    <row r="793" ht="15.75" customHeight="1">
      <c r="A793" s="8"/>
      <c r="B793" s="8"/>
      <c r="C793" s="8"/>
      <c r="D793" s="8"/>
      <c r="E793" s="8"/>
      <c r="F793" s="8"/>
      <c r="G793" s="133"/>
      <c r="H793" s="133"/>
      <c r="I793" s="129"/>
      <c r="J793" s="129"/>
      <c r="K793" s="129"/>
      <c r="L793" s="129"/>
      <c r="M793" s="129"/>
      <c r="N793" s="129"/>
      <c r="O793" s="8"/>
      <c r="P793" s="8"/>
      <c r="Q793" s="8"/>
      <c r="R793" s="8"/>
      <c r="S793" s="8"/>
      <c r="T793" s="8"/>
      <c r="U793" s="8"/>
      <c r="V793" s="8"/>
      <c r="W793" s="8"/>
      <c r="X793" s="8"/>
      <c r="Y793" s="8"/>
      <c r="Z793" s="133"/>
      <c r="AA793" s="133"/>
      <c r="AB793" s="8"/>
      <c r="AC793" s="8"/>
      <c r="AD793" s="8"/>
      <c r="AE793" s="8"/>
    </row>
    <row r="794" ht="15.75" customHeight="1">
      <c r="A794" s="8"/>
      <c r="B794" s="8"/>
      <c r="C794" s="8"/>
      <c r="D794" s="8"/>
      <c r="E794" s="8"/>
      <c r="F794" s="8"/>
      <c r="G794" s="133"/>
      <c r="H794" s="133"/>
      <c r="I794" s="129"/>
      <c r="J794" s="129"/>
      <c r="K794" s="129"/>
      <c r="L794" s="129"/>
      <c r="M794" s="129"/>
      <c r="N794" s="129"/>
      <c r="O794" s="8"/>
      <c r="P794" s="8"/>
      <c r="Q794" s="8"/>
      <c r="R794" s="8"/>
      <c r="S794" s="8"/>
      <c r="T794" s="8"/>
      <c r="U794" s="8"/>
      <c r="V794" s="8"/>
      <c r="W794" s="8"/>
      <c r="X794" s="8"/>
      <c r="Y794" s="8"/>
      <c r="Z794" s="133"/>
      <c r="AA794" s="133"/>
      <c r="AB794" s="8"/>
      <c r="AC794" s="8"/>
      <c r="AD794" s="8"/>
      <c r="AE794" s="8"/>
    </row>
    <row r="795" ht="15.75" customHeight="1">
      <c r="A795" s="8"/>
      <c r="B795" s="8"/>
      <c r="C795" s="8"/>
      <c r="D795" s="8"/>
      <c r="E795" s="8"/>
      <c r="F795" s="8"/>
      <c r="G795" s="133"/>
      <c r="H795" s="133"/>
      <c r="I795" s="129"/>
      <c r="J795" s="129"/>
      <c r="K795" s="129"/>
      <c r="L795" s="129"/>
      <c r="M795" s="129"/>
      <c r="N795" s="129"/>
      <c r="O795" s="8"/>
      <c r="P795" s="8"/>
      <c r="Q795" s="8"/>
      <c r="R795" s="8"/>
      <c r="S795" s="8"/>
      <c r="T795" s="8"/>
      <c r="U795" s="8"/>
      <c r="V795" s="8"/>
      <c r="W795" s="8"/>
      <c r="X795" s="8"/>
      <c r="Y795" s="8"/>
      <c r="Z795" s="133"/>
      <c r="AA795" s="133"/>
      <c r="AB795" s="8"/>
      <c r="AC795" s="8"/>
      <c r="AD795" s="8"/>
      <c r="AE795" s="8"/>
    </row>
    <row r="796" ht="15.75" customHeight="1">
      <c r="A796" s="8"/>
      <c r="B796" s="8"/>
      <c r="C796" s="8"/>
      <c r="D796" s="8"/>
      <c r="E796" s="8"/>
      <c r="F796" s="8"/>
      <c r="G796" s="133"/>
      <c r="H796" s="133"/>
      <c r="I796" s="129"/>
      <c r="J796" s="129"/>
      <c r="K796" s="129"/>
      <c r="L796" s="129"/>
      <c r="M796" s="129"/>
      <c r="N796" s="129"/>
      <c r="O796" s="8"/>
      <c r="P796" s="8"/>
      <c r="Q796" s="8"/>
      <c r="R796" s="8"/>
      <c r="S796" s="8"/>
      <c r="T796" s="8"/>
      <c r="U796" s="8"/>
      <c r="V796" s="8"/>
      <c r="W796" s="8"/>
      <c r="X796" s="8"/>
      <c r="Y796" s="8"/>
      <c r="Z796" s="133"/>
      <c r="AA796" s="133"/>
      <c r="AB796" s="8"/>
      <c r="AC796" s="8"/>
      <c r="AD796" s="8"/>
      <c r="AE796" s="8"/>
    </row>
    <row r="797" ht="15.75" customHeight="1">
      <c r="A797" s="8"/>
      <c r="B797" s="8"/>
      <c r="C797" s="8"/>
      <c r="D797" s="8"/>
      <c r="E797" s="8"/>
      <c r="F797" s="8"/>
      <c r="G797" s="133"/>
      <c r="H797" s="133"/>
      <c r="I797" s="129"/>
      <c r="J797" s="129"/>
      <c r="K797" s="129"/>
      <c r="L797" s="129"/>
      <c r="M797" s="129"/>
      <c r="N797" s="129"/>
      <c r="O797" s="8"/>
      <c r="P797" s="8"/>
      <c r="Q797" s="8"/>
      <c r="R797" s="8"/>
      <c r="S797" s="8"/>
      <c r="T797" s="8"/>
      <c r="U797" s="8"/>
      <c r="V797" s="8"/>
      <c r="W797" s="8"/>
      <c r="X797" s="8"/>
      <c r="Y797" s="8"/>
      <c r="Z797" s="133"/>
      <c r="AA797" s="133"/>
      <c r="AB797" s="8"/>
      <c r="AC797" s="8"/>
      <c r="AD797" s="8"/>
      <c r="AE797" s="8"/>
    </row>
    <row r="798" ht="15.75" customHeight="1">
      <c r="A798" s="8"/>
      <c r="B798" s="8"/>
      <c r="C798" s="8"/>
      <c r="D798" s="8"/>
      <c r="E798" s="8"/>
      <c r="F798" s="8"/>
      <c r="G798" s="133"/>
      <c r="H798" s="133"/>
      <c r="I798" s="129"/>
      <c r="J798" s="129"/>
      <c r="K798" s="129"/>
      <c r="L798" s="129"/>
      <c r="M798" s="129"/>
      <c r="N798" s="129"/>
      <c r="O798" s="8"/>
      <c r="P798" s="8"/>
      <c r="Q798" s="8"/>
      <c r="R798" s="8"/>
      <c r="S798" s="8"/>
      <c r="T798" s="8"/>
      <c r="U798" s="8"/>
      <c r="V798" s="8"/>
      <c r="W798" s="8"/>
      <c r="X798" s="8"/>
      <c r="Y798" s="8"/>
      <c r="Z798" s="133"/>
      <c r="AA798" s="133"/>
      <c r="AB798" s="8"/>
      <c r="AC798" s="8"/>
      <c r="AD798" s="8"/>
      <c r="AE798" s="8"/>
    </row>
    <row r="799" ht="15.75" customHeight="1">
      <c r="A799" s="8"/>
      <c r="B799" s="8"/>
      <c r="C799" s="8"/>
      <c r="D799" s="8"/>
      <c r="E799" s="8"/>
      <c r="F799" s="8"/>
      <c r="G799" s="133"/>
      <c r="H799" s="133"/>
      <c r="I799" s="129"/>
      <c r="J799" s="129"/>
      <c r="K799" s="129"/>
      <c r="L799" s="129"/>
      <c r="M799" s="129"/>
      <c r="N799" s="129"/>
      <c r="O799" s="8"/>
      <c r="P799" s="8"/>
      <c r="Q799" s="8"/>
      <c r="R799" s="8"/>
      <c r="S799" s="8"/>
      <c r="T799" s="8"/>
      <c r="U799" s="8"/>
      <c r="V799" s="8"/>
      <c r="W799" s="8"/>
      <c r="X799" s="8"/>
      <c r="Y799" s="8"/>
      <c r="Z799" s="133"/>
      <c r="AA799" s="133"/>
      <c r="AB799" s="8"/>
      <c r="AC799" s="8"/>
      <c r="AD799" s="8"/>
      <c r="AE799" s="8"/>
    </row>
    <row r="800" ht="15.75" customHeight="1">
      <c r="A800" s="8"/>
      <c r="B800" s="8"/>
      <c r="C800" s="8"/>
      <c r="D800" s="8"/>
      <c r="E800" s="8"/>
      <c r="F800" s="8"/>
      <c r="G800" s="133"/>
      <c r="H800" s="133"/>
      <c r="I800" s="129"/>
      <c r="J800" s="129"/>
      <c r="K800" s="129"/>
      <c r="L800" s="129"/>
      <c r="M800" s="129"/>
      <c r="N800" s="129"/>
      <c r="O800" s="8"/>
      <c r="P800" s="8"/>
      <c r="Q800" s="8"/>
      <c r="R800" s="8"/>
      <c r="S800" s="8"/>
      <c r="T800" s="8"/>
      <c r="U800" s="8"/>
      <c r="V800" s="8"/>
      <c r="W800" s="8"/>
      <c r="X800" s="8"/>
      <c r="Y800" s="8"/>
      <c r="Z800" s="133"/>
      <c r="AA800" s="133"/>
      <c r="AB800" s="8"/>
      <c r="AC800" s="8"/>
      <c r="AD800" s="8"/>
      <c r="AE800" s="8"/>
    </row>
    <row r="801" ht="15.75" customHeight="1">
      <c r="A801" s="8"/>
      <c r="B801" s="8"/>
      <c r="C801" s="8"/>
      <c r="D801" s="8"/>
      <c r="E801" s="8"/>
      <c r="F801" s="8"/>
      <c r="G801" s="133"/>
      <c r="H801" s="133"/>
      <c r="I801" s="129"/>
      <c r="J801" s="129"/>
      <c r="K801" s="129"/>
      <c r="L801" s="129"/>
      <c r="M801" s="129"/>
      <c r="N801" s="129"/>
      <c r="O801" s="8"/>
      <c r="P801" s="8"/>
      <c r="Q801" s="8"/>
      <c r="R801" s="8"/>
      <c r="S801" s="8"/>
      <c r="T801" s="8"/>
      <c r="U801" s="8"/>
      <c r="V801" s="8"/>
      <c r="W801" s="8"/>
      <c r="X801" s="8"/>
      <c r="Y801" s="8"/>
      <c r="Z801" s="133"/>
      <c r="AA801" s="133"/>
      <c r="AB801" s="8"/>
      <c r="AC801" s="8"/>
      <c r="AD801" s="8"/>
      <c r="AE801" s="8"/>
    </row>
    <row r="802" ht="15.75" customHeight="1">
      <c r="A802" s="8"/>
      <c r="B802" s="8"/>
      <c r="C802" s="8"/>
      <c r="D802" s="8"/>
      <c r="E802" s="8"/>
      <c r="F802" s="8"/>
      <c r="G802" s="133"/>
      <c r="H802" s="133"/>
      <c r="I802" s="129"/>
      <c r="J802" s="129"/>
      <c r="K802" s="129"/>
      <c r="L802" s="129"/>
      <c r="M802" s="129"/>
      <c r="N802" s="129"/>
      <c r="O802" s="8"/>
      <c r="P802" s="8"/>
      <c r="Q802" s="8"/>
      <c r="R802" s="8"/>
      <c r="S802" s="8"/>
      <c r="T802" s="8"/>
      <c r="U802" s="8"/>
      <c r="V802" s="8"/>
      <c r="W802" s="8"/>
      <c r="X802" s="8"/>
      <c r="Y802" s="8"/>
      <c r="Z802" s="133"/>
      <c r="AA802" s="133"/>
      <c r="AB802" s="8"/>
      <c r="AC802" s="8"/>
      <c r="AD802" s="8"/>
      <c r="AE802" s="8"/>
    </row>
    <row r="803" ht="15.75" customHeight="1">
      <c r="A803" s="8"/>
      <c r="B803" s="8"/>
      <c r="C803" s="8"/>
      <c r="D803" s="8"/>
      <c r="E803" s="8"/>
      <c r="F803" s="8"/>
      <c r="G803" s="133"/>
      <c r="H803" s="133"/>
      <c r="I803" s="129"/>
      <c r="J803" s="129"/>
      <c r="K803" s="129"/>
      <c r="L803" s="129"/>
      <c r="M803" s="129"/>
      <c r="N803" s="129"/>
      <c r="O803" s="8"/>
      <c r="P803" s="8"/>
      <c r="Q803" s="8"/>
      <c r="R803" s="8"/>
      <c r="S803" s="8"/>
      <c r="T803" s="8"/>
      <c r="U803" s="8"/>
      <c r="V803" s="8"/>
      <c r="W803" s="8"/>
      <c r="X803" s="8"/>
      <c r="Y803" s="8"/>
      <c r="Z803" s="133"/>
      <c r="AA803" s="133"/>
      <c r="AB803" s="8"/>
      <c r="AC803" s="8"/>
      <c r="AD803" s="8"/>
      <c r="AE803" s="8"/>
    </row>
    <row r="804" ht="15.75" customHeight="1">
      <c r="A804" s="8"/>
      <c r="B804" s="8"/>
      <c r="C804" s="8"/>
      <c r="D804" s="8"/>
      <c r="E804" s="8"/>
      <c r="F804" s="8"/>
      <c r="G804" s="133"/>
      <c r="H804" s="133"/>
      <c r="I804" s="129"/>
      <c r="J804" s="129"/>
      <c r="K804" s="129"/>
      <c r="L804" s="129"/>
      <c r="M804" s="129"/>
      <c r="N804" s="129"/>
      <c r="O804" s="8"/>
      <c r="P804" s="8"/>
      <c r="Q804" s="8"/>
      <c r="R804" s="8"/>
      <c r="S804" s="8"/>
      <c r="T804" s="8"/>
      <c r="U804" s="8"/>
      <c r="V804" s="8"/>
      <c r="W804" s="8"/>
      <c r="X804" s="8"/>
      <c r="Y804" s="8"/>
      <c r="Z804" s="133"/>
      <c r="AA804" s="133"/>
      <c r="AB804" s="8"/>
      <c r="AC804" s="8"/>
      <c r="AD804" s="8"/>
      <c r="AE804" s="8"/>
    </row>
    <row r="805" ht="15.75" customHeight="1">
      <c r="A805" s="8"/>
      <c r="B805" s="8"/>
      <c r="C805" s="8"/>
      <c r="D805" s="8"/>
      <c r="E805" s="8"/>
      <c r="F805" s="8"/>
      <c r="G805" s="133"/>
      <c r="H805" s="133"/>
      <c r="I805" s="129"/>
      <c r="J805" s="129"/>
      <c r="K805" s="129"/>
      <c r="L805" s="129"/>
      <c r="M805" s="129"/>
      <c r="N805" s="129"/>
      <c r="O805" s="8"/>
      <c r="P805" s="8"/>
      <c r="Q805" s="8"/>
      <c r="R805" s="8"/>
      <c r="S805" s="8"/>
      <c r="T805" s="8"/>
      <c r="U805" s="8"/>
      <c r="V805" s="8"/>
      <c r="W805" s="8"/>
      <c r="X805" s="8"/>
      <c r="Y805" s="8"/>
      <c r="Z805" s="133"/>
      <c r="AA805" s="133"/>
      <c r="AB805" s="8"/>
      <c r="AC805" s="8"/>
      <c r="AD805" s="8"/>
      <c r="AE805" s="8"/>
    </row>
    <row r="806" ht="15.75" customHeight="1">
      <c r="A806" s="8"/>
      <c r="B806" s="8"/>
      <c r="C806" s="8"/>
      <c r="D806" s="8"/>
      <c r="E806" s="8"/>
      <c r="F806" s="8"/>
      <c r="G806" s="133"/>
      <c r="H806" s="133"/>
      <c r="I806" s="129"/>
      <c r="J806" s="129"/>
      <c r="K806" s="129"/>
      <c r="L806" s="129"/>
      <c r="M806" s="129"/>
      <c r="N806" s="129"/>
      <c r="O806" s="8"/>
      <c r="P806" s="8"/>
      <c r="Q806" s="8"/>
      <c r="R806" s="8"/>
      <c r="S806" s="8"/>
      <c r="T806" s="8"/>
      <c r="U806" s="8"/>
      <c r="V806" s="8"/>
      <c r="W806" s="8"/>
      <c r="X806" s="8"/>
      <c r="Y806" s="8"/>
      <c r="Z806" s="133"/>
      <c r="AA806" s="133"/>
      <c r="AB806" s="8"/>
      <c r="AC806" s="8"/>
      <c r="AD806" s="8"/>
      <c r="AE806" s="8"/>
    </row>
    <row r="807" ht="15.75" customHeight="1">
      <c r="A807" s="8"/>
      <c r="B807" s="8"/>
      <c r="C807" s="8"/>
      <c r="D807" s="8"/>
      <c r="E807" s="8"/>
      <c r="F807" s="8"/>
      <c r="G807" s="133"/>
      <c r="H807" s="133"/>
      <c r="I807" s="129"/>
      <c r="J807" s="129"/>
      <c r="K807" s="129"/>
      <c r="L807" s="129"/>
      <c r="M807" s="129"/>
      <c r="N807" s="129"/>
      <c r="O807" s="8"/>
      <c r="P807" s="8"/>
      <c r="Q807" s="8"/>
      <c r="R807" s="8"/>
      <c r="S807" s="8"/>
      <c r="T807" s="8"/>
      <c r="U807" s="8"/>
      <c r="V807" s="8"/>
      <c r="W807" s="8"/>
      <c r="X807" s="8"/>
      <c r="Y807" s="8"/>
      <c r="Z807" s="133"/>
      <c r="AA807" s="133"/>
      <c r="AB807" s="8"/>
      <c r="AC807" s="8"/>
      <c r="AD807" s="8"/>
      <c r="AE807" s="8"/>
    </row>
    <row r="808" ht="15.75" customHeight="1">
      <c r="A808" s="8"/>
      <c r="B808" s="8"/>
      <c r="C808" s="8"/>
      <c r="D808" s="8"/>
      <c r="E808" s="8"/>
      <c r="F808" s="8"/>
      <c r="G808" s="133"/>
      <c r="H808" s="133"/>
      <c r="I808" s="129"/>
      <c r="J808" s="129"/>
      <c r="K808" s="129"/>
      <c r="L808" s="129"/>
      <c r="M808" s="129"/>
      <c r="N808" s="129"/>
      <c r="O808" s="8"/>
      <c r="P808" s="8"/>
      <c r="Q808" s="8"/>
      <c r="R808" s="8"/>
      <c r="S808" s="8"/>
      <c r="T808" s="8"/>
      <c r="U808" s="8"/>
      <c r="V808" s="8"/>
      <c r="W808" s="8"/>
      <c r="X808" s="8"/>
      <c r="Y808" s="8"/>
      <c r="Z808" s="133"/>
      <c r="AA808" s="133"/>
      <c r="AB808" s="8"/>
      <c r="AC808" s="8"/>
      <c r="AD808" s="8"/>
      <c r="AE808" s="8"/>
    </row>
    <row r="809" ht="15.75" customHeight="1">
      <c r="A809" s="8"/>
      <c r="B809" s="8"/>
      <c r="C809" s="8"/>
      <c r="D809" s="8"/>
      <c r="E809" s="8"/>
      <c r="F809" s="8"/>
      <c r="G809" s="133"/>
      <c r="H809" s="133"/>
      <c r="I809" s="129"/>
      <c r="J809" s="129"/>
      <c r="K809" s="129"/>
      <c r="L809" s="129"/>
      <c r="M809" s="129"/>
      <c r="N809" s="129"/>
      <c r="O809" s="8"/>
      <c r="P809" s="8"/>
      <c r="Q809" s="8"/>
      <c r="R809" s="8"/>
      <c r="S809" s="8"/>
      <c r="T809" s="8"/>
      <c r="U809" s="8"/>
      <c r="V809" s="8"/>
      <c r="W809" s="8"/>
      <c r="X809" s="8"/>
      <c r="Y809" s="8"/>
      <c r="Z809" s="133"/>
      <c r="AA809" s="133"/>
      <c r="AB809" s="8"/>
      <c r="AC809" s="8"/>
      <c r="AD809" s="8"/>
      <c r="AE809" s="8"/>
    </row>
    <row r="810" ht="15.75" customHeight="1">
      <c r="A810" s="8"/>
      <c r="B810" s="8"/>
      <c r="C810" s="8"/>
      <c r="D810" s="8"/>
      <c r="E810" s="8"/>
      <c r="F810" s="8"/>
      <c r="G810" s="133"/>
      <c r="H810" s="133"/>
      <c r="I810" s="129"/>
      <c r="J810" s="129"/>
      <c r="K810" s="129"/>
      <c r="L810" s="129"/>
      <c r="M810" s="129"/>
      <c r="N810" s="129"/>
      <c r="O810" s="8"/>
      <c r="P810" s="8"/>
      <c r="Q810" s="8"/>
      <c r="R810" s="8"/>
      <c r="S810" s="8"/>
      <c r="T810" s="8"/>
      <c r="U810" s="8"/>
      <c r="V810" s="8"/>
      <c r="W810" s="8"/>
      <c r="X810" s="8"/>
      <c r="Y810" s="8"/>
      <c r="Z810" s="133"/>
      <c r="AA810" s="133"/>
      <c r="AB810" s="8"/>
      <c r="AC810" s="8"/>
      <c r="AD810" s="8"/>
      <c r="AE810" s="8"/>
    </row>
    <row r="811" ht="15.75" customHeight="1">
      <c r="A811" s="8"/>
      <c r="B811" s="8"/>
      <c r="C811" s="8"/>
      <c r="D811" s="8"/>
      <c r="E811" s="8"/>
      <c r="F811" s="8"/>
      <c r="G811" s="133"/>
      <c r="H811" s="133"/>
      <c r="I811" s="129"/>
      <c r="J811" s="129"/>
      <c r="K811" s="129"/>
      <c r="L811" s="129"/>
      <c r="M811" s="129"/>
      <c r="N811" s="129"/>
      <c r="O811" s="8"/>
      <c r="P811" s="8"/>
      <c r="Q811" s="8"/>
      <c r="R811" s="8"/>
      <c r="S811" s="8"/>
      <c r="T811" s="8"/>
      <c r="U811" s="8"/>
      <c r="V811" s="8"/>
      <c r="W811" s="8"/>
      <c r="X811" s="8"/>
      <c r="Y811" s="8"/>
      <c r="Z811" s="133"/>
      <c r="AA811" s="133"/>
      <c r="AB811" s="8"/>
      <c r="AC811" s="8"/>
      <c r="AD811" s="8"/>
      <c r="AE811" s="8"/>
    </row>
    <row r="812" ht="15.75" customHeight="1">
      <c r="A812" s="8"/>
      <c r="B812" s="8"/>
      <c r="C812" s="8"/>
      <c r="D812" s="8"/>
      <c r="E812" s="8"/>
      <c r="F812" s="8"/>
      <c r="G812" s="133"/>
      <c r="H812" s="133"/>
      <c r="I812" s="129"/>
      <c r="J812" s="129"/>
      <c r="K812" s="129"/>
      <c r="L812" s="129"/>
      <c r="M812" s="129"/>
      <c r="N812" s="129"/>
      <c r="O812" s="8"/>
      <c r="P812" s="8"/>
      <c r="Q812" s="8"/>
      <c r="R812" s="8"/>
      <c r="S812" s="8"/>
      <c r="T812" s="8"/>
      <c r="U812" s="8"/>
      <c r="V812" s="8"/>
      <c r="W812" s="8"/>
      <c r="X812" s="8"/>
      <c r="Y812" s="8"/>
      <c r="Z812" s="133"/>
      <c r="AA812" s="133"/>
      <c r="AB812" s="8"/>
      <c r="AC812" s="8"/>
      <c r="AD812" s="8"/>
      <c r="AE812" s="8"/>
    </row>
    <row r="813" ht="15.75" customHeight="1">
      <c r="A813" s="8"/>
      <c r="B813" s="8"/>
      <c r="C813" s="8"/>
      <c r="D813" s="8"/>
      <c r="E813" s="8"/>
      <c r="F813" s="8"/>
      <c r="G813" s="133"/>
      <c r="H813" s="133"/>
      <c r="I813" s="129"/>
      <c r="J813" s="129"/>
      <c r="K813" s="129"/>
      <c r="L813" s="129"/>
      <c r="M813" s="129"/>
      <c r="N813" s="129"/>
      <c r="O813" s="8"/>
      <c r="P813" s="8"/>
      <c r="Q813" s="8"/>
      <c r="R813" s="8"/>
      <c r="S813" s="8"/>
      <c r="T813" s="8"/>
      <c r="U813" s="8"/>
      <c r="V813" s="8"/>
      <c r="W813" s="8"/>
      <c r="X813" s="8"/>
      <c r="Y813" s="8"/>
      <c r="Z813" s="133"/>
      <c r="AA813" s="133"/>
      <c r="AB813" s="8"/>
      <c r="AC813" s="8"/>
      <c r="AD813" s="8"/>
      <c r="AE813" s="8"/>
    </row>
    <row r="814" ht="15.75" customHeight="1">
      <c r="A814" s="8"/>
      <c r="B814" s="8"/>
      <c r="C814" s="8"/>
      <c r="D814" s="8"/>
      <c r="E814" s="8"/>
      <c r="F814" s="8"/>
      <c r="G814" s="133"/>
      <c r="H814" s="133"/>
      <c r="I814" s="129"/>
      <c r="J814" s="129"/>
      <c r="K814" s="129"/>
      <c r="L814" s="129"/>
      <c r="M814" s="129"/>
      <c r="N814" s="129"/>
      <c r="O814" s="8"/>
      <c r="P814" s="8"/>
      <c r="Q814" s="8"/>
      <c r="R814" s="8"/>
      <c r="S814" s="8"/>
      <c r="T814" s="8"/>
      <c r="U814" s="8"/>
      <c r="V814" s="8"/>
      <c r="W814" s="8"/>
      <c r="X814" s="8"/>
      <c r="Y814" s="8"/>
      <c r="Z814" s="133"/>
      <c r="AA814" s="133"/>
      <c r="AB814" s="8"/>
      <c r="AC814" s="8"/>
      <c r="AD814" s="8"/>
      <c r="AE814" s="8"/>
    </row>
    <row r="815" ht="15.75" customHeight="1">
      <c r="A815" s="8"/>
      <c r="B815" s="8"/>
      <c r="C815" s="8"/>
      <c r="D815" s="8"/>
      <c r="E815" s="8"/>
      <c r="F815" s="8"/>
      <c r="G815" s="133"/>
      <c r="H815" s="133"/>
      <c r="I815" s="129"/>
      <c r="J815" s="129"/>
      <c r="K815" s="129"/>
      <c r="L815" s="129"/>
      <c r="M815" s="129"/>
      <c r="N815" s="129"/>
      <c r="O815" s="8"/>
      <c r="P815" s="8"/>
      <c r="Q815" s="8"/>
      <c r="R815" s="8"/>
      <c r="S815" s="8"/>
      <c r="T815" s="8"/>
      <c r="U815" s="8"/>
      <c r="V815" s="8"/>
      <c r="W815" s="8"/>
      <c r="X815" s="8"/>
      <c r="Y815" s="8"/>
      <c r="Z815" s="133"/>
      <c r="AA815" s="133"/>
      <c r="AB815" s="8"/>
      <c r="AC815" s="8"/>
      <c r="AD815" s="8"/>
      <c r="AE815" s="8"/>
    </row>
    <row r="816" ht="15.75" customHeight="1">
      <c r="A816" s="8"/>
      <c r="B816" s="8"/>
      <c r="C816" s="8"/>
      <c r="D816" s="8"/>
      <c r="E816" s="8"/>
      <c r="F816" s="8"/>
      <c r="G816" s="133"/>
      <c r="H816" s="133"/>
      <c r="I816" s="129"/>
      <c r="J816" s="129"/>
      <c r="K816" s="129"/>
      <c r="L816" s="129"/>
      <c r="M816" s="129"/>
      <c r="N816" s="129"/>
      <c r="O816" s="8"/>
      <c r="P816" s="8"/>
      <c r="Q816" s="8"/>
      <c r="R816" s="8"/>
      <c r="S816" s="8"/>
      <c r="T816" s="8"/>
      <c r="U816" s="8"/>
      <c r="V816" s="8"/>
      <c r="W816" s="8"/>
      <c r="X816" s="8"/>
      <c r="Y816" s="8"/>
      <c r="Z816" s="133"/>
      <c r="AA816" s="133"/>
      <c r="AB816" s="8"/>
      <c r="AC816" s="8"/>
      <c r="AD816" s="8"/>
      <c r="AE816" s="8"/>
    </row>
    <row r="817" ht="15.75" customHeight="1">
      <c r="A817" s="8"/>
      <c r="B817" s="8"/>
      <c r="C817" s="8"/>
      <c r="D817" s="8"/>
      <c r="E817" s="8"/>
      <c r="F817" s="8"/>
      <c r="G817" s="133"/>
      <c r="H817" s="133"/>
      <c r="I817" s="129"/>
      <c r="J817" s="129"/>
      <c r="K817" s="129"/>
      <c r="L817" s="129"/>
      <c r="M817" s="129"/>
      <c r="N817" s="129"/>
      <c r="O817" s="8"/>
      <c r="P817" s="8"/>
      <c r="Q817" s="8"/>
      <c r="R817" s="8"/>
      <c r="S817" s="8"/>
      <c r="T817" s="8"/>
      <c r="U817" s="8"/>
      <c r="V817" s="8"/>
      <c r="W817" s="8"/>
      <c r="X817" s="8"/>
      <c r="Y817" s="8"/>
      <c r="Z817" s="133"/>
      <c r="AA817" s="133"/>
      <c r="AB817" s="8"/>
      <c r="AC817" s="8"/>
      <c r="AD817" s="8"/>
      <c r="AE817" s="8"/>
    </row>
    <row r="818" ht="15.75" customHeight="1">
      <c r="A818" s="8"/>
      <c r="B818" s="8"/>
      <c r="C818" s="8"/>
      <c r="D818" s="8"/>
      <c r="E818" s="8"/>
      <c r="F818" s="8"/>
      <c r="G818" s="133"/>
      <c r="H818" s="133"/>
      <c r="I818" s="129"/>
      <c r="J818" s="129"/>
      <c r="K818" s="129"/>
      <c r="L818" s="129"/>
      <c r="M818" s="129"/>
      <c r="N818" s="129"/>
      <c r="O818" s="8"/>
      <c r="P818" s="8"/>
      <c r="Q818" s="8"/>
      <c r="R818" s="8"/>
      <c r="S818" s="8"/>
      <c r="T818" s="8"/>
      <c r="U818" s="8"/>
      <c r="V818" s="8"/>
      <c r="W818" s="8"/>
      <c r="X818" s="8"/>
      <c r="Y818" s="8"/>
      <c r="Z818" s="133"/>
      <c r="AA818" s="133"/>
      <c r="AB818" s="8"/>
      <c r="AC818" s="8"/>
      <c r="AD818" s="8"/>
      <c r="AE818" s="8"/>
    </row>
    <row r="819" ht="15.75" customHeight="1">
      <c r="A819" s="8"/>
      <c r="B819" s="8"/>
      <c r="C819" s="8"/>
      <c r="D819" s="8"/>
      <c r="E819" s="8"/>
      <c r="F819" s="8"/>
      <c r="G819" s="133"/>
      <c r="H819" s="133"/>
      <c r="I819" s="129"/>
      <c r="J819" s="129"/>
      <c r="K819" s="129"/>
      <c r="L819" s="129"/>
      <c r="M819" s="129"/>
      <c r="N819" s="129"/>
      <c r="O819" s="8"/>
      <c r="P819" s="8"/>
      <c r="Q819" s="8"/>
      <c r="R819" s="8"/>
      <c r="S819" s="8"/>
      <c r="T819" s="8"/>
      <c r="U819" s="8"/>
      <c r="V819" s="8"/>
      <c r="W819" s="8"/>
      <c r="X819" s="8"/>
      <c r="Y819" s="8"/>
      <c r="Z819" s="133"/>
      <c r="AA819" s="133"/>
      <c r="AB819" s="8"/>
      <c r="AC819" s="8"/>
      <c r="AD819" s="8"/>
      <c r="AE819" s="8"/>
    </row>
    <row r="820" ht="15.75" customHeight="1">
      <c r="A820" s="8"/>
      <c r="B820" s="8"/>
      <c r="C820" s="8"/>
      <c r="D820" s="8"/>
      <c r="E820" s="8"/>
      <c r="F820" s="8"/>
      <c r="G820" s="133"/>
      <c r="H820" s="133"/>
      <c r="I820" s="129"/>
      <c r="J820" s="129"/>
      <c r="K820" s="129"/>
      <c r="L820" s="129"/>
      <c r="M820" s="129"/>
      <c r="N820" s="129"/>
      <c r="O820" s="8"/>
      <c r="P820" s="8"/>
      <c r="Q820" s="8"/>
      <c r="R820" s="8"/>
      <c r="S820" s="8"/>
      <c r="T820" s="8"/>
      <c r="U820" s="8"/>
      <c r="V820" s="8"/>
      <c r="W820" s="8"/>
      <c r="X820" s="8"/>
      <c r="Y820" s="8"/>
      <c r="Z820" s="133"/>
      <c r="AA820" s="133"/>
      <c r="AB820" s="8"/>
      <c r="AC820" s="8"/>
      <c r="AD820" s="8"/>
      <c r="AE820" s="8"/>
    </row>
    <row r="821" ht="15.75" customHeight="1">
      <c r="A821" s="8"/>
      <c r="B821" s="8"/>
      <c r="C821" s="8"/>
      <c r="D821" s="8"/>
      <c r="E821" s="8"/>
      <c r="F821" s="8"/>
      <c r="G821" s="133"/>
      <c r="H821" s="133"/>
      <c r="I821" s="129"/>
      <c r="J821" s="129"/>
      <c r="K821" s="129"/>
      <c r="L821" s="129"/>
      <c r="M821" s="129"/>
      <c r="N821" s="129"/>
      <c r="O821" s="8"/>
      <c r="P821" s="8"/>
      <c r="Q821" s="8"/>
      <c r="R821" s="8"/>
      <c r="S821" s="8"/>
      <c r="T821" s="8"/>
      <c r="U821" s="8"/>
      <c r="V821" s="8"/>
      <c r="W821" s="8"/>
      <c r="X821" s="8"/>
      <c r="Y821" s="8"/>
      <c r="Z821" s="133"/>
      <c r="AA821" s="133"/>
      <c r="AB821" s="8"/>
      <c r="AC821" s="8"/>
      <c r="AD821" s="8"/>
      <c r="AE821" s="8"/>
    </row>
    <row r="822" ht="15.75" customHeight="1">
      <c r="A822" s="8"/>
      <c r="B822" s="8"/>
      <c r="C822" s="8"/>
      <c r="D822" s="8"/>
      <c r="E822" s="8"/>
      <c r="F822" s="8"/>
      <c r="G822" s="133"/>
      <c r="H822" s="133"/>
      <c r="I822" s="129"/>
      <c r="J822" s="129"/>
      <c r="K822" s="129"/>
      <c r="L822" s="129"/>
      <c r="M822" s="129"/>
      <c r="N822" s="129"/>
      <c r="O822" s="8"/>
      <c r="P822" s="8"/>
      <c r="Q822" s="8"/>
      <c r="R822" s="8"/>
      <c r="S822" s="8"/>
      <c r="T822" s="8"/>
      <c r="U822" s="8"/>
      <c r="V822" s="8"/>
      <c r="W822" s="8"/>
      <c r="X822" s="8"/>
      <c r="Y822" s="8"/>
      <c r="Z822" s="133"/>
      <c r="AA822" s="133"/>
      <c r="AB822" s="8"/>
      <c r="AC822" s="8"/>
      <c r="AD822" s="8"/>
      <c r="AE822" s="8"/>
    </row>
    <row r="823" ht="15.75" customHeight="1">
      <c r="A823" s="8"/>
      <c r="B823" s="8"/>
      <c r="C823" s="8"/>
      <c r="D823" s="8"/>
      <c r="E823" s="8"/>
      <c r="F823" s="8"/>
      <c r="G823" s="133"/>
      <c r="H823" s="133"/>
      <c r="I823" s="129"/>
      <c r="J823" s="129"/>
      <c r="K823" s="129"/>
      <c r="L823" s="129"/>
      <c r="M823" s="129"/>
      <c r="N823" s="129"/>
      <c r="O823" s="8"/>
      <c r="P823" s="8"/>
      <c r="Q823" s="8"/>
      <c r="R823" s="8"/>
      <c r="S823" s="8"/>
      <c r="T823" s="8"/>
      <c r="U823" s="8"/>
      <c r="V823" s="8"/>
      <c r="W823" s="8"/>
      <c r="X823" s="8"/>
      <c r="Y823" s="8"/>
      <c r="Z823" s="133"/>
      <c r="AA823" s="133"/>
      <c r="AB823" s="8"/>
      <c r="AC823" s="8"/>
      <c r="AD823" s="8"/>
      <c r="AE823" s="8"/>
    </row>
    <row r="824" ht="15.75" customHeight="1">
      <c r="A824" s="8"/>
      <c r="B824" s="8"/>
      <c r="C824" s="8"/>
      <c r="D824" s="8"/>
      <c r="E824" s="8"/>
      <c r="F824" s="8"/>
      <c r="G824" s="133"/>
      <c r="H824" s="133"/>
      <c r="I824" s="129"/>
      <c r="J824" s="129"/>
      <c r="K824" s="129"/>
      <c r="L824" s="129"/>
      <c r="M824" s="129"/>
      <c r="N824" s="129"/>
      <c r="O824" s="8"/>
      <c r="P824" s="8"/>
      <c r="Q824" s="8"/>
      <c r="R824" s="8"/>
      <c r="S824" s="8"/>
      <c r="T824" s="8"/>
      <c r="U824" s="8"/>
      <c r="V824" s="8"/>
      <c r="W824" s="8"/>
      <c r="X824" s="8"/>
      <c r="Y824" s="8"/>
      <c r="Z824" s="133"/>
      <c r="AA824" s="133"/>
      <c r="AB824" s="8"/>
      <c r="AC824" s="8"/>
      <c r="AD824" s="8"/>
      <c r="AE824" s="8"/>
    </row>
    <row r="825" ht="15.75" customHeight="1">
      <c r="A825" s="8"/>
      <c r="B825" s="8"/>
      <c r="C825" s="8"/>
      <c r="D825" s="8"/>
      <c r="E825" s="8"/>
      <c r="F825" s="8"/>
      <c r="G825" s="133"/>
      <c r="H825" s="133"/>
      <c r="I825" s="129"/>
      <c r="J825" s="129"/>
      <c r="K825" s="129"/>
      <c r="L825" s="129"/>
      <c r="M825" s="129"/>
      <c r="N825" s="129"/>
      <c r="O825" s="8"/>
      <c r="P825" s="8"/>
      <c r="Q825" s="8"/>
      <c r="R825" s="8"/>
      <c r="S825" s="8"/>
      <c r="T825" s="8"/>
      <c r="U825" s="8"/>
      <c r="V825" s="8"/>
      <c r="W825" s="8"/>
      <c r="X825" s="8"/>
      <c r="Y825" s="8"/>
      <c r="Z825" s="133"/>
      <c r="AA825" s="133"/>
      <c r="AB825" s="8"/>
      <c r="AC825" s="8"/>
      <c r="AD825" s="8"/>
      <c r="AE825" s="8"/>
    </row>
    <row r="826" ht="15.75" customHeight="1">
      <c r="A826" s="8"/>
      <c r="B826" s="8"/>
      <c r="C826" s="8"/>
      <c r="D826" s="8"/>
      <c r="E826" s="8"/>
      <c r="F826" s="8"/>
      <c r="G826" s="133"/>
      <c r="H826" s="133"/>
      <c r="I826" s="129"/>
      <c r="J826" s="129"/>
      <c r="K826" s="129"/>
      <c r="L826" s="129"/>
      <c r="M826" s="129"/>
      <c r="N826" s="129"/>
      <c r="O826" s="8"/>
      <c r="P826" s="8"/>
      <c r="Q826" s="8"/>
      <c r="R826" s="8"/>
      <c r="S826" s="8"/>
      <c r="T826" s="8"/>
      <c r="U826" s="8"/>
      <c r="V826" s="8"/>
      <c r="W826" s="8"/>
      <c r="X826" s="8"/>
      <c r="Y826" s="8"/>
      <c r="Z826" s="133"/>
      <c r="AA826" s="133"/>
      <c r="AB826" s="8"/>
      <c r="AC826" s="8"/>
      <c r="AD826" s="8"/>
      <c r="AE826" s="8"/>
    </row>
    <row r="827" ht="15.75" customHeight="1">
      <c r="A827" s="8"/>
      <c r="B827" s="8"/>
      <c r="C827" s="8"/>
      <c r="D827" s="8"/>
      <c r="E827" s="8"/>
      <c r="F827" s="8"/>
      <c r="G827" s="133"/>
      <c r="H827" s="133"/>
      <c r="I827" s="129"/>
      <c r="J827" s="129"/>
      <c r="K827" s="129"/>
      <c r="L827" s="129"/>
      <c r="M827" s="129"/>
      <c r="N827" s="129"/>
      <c r="O827" s="8"/>
      <c r="P827" s="8"/>
      <c r="Q827" s="8"/>
      <c r="R827" s="8"/>
      <c r="S827" s="8"/>
      <c r="T827" s="8"/>
      <c r="U827" s="8"/>
      <c r="V827" s="8"/>
      <c r="W827" s="8"/>
      <c r="X827" s="8"/>
      <c r="Y827" s="8"/>
      <c r="Z827" s="133"/>
      <c r="AA827" s="133"/>
      <c r="AB827" s="8"/>
      <c r="AC827" s="8"/>
      <c r="AD827" s="8"/>
      <c r="AE827" s="8"/>
    </row>
    <row r="828" ht="15.75" customHeight="1">
      <c r="A828" s="8"/>
      <c r="B828" s="8"/>
      <c r="C828" s="8"/>
      <c r="D828" s="8"/>
      <c r="E828" s="8"/>
      <c r="F828" s="8"/>
      <c r="G828" s="133"/>
      <c r="H828" s="133"/>
      <c r="I828" s="129"/>
      <c r="J828" s="129"/>
      <c r="K828" s="129"/>
      <c r="L828" s="129"/>
      <c r="M828" s="129"/>
      <c r="N828" s="129"/>
      <c r="O828" s="8"/>
      <c r="P828" s="8"/>
      <c r="Q828" s="8"/>
      <c r="R828" s="8"/>
      <c r="S828" s="8"/>
      <c r="T828" s="8"/>
      <c r="U828" s="8"/>
      <c r="V828" s="8"/>
      <c r="W828" s="8"/>
      <c r="X828" s="8"/>
      <c r="Y828" s="8"/>
      <c r="Z828" s="133"/>
      <c r="AA828" s="133"/>
      <c r="AB828" s="8"/>
      <c r="AC828" s="8"/>
      <c r="AD828" s="8"/>
      <c r="AE828" s="8"/>
    </row>
    <row r="829" ht="15.75" customHeight="1">
      <c r="A829" s="8"/>
      <c r="B829" s="8"/>
      <c r="C829" s="8"/>
      <c r="D829" s="8"/>
      <c r="E829" s="8"/>
      <c r="F829" s="8"/>
      <c r="G829" s="133"/>
      <c r="H829" s="133"/>
      <c r="I829" s="129"/>
      <c r="J829" s="129"/>
      <c r="K829" s="129"/>
      <c r="L829" s="129"/>
      <c r="M829" s="129"/>
      <c r="N829" s="129"/>
      <c r="O829" s="8"/>
      <c r="P829" s="8"/>
      <c r="Q829" s="8"/>
      <c r="R829" s="8"/>
      <c r="S829" s="8"/>
      <c r="T829" s="8"/>
      <c r="U829" s="8"/>
      <c r="V829" s="8"/>
      <c r="W829" s="8"/>
      <c r="X829" s="8"/>
      <c r="Y829" s="8"/>
      <c r="Z829" s="133"/>
      <c r="AA829" s="133"/>
      <c r="AB829" s="8"/>
      <c r="AC829" s="8"/>
      <c r="AD829" s="8"/>
      <c r="AE829" s="8"/>
    </row>
    <row r="830" ht="15.75" customHeight="1">
      <c r="A830" s="8"/>
      <c r="B830" s="8"/>
      <c r="C830" s="8"/>
      <c r="D830" s="8"/>
      <c r="E830" s="8"/>
      <c r="F830" s="8"/>
      <c r="G830" s="133"/>
      <c r="H830" s="133"/>
      <c r="I830" s="129"/>
      <c r="J830" s="129"/>
      <c r="K830" s="129"/>
      <c r="L830" s="129"/>
      <c r="M830" s="129"/>
      <c r="N830" s="129"/>
      <c r="O830" s="8"/>
      <c r="P830" s="8"/>
      <c r="Q830" s="8"/>
      <c r="R830" s="8"/>
      <c r="S830" s="8"/>
      <c r="T830" s="8"/>
      <c r="U830" s="8"/>
      <c r="V830" s="8"/>
      <c r="W830" s="8"/>
      <c r="X830" s="8"/>
      <c r="Y830" s="8"/>
      <c r="Z830" s="133"/>
      <c r="AA830" s="133"/>
      <c r="AB830" s="8"/>
      <c r="AC830" s="8"/>
      <c r="AD830" s="8"/>
      <c r="AE830" s="8"/>
    </row>
    <row r="831" ht="15.75" customHeight="1">
      <c r="A831" s="8"/>
      <c r="B831" s="8"/>
      <c r="C831" s="8"/>
      <c r="D831" s="8"/>
      <c r="E831" s="8"/>
      <c r="F831" s="8"/>
      <c r="G831" s="133"/>
      <c r="H831" s="133"/>
      <c r="I831" s="129"/>
      <c r="J831" s="129"/>
      <c r="K831" s="129"/>
      <c r="L831" s="129"/>
      <c r="M831" s="129"/>
      <c r="N831" s="129"/>
      <c r="O831" s="8"/>
      <c r="P831" s="8"/>
      <c r="Q831" s="8"/>
      <c r="R831" s="8"/>
      <c r="S831" s="8"/>
      <c r="T831" s="8"/>
      <c r="U831" s="8"/>
      <c r="V831" s="8"/>
      <c r="W831" s="8"/>
      <c r="X831" s="8"/>
      <c r="Y831" s="8"/>
      <c r="Z831" s="133"/>
      <c r="AA831" s="133"/>
      <c r="AB831" s="8"/>
      <c r="AC831" s="8"/>
      <c r="AD831" s="8"/>
      <c r="AE831" s="8"/>
    </row>
    <row r="832" ht="15.75" customHeight="1">
      <c r="A832" s="8"/>
      <c r="B832" s="8"/>
      <c r="C832" s="8"/>
      <c r="D832" s="8"/>
      <c r="E832" s="8"/>
      <c r="F832" s="8"/>
      <c r="G832" s="133"/>
      <c r="H832" s="133"/>
      <c r="I832" s="129"/>
      <c r="J832" s="129"/>
      <c r="K832" s="129"/>
      <c r="L832" s="129"/>
      <c r="M832" s="129"/>
      <c r="N832" s="129"/>
      <c r="O832" s="8"/>
      <c r="P832" s="8"/>
      <c r="Q832" s="8"/>
      <c r="R832" s="8"/>
      <c r="S832" s="8"/>
      <c r="T832" s="8"/>
      <c r="U832" s="8"/>
      <c r="V832" s="8"/>
      <c r="W832" s="8"/>
      <c r="X832" s="8"/>
      <c r="Y832" s="8"/>
      <c r="Z832" s="133"/>
      <c r="AA832" s="133"/>
      <c r="AB832" s="8"/>
      <c r="AC832" s="8"/>
      <c r="AD832" s="8"/>
      <c r="AE832" s="8"/>
    </row>
    <row r="833" ht="15.75" customHeight="1">
      <c r="A833" s="8"/>
      <c r="B833" s="8"/>
      <c r="C833" s="8"/>
      <c r="D833" s="8"/>
      <c r="E833" s="8"/>
      <c r="F833" s="8"/>
      <c r="G833" s="133"/>
      <c r="H833" s="133"/>
      <c r="I833" s="129"/>
      <c r="J833" s="129"/>
      <c r="K833" s="129"/>
      <c r="L833" s="129"/>
      <c r="M833" s="129"/>
      <c r="N833" s="129"/>
      <c r="O833" s="8"/>
      <c r="P833" s="8"/>
      <c r="Q833" s="8"/>
      <c r="R833" s="8"/>
      <c r="S833" s="8"/>
      <c r="T833" s="8"/>
      <c r="U833" s="8"/>
      <c r="V833" s="8"/>
      <c r="W833" s="8"/>
      <c r="X833" s="8"/>
      <c r="Y833" s="8"/>
      <c r="Z833" s="133"/>
      <c r="AA833" s="133"/>
      <c r="AB833" s="8"/>
      <c r="AC833" s="8"/>
      <c r="AD833" s="8"/>
      <c r="AE833" s="8"/>
    </row>
    <row r="834" ht="15.75" customHeight="1">
      <c r="A834" s="8"/>
      <c r="B834" s="8"/>
      <c r="C834" s="8"/>
      <c r="D834" s="8"/>
      <c r="E834" s="8"/>
      <c r="F834" s="8"/>
      <c r="G834" s="133"/>
      <c r="H834" s="133"/>
      <c r="I834" s="129"/>
      <c r="J834" s="129"/>
      <c r="K834" s="129"/>
      <c r="L834" s="129"/>
      <c r="M834" s="129"/>
      <c r="N834" s="129"/>
      <c r="O834" s="8"/>
      <c r="P834" s="8"/>
      <c r="Q834" s="8"/>
      <c r="R834" s="8"/>
      <c r="S834" s="8"/>
      <c r="T834" s="8"/>
      <c r="U834" s="8"/>
      <c r="V834" s="8"/>
      <c r="W834" s="8"/>
      <c r="X834" s="8"/>
      <c r="Y834" s="8"/>
      <c r="Z834" s="133"/>
      <c r="AA834" s="133"/>
      <c r="AB834" s="8"/>
      <c r="AC834" s="8"/>
      <c r="AD834" s="8"/>
      <c r="AE834" s="8"/>
    </row>
    <row r="835" ht="15.75" customHeight="1">
      <c r="A835" s="8"/>
      <c r="B835" s="8"/>
      <c r="C835" s="8"/>
      <c r="D835" s="8"/>
      <c r="E835" s="8"/>
      <c r="F835" s="8"/>
      <c r="G835" s="133"/>
      <c r="H835" s="133"/>
      <c r="I835" s="129"/>
      <c r="J835" s="129"/>
      <c r="K835" s="129"/>
      <c r="L835" s="129"/>
      <c r="M835" s="129"/>
      <c r="N835" s="129"/>
      <c r="O835" s="8"/>
      <c r="P835" s="8"/>
      <c r="Q835" s="8"/>
      <c r="R835" s="8"/>
      <c r="S835" s="8"/>
      <c r="T835" s="8"/>
      <c r="U835" s="8"/>
      <c r="V835" s="8"/>
      <c r="W835" s="8"/>
      <c r="X835" s="8"/>
      <c r="Y835" s="8"/>
      <c r="Z835" s="133"/>
      <c r="AA835" s="133"/>
      <c r="AB835" s="8"/>
      <c r="AC835" s="8"/>
      <c r="AD835" s="8"/>
      <c r="AE835" s="8"/>
    </row>
    <row r="836" ht="15.75" customHeight="1">
      <c r="A836" s="8"/>
      <c r="B836" s="8"/>
      <c r="C836" s="8"/>
      <c r="D836" s="8"/>
      <c r="E836" s="8"/>
      <c r="F836" s="8"/>
      <c r="G836" s="133"/>
      <c r="H836" s="133"/>
      <c r="I836" s="129"/>
      <c r="J836" s="129"/>
      <c r="K836" s="129"/>
      <c r="L836" s="129"/>
      <c r="M836" s="129"/>
      <c r="N836" s="129"/>
      <c r="O836" s="8"/>
      <c r="P836" s="8"/>
      <c r="Q836" s="8"/>
      <c r="R836" s="8"/>
      <c r="S836" s="8"/>
      <c r="T836" s="8"/>
      <c r="U836" s="8"/>
      <c r="V836" s="8"/>
      <c r="W836" s="8"/>
      <c r="X836" s="8"/>
      <c r="Y836" s="8"/>
      <c r="Z836" s="133"/>
      <c r="AA836" s="133"/>
      <c r="AB836" s="8"/>
      <c r="AC836" s="8"/>
      <c r="AD836" s="8"/>
      <c r="AE836" s="8"/>
    </row>
    <row r="837" ht="15.75" customHeight="1">
      <c r="A837" s="8"/>
      <c r="B837" s="8"/>
      <c r="C837" s="8"/>
      <c r="D837" s="8"/>
      <c r="E837" s="8"/>
      <c r="F837" s="8"/>
      <c r="G837" s="133"/>
      <c r="H837" s="133"/>
      <c r="I837" s="129"/>
      <c r="J837" s="129"/>
      <c r="K837" s="129"/>
      <c r="L837" s="129"/>
      <c r="M837" s="129"/>
      <c r="N837" s="129"/>
      <c r="O837" s="8"/>
      <c r="P837" s="8"/>
      <c r="Q837" s="8"/>
      <c r="R837" s="8"/>
      <c r="S837" s="8"/>
      <c r="T837" s="8"/>
      <c r="U837" s="8"/>
      <c r="V837" s="8"/>
      <c r="W837" s="8"/>
      <c r="X837" s="8"/>
      <c r="Y837" s="8"/>
      <c r="Z837" s="133"/>
      <c r="AA837" s="133"/>
      <c r="AB837" s="8"/>
      <c r="AC837" s="8"/>
      <c r="AD837" s="8"/>
      <c r="AE837" s="8"/>
    </row>
    <row r="838" ht="15.75" customHeight="1">
      <c r="A838" s="8"/>
      <c r="B838" s="8"/>
      <c r="C838" s="8"/>
      <c r="D838" s="8"/>
      <c r="E838" s="8"/>
      <c r="F838" s="8"/>
      <c r="G838" s="133"/>
      <c r="H838" s="133"/>
      <c r="I838" s="129"/>
      <c r="J838" s="129"/>
      <c r="K838" s="129"/>
      <c r="L838" s="129"/>
      <c r="M838" s="129"/>
      <c r="N838" s="129"/>
      <c r="O838" s="8"/>
      <c r="P838" s="8"/>
      <c r="Q838" s="8"/>
      <c r="R838" s="8"/>
      <c r="S838" s="8"/>
      <c r="T838" s="8"/>
      <c r="U838" s="8"/>
      <c r="V838" s="8"/>
      <c r="W838" s="8"/>
      <c r="X838" s="8"/>
      <c r="Y838" s="8"/>
      <c r="Z838" s="133"/>
      <c r="AA838" s="133"/>
      <c r="AB838" s="8"/>
      <c r="AC838" s="8"/>
      <c r="AD838" s="8"/>
      <c r="AE838" s="8"/>
    </row>
    <row r="839" ht="15.75" customHeight="1">
      <c r="A839" s="8"/>
      <c r="B839" s="8"/>
      <c r="C839" s="8"/>
      <c r="D839" s="8"/>
      <c r="E839" s="8"/>
      <c r="F839" s="8"/>
      <c r="G839" s="133"/>
      <c r="H839" s="133"/>
      <c r="I839" s="129"/>
      <c r="J839" s="129"/>
      <c r="K839" s="129"/>
      <c r="L839" s="129"/>
      <c r="M839" s="129"/>
      <c r="N839" s="129"/>
      <c r="O839" s="8"/>
      <c r="P839" s="8"/>
      <c r="Q839" s="8"/>
      <c r="R839" s="8"/>
      <c r="S839" s="8"/>
      <c r="T839" s="8"/>
      <c r="U839" s="8"/>
      <c r="V839" s="8"/>
      <c r="W839" s="8"/>
      <c r="X839" s="8"/>
      <c r="Y839" s="8"/>
      <c r="Z839" s="133"/>
      <c r="AA839" s="133"/>
      <c r="AB839" s="8"/>
      <c r="AC839" s="8"/>
      <c r="AD839" s="8"/>
      <c r="AE839" s="8"/>
    </row>
    <row r="840" ht="15.75" customHeight="1">
      <c r="A840" s="8"/>
      <c r="B840" s="8"/>
      <c r="C840" s="8"/>
      <c r="D840" s="8"/>
      <c r="E840" s="8"/>
      <c r="F840" s="8"/>
      <c r="G840" s="133"/>
      <c r="H840" s="133"/>
      <c r="I840" s="129"/>
      <c r="J840" s="129"/>
      <c r="K840" s="129"/>
      <c r="L840" s="129"/>
      <c r="M840" s="129"/>
      <c r="N840" s="129"/>
      <c r="O840" s="8"/>
      <c r="P840" s="8"/>
      <c r="Q840" s="8"/>
      <c r="R840" s="8"/>
      <c r="S840" s="8"/>
      <c r="T840" s="8"/>
      <c r="U840" s="8"/>
      <c r="V840" s="8"/>
      <c r="W840" s="8"/>
      <c r="X840" s="8"/>
      <c r="Y840" s="8"/>
      <c r="Z840" s="133"/>
      <c r="AA840" s="133"/>
      <c r="AB840" s="8"/>
      <c r="AC840" s="8"/>
      <c r="AD840" s="8"/>
      <c r="AE840" s="8"/>
    </row>
    <row r="841" ht="15.75" customHeight="1">
      <c r="A841" s="8"/>
      <c r="B841" s="8"/>
      <c r="C841" s="8"/>
      <c r="D841" s="8"/>
      <c r="E841" s="8"/>
      <c r="F841" s="8"/>
      <c r="G841" s="133"/>
      <c r="H841" s="133"/>
      <c r="I841" s="129"/>
      <c r="J841" s="129"/>
      <c r="K841" s="129"/>
      <c r="L841" s="129"/>
      <c r="M841" s="129"/>
      <c r="N841" s="129"/>
      <c r="O841" s="8"/>
      <c r="P841" s="8"/>
      <c r="Q841" s="8"/>
      <c r="R841" s="8"/>
      <c r="S841" s="8"/>
      <c r="T841" s="8"/>
      <c r="U841" s="8"/>
      <c r="V841" s="8"/>
      <c r="W841" s="8"/>
      <c r="X841" s="8"/>
      <c r="Y841" s="8"/>
      <c r="Z841" s="133"/>
      <c r="AA841" s="133"/>
      <c r="AB841" s="8"/>
      <c r="AC841" s="8"/>
      <c r="AD841" s="8"/>
      <c r="AE841" s="8"/>
    </row>
    <row r="842" ht="15.75" customHeight="1">
      <c r="A842" s="8"/>
      <c r="B842" s="8"/>
      <c r="C842" s="8"/>
      <c r="D842" s="8"/>
      <c r="E842" s="8"/>
      <c r="F842" s="8"/>
      <c r="G842" s="133"/>
      <c r="H842" s="133"/>
      <c r="I842" s="129"/>
      <c r="J842" s="129"/>
      <c r="K842" s="129"/>
      <c r="L842" s="129"/>
      <c r="M842" s="129"/>
      <c r="N842" s="129"/>
      <c r="O842" s="8"/>
      <c r="P842" s="8"/>
      <c r="Q842" s="8"/>
      <c r="R842" s="8"/>
      <c r="S842" s="8"/>
      <c r="T842" s="8"/>
      <c r="U842" s="8"/>
      <c r="V842" s="8"/>
      <c r="W842" s="8"/>
      <c r="X842" s="8"/>
      <c r="Y842" s="8"/>
      <c r="Z842" s="133"/>
      <c r="AA842" s="133"/>
      <c r="AB842" s="8"/>
      <c r="AC842" s="8"/>
      <c r="AD842" s="8"/>
      <c r="AE842" s="8"/>
    </row>
    <row r="843" ht="15.75" customHeight="1">
      <c r="A843" s="8"/>
      <c r="B843" s="8"/>
      <c r="C843" s="8"/>
      <c r="D843" s="8"/>
      <c r="E843" s="8"/>
      <c r="F843" s="8"/>
      <c r="G843" s="133"/>
      <c r="H843" s="133"/>
      <c r="I843" s="129"/>
      <c r="J843" s="129"/>
      <c r="K843" s="129"/>
      <c r="L843" s="129"/>
      <c r="M843" s="129"/>
      <c r="N843" s="129"/>
      <c r="O843" s="8"/>
      <c r="P843" s="8"/>
      <c r="Q843" s="8"/>
      <c r="R843" s="8"/>
      <c r="S843" s="8"/>
      <c r="T843" s="8"/>
      <c r="U843" s="8"/>
      <c r="V843" s="8"/>
      <c r="W843" s="8"/>
      <c r="X843" s="8"/>
      <c r="Y843" s="8"/>
      <c r="Z843" s="133"/>
      <c r="AA843" s="133"/>
      <c r="AB843" s="8"/>
      <c r="AC843" s="8"/>
      <c r="AD843" s="8"/>
      <c r="AE843" s="8"/>
    </row>
    <row r="844" ht="15.75" customHeight="1">
      <c r="A844" s="8"/>
      <c r="B844" s="8"/>
      <c r="C844" s="8"/>
      <c r="D844" s="8"/>
      <c r="E844" s="8"/>
      <c r="F844" s="8"/>
      <c r="G844" s="133"/>
      <c r="H844" s="133"/>
      <c r="I844" s="129"/>
      <c r="J844" s="129"/>
      <c r="K844" s="129"/>
      <c r="L844" s="129"/>
      <c r="M844" s="129"/>
      <c r="N844" s="129"/>
      <c r="O844" s="8"/>
      <c r="P844" s="8"/>
      <c r="Q844" s="8"/>
      <c r="R844" s="8"/>
      <c r="S844" s="8"/>
      <c r="T844" s="8"/>
      <c r="U844" s="8"/>
      <c r="V844" s="8"/>
      <c r="W844" s="8"/>
      <c r="X844" s="8"/>
      <c r="Y844" s="8"/>
      <c r="Z844" s="133"/>
      <c r="AA844" s="133"/>
      <c r="AB844" s="8"/>
      <c r="AC844" s="8"/>
      <c r="AD844" s="8"/>
      <c r="AE844" s="8"/>
    </row>
    <row r="845" ht="15.75" customHeight="1">
      <c r="A845" s="8"/>
      <c r="B845" s="8"/>
      <c r="C845" s="8"/>
      <c r="D845" s="8"/>
      <c r="E845" s="8"/>
      <c r="F845" s="8"/>
      <c r="G845" s="133"/>
      <c r="H845" s="133"/>
      <c r="I845" s="129"/>
      <c r="J845" s="129"/>
      <c r="K845" s="129"/>
      <c r="L845" s="129"/>
      <c r="M845" s="129"/>
      <c r="N845" s="129"/>
      <c r="O845" s="8"/>
      <c r="P845" s="8"/>
      <c r="Q845" s="8"/>
      <c r="R845" s="8"/>
      <c r="S845" s="8"/>
      <c r="T845" s="8"/>
      <c r="U845" s="8"/>
      <c r="V845" s="8"/>
      <c r="W845" s="8"/>
      <c r="X845" s="8"/>
      <c r="Y845" s="8"/>
      <c r="Z845" s="133"/>
      <c r="AA845" s="133"/>
      <c r="AB845" s="8"/>
      <c r="AC845" s="8"/>
      <c r="AD845" s="8"/>
      <c r="AE845" s="8"/>
    </row>
    <row r="846" ht="15.75" customHeight="1">
      <c r="A846" s="8"/>
      <c r="B846" s="8"/>
      <c r="C846" s="8"/>
      <c r="D846" s="8"/>
      <c r="E846" s="8"/>
      <c r="F846" s="8"/>
      <c r="G846" s="133"/>
      <c r="H846" s="133"/>
      <c r="I846" s="129"/>
      <c r="J846" s="129"/>
      <c r="K846" s="129"/>
      <c r="L846" s="129"/>
      <c r="M846" s="129"/>
      <c r="N846" s="129"/>
      <c r="O846" s="8"/>
      <c r="P846" s="8"/>
      <c r="Q846" s="8"/>
      <c r="R846" s="8"/>
      <c r="S846" s="8"/>
      <c r="T846" s="8"/>
      <c r="U846" s="8"/>
      <c r="V846" s="8"/>
      <c r="W846" s="8"/>
      <c r="X846" s="8"/>
      <c r="Y846" s="8"/>
      <c r="Z846" s="133"/>
      <c r="AA846" s="133"/>
      <c r="AB846" s="8"/>
      <c r="AC846" s="8"/>
      <c r="AD846" s="8"/>
      <c r="AE846" s="8"/>
    </row>
    <row r="847" ht="15.75" customHeight="1">
      <c r="A847" s="8"/>
      <c r="B847" s="8"/>
      <c r="C847" s="8"/>
      <c r="D847" s="8"/>
      <c r="E847" s="8"/>
      <c r="F847" s="8"/>
      <c r="G847" s="133"/>
      <c r="H847" s="133"/>
      <c r="I847" s="129"/>
      <c r="J847" s="129"/>
      <c r="K847" s="129"/>
      <c r="L847" s="129"/>
      <c r="M847" s="129"/>
      <c r="N847" s="129"/>
      <c r="O847" s="8"/>
      <c r="P847" s="8"/>
      <c r="Q847" s="8"/>
      <c r="R847" s="8"/>
      <c r="S847" s="8"/>
      <c r="T847" s="8"/>
      <c r="U847" s="8"/>
      <c r="V847" s="8"/>
      <c r="W847" s="8"/>
      <c r="X847" s="8"/>
      <c r="Y847" s="8"/>
      <c r="Z847" s="133"/>
      <c r="AA847" s="133"/>
      <c r="AB847" s="8"/>
      <c r="AC847" s="8"/>
      <c r="AD847" s="8"/>
      <c r="AE847" s="8"/>
    </row>
    <row r="848" ht="15.75" customHeight="1">
      <c r="A848" s="8"/>
      <c r="B848" s="8"/>
      <c r="C848" s="8"/>
      <c r="D848" s="8"/>
      <c r="E848" s="8"/>
      <c r="F848" s="8"/>
      <c r="G848" s="133"/>
      <c r="H848" s="133"/>
      <c r="I848" s="129"/>
      <c r="J848" s="129"/>
      <c r="K848" s="129"/>
      <c r="L848" s="129"/>
      <c r="M848" s="129"/>
      <c r="N848" s="129"/>
      <c r="O848" s="8"/>
      <c r="P848" s="8"/>
      <c r="Q848" s="8"/>
      <c r="R848" s="8"/>
      <c r="S848" s="8"/>
      <c r="T848" s="8"/>
      <c r="U848" s="8"/>
      <c r="V848" s="8"/>
      <c r="W848" s="8"/>
      <c r="X848" s="8"/>
      <c r="Y848" s="8"/>
      <c r="Z848" s="133"/>
      <c r="AA848" s="133"/>
      <c r="AB848" s="8"/>
      <c r="AC848" s="8"/>
      <c r="AD848" s="8"/>
      <c r="AE848" s="8"/>
    </row>
    <row r="849" ht="15.75" customHeight="1">
      <c r="A849" s="8"/>
      <c r="B849" s="8"/>
      <c r="C849" s="8"/>
      <c r="D849" s="8"/>
      <c r="E849" s="8"/>
      <c r="F849" s="8"/>
      <c r="G849" s="133"/>
      <c r="H849" s="133"/>
      <c r="I849" s="129"/>
      <c r="J849" s="129"/>
      <c r="K849" s="129"/>
      <c r="L849" s="129"/>
      <c r="M849" s="129"/>
      <c r="N849" s="129"/>
      <c r="O849" s="8"/>
      <c r="P849" s="8"/>
      <c r="Q849" s="8"/>
      <c r="R849" s="8"/>
      <c r="S849" s="8"/>
      <c r="T849" s="8"/>
      <c r="U849" s="8"/>
      <c r="V849" s="8"/>
      <c r="W849" s="8"/>
      <c r="X849" s="8"/>
      <c r="Y849" s="8"/>
      <c r="Z849" s="133"/>
      <c r="AA849" s="133"/>
      <c r="AB849" s="8"/>
      <c r="AC849" s="8"/>
      <c r="AD849" s="8"/>
      <c r="AE849" s="8"/>
    </row>
    <row r="850" ht="15.75" customHeight="1">
      <c r="A850" s="8"/>
      <c r="B850" s="8"/>
      <c r="C850" s="8"/>
      <c r="D850" s="8"/>
      <c r="E850" s="8"/>
      <c r="F850" s="8"/>
      <c r="G850" s="133"/>
      <c r="H850" s="133"/>
      <c r="I850" s="129"/>
      <c r="J850" s="129"/>
      <c r="K850" s="129"/>
      <c r="L850" s="129"/>
      <c r="M850" s="129"/>
      <c r="N850" s="129"/>
      <c r="O850" s="8"/>
      <c r="P850" s="8"/>
      <c r="Q850" s="8"/>
      <c r="R850" s="8"/>
      <c r="S850" s="8"/>
      <c r="T850" s="8"/>
      <c r="U850" s="8"/>
      <c r="V850" s="8"/>
      <c r="W850" s="8"/>
      <c r="X850" s="8"/>
      <c r="Y850" s="8"/>
      <c r="Z850" s="133"/>
      <c r="AA850" s="133"/>
      <c r="AB850" s="8"/>
      <c r="AC850" s="8"/>
      <c r="AD850" s="8"/>
      <c r="AE850" s="8"/>
    </row>
    <row r="851" ht="15.75" customHeight="1">
      <c r="A851" s="8"/>
      <c r="B851" s="8"/>
      <c r="C851" s="8"/>
      <c r="D851" s="8"/>
      <c r="E851" s="8"/>
      <c r="F851" s="8"/>
      <c r="G851" s="133"/>
      <c r="H851" s="133"/>
      <c r="I851" s="129"/>
      <c r="J851" s="129"/>
      <c r="K851" s="129"/>
      <c r="L851" s="129"/>
      <c r="M851" s="129"/>
      <c r="N851" s="129"/>
      <c r="O851" s="8"/>
      <c r="P851" s="8"/>
      <c r="Q851" s="8"/>
      <c r="R851" s="8"/>
      <c r="S851" s="8"/>
      <c r="T851" s="8"/>
      <c r="U851" s="8"/>
      <c r="V851" s="8"/>
      <c r="W851" s="8"/>
      <c r="X851" s="8"/>
      <c r="Y851" s="8"/>
      <c r="Z851" s="133"/>
      <c r="AA851" s="133"/>
      <c r="AB851" s="8"/>
      <c r="AC851" s="8"/>
      <c r="AD851" s="8"/>
      <c r="AE851" s="8"/>
    </row>
    <row r="852" ht="15.75" customHeight="1">
      <c r="A852" s="8"/>
      <c r="B852" s="8"/>
      <c r="C852" s="8"/>
      <c r="D852" s="8"/>
      <c r="E852" s="8"/>
      <c r="F852" s="8"/>
      <c r="G852" s="133"/>
      <c r="H852" s="133"/>
      <c r="I852" s="129"/>
      <c r="J852" s="129"/>
      <c r="K852" s="129"/>
      <c r="L852" s="129"/>
      <c r="M852" s="129"/>
      <c r="N852" s="129"/>
      <c r="O852" s="8"/>
      <c r="P852" s="8"/>
      <c r="Q852" s="8"/>
      <c r="R852" s="8"/>
      <c r="S852" s="8"/>
      <c r="T852" s="8"/>
      <c r="U852" s="8"/>
      <c r="V852" s="8"/>
      <c r="W852" s="8"/>
      <c r="X852" s="8"/>
      <c r="Y852" s="8"/>
      <c r="Z852" s="133"/>
      <c r="AA852" s="133"/>
      <c r="AB852" s="8"/>
      <c r="AC852" s="8"/>
      <c r="AD852" s="8"/>
      <c r="AE852" s="8"/>
    </row>
    <row r="853" ht="15.75" customHeight="1">
      <c r="A853" s="8"/>
      <c r="B853" s="8"/>
      <c r="C853" s="8"/>
      <c r="D853" s="8"/>
      <c r="E853" s="8"/>
      <c r="F853" s="8"/>
      <c r="G853" s="133"/>
      <c r="H853" s="133"/>
      <c r="I853" s="129"/>
      <c r="J853" s="129"/>
      <c r="K853" s="129"/>
      <c r="L853" s="129"/>
      <c r="M853" s="129"/>
      <c r="N853" s="129"/>
      <c r="O853" s="8"/>
      <c r="P853" s="8"/>
      <c r="Q853" s="8"/>
      <c r="R853" s="8"/>
      <c r="S853" s="8"/>
      <c r="T853" s="8"/>
      <c r="U853" s="8"/>
      <c r="V853" s="8"/>
      <c r="W853" s="8"/>
      <c r="X853" s="8"/>
      <c r="Y853" s="8"/>
      <c r="Z853" s="133"/>
      <c r="AA853" s="133"/>
      <c r="AB853" s="8"/>
      <c r="AC853" s="8"/>
      <c r="AD853" s="8"/>
      <c r="AE853" s="8"/>
    </row>
    <row r="854" ht="15.75" customHeight="1">
      <c r="A854" s="8"/>
      <c r="B854" s="8"/>
      <c r="C854" s="8"/>
      <c r="D854" s="8"/>
      <c r="E854" s="8"/>
      <c r="F854" s="8"/>
      <c r="G854" s="133"/>
      <c r="H854" s="133"/>
      <c r="I854" s="129"/>
      <c r="J854" s="129"/>
      <c r="K854" s="129"/>
      <c r="L854" s="129"/>
      <c r="M854" s="129"/>
      <c r="N854" s="129"/>
      <c r="O854" s="8"/>
      <c r="P854" s="8"/>
      <c r="Q854" s="8"/>
      <c r="R854" s="8"/>
      <c r="S854" s="8"/>
      <c r="T854" s="8"/>
      <c r="U854" s="8"/>
      <c r="V854" s="8"/>
      <c r="W854" s="8"/>
      <c r="X854" s="8"/>
      <c r="Y854" s="8"/>
      <c r="Z854" s="133"/>
      <c r="AA854" s="133"/>
      <c r="AB854" s="8"/>
      <c r="AC854" s="8"/>
      <c r="AD854" s="8"/>
      <c r="AE854" s="8"/>
    </row>
    <row r="855" ht="15.75" customHeight="1">
      <c r="A855" s="8"/>
      <c r="B855" s="8"/>
      <c r="C855" s="8"/>
      <c r="D855" s="8"/>
      <c r="E855" s="8"/>
      <c r="F855" s="8"/>
      <c r="G855" s="133"/>
      <c r="H855" s="133"/>
      <c r="I855" s="129"/>
      <c r="J855" s="129"/>
      <c r="K855" s="129"/>
      <c r="L855" s="129"/>
      <c r="M855" s="129"/>
      <c r="N855" s="129"/>
      <c r="O855" s="8"/>
      <c r="P855" s="8"/>
      <c r="Q855" s="8"/>
      <c r="R855" s="8"/>
      <c r="S855" s="8"/>
      <c r="T855" s="8"/>
      <c r="U855" s="8"/>
      <c r="V855" s="8"/>
      <c r="W855" s="8"/>
      <c r="X855" s="8"/>
      <c r="Y855" s="8"/>
      <c r="Z855" s="133"/>
      <c r="AA855" s="133"/>
      <c r="AB855" s="8"/>
      <c r="AC855" s="8"/>
      <c r="AD855" s="8"/>
      <c r="AE855" s="8"/>
    </row>
    <row r="856" ht="15.75" customHeight="1">
      <c r="A856" s="8"/>
      <c r="B856" s="8"/>
      <c r="C856" s="8"/>
      <c r="D856" s="8"/>
      <c r="E856" s="8"/>
      <c r="F856" s="8"/>
      <c r="G856" s="133"/>
      <c r="H856" s="133"/>
      <c r="I856" s="129"/>
      <c r="J856" s="129"/>
      <c r="K856" s="129"/>
      <c r="L856" s="129"/>
      <c r="M856" s="129"/>
      <c r="N856" s="129"/>
      <c r="O856" s="8"/>
      <c r="P856" s="8"/>
      <c r="Q856" s="8"/>
      <c r="R856" s="8"/>
      <c r="S856" s="8"/>
      <c r="T856" s="8"/>
      <c r="U856" s="8"/>
      <c r="V856" s="8"/>
      <c r="W856" s="8"/>
      <c r="X856" s="8"/>
      <c r="Y856" s="8"/>
      <c r="Z856" s="133"/>
      <c r="AA856" s="133"/>
      <c r="AB856" s="8"/>
      <c r="AC856" s="8"/>
      <c r="AD856" s="8"/>
      <c r="AE856" s="8"/>
    </row>
    <row r="857" ht="15.75" customHeight="1">
      <c r="A857" s="8"/>
      <c r="B857" s="8"/>
      <c r="C857" s="8"/>
      <c r="D857" s="8"/>
      <c r="E857" s="8"/>
      <c r="F857" s="8"/>
      <c r="G857" s="133"/>
      <c r="H857" s="133"/>
      <c r="I857" s="129"/>
      <c r="J857" s="129"/>
      <c r="K857" s="129"/>
      <c r="L857" s="129"/>
      <c r="M857" s="129"/>
      <c r="N857" s="129"/>
      <c r="O857" s="8"/>
      <c r="P857" s="8"/>
      <c r="Q857" s="8"/>
      <c r="R857" s="8"/>
      <c r="S857" s="8"/>
      <c r="T857" s="8"/>
      <c r="U857" s="8"/>
      <c r="V857" s="8"/>
      <c r="W857" s="8"/>
      <c r="X857" s="8"/>
      <c r="Y857" s="8"/>
      <c r="Z857" s="133"/>
      <c r="AA857" s="133"/>
      <c r="AB857" s="8"/>
      <c r="AC857" s="8"/>
      <c r="AD857" s="8"/>
      <c r="AE857" s="8"/>
    </row>
    <row r="858" ht="15.75" customHeight="1">
      <c r="A858" s="8"/>
      <c r="B858" s="8"/>
      <c r="C858" s="8"/>
      <c r="D858" s="8"/>
      <c r="E858" s="8"/>
      <c r="F858" s="8"/>
      <c r="G858" s="133"/>
      <c r="H858" s="133"/>
      <c r="I858" s="129"/>
      <c r="J858" s="129"/>
      <c r="K858" s="129"/>
      <c r="L858" s="129"/>
      <c r="M858" s="129"/>
      <c r="N858" s="129"/>
      <c r="O858" s="8"/>
      <c r="P858" s="8"/>
      <c r="Q858" s="8"/>
      <c r="R858" s="8"/>
      <c r="S858" s="8"/>
      <c r="T858" s="8"/>
      <c r="U858" s="8"/>
      <c r="V858" s="8"/>
      <c r="W858" s="8"/>
      <c r="X858" s="8"/>
      <c r="Y858" s="8"/>
      <c r="Z858" s="133"/>
      <c r="AA858" s="133"/>
      <c r="AB858" s="8"/>
      <c r="AC858" s="8"/>
      <c r="AD858" s="8"/>
      <c r="AE858" s="8"/>
    </row>
    <row r="859" ht="15.75" customHeight="1">
      <c r="A859" s="8"/>
      <c r="B859" s="8"/>
      <c r="C859" s="8"/>
      <c r="D859" s="8"/>
      <c r="E859" s="8"/>
      <c r="F859" s="8"/>
      <c r="G859" s="133"/>
      <c r="H859" s="133"/>
      <c r="I859" s="129"/>
      <c r="J859" s="129"/>
      <c r="K859" s="129"/>
      <c r="L859" s="129"/>
      <c r="M859" s="129"/>
      <c r="N859" s="129"/>
      <c r="O859" s="8"/>
      <c r="P859" s="8"/>
      <c r="Q859" s="8"/>
      <c r="R859" s="8"/>
      <c r="S859" s="8"/>
      <c r="T859" s="8"/>
      <c r="U859" s="8"/>
      <c r="V859" s="8"/>
      <c r="W859" s="8"/>
      <c r="X859" s="8"/>
      <c r="Y859" s="8"/>
      <c r="Z859" s="133"/>
      <c r="AA859" s="133"/>
      <c r="AB859" s="8"/>
      <c r="AC859" s="8"/>
      <c r="AD859" s="8"/>
      <c r="AE859" s="8"/>
    </row>
    <row r="860" ht="15.75" customHeight="1">
      <c r="A860" s="8"/>
      <c r="B860" s="8"/>
      <c r="C860" s="8"/>
      <c r="D860" s="8"/>
      <c r="E860" s="8"/>
      <c r="F860" s="8"/>
      <c r="G860" s="133"/>
      <c r="H860" s="133"/>
      <c r="I860" s="129"/>
      <c r="J860" s="129"/>
      <c r="K860" s="129"/>
      <c r="L860" s="129"/>
      <c r="M860" s="129"/>
      <c r="N860" s="129"/>
      <c r="O860" s="8"/>
      <c r="P860" s="8"/>
      <c r="Q860" s="8"/>
      <c r="R860" s="8"/>
      <c r="S860" s="8"/>
      <c r="T860" s="8"/>
      <c r="U860" s="8"/>
      <c r="V860" s="8"/>
      <c r="W860" s="8"/>
      <c r="X860" s="8"/>
      <c r="Y860" s="8"/>
      <c r="Z860" s="133"/>
      <c r="AA860" s="133"/>
      <c r="AB860" s="8"/>
      <c r="AC860" s="8"/>
      <c r="AD860" s="8"/>
      <c r="AE860" s="8"/>
    </row>
    <row r="861" ht="15.75" customHeight="1">
      <c r="A861" s="8"/>
      <c r="B861" s="8"/>
      <c r="C861" s="8"/>
      <c r="D861" s="8"/>
      <c r="E861" s="8"/>
      <c r="F861" s="8"/>
      <c r="G861" s="133"/>
      <c r="H861" s="133"/>
      <c r="I861" s="129"/>
      <c r="J861" s="129"/>
      <c r="K861" s="129"/>
      <c r="L861" s="129"/>
      <c r="M861" s="129"/>
      <c r="N861" s="129"/>
      <c r="O861" s="8"/>
      <c r="P861" s="8"/>
      <c r="Q861" s="8"/>
      <c r="R861" s="8"/>
      <c r="S861" s="8"/>
      <c r="T861" s="8"/>
      <c r="U861" s="8"/>
      <c r="V861" s="8"/>
      <c r="W861" s="8"/>
      <c r="X861" s="8"/>
      <c r="Y861" s="8"/>
      <c r="Z861" s="133"/>
      <c r="AA861" s="133"/>
      <c r="AB861" s="8"/>
      <c r="AC861" s="8"/>
      <c r="AD861" s="8"/>
      <c r="AE861" s="8"/>
    </row>
    <row r="862" ht="15.75" customHeight="1">
      <c r="A862" s="8"/>
      <c r="B862" s="8"/>
      <c r="C862" s="8"/>
      <c r="D862" s="8"/>
      <c r="E862" s="8"/>
      <c r="F862" s="8"/>
      <c r="G862" s="133"/>
      <c r="H862" s="133"/>
      <c r="I862" s="129"/>
      <c r="J862" s="129"/>
      <c r="K862" s="129"/>
      <c r="L862" s="129"/>
      <c r="M862" s="129"/>
      <c r="N862" s="129"/>
      <c r="O862" s="8"/>
      <c r="P862" s="8"/>
      <c r="Q862" s="8"/>
      <c r="R862" s="8"/>
      <c r="S862" s="8"/>
      <c r="T862" s="8"/>
      <c r="U862" s="8"/>
      <c r="V862" s="8"/>
      <c r="W862" s="8"/>
      <c r="X862" s="8"/>
      <c r="Y862" s="8"/>
      <c r="Z862" s="133"/>
      <c r="AA862" s="133"/>
      <c r="AB862" s="8"/>
      <c r="AC862" s="8"/>
      <c r="AD862" s="8"/>
      <c r="AE862" s="8"/>
    </row>
    <row r="863" ht="15.75" customHeight="1">
      <c r="A863" s="8"/>
      <c r="B863" s="8"/>
      <c r="C863" s="8"/>
      <c r="D863" s="8"/>
      <c r="E863" s="8"/>
      <c r="F863" s="8"/>
      <c r="G863" s="133"/>
      <c r="H863" s="133"/>
      <c r="I863" s="129"/>
      <c r="J863" s="129"/>
      <c r="K863" s="129"/>
      <c r="L863" s="129"/>
      <c r="M863" s="129"/>
      <c r="N863" s="129"/>
      <c r="O863" s="8"/>
      <c r="P863" s="8"/>
      <c r="Q863" s="8"/>
      <c r="R863" s="8"/>
      <c r="S863" s="8"/>
      <c r="T863" s="8"/>
      <c r="U863" s="8"/>
      <c r="V863" s="8"/>
      <c r="W863" s="8"/>
      <c r="X863" s="8"/>
      <c r="Y863" s="8"/>
      <c r="Z863" s="133"/>
      <c r="AA863" s="133"/>
      <c r="AB863" s="8"/>
      <c r="AC863" s="8"/>
      <c r="AD863" s="8"/>
      <c r="AE863" s="8"/>
    </row>
    <row r="864" ht="15.75" customHeight="1">
      <c r="A864" s="8"/>
      <c r="B864" s="8"/>
      <c r="C864" s="8"/>
      <c r="D864" s="8"/>
      <c r="E864" s="8"/>
      <c r="F864" s="8"/>
      <c r="G864" s="133"/>
      <c r="H864" s="133"/>
      <c r="I864" s="129"/>
      <c r="J864" s="129"/>
      <c r="K864" s="129"/>
      <c r="L864" s="129"/>
      <c r="M864" s="129"/>
      <c r="N864" s="129"/>
      <c r="O864" s="8"/>
      <c r="P864" s="8"/>
      <c r="Q864" s="8"/>
      <c r="R864" s="8"/>
      <c r="S864" s="8"/>
      <c r="T864" s="8"/>
      <c r="U864" s="8"/>
      <c r="V864" s="8"/>
      <c r="W864" s="8"/>
      <c r="X864" s="8"/>
      <c r="Y864" s="8"/>
      <c r="Z864" s="133"/>
      <c r="AA864" s="133"/>
      <c r="AB864" s="8"/>
      <c r="AC864" s="8"/>
      <c r="AD864" s="8"/>
      <c r="AE864" s="8"/>
    </row>
    <row r="865" ht="15.75" customHeight="1">
      <c r="A865" s="8"/>
      <c r="B865" s="8"/>
      <c r="C865" s="8"/>
      <c r="D865" s="8"/>
      <c r="E865" s="8"/>
      <c r="F865" s="8"/>
      <c r="G865" s="133"/>
      <c r="H865" s="133"/>
      <c r="I865" s="129"/>
      <c r="J865" s="129"/>
      <c r="K865" s="129"/>
      <c r="L865" s="129"/>
      <c r="M865" s="129"/>
      <c r="N865" s="129"/>
      <c r="O865" s="8"/>
      <c r="P865" s="8"/>
      <c r="Q865" s="8"/>
      <c r="R865" s="8"/>
      <c r="S865" s="8"/>
      <c r="T865" s="8"/>
      <c r="U865" s="8"/>
      <c r="V865" s="8"/>
      <c r="W865" s="8"/>
      <c r="X865" s="8"/>
      <c r="Y865" s="8"/>
      <c r="Z865" s="133"/>
      <c r="AA865" s="133"/>
      <c r="AB865" s="8"/>
      <c r="AC865" s="8"/>
      <c r="AD865" s="8"/>
      <c r="AE865" s="8"/>
    </row>
    <row r="866" ht="15.75" customHeight="1">
      <c r="A866" s="8"/>
      <c r="B866" s="8"/>
      <c r="C866" s="8"/>
      <c r="D866" s="8"/>
      <c r="E866" s="8"/>
      <c r="F866" s="8"/>
      <c r="G866" s="133"/>
      <c r="H866" s="133"/>
      <c r="I866" s="129"/>
      <c r="J866" s="129"/>
      <c r="K866" s="129"/>
      <c r="L866" s="129"/>
      <c r="M866" s="129"/>
      <c r="N866" s="129"/>
      <c r="O866" s="8"/>
      <c r="P866" s="8"/>
      <c r="Q866" s="8"/>
      <c r="R866" s="8"/>
      <c r="S866" s="8"/>
      <c r="T866" s="8"/>
      <c r="U866" s="8"/>
      <c r="V866" s="8"/>
      <c r="W866" s="8"/>
      <c r="X866" s="8"/>
      <c r="Y866" s="8"/>
      <c r="Z866" s="133"/>
      <c r="AA866" s="133"/>
      <c r="AB866" s="8"/>
      <c r="AC866" s="8"/>
      <c r="AD866" s="8"/>
      <c r="AE866" s="8"/>
    </row>
    <row r="867" ht="15.75" customHeight="1">
      <c r="A867" s="8"/>
      <c r="B867" s="8"/>
      <c r="C867" s="8"/>
      <c r="D867" s="8"/>
      <c r="E867" s="8"/>
      <c r="F867" s="8"/>
      <c r="G867" s="133"/>
      <c r="H867" s="133"/>
      <c r="I867" s="129"/>
      <c r="J867" s="129"/>
      <c r="K867" s="129"/>
      <c r="L867" s="129"/>
      <c r="M867" s="129"/>
      <c r="N867" s="129"/>
      <c r="O867" s="8"/>
      <c r="P867" s="8"/>
      <c r="Q867" s="8"/>
      <c r="R867" s="8"/>
      <c r="S867" s="8"/>
      <c r="T867" s="8"/>
      <c r="U867" s="8"/>
      <c r="V867" s="8"/>
      <c r="W867" s="8"/>
      <c r="X867" s="8"/>
      <c r="Y867" s="8"/>
      <c r="Z867" s="133"/>
      <c r="AA867" s="133"/>
      <c r="AB867" s="8"/>
      <c r="AC867" s="8"/>
      <c r="AD867" s="8"/>
      <c r="AE867" s="8"/>
    </row>
    <row r="868" ht="15.75" customHeight="1">
      <c r="A868" s="8"/>
      <c r="B868" s="8"/>
      <c r="C868" s="8"/>
      <c r="D868" s="8"/>
      <c r="E868" s="8"/>
      <c r="F868" s="8"/>
      <c r="G868" s="133"/>
      <c r="H868" s="133"/>
      <c r="I868" s="129"/>
      <c r="J868" s="129"/>
      <c r="K868" s="129"/>
      <c r="L868" s="129"/>
      <c r="M868" s="129"/>
      <c r="N868" s="129"/>
      <c r="O868" s="8"/>
      <c r="P868" s="8"/>
      <c r="Q868" s="8"/>
      <c r="R868" s="8"/>
      <c r="S868" s="8"/>
      <c r="T868" s="8"/>
      <c r="U868" s="8"/>
      <c r="V868" s="8"/>
      <c r="W868" s="8"/>
      <c r="X868" s="8"/>
      <c r="Y868" s="8"/>
      <c r="Z868" s="133"/>
      <c r="AA868" s="133"/>
      <c r="AB868" s="8"/>
      <c r="AC868" s="8"/>
      <c r="AD868" s="8"/>
      <c r="AE868" s="8"/>
    </row>
    <row r="869" ht="15.75" customHeight="1">
      <c r="A869" s="8"/>
      <c r="B869" s="8"/>
      <c r="C869" s="8"/>
      <c r="D869" s="8"/>
      <c r="E869" s="8"/>
      <c r="F869" s="8"/>
      <c r="G869" s="133"/>
      <c r="H869" s="133"/>
      <c r="I869" s="129"/>
      <c r="J869" s="129"/>
      <c r="K869" s="129"/>
      <c r="L869" s="129"/>
      <c r="M869" s="129"/>
      <c r="N869" s="129"/>
      <c r="O869" s="8"/>
      <c r="P869" s="8"/>
      <c r="Q869" s="8"/>
      <c r="R869" s="8"/>
      <c r="S869" s="8"/>
      <c r="T869" s="8"/>
      <c r="U869" s="8"/>
      <c r="V869" s="8"/>
      <c r="W869" s="8"/>
      <c r="X869" s="8"/>
      <c r="Y869" s="8"/>
      <c r="Z869" s="133"/>
      <c r="AA869" s="133"/>
      <c r="AB869" s="8"/>
      <c r="AC869" s="8"/>
      <c r="AD869" s="8"/>
      <c r="AE869" s="8"/>
    </row>
    <row r="870" ht="15.75" customHeight="1">
      <c r="A870" s="8"/>
      <c r="B870" s="8"/>
      <c r="C870" s="8"/>
      <c r="D870" s="8"/>
      <c r="E870" s="8"/>
      <c r="F870" s="8"/>
      <c r="G870" s="133"/>
      <c r="H870" s="133"/>
      <c r="I870" s="129"/>
      <c r="J870" s="129"/>
      <c r="K870" s="129"/>
      <c r="L870" s="129"/>
      <c r="M870" s="129"/>
      <c r="N870" s="129"/>
      <c r="O870" s="8"/>
      <c r="P870" s="8"/>
      <c r="Q870" s="8"/>
      <c r="R870" s="8"/>
      <c r="S870" s="8"/>
      <c r="T870" s="8"/>
      <c r="U870" s="8"/>
      <c r="V870" s="8"/>
      <c r="W870" s="8"/>
      <c r="X870" s="8"/>
      <c r="Y870" s="8"/>
      <c r="Z870" s="133"/>
      <c r="AA870" s="133"/>
      <c r="AB870" s="8"/>
      <c r="AC870" s="8"/>
      <c r="AD870" s="8"/>
      <c r="AE870" s="8"/>
    </row>
    <row r="871" ht="15.75" customHeight="1">
      <c r="A871" s="8"/>
      <c r="B871" s="8"/>
      <c r="C871" s="8"/>
      <c r="D871" s="8"/>
      <c r="E871" s="8"/>
      <c r="F871" s="8"/>
      <c r="G871" s="133"/>
      <c r="H871" s="133"/>
      <c r="I871" s="129"/>
      <c r="J871" s="129"/>
      <c r="K871" s="129"/>
      <c r="L871" s="129"/>
      <c r="M871" s="129"/>
      <c r="N871" s="129"/>
      <c r="O871" s="8"/>
      <c r="P871" s="8"/>
      <c r="Q871" s="8"/>
      <c r="R871" s="8"/>
      <c r="S871" s="8"/>
      <c r="T871" s="8"/>
      <c r="U871" s="8"/>
      <c r="V871" s="8"/>
      <c r="W871" s="8"/>
      <c r="X871" s="8"/>
      <c r="Y871" s="8"/>
      <c r="Z871" s="133"/>
      <c r="AA871" s="133"/>
      <c r="AB871" s="8"/>
      <c r="AC871" s="8"/>
      <c r="AD871" s="8"/>
      <c r="AE871" s="8"/>
    </row>
    <row r="872" ht="15.75" customHeight="1">
      <c r="A872" s="8"/>
      <c r="B872" s="8"/>
      <c r="C872" s="8"/>
      <c r="D872" s="8"/>
      <c r="E872" s="8"/>
      <c r="F872" s="8"/>
      <c r="G872" s="133"/>
      <c r="H872" s="133"/>
      <c r="I872" s="129"/>
      <c r="J872" s="129"/>
      <c r="K872" s="129"/>
      <c r="L872" s="129"/>
      <c r="M872" s="129"/>
      <c r="N872" s="129"/>
      <c r="O872" s="8"/>
      <c r="P872" s="8"/>
      <c r="Q872" s="8"/>
      <c r="R872" s="8"/>
      <c r="S872" s="8"/>
      <c r="T872" s="8"/>
      <c r="U872" s="8"/>
      <c r="V872" s="8"/>
      <c r="W872" s="8"/>
      <c r="X872" s="8"/>
      <c r="Y872" s="8"/>
      <c r="Z872" s="133"/>
      <c r="AA872" s="133"/>
      <c r="AB872" s="8"/>
      <c r="AC872" s="8"/>
      <c r="AD872" s="8"/>
      <c r="AE872" s="8"/>
    </row>
    <row r="873" ht="15.75" customHeight="1">
      <c r="A873" s="8"/>
      <c r="B873" s="8"/>
      <c r="C873" s="8"/>
      <c r="D873" s="8"/>
      <c r="E873" s="8"/>
      <c r="F873" s="8"/>
      <c r="G873" s="133"/>
      <c r="H873" s="133"/>
      <c r="I873" s="129"/>
      <c r="J873" s="129"/>
      <c r="K873" s="129"/>
      <c r="L873" s="129"/>
      <c r="M873" s="129"/>
      <c r="N873" s="129"/>
      <c r="O873" s="8"/>
      <c r="P873" s="8"/>
      <c r="Q873" s="8"/>
      <c r="R873" s="8"/>
      <c r="S873" s="8"/>
      <c r="T873" s="8"/>
      <c r="U873" s="8"/>
      <c r="V873" s="8"/>
      <c r="W873" s="8"/>
      <c r="X873" s="8"/>
      <c r="Y873" s="8"/>
      <c r="Z873" s="133"/>
      <c r="AA873" s="133"/>
      <c r="AB873" s="8"/>
      <c r="AC873" s="8"/>
      <c r="AD873" s="8"/>
      <c r="AE873" s="8"/>
    </row>
    <row r="874" ht="15.75" customHeight="1">
      <c r="A874" s="8"/>
      <c r="B874" s="8"/>
      <c r="C874" s="8"/>
      <c r="D874" s="8"/>
      <c r="E874" s="8"/>
      <c r="F874" s="8"/>
      <c r="G874" s="133"/>
      <c r="H874" s="133"/>
      <c r="I874" s="129"/>
      <c r="J874" s="129"/>
      <c r="K874" s="129"/>
      <c r="L874" s="129"/>
      <c r="M874" s="129"/>
      <c r="N874" s="129"/>
      <c r="O874" s="8"/>
      <c r="P874" s="8"/>
      <c r="Q874" s="8"/>
      <c r="R874" s="8"/>
      <c r="S874" s="8"/>
      <c r="T874" s="8"/>
      <c r="U874" s="8"/>
      <c r="V874" s="8"/>
      <c r="W874" s="8"/>
      <c r="X874" s="8"/>
      <c r="Y874" s="8"/>
      <c r="Z874" s="133"/>
      <c r="AA874" s="133"/>
      <c r="AB874" s="8"/>
      <c r="AC874" s="8"/>
      <c r="AD874" s="8"/>
      <c r="AE874" s="8"/>
    </row>
    <row r="875" ht="15.75" customHeight="1">
      <c r="A875" s="8"/>
      <c r="B875" s="8"/>
      <c r="C875" s="8"/>
      <c r="D875" s="8"/>
      <c r="E875" s="8"/>
      <c r="F875" s="8"/>
      <c r="G875" s="133"/>
      <c r="H875" s="133"/>
      <c r="I875" s="129"/>
      <c r="J875" s="129"/>
      <c r="K875" s="129"/>
      <c r="L875" s="129"/>
      <c r="M875" s="129"/>
      <c r="N875" s="129"/>
      <c r="O875" s="8"/>
      <c r="P875" s="8"/>
      <c r="Q875" s="8"/>
      <c r="R875" s="8"/>
      <c r="S875" s="8"/>
      <c r="T875" s="8"/>
      <c r="U875" s="8"/>
      <c r="V875" s="8"/>
      <c r="W875" s="8"/>
      <c r="X875" s="8"/>
      <c r="Y875" s="8"/>
      <c r="Z875" s="133"/>
      <c r="AA875" s="133"/>
      <c r="AB875" s="8"/>
      <c r="AC875" s="8"/>
      <c r="AD875" s="8"/>
      <c r="AE875" s="8"/>
    </row>
    <row r="876" ht="15.75" customHeight="1">
      <c r="A876" s="8"/>
      <c r="B876" s="8"/>
      <c r="C876" s="8"/>
      <c r="D876" s="8"/>
      <c r="E876" s="8"/>
      <c r="F876" s="8"/>
      <c r="G876" s="133"/>
      <c r="H876" s="133"/>
      <c r="I876" s="129"/>
      <c r="J876" s="129"/>
      <c r="K876" s="129"/>
      <c r="L876" s="129"/>
      <c r="M876" s="129"/>
      <c r="N876" s="129"/>
      <c r="O876" s="8"/>
      <c r="P876" s="8"/>
      <c r="Q876" s="8"/>
      <c r="R876" s="8"/>
      <c r="S876" s="8"/>
      <c r="T876" s="8"/>
      <c r="U876" s="8"/>
      <c r="V876" s="8"/>
      <c r="W876" s="8"/>
      <c r="X876" s="8"/>
      <c r="Y876" s="8"/>
      <c r="Z876" s="133"/>
      <c r="AA876" s="133"/>
      <c r="AB876" s="8"/>
      <c r="AC876" s="8"/>
      <c r="AD876" s="8"/>
      <c r="AE876" s="8"/>
    </row>
    <row r="877" ht="15.75" customHeight="1">
      <c r="A877" s="8"/>
      <c r="B877" s="8"/>
      <c r="C877" s="8"/>
      <c r="D877" s="8"/>
      <c r="E877" s="8"/>
      <c r="F877" s="8"/>
      <c r="G877" s="133"/>
      <c r="H877" s="133"/>
      <c r="I877" s="129"/>
      <c r="J877" s="129"/>
      <c r="K877" s="129"/>
      <c r="L877" s="129"/>
      <c r="M877" s="129"/>
      <c r="N877" s="129"/>
      <c r="O877" s="8"/>
      <c r="P877" s="8"/>
      <c r="Q877" s="8"/>
      <c r="R877" s="8"/>
      <c r="S877" s="8"/>
      <c r="T877" s="8"/>
      <c r="U877" s="8"/>
      <c r="V877" s="8"/>
      <c r="W877" s="8"/>
      <c r="X877" s="8"/>
      <c r="Y877" s="8"/>
      <c r="Z877" s="133"/>
      <c r="AA877" s="133"/>
      <c r="AB877" s="8"/>
      <c r="AC877" s="8"/>
      <c r="AD877" s="8"/>
      <c r="AE877" s="8"/>
    </row>
    <row r="878" ht="15.75" customHeight="1">
      <c r="A878" s="8"/>
      <c r="B878" s="8"/>
      <c r="C878" s="8"/>
      <c r="D878" s="8"/>
      <c r="E878" s="8"/>
      <c r="F878" s="8"/>
      <c r="G878" s="133"/>
      <c r="H878" s="133"/>
      <c r="I878" s="129"/>
      <c r="J878" s="129"/>
      <c r="K878" s="129"/>
      <c r="L878" s="129"/>
      <c r="M878" s="129"/>
      <c r="N878" s="129"/>
      <c r="O878" s="8"/>
      <c r="P878" s="8"/>
      <c r="Q878" s="8"/>
      <c r="R878" s="8"/>
      <c r="S878" s="8"/>
      <c r="T878" s="8"/>
      <c r="U878" s="8"/>
      <c r="V878" s="8"/>
      <c r="W878" s="8"/>
      <c r="X878" s="8"/>
      <c r="Y878" s="8"/>
      <c r="Z878" s="133"/>
      <c r="AA878" s="133"/>
      <c r="AB878" s="8"/>
      <c r="AC878" s="8"/>
      <c r="AD878" s="8"/>
      <c r="AE878" s="8"/>
    </row>
    <row r="879" ht="15.75" customHeight="1">
      <c r="A879" s="8"/>
      <c r="B879" s="8"/>
      <c r="C879" s="8"/>
      <c r="D879" s="8"/>
      <c r="E879" s="8"/>
      <c r="F879" s="8"/>
      <c r="G879" s="133"/>
      <c r="H879" s="133"/>
      <c r="I879" s="129"/>
      <c r="J879" s="129"/>
      <c r="K879" s="129"/>
      <c r="L879" s="129"/>
      <c r="M879" s="129"/>
      <c r="N879" s="129"/>
      <c r="O879" s="8"/>
      <c r="P879" s="8"/>
      <c r="Q879" s="8"/>
      <c r="R879" s="8"/>
      <c r="S879" s="8"/>
      <c r="T879" s="8"/>
      <c r="U879" s="8"/>
      <c r="V879" s="8"/>
      <c r="W879" s="8"/>
      <c r="X879" s="8"/>
      <c r="Y879" s="8"/>
      <c r="Z879" s="133"/>
      <c r="AA879" s="133"/>
      <c r="AB879" s="8"/>
      <c r="AC879" s="8"/>
      <c r="AD879" s="8"/>
      <c r="AE879" s="8"/>
    </row>
    <row r="880" ht="15.75" customHeight="1">
      <c r="A880" s="8"/>
      <c r="B880" s="8"/>
      <c r="C880" s="8"/>
      <c r="D880" s="8"/>
      <c r="E880" s="8"/>
      <c r="F880" s="8"/>
      <c r="G880" s="133"/>
      <c r="H880" s="133"/>
      <c r="I880" s="129"/>
      <c r="J880" s="129"/>
      <c r="K880" s="129"/>
      <c r="L880" s="129"/>
      <c r="M880" s="129"/>
      <c r="N880" s="129"/>
      <c r="O880" s="8"/>
      <c r="P880" s="8"/>
      <c r="Q880" s="8"/>
      <c r="R880" s="8"/>
      <c r="S880" s="8"/>
      <c r="T880" s="8"/>
      <c r="U880" s="8"/>
      <c r="V880" s="8"/>
      <c r="W880" s="8"/>
      <c r="X880" s="8"/>
      <c r="Y880" s="8"/>
      <c r="Z880" s="133"/>
      <c r="AA880" s="133"/>
      <c r="AB880" s="8"/>
      <c r="AC880" s="8"/>
      <c r="AD880" s="8"/>
      <c r="AE880" s="8"/>
    </row>
    <row r="881" ht="15.75" customHeight="1">
      <c r="A881" s="8"/>
      <c r="B881" s="8"/>
      <c r="C881" s="8"/>
      <c r="D881" s="8"/>
      <c r="E881" s="8"/>
      <c r="F881" s="8"/>
      <c r="G881" s="133"/>
      <c r="H881" s="133"/>
      <c r="I881" s="129"/>
      <c r="J881" s="129"/>
      <c r="K881" s="129"/>
      <c r="L881" s="129"/>
      <c r="M881" s="129"/>
      <c r="N881" s="129"/>
      <c r="O881" s="8"/>
      <c r="P881" s="8"/>
      <c r="Q881" s="8"/>
      <c r="R881" s="8"/>
      <c r="S881" s="8"/>
      <c r="T881" s="8"/>
      <c r="U881" s="8"/>
      <c r="V881" s="8"/>
      <c r="W881" s="8"/>
      <c r="X881" s="8"/>
      <c r="Y881" s="8"/>
      <c r="Z881" s="133"/>
      <c r="AA881" s="133"/>
      <c r="AB881" s="8"/>
      <c r="AC881" s="8"/>
      <c r="AD881" s="8"/>
      <c r="AE881" s="8"/>
    </row>
    <row r="882" ht="15.75" customHeight="1">
      <c r="A882" s="8"/>
      <c r="B882" s="8"/>
      <c r="C882" s="8"/>
      <c r="D882" s="8"/>
      <c r="E882" s="8"/>
      <c r="F882" s="8"/>
      <c r="G882" s="133"/>
      <c r="H882" s="133"/>
      <c r="I882" s="129"/>
      <c r="J882" s="129"/>
      <c r="K882" s="129"/>
      <c r="L882" s="129"/>
      <c r="M882" s="129"/>
      <c r="N882" s="129"/>
      <c r="O882" s="8"/>
      <c r="P882" s="8"/>
      <c r="Q882" s="8"/>
      <c r="R882" s="8"/>
      <c r="S882" s="8"/>
      <c r="T882" s="8"/>
      <c r="U882" s="8"/>
      <c r="V882" s="8"/>
      <c r="W882" s="8"/>
      <c r="X882" s="8"/>
      <c r="Y882" s="8"/>
      <c r="Z882" s="133"/>
      <c r="AA882" s="133"/>
      <c r="AB882" s="8"/>
      <c r="AC882" s="8"/>
      <c r="AD882" s="8"/>
      <c r="AE882" s="8"/>
    </row>
    <row r="883" ht="15.75" customHeight="1">
      <c r="A883" s="8"/>
      <c r="B883" s="8"/>
      <c r="C883" s="8"/>
      <c r="D883" s="8"/>
      <c r="E883" s="8"/>
      <c r="F883" s="8"/>
      <c r="G883" s="133"/>
      <c r="H883" s="133"/>
      <c r="I883" s="129"/>
      <c r="J883" s="129"/>
      <c r="K883" s="129"/>
      <c r="L883" s="129"/>
      <c r="M883" s="129"/>
      <c r="N883" s="129"/>
      <c r="O883" s="8"/>
      <c r="P883" s="8"/>
      <c r="Q883" s="8"/>
      <c r="R883" s="8"/>
      <c r="S883" s="8"/>
      <c r="T883" s="8"/>
      <c r="U883" s="8"/>
      <c r="V883" s="8"/>
      <c r="W883" s="8"/>
      <c r="X883" s="8"/>
      <c r="Y883" s="8"/>
      <c r="Z883" s="133"/>
      <c r="AA883" s="133"/>
      <c r="AB883" s="8"/>
      <c r="AC883" s="8"/>
      <c r="AD883" s="8"/>
      <c r="AE883" s="8"/>
    </row>
    <row r="884" ht="15.75" customHeight="1">
      <c r="A884" s="8"/>
      <c r="B884" s="8"/>
      <c r="C884" s="8"/>
      <c r="D884" s="8"/>
      <c r="E884" s="8"/>
      <c r="F884" s="8"/>
      <c r="G884" s="133"/>
      <c r="H884" s="133"/>
      <c r="I884" s="129"/>
      <c r="J884" s="129"/>
      <c r="K884" s="129"/>
      <c r="L884" s="129"/>
      <c r="M884" s="129"/>
      <c r="N884" s="129"/>
      <c r="O884" s="8"/>
      <c r="P884" s="8"/>
      <c r="Q884" s="8"/>
      <c r="R884" s="8"/>
      <c r="S884" s="8"/>
      <c r="T884" s="8"/>
      <c r="U884" s="8"/>
      <c r="V884" s="8"/>
      <c r="W884" s="8"/>
      <c r="X884" s="8"/>
      <c r="Y884" s="8"/>
      <c r="Z884" s="133"/>
      <c r="AA884" s="133"/>
      <c r="AB884" s="8"/>
      <c r="AC884" s="8"/>
      <c r="AD884" s="8"/>
      <c r="AE884" s="8"/>
    </row>
    <row r="885" ht="15.75" customHeight="1">
      <c r="A885" s="8"/>
      <c r="B885" s="8"/>
      <c r="C885" s="8"/>
      <c r="D885" s="8"/>
      <c r="E885" s="8"/>
      <c r="F885" s="8"/>
      <c r="G885" s="133"/>
      <c r="H885" s="133"/>
      <c r="I885" s="129"/>
      <c r="J885" s="129"/>
      <c r="K885" s="129"/>
      <c r="L885" s="129"/>
      <c r="M885" s="129"/>
      <c r="N885" s="129"/>
      <c r="O885" s="8"/>
      <c r="P885" s="8"/>
      <c r="Q885" s="8"/>
      <c r="R885" s="8"/>
      <c r="S885" s="8"/>
      <c r="T885" s="8"/>
      <c r="U885" s="8"/>
      <c r="V885" s="8"/>
      <c r="W885" s="8"/>
      <c r="X885" s="8"/>
      <c r="Y885" s="8"/>
      <c r="Z885" s="133"/>
      <c r="AA885" s="133"/>
      <c r="AB885" s="8"/>
      <c r="AC885" s="8"/>
      <c r="AD885" s="8"/>
      <c r="AE885" s="8"/>
    </row>
    <row r="886" ht="15.75" customHeight="1">
      <c r="A886" s="8"/>
      <c r="B886" s="8"/>
      <c r="C886" s="8"/>
      <c r="D886" s="8"/>
      <c r="E886" s="8"/>
      <c r="F886" s="8"/>
      <c r="G886" s="133"/>
      <c r="H886" s="133"/>
      <c r="I886" s="129"/>
      <c r="J886" s="129"/>
      <c r="K886" s="129"/>
      <c r="L886" s="129"/>
      <c r="M886" s="129"/>
      <c r="N886" s="129"/>
      <c r="O886" s="8"/>
      <c r="P886" s="8"/>
      <c r="Q886" s="8"/>
      <c r="R886" s="8"/>
      <c r="S886" s="8"/>
      <c r="T886" s="8"/>
      <c r="U886" s="8"/>
      <c r="V886" s="8"/>
      <c r="W886" s="8"/>
      <c r="X886" s="8"/>
      <c r="Y886" s="8"/>
      <c r="Z886" s="133"/>
      <c r="AA886" s="133"/>
      <c r="AB886" s="8"/>
      <c r="AC886" s="8"/>
      <c r="AD886" s="8"/>
      <c r="AE886" s="8"/>
    </row>
    <row r="887" ht="15.75" customHeight="1">
      <c r="A887" s="8"/>
      <c r="B887" s="8"/>
      <c r="C887" s="8"/>
      <c r="D887" s="8"/>
      <c r="E887" s="8"/>
      <c r="F887" s="8"/>
      <c r="G887" s="133"/>
      <c r="H887" s="133"/>
      <c r="I887" s="129"/>
      <c r="J887" s="129"/>
      <c r="K887" s="129"/>
      <c r="L887" s="129"/>
      <c r="M887" s="129"/>
      <c r="N887" s="129"/>
      <c r="O887" s="8"/>
      <c r="P887" s="8"/>
      <c r="Q887" s="8"/>
      <c r="R887" s="8"/>
      <c r="S887" s="8"/>
      <c r="T887" s="8"/>
      <c r="U887" s="8"/>
      <c r="V887" s="8"/>
      <c r="W887" s="8"/>
      <c r="X887" s="8"/>
      <c r="Y887" s="8"/>
      <c r="Z887" s="133"/>
      <c r="AA887" s="133"/>
      <c r="AB887" s="8"/>
      <c r="AC887" s="8"/>
      <c r="AD887" s="8"/>
      <c r="AE887" s="8"/>
    </row>
    <row r="888" ht="15.75" customHeight="1">
      <c r="A888" s="8"/>
      <c r="B888" s="8"/>
      <c r="C888" s="8"/>
      <c r="D888" s="8"/>
      <c r="E888" s="8"/>
      <c r="F888" s="8"/>
      <c r="G888" s="133"/>
      <c r="H888" s="133"/>
      <c r="I888" s="129"/>
      <c r="J888" s="129"/>
      <c r="K888" s="129"/>
      <c r="L888" s="129"/>
      <c r="M888" s="129"/>
      <c r="N888" s="129"/>
      <c r="O888" s="8"/>
      <c r="P888" s="8"/>
      <c r="Q888" s="8"/>
      <c r="R888" s="8"/>
      <c r="S888" s="8"/>
      <c r="T888" s="8"/>
      <c r="U888" s="8"/>
      <c r="V888" s="8"/>
      <c r="W888" s="8"/>
      <c r="X888" s="8"/>
      <c r="Y888" s="8"/>
      <c r="Z888" s="133"/>
      <c r="AA888" s="133"/>
      <c r="AB888" s="8"/>
      <c r="AC888" s="8"/>
      <c r="AD888" s="8"/>
      <c r="AE888" s="8"/>
    </row>
    <row r="889" ht="15.75" customHeight="1">
      <c r="A889" s="8"/>
      <c r="B889" s="8"/>
      <c r="C889" s="8"/>
      <c r="D889" s="8"/>
      <c r="E889" s="8"/>
      <c r="F889" s="8"/>
      <c r="G889" s="133"/>
      <c r="H889" s="133"/>
      <c r="I889" s="129"/>
      <c r="J889" s="129"/>
      <c r="K889" s="129"/>
      <c r="L889" s="129"/>
      <c r="M889" s="129"/>
      <c r="N889" s="129"/>
      <c r="O889" s="8"/>
      <c r="P889" s="8"/>
      <c r="Q889" s="8"/>
      <c r="R889" s="8"/>
      <c r="S889" s="8"/>
      <c r="T889" s="8"/>
      <c r="U889" s="8"/>
      <c r="V889" s="8"/>
      <c r="W889" s="8"/>
      <c r="X889" s="8"/>
      <c r="Y889" s="8"/>
      <c r="Z889" s="133"/>
      <c r="AA889" s="133"/>
      <c r="AB889" s="8"/>
      <c r="AC889" s="8"/>
      <c r="AD889" s="8"/>
      <c r="AE889" s="8"/>
    </row>
    <row r="890" ht="15.75" customHeight="1">
      <c r="A890" s="8"/>
      <c r="B890" s="8"/>
      <c r="C890" s="8"/>
      <c r="D890" s="8"/>
      <c r="E890" s="8"/>
      <c r="F890" s="8"/>
      <c r="G890" s="133"/>
      <c r="H890" s="133"/>
      <c r="I890" s="129"/>
      <c r="J890" s="129"/>
      <c r="K890" s="129"/>
      <c r="L890" s="129"/>
      <c r="M890" s="129"/>
      <c r="N890" s="129"/>
      <c r="O890" s="8"/>
      <c r="P890" s="8"/>
      <c r="Q890" s="8"/>
      <c r="R890" s="8"/>
      <c r="S890" s="8"/>
      <c r="T890" s="8"/>
      <c r="U890" s="8"/>
      <c r="V890" s="8"/>
      <c r="W890" s="8"/>
      <c r="X890" s="8"/>
      <c r="Y890" s="8"/>
      <c r="Z890" s="133"/>
      <c r="AA890" s="133"/>
      <c r="AB890" s="8"/>
      <c r="AC890" s="8"/>
      <c r="AD890" s="8"/>
      <c r="AE890" s="8"/>
    </row>
    <row r="891" ht="15.75" customHeight="1">
      <c r="A891" s="8"/>
      <c r="B891" s="8"/>
      <c r="C891" s="8"/>
      <c r="D891" s="8"/>
      <c r="E891" s="8"/>
      <c r="F891" s="8"/>
      <c r="G891" s="133"/>
      <c r="H891" s="133"/>
      <c r="I891" s="129"/>
      <c r="J891" s="129"/>
      <c r="K891" s="129"/>
      <c r="L891" s="129"/>
      <c r="M891" s="129"/>
      <c r="N891" s="129"/>
      <c r="O891" s="8"/>
      <c r="P891" s="8"/>
      <c r="Q891" s="8"/>
      <c r="R891" s="8"/>
      <c r="S891" s="8"/>
      <c r="T891" s="8"/>
      <c r="U891" s="8"/>
      <c r="V891" s="8"/>
      <c r="W891" s="8"/>
      <c r="X891" s="8"/>
      <c r="Y891" s="8"/>
      <c r="Z891" s="133"/>
      <c r="AA891" s="133"/>
      <c r="AB891" s="8"/>
      <c r="AC891" s="8"/>
      <c r="AD891" s="8"/>
      <c r="AE891" s="8"/>
    </row>
    <row r="892" ht="15.75" customHeight="1">
      <c r="A892" s="8"/>
      <c r="B892" s="8"/>
      <c r="C892" s="8"/>
      <c r="D892" s="8"/>
      <c r="E892" s="8"/>
      <c r="F892" s="8"/>
      <c r="G892" s="133"/>
      <c r="H892" s="133"/>
      <c r="I892" s="129"/>
      <c r="J892" s="129"/>
      <c r="K892" s="129"/>
      <c r="L892" s="129"/>
      <c r="M892" s="129"/>
      <c r="N892" s="129"/>
      <c r="O892" s="8"/>
      <c r="P892" s="8"/>
      <c r="Q892" s="8"/>
      <c r="R892" s="8"/>
      <c r="S892" s="8"/>
      <c r="T892" s="8"/>
      <c r="U892" s="8"/>
      <c r="V892" s="8"/>
      <c r="W892" s="8"/>
      <c r="X892" s="8"/>
      <c r="Y892" s="8"/>
      <c r="Z892" s="133"/>
      <c r="AA892" s="133"/>
      <c r="AB892" s="8"/>
      <c r="AC892" s="8"/>
      <c r="AD892" s="8"/>
      <c r="AE892" s="8"/>
    </row>
    <row r="893" ht="15.75" customHeight="1">
      <c r="A893" s="8"/>
      <c r="B893" s="8"/>
      <c r="C893" s="8"/>
      <c r="D893" s="8"/>
      <c r="E893" s="8"/>
      <c r="F893" s="8"/>
      <c r="G893" s="133"/>
      <c r="H893" s="133"/>
      <c r="I893" s="129"/>
      <c r="J893" s="129"/>
      <c r="K893" s="129"/>
      <c r="L893" s="129"/>
      <c r="M893" s="129"/>
      <c r="N893" s="129"/>
      <c r="O893" s="8"/>
      <c r="P893" s="8"/>
      <c r="Q893" s="8"/>
      <c r="R893" s="8"/>
      <c r="S893" s="8"/>
      <c r="T893" s="8"/>
      <c r="U893" s="8"/>
      <c r="V893" s="8"/>
      <c r="W893" s="8"/>
      <c r="X893" s="8"/>
      <c r="Y893" s="8"/>
      <c r="Z893" s="133"/>
      <c r="AA893" s="133"/>
      <c r="AB893" s="8"/>
      <c r="AC893" s="8"/>
      <c r="AD893" s="8"/>
      <c r="AE893" s="8"/>
    </row>
    <row r="894" ht="15.75" customHeight="1">
      <c r="A894" s="8"/>
      <c r="B894" s="8"/>
      <c r="C894" s="8"/>
      <c r="D894" s="8"/>
      <c r="E894" s="8"/>
      <c r="F894" s="8"/>
      <c r="G894" s="133"/>
      <c r="H894" s="133"/>
      <c r="I894" s="129"/>
      <c r="J894" s="129"/>
      <c r="K894" s="129"/>
      <c r="L894" s="129"/>
      <c r="M894" s="129"/>
      <c r="N894" s="129"/>
      <c r="O894" s="8"/>
      <c r="P894" s="8"/>
      <c r="Q894" s="8"/>
      <c r="R894" s="8"/>
      <c r="S894" s="8"/>
      <c r="T894" s="8"/>
      <c r="U894" s="8"/>
      <c r="V894" s="8"/>
      <c r="W894" s="8"/>
      <c r="X894" s="8"/>
      <c r="Y894" s="8"/>
      <c r="Z894" s="133"/>
      <c r="AA894" s="133"/>
      <c r="AB894" s="8"/>
      <c r="AC894" s="8"/>
      <c r="AD894" s="8"/>
      <c r="AE894" s="8"/>
    </row>
    <row r="895" ht="15.75" customHeight="1">
      <c r="A895" s="8"/>
      <c r="B895" s="8"/>
      <c r="C895" s="8"/>
      <c r="D895" s="8"/>
      <c r="E895" s="8"/>
      <c r="F895" s="8"/>
      <c r="G895" s="133"/>
      <c r="H895" s="133"/>
      <c r="I895" s="129"/>
      <c r="J895" s="129"/>
      <c r="K895" s="129"/>
      <c r="L895" s="129"/>
      <c r="M895" s="129"/>
      <c r="N895" s="129"/>
      <c r="O895" s="8"/>
      <c r="P895" s="8"/>
      <c r="Q895" s="8"/>
      <c r="R895" s="8"/>
      <c r="S895" s="8"/>
      <c r="T895" s="8"/>
      <c r="U895" s="8"/>
      <c r="V895" s="8"/>
      <c r="W895" s="8"/>
      <c r="X895" s="8"/>
      <c r="Y895" s="8"/>
      <c r="Z895" s="133"/>
      <c r="AA895" s="133"/>
      <c r="AB895" s="8"/>
      <c r="AC895" s="8"/>
      <c r="AD895" s="8"/>
      <c r="AE895" s="8"/>
    </row>
    <row r="896" ht="15.75" customHeight="1">
      <c r="A896" s="8"/>
      <c r="B896" s="8"/>
      <c r="C896" s="8"/>
      <c r="D896" s="8"/>
      <c r="E896" s="8"/>
      <c r="F896" s="8"/>
      <c r="G896" s="133"/>
      <c r="H896" s="133"/>
      <c r="I896" s="129"/>
      <c r="J896" s="129"/>
      <c r="K896" s="129"/>
      <c r="L896" s="129"/>
      <c r="M896" s="129"/>
      <c r="N896" s="129"/>
      <c r="O896" s="8"/>
      <c r="P896" s="8"/>
      <c r="Q896" s="8"/>
      <c r="R896" s="8"/>
      <c r="S896" s="8"/>
      <c r="T896" s="8"/>
      <c r="U896" s="8"/>
      <c r="V896" s="8"/>
      <c r="W896" s="8"/>
      <c r="X896" s="8"/>
      <c r="Y896" s="8"/>
      <c r="Z896" s="133"/>
      <c r="AA896" s="133"/>
      <c r="AB896" s="8"/>
      <c r="AC896" s="8"/>
      <c r="AD896" s="8"/>
      <c r="AE896" s="8"/>
    </row>
    <row r="897" ht="15.75" customHeight="1">
      <c r="A897" s="8"/>
      <c r="B897" s="8"/>
      <c r="C897" s="8"/>
      <c r="D897" s="8"/>
      <c r="E897" s="8"/>
      <c r="F897" s="8"/>
      <c r="G897" s="133"/>
      <c r="H897" s="133"/>
      <c r="I897" s="129"/>
      <c r="J897" s="129"/>
      <c r="K897" s="129"/>
      <c r="L897" s="129"/>
      <c r="M897" s="129"/>
      <c r="N897" s="129"/>
      <c r="O897" s="8"/>
      <c r="P897" s="8"/>
      <c r="Q897" s="8"/>
      <c r="R897" s="8"/>
      <c r="S897" s="8"/>
      <c r="T897" s="8"/>
      <c r="U897" s="8"/>
      <c r="V897" s="8"/>
      <c r="W897" s="8"/>
      <c r="X897" s="8"/>
      <c r="Y897" s="8"/>
      <c r="Z897" s="133"/>
      <c r="AA897" s="133"/>
      <c r="AB897" s="8"/>
      <c r="AC897" s="8"/>
      <c r="AD897" s="8"/>
      <c r="AE897" s="8"/>
    </row>
    <row r="898" ht="15.75" customHeight="1">
      <c r="A898" s="8"/>
      <c r="B898" s="8"/>
      <c r="C898" s="8"/>
      <c r="D898" s="8"/>
      <c r="E898" s="8"/>
      <c r="F898" s="8"/>
      <c r="G898" s="133"/>
      <c r="H898" s="133"/>
      <c r="I898" s="129"/>
      <c r="J898" s="129"/>
      <c r="K898" s="129"/>
      <c r="L898" s="129"/>
      <c r="M898" s="129"/>
      <c r="N898" s="129"/>
      <c r="O898" s="8"/>
      <c r="P898" s="8"/>
      <c r="Q898" s="8"/>
      <c r="R898" s="8"/>
      <c r="S898" s="8"/>
      <c r="T898" s="8"/>
      <c r="U898" s="8"/>
      <c r="V898" s="8"/>
      <c r="W898" s="8"/>
      <c r="X898" s="8"/>
      <c r="Y898" s="8"/>
      <c r="Z898" s="133"/>
      <c r="AA898" s="133"/>
      <c r="AB898" s="8"/>
      <c r="AC898" s="8"/>
      <c r="AD898" s="8"/>
      <c r="AE898" s="8"/>
    </row>
    <row r="899" ht="15.75" customHeight="1">
      <c r="A899" s="8"/>
      <c r="B899" s="8"/>
      <c r="C899" s="8"/>
      <c r="D899" s="8"/>
      <c r="E899" s="8"/>
      <c r="F899" s="8"/>
      <c r="G899" s="133"/>
      <c r="H899" s="133"/>
      <c r="I899" s="129"/>
      <c r="J899" s="129"/>
      <c r="K899" s="129"/>
      <c r="L899" s="129"/>
      <c r="M899" s="129"/>
      <c r="N899" s="129"/>
      <c r="O899" s="8"/>
      <c r="P899" s="8"/>
      <c r="Q899" s="8"/>
      <c r="R899" s="8"/>
      <c r="S899" s="8"/>
      <c r="T899" s="8"/>
      <c r="U899" s="8"/>
      <c r="V899" s="8"/>
      <c r="W899" s="8"/>
      <c r="X899" s="8"/>
      <c r="Y899" s="8"/>
      <c r="Z899" s="133"/>
      <c r="AA899" s="133"/>
      <c r="AB899" s="8"/>
      <c r="AC899" s="8"/>
      <c r="AD899" s="8"/>
      <c r="AE899" s="8"/>
    </row>
    <row r="900" ht="15.75" customHeight="1">
      <c r="A900" s="8"/>
      <c r="B900" s="8"/>
      <c r="C900" s="8"/>
      <c r="D900" s="8"/>
      <c r="E900" s="8"/>
      <c r="F900" s="8"/>
      <c r="G900" s="133"/>
      <c r="H900" s="133"/>
      <c r="I900" s="129"/>
      <c r="J900" s="129"/>
      <c r="K900" s="129"/>
      <c r="L900" s="129"/>
      <c r="M900" s="129"/>
      <c r="N900" s="129"/>
      <c r="O900" s="8"/>
      <c r="P900" s="8"/>
      <c r="Q900" s="8"/>
      <c r="R900" s="8"/>
      <c r="S900" s="8"/>
      <c r="T900" s="8"/>
      <c r="U900" s="8"/>
      <c r="V900" s="8"/>
      <c r="W900" s="8"/>
      <c r="X900" s="8"/>
      <c r="Y900" s="8"/>
      <c r="Z900" s="133"/>
      <c r="AA900" s="133"/>
      <c r="AB900" s="8"/>
      <c r="AC900" s="8"/>
      <c r="AD900" s="8"/>
      <c r="AE900" s="8"/>
    </row>
    <row r="901" ht="15.75" customHeight="1">
      <c r="A901" s="8"/>
      <c r="B901" s="8"/>
      <c r="C901" s="8"/>
      <c r="D901" s="8"/>
      <c r="E901" s="8"/>
      <c r="F901" s="8"/>
      <c r="G901" s="133"/>
      <c r="H901" s="133"/>
      <c r="I901" s="129"/>
      <c r="J901" s="129"/>
      <c r="K901" s="129"/>
      <c r="L901" s="129"/>
      <c r="M901" s="129"/>
      <c r="N901" s="129"/>
      <c r="O901" s="8"/>
      <c r="P901" s="8"/>
      <c r="Q901" s="8"/>
      <c r="R901" s="8"/>
      <c r="S901" s="8"/>
      <c r="T901" s="8"/>
      <c r="U901" s="8"/>
      <c r="V901" s="8"/>
      <c r="W901" s="8"/>
      <c r="X901" s="8"/>
      <c r="Y901" s="8"/>
      <c r="Z901" s="133"/>
      <c r="AA901" s="133"/>
      <c r="AB901" s="8"/>
      <c r="AC901" s="8"/>
      <c r="AD901" s="8"/>
      <c r="AE901" s="8"/>
    </row>
    <row r="902" ht="15.75" customHeight="1">
      <c r="A902" s="8"/>
      <c r="B902" s="8"/>
      <c r="C902" s="8"/>
      <c r="D902" s="8"/>
      <c r="E902" s="8"/>
      <c r="F902" s="8"/>
      <c r="G902" s="133"/>
      <c r="H902" s="133"/>
      <c r="I902" s="129"/>
      <c r="J902" s="129"/>
      <c r="K902" s="129"/>
      <c r="L902" s="129"/>
      <c r="M902" s="129"/>
      <c r="N902" s="129"/>
      <c r="O902" s="8"/>
      <c r="P902" s="8"/>
      <c r="Q902" s="8"/>
      <c r="R902" s="8"/>
      <c r="S902" s="8"/>
      <c r="T902" s="8"/>
      <c r="U902" s="8"/>
      <c r="V902" s="8"/>
      <c r="W902" s="8"/>
      <c r="X902" s="8"/>
      <c r="Y902" s="8"/>
      <c r="Z902" s="133"/>
      <c r="AA902" s="133"/>
      <c r="AB902" s="8"/>
      <c r="AC902" s="8"/>
      <c r="AD902" s="8"/>
      <c r="AE902" s="8"/>
    </row>
    <row r="903" ht="15.75" customHeight="1">
      <c r="A903" s="8"/>
      <c r="B903" s="8"/>
      <c r="C903" s="8"/>
      <c r="D903" s="8"/>
      <c r="E903" s="8"/>
      <c r="F903" s="8"/>
      <c r="G903" s="133"/>
      <c r="H903" s="133"/>
      <c r="I903" s="129"/>
      <c r="J903" s="129"/>
      <c r="K903" s="129"/>
      <c r="L903" s="129"/>
      <c r="M903" s="129"/>
      <c r="N903" s="129"/>
      <c r="O903" s="8"/>
      <c r="P903" s="8"/>
      <c r="Q903" s="8"/>
      <c r="R903" s="8"/>
      <c r="S903" s="8"/>
      <c r="T903" s="8"/>
      <c r="U903" s="8"/>
      <c r="V903" s="8"/>
      <c r="W903" s="8"/>
      <c r="X903" s="8"/>
      <c r="Y903" s="8"/>
      <c r="Z903" s="133"/>
      <c r="AA903" s="133"/>
      <c r="AB903" s="8"/>
      <c r="AC903" s="8"/>
      <c r="AD903" s="8"/>
      <c r="AE903" s="8"/>
    </row>
    <row r="904" ht="15.75" customHeight="1">
      <c r="A904" s="8"/>
      <c r="B904" s="8"/>
      <c r="C904" s="8"/>
      <c r="D904" s="8"/>
      <c r="E904" s="8"/>
      <c r="F904" s="8"/>
      <c r="G904" s="133"/>
      <c r="H904" s="133"/>
      <c r="I904" s="129"/>
      <c r="J904" s="129"/>
      <c r="K904" s="129"/>
      <c r="L904" s="129"/>
      <c r="M904" s="129"/>
      <c r="N904" s="129"/>
      <c r="O904" s="8"/>
      <c r="P904" s="8"/>
      <c r="Q904" s="8"/>
      <c r="R904" s="8"/>
      <c r="S904" s="8"/>
      <c r="T904" s="8"/>
      <c r="U904" s="8"/>
      <c r="V904" s="8"/>
      <c r="W904" s="8"/>
      <c r="X904" s="8"/>
      <c r="Y904" s="8"/>
      <c r="Z904" s="133"/>
      <c r="AA904" s="133"/>
      <c r="AB904" s="8"/>
      <c r="AC904" s="8"/>
      <c r="AD904" s="8"/>
      <c r="AE904" s="8"/>
    </row>
    <row r="905" ht="15.75" customHeight="1">
      <c r="A905" s="8"/>
      <c r="B905" s="8"/>
      <c r="C905" s="8"/>
      <c r="D905" s="8"/>
      <c r="E905" s="8"/>
      <c r="F905" s="8"/>
      <c r="G905" s="133"/>
      <c r="H905" s="133"/>
      <c r="I905" s="129"/>
      <c r="J905" s="129"/>
      <c r="K905" s="129"/>
      <c r="L905" s="129"/>
      <c r="M905" s="129"/>
      <c r="N905" s="129"/>
      <c r="O905" s="8"/>
      <c r="P905" s="8"/>
      <c r="Q905" s="8"/>
      <c r="R905" s="8"/>
      <c r="S905" s="8"/>
      <c r="T905" s="8"/>
      <c r="U905" s="8"/>
      <c r="V905" s="8"/>
      <c r="W905" s="8"/>
      <c r="X905" s="8"/>
      <c r="Y905" s="8"/>
      <c r="Z905" s="133"/>
      <c r="AA905" s="133"/>
      <c r="AB905" s="8"/>
      <c r="AC905" s="8"/>
      <c r="AD905" s="8"/>
      <c r="AE905" s="8"/>
    </row>
    <row r="906" ht="15.75" customHeight="1">
      <c r="A906" s="8"/>
      <c r="B906" s="8"/>
      <c r="C906" s="8"/>
      <c r="D906" s="8"/>
      <c r="E906" s="8"/>
      <c r="F906" s="8"/>
      <c r="G906" s="133"/>
      <c r="H906" s="133"/>
      <c r="I906" s="129"/>
      <c r="J906" s="129"/>
      <c r="K906" s="129"/>
      <c r="L906" s="129"/>
      <c r="M906" s="129"/>
      <c r="N906" s="129"/>
      <c r="O906" s="8"/>
      <c r="P906" s="8"/>
      <c r="Q906" s="8"/>
      <c r="R906" s="8"/>
      <c r="S906" s="8"/>
      <c r="T906" s="8"/>
      <c r="U906" s="8"/>
      <c r="V906" s="8"/>
      <c r="W906" s="8"/>
      <c r="X906" s="8"/>
      <c r="Y906" s="8"/>
      <c r="Z906" s="133"/>
      <c r="AA906" s="133"/>
      <c r="AB906" s="8"/>
      <c r="AC906" s="8"/>
      <c r="AD906" s="8"/>
      <c r="AE906" s="8"/>
    </row>
    <row r="907" ht="15.75" customHeight="1">
      <c r="A907" s="8"/>
      <c r="B907" s="8"/>
      <c r="C907" s="8"/>
      <c r="D907" s="8"/>
      <c r="E907" s="8"/>
      <c r="F907" s="8"/>
      <c r="G907" s="133"/>
      <c r="H907" s="133"/>
      <c r="I907" s="129"/>
      <c r="J907" s="129"/>
      <c r="K907" s="129"/>
      <c r="L907" s="129"/>
      <c r="M907" s="129"/>
      <c r="N907" s="129"/>
      <c r="O907" s="8"/>
      <c r="P907" s="8"/>
      <c r="Q907" s="8"/>
      <c r="R907" s="8"/>
      <c r="S907" s="8"/>
      <c r="T907" s="8"/>
      <c r="U907" s="8"/>
      <c r="V907" s="8"/>
      <c r="W907" s="8"/>
      <c r="X907" s="8"/>
      <c r="Y907" s="8"/>
      <c r="Z907" s="133"/>
      <c r="AA907" s="133"/>
      <c r="AB907" s="8"/>
      <c r="AC907" s="8"/>
      <c r="AD907" s="8"/>
      <c r="AE907" s="8"/>
    </row>
    <row r="908" ht="15.75" customHeight="1">
      <c r="A908" s="8"/>
      <c r="B908" s="8"/>
      <c r="C908" s="8"/>
      <c r="D908" s="8"/>
      <c r="E908" s="8"/>
      <c r="F908" s="8"/>
      <c r="G908" s="133"/>
      <c r="H908" s="133"/>
      <c r="I908" s="129"/>
      <c r="J908" s="129"/>
      <c r="K908" s="129"/>
      <c r="L908" s="129"/>
      <c r="M908" s="129"/>
      <c r="N908" s="129"/>
      <c r="O908" s="8"/>
      <c r="P908" s="8"/>
      <c r="Q908" s="8"/>
      <c r="R908" s="8"/>
      <c r="S908" s="8"/>
      <c r="T908" s="8"/>
      <c r="U908" s="8"/>
      <c r="V908" s="8"/>
      <c r="W908" s="8"/>
      <c r="X908" s="8"/>
      <c r="Y908" s="8"/>
      <c r="Z908" s="133"/>
      <c r="AA908" s="133"/>
      <c r="AB908" s="8"/>
      <c r="AC908" s="8"/>
      <c r="AD908" s="8"/>
      <c r="AE908" s="8"/>
    </row>
    <row r="909" ht="15.75" customHeight="1">
      <c r="A909" s="8"/>
      <c r="B909" s="8"/>
      <c r="C909" s="8"/>
      <c r="D909" s="8"/>
      <c r="E909" s="8"/>
      <c r="F909" s="8"/>
      <c r="G909" s="133"/>
      <c r="H909" s="133"/>
      <c r="I909" s="129"/>
      <c r="J909" s="129"/>
      <c r="K909" s="129"/>
      <c r="L909" s="129"/>
      <c r="M909" s="129"/>
      <c r="N909" s="129"/>
      <c r="O909" s="8"/>
      <c r="P909" s="8"/>
      <c r="Q909" s="8"/>
      <c r="R909" s="8"/>
      <c r="S909" s="8"/>
      <c r="T909" s="8"/>
      <c r="U909" s="8"/>
      <c r="V909" s="8"/>
      <c r="W909" s="8"/>
      <c r="X909" s="8"/>
      <c r="Y909" s="8"/>
      <c r="Z909" s="133"/>
      <c r="AA909" s="133"/>
      <c r="AB909" s="8"/>
      <c r="AC909" s="8"/>
      <c r="AD909" s="8"/>
      <c r="AE909" s="8"/>
    </row>
    <row r="910" ht="15.75" customHeight="1">
      <c r="A910" s="8"/>
      <c r="B910" s="8"/>
      <c r="C910" s="8"/>
      <c r="D910" s="8"/>
      <c r="E910" s="8"/>
      <c r="F910" s="8"/>
      <c r="G910" s="133"/>
      <c r="H910" s="133"/>
      <c r="I910" s="129"/>
      <c r="J910" s="129"/>
      <c r="K910" s="129"/>
      <c r="L910" s="129"/>
      <c r="M910" s="129"/>
      <c r="N910" s="129"/>
      <c r="O910" s="8"/>
      <c r="P910" s="8"/>
      <c r="Q910" s="8"/>
      <c r="R910" s="8"/>
      <c r="S910" s="8"/>
      <c r="T910" s="8"/>
      <c r="U910" s="8"/>
      <c r="V910" s="8"/>
      <c r="W910" s="8"/>
      <c r="X910" s="8"/>
      <c r="Y910" s="8"/>
      <c r="Z910" s="133"/>
      <c r="AA910" s="133"/>
      <c r="AB910" s="8"/>
      <c r="AC910" s="8"/>
      <c r="AD910" s="8"/>
      <c r="AE910" s="8"/>
    </row>
    <row r="911" ht="15.75" customHeight="1">
      <c r="A911" s="8"/>
      <c r="B911" s="8"/>
      <c r="C911" s="8"/>
      <c r="D911" s="8"/>
      <c r="E911" s="8"/>
      <c r="F911" s="8"/>
      <c r="G911" s="133"/>
      <c r="H911" s="133"/>
      <c r="I911" s="129"/>
      <c r="J911" s="129"/>
      <c r="K911" s="129"/>
      <c r="L911" s="129"/>
      <c r="M911" s="129"/>
      <c r="N911" s="129"/>
      <c r="O911" s="8"/>
      <c r="P911" s="8"/>
      <c r="Q911" s="8"/>
      <c r="R911" s="8"/>
      <c r="S911" s="8"/>
      <c r="T911" s="8"/>
      <c r="U911" s="8"/>
      <c r="V911" s="8"/>
      <c r="W911" s="8"/>
      <c r="X911" s="8"/>
      <c r="Y911" s="8"/>
      <c r="Z911" s="133"/>
      <c r="AA911" s="133"/>
      <c r="AB911" s="8"/>
      <c r="AC911" s="8"/>
      <c r="AD911" s="8"/>
      <c r="AE911" s="8"/>
    </row>
    <row r="912" ht="15.75" customHeight="1">
      <c r="A912" s="8"/>
      <c r="B912" s="8"/>
      <c r="C912" s="8"/>
      <c r="D912" s="8"/>
      <c r="E912" s="8"/>
      <c r="F912" s="8"/>
      <c r="G912" s="133"/>
      <c r="H912" s="133"/>
      <c r="I912" s="129"/>
      <c r="J912" s="129"/>
      <c r="K912" s="129"/>
      <c r="L912" s="129"/>
      <c r="M912" s="129"/>
      <c r="N912" s="129"/>
      <c r="O912" s="8"/>
      <c r="P912" s="8"/>
      <c r="Q912" s="8"/>
      <c r="R912" s="8"/>
      <c r="S912" s="8"/>
      <c r="T912" s="8"/>
      <c r="U912" s="8"/>
      <c r="V912" s="8"/>
      <c r="W912" s="8"/>
      <c r="X912" s="8"/>
      <c r="Y912" s="8"/>
      <c r="Z912" s="133"/>
      <c r="AA912" s="133"/>
      <c r="AB912" s="8"/>
      <c r="AC912" s="8"/>
      <c r="AD912" s="8"/>
      <c r="AE912" s="8"/>
    </row>
    <row r="913" ht="15.75" customHeight="1">
      <c r="A913" s="8"/>
      <c r="B913" s="8"/>
      <c r="C913" s="8"/>
      <c r="D913" s="8"/>
      <c r="E913" s="8"/>
      <c r="F913" s="8"/>
      <c r="G913" s="133"/>
      <c r="H913" s="133"/>
      <c r="I913" s="129"/>
      <c r="J913" s="129"/>
      <c r="K913" s="129"/>
      <c r="L913" s="129"/>
      <c r="M913" s="129"/>
      <c r="N913" s="129"/>
      <c r="O913" s="8"/>
      <c r="P913" s="8"/>
      <c r="Q913" s="8"/>
      <c r="R913" s="8"/>
      <c r="S913" s="8"/>
      <c r="T913" s="8"/>
      <c r="U913" s="8"/>
      <c r="V913" s="8"/>
      <c r="W913" s="8"/>
      <c r="X913" s="8"/>
      <c r="Y913" s="8"/>
      <c r="Z913" s="133"/>
      <c r="AA913" s="133"/>
      <c r="AB913" s="8"/>
      <c r="AC913" s="8"/>
      <c r="AD913" s="8"/>
      <c r="AE913" s="8"/>
    </row>
    <row r="914" ht="15.75" customHeight="1">
      <c r="A914" s="8"/>
      <c r="B914" s="8"/>
      <c r="C914" s="8"/>
      <c r="D914" s="8"/>
      <c r="E914" s="8"/>
      <c r="F914" s="8"/>
      <c r="G914" s="133"/>
      <c r="H914" s="133"/>
      <c r="I914" s="129"/>
      <c r="J914" s="129"/>
      <c r="K914" s="129"/>
      <c r="L914" s="129"/>
      <c r="M914" s="129"/>
      <c r="N914" s="129"/>
      <c r="O914" s="8"/>
      <c r="P914" s="8"/>
      <c r="Q914" s="8"/>
      <c r="R914" s="8"/>
      <c r="S914" s="8"/>
      <c r="T914" s="8"/>
      <c r="U914" s="8"/>
      <c r="V914" s="8"/>
      <c r="W914" s="8"/>
      <c r="X914" s="8"/>
      <c r="Y914" s="8"/>
      <c r="Z914" s="133"/>
      <c r="AA914" s="133"/>
      <c r="AB914" s="8"/>
      <c r="AC914" s="8"/>
      <c r="AD914" s="8"/>
      <c r="AE914" s="8"/>
    </row>
    <row r="915" ht="15.75" customHeight="1">
      <c r="A915" s="8"/>
      <c r="B915" s="8"/>
      <c r="C915" s="8"/>
      <c r="D915" s="8"/>
      <c r="E915" s="8"/>
      <c r="F915" s="8"/>
      <c r="G915" s="133"/>
      <c r="H915" s="133"/>
      <c r="I915" s="129"/>
      <c r="J915" s="129"/>
      <c r="K915" s="129"/>
      <c r="L915" s="129"/>
      <c r="M915" s="129"/>
      <c r="N915" s="129"/>
      <c r="O915" s="8"/>
      <c r="P915" s="8"/>
      <c r="Q915" s="8"/>
      <c r="R915" s="8"/>
      <c r="S915" s="8"/>
      <c r="T915" s="8"/>
      <c r="U915" s="8"/>
      <c r="V915" s="8"/>
      <c r="W915" s="8"/>
      <c r="X915" s="8"/>
      <c r="Y915" s="8"/>
      <c r="Z915" s="133"/>
      <c r="AA915" s="133"/>
      <c r="AB915" s="8"/>
      <c r="AC915" s="8"/>
      <c r="AD915" s="8"/>
      <c r="AE915" s="8"/>
    </row>
    <row r="916" ht="15.75" customHeight="1">
      <c r="A916" s="8"/>
      <c r="B916" s="8"/>
      <c r="C916" s="8"/>
      <c r="D916" s="8"/>
      <c r="E916" s="8"/>
      <c r="F916" s="8"/>
      <c r="G916" s="133"/>
      <c r="H916" s="133"/>
      <c r="I916" s="129"/>
      <c r="J916" s="129"/>
      <c r="K916" s="129"/>
      <c r="L916" s="129"/>
      <c r="M916" s="129"/>
      <c r="N916" s="129"/>
      <c r="O916" s="8"/>
      <c r="P916" s="8"/>
      <c r="Q916" s="8"/>
      <c r="R916" s="8"/>
      <c r="S916" s="8"/>
      <c r="T916" s="8"/>
      <c r="U916" s="8"/>
      <c r="V916" s="8"/>
      <c r="W916" s="8"/>
      <c r="X916" s="8"/>
      <c r="Y916" s="8"/>
      <c r="Z916" s="133"/>
      <c r="AA916" s="133"/>
      <c r="AB916" s="8"/>
      <c r="AC916" s="8"/>
      <c r="AD916" s="8"/>
      <c r="AE916" s="8"/>
    </row>
    <row r="917" ht="15.75" customHeight="1">
      <c r="A917" s="8"/>
      <c r="B917" s="8"/>
      <c r="C917" s="8"/>
      <c r="D917" s="8"/>
      <c r="E917" s="8"/>
      <c r="F917" s="8"/>
      <c r="G917" s="133"/>
      <c r="H917" s="133"/>
      <c r="I917" s="129"/>
      <c r="J917" s="129"/>
      <c r="K917" s="129"/>
      <c r="L917" s="129"/>
      <c r="M917" s="129"/>
      <c r="N917" s="129"/>
      <c r="O917" s="8"/>
      <c r="P917" s="8"/>
      <c r="Q917" s="8"/>
      <c r="R917" s="8"/>
      <c r="S917" s="8"/>
      <c r="T917" s="8"/>
      <c r="U917" s="8"/>
      <c r="V917" s="8"/>
      <c r="W917" s="8"/>
      <c r="X917" s="8"/>
      <c r="Y917" s="8"/>
      <c r="Z917" s="133"/>
      <c r="AA917" s="133"/>
      <c r="AB917" s="8"/>
      <c r="AC917" s="8"/>
      <c r="AD917" s="8"/>
      <c r="AE917" s="8"/>
    </row>
    <row r="918" ht="15.75" customHeight="1">
      <c r="A918" s="8"/>
      <c r="B918" s="8"/>
      <c r="C918" s="8"/>
      <c r="D918" s="8"/>
      <c r="E918" s="8"/>
      <c r="F918" s="8"/>
      <c r="G918" s="133"/>
      <c r="H918" s="133"/>
      <c r="I918" s="129"/>
      <c r="J918" s="129"/>
      <c r="K918" s="129"/>
      <c r="L918" s="129"/>
      <c r="M918" s="129"/>
      <c r="N918" s="129"/>
      <c r="O918" s="8"/>
      <c r="P918" s="8"/>
      <c r="Q918" s="8"/>
      <c r="R918" s="8"/>
      <c r="S918" s="8"/>
      <c r="T918" s="8"/>
      <c r="U918" s="8"/>
      <c r="V918" s="8"/>
      <c r="W918" s="8"/>
      <c r="X918" s="8"/>
      <c r="Y918" s="8"/>
      <c r="Z918" s="133"/>
      <c r="AA918" s="133"/>
      <c r="AB918" s="8"/>
      <c r="AC918" s="8"/>
      <c r="AD918" s="8"/>
      <c r="AE918" s="8"/>
    </row>
    <row r="919" ht="15.75" customHeight="1">
      <c r="A919" s="8"/>
      <c r="B919" s="8"/>
      <c r="C919" s="8"/>
      <c r="D919" s="8"/>
      <c r="E919" s="8"/>
      <c r="F919" s="8"/>
      <c r="G919" s="133"/>
      <c r="H919" s="133"/>
      <c r="I919" s="129"/>
      <c r="J919" s="129"/>
      <c r="K919" s="129"/>
      <c r="L919" s="129"/>
      <c r="M919" s="129"/>
      <c r="N919" s="129"/>
      <c r="O919" s="8"/>
      <c r="P919" s="8"/>
      <c r="Q919" s="8"/>
      <c r="R919" s="8"/>
      <c r="S919" s="8"/>
      <c r="T919" s="8"/>
      <c r="U919" s="8"/>
      <c r="V919" s="8"/>
      <c r="W919" s="8"/>
      <c r="X919" s="8"/>
      <c r="Y919" s="8"/>
      <c r="Z919" s="133"/>
      <c r="AA919" s="133"/>
      <c r="AB919" s="8"/>
      <c r="AC919" s="8"/>
      <c r="AD919" s="8"/>
      <c r="AE919" s="8"/>
    </row>
    <row r="920" ht="15.75" customHeight="1">
      <c r="A920" s="8"/>
      <c r="B920" s="8"/>
      <c r="C920" s="8"/>
      <c r="D920" s="8"/>
      <c r="E920" s="8"/>
      <c r="F920" s="8"/>
      <c r="G920" s="133"/>
      <c r="H920" s="133"/>
      <c r="I920" s="129"/>
      <c r="J920" s="129"/>
      <c r="K920" s="129"/>
      <c r="L920" s="129"/>
      <c r="M920" s="129"/>
      <c r="N920" s="129"/>
      <c r="O920" s="8"/>
      <c r="P920" s="8"/>
      <c r="Q920" s="8"/>
      <c r="R920" s="8"/>
      <c r="S920" s="8"/>
      <c r="T920" s="8"/>
      <c r="U920" s="8"/>
      <c r="V920" s="8"/>
      <c r="W920" s="8"/>
      <c r="X920" s="8"/>
      <c r="Y920" s="8"/>
      <c r="Z920" s="133"/>
      <c r="AA920" s="133"/>
      <c r="AB920" s="8"/>
      <c r="AC920" s="8"/>
      <c r="AD920" s="8"/>
      <c r="AE920" s="8"/>
    </row>
    <row r="921" ht="15.75" customHeight="1">
      <c r="A921" s="8"/>
      <c r="B921" s="8"/>
      <c r="C921" s="8"/>
      <c r="D921" s="8"/>
      <c r="E921" s="8"/>
      <c r="F921" s="8"/>
      <c r="G921" s="133"/>
      <c r="H921" s="133"/>
      <c r="I921" s="129"/>
      <c r="J921" s="129"/>
      <c r="K921" s="129"/>
      <c r="L921" s="129"/>
      <c r="M921" s="129"/>
      <c r="N921" s="129"/>
      <c r="O921" s="8"/>
      <c r="P921" s="8"/>
      <c r="Q921" s="8"/>
      <c r="R921" s="8"/>
      <c r="S921" s="8"/>
      <c r="T921" s="8"/>
      <c r="U921" s="8"/>
      <c r="V921" s="8"/>
      <c r="W921" s="8"/>
      <c r="X921" s="8"/>
      <c r="Y921" s="8"/>
      <c r="Z921" s="133"/>
      <c r="AA921" s="133"/>
      <c r="AB921" s="8"/>
      <c r="AC921" s="8"/>
      <c r="AD921" s="8"/>
      <c r="AE921" s="8"/>
    </row>
    <row r="922" ht="15.75" customHeight="1">
      <c r="A922" s="8"/>
      <c r="B922" s="8"/>
      <c r="C922" s="8"/>
      <c r="D922" s="8"/>
      <c r="E922" s="8"/>
      <c r="F922" s="8"/>
      <c r="G922" s="133"/>
      <c r="H922" s="133"/>
      <c r="I922" s="129"/>
      <c r="J922" s="129"/>
      <c r="K922" s="129"/>
      <c r="L922" s="129"/>
      <c r="M922" s="129"/>
      <c r="N922" s="129"/>
      <c r="O922" s="8"/>
      <c r="P922" s="8"/>
      <c r="Q922" s="8"/>
      <c r="R922" s="8"/>
      <c r="S922" s="8"/>
      <c r="T922" s="8"/>
      <c r="U922" s="8"/>
      <c r="V922" s="8"/>
      <c r="W922" s="8"/>
      <c r="X922" s="8"/>
      <c r="Y922" s="8"/>
      <c r="Z922" s="133"/>
      <c r="AA922" s="133"/>
      <c r="AB922" s="8"/>
      <c r="AC922" s="8"/>
      <c r="AD922" s="8"/>
      <c r="AE922" s="8"/>
    </row>
    <row r="923" ht="15.75" customHeight="1">
      <c r="A923" s="8"/>
      <c r="B923" s="8"/>
      <c r="C923" s="8"/>
      <c r="D923" s="8"/>
      <c r="E923" s="8"/>
      <c r="F923" s="8"/>
      <c r="G923" s="133"/>
      <c r="H923" s="133"/>
      <c r="I923" s="129"/>
      <c r="J923" s="129"/>
      <c r="K923" s="129"/>
      <c r="L923" s="129"/>
      <c r="M923" s="129"/>
      <c r="N923" s="129"/>
      <c r="O923" s="8"/>
      <c r="P923" s="8"/>
      <c r="Q923" s="8"/>
      <c r="R923" s="8"/>
      <c r="S923" s="8"/>
      <c r="T923" s="8"/>
      <c r="U923" s="8"/>
      <c r="V923" s="8"/>
      <c r="W923" s="8"/>
      <c r="X923" s="8"/>
      <c r="Y923" s="8"/>
      <c r="Z923" s="133"/>
      <c r="AA923" s="133"/>
      <c r="AB923" s="8"/>
      <c r="AC923" s="8"/>
      <c r="AD923" s="8"/>
      <c r="AE923" s="8"/>
    </row>
    <row r="924" ht="15.75" customHeight="1">
      <c r="A924" s="8"/>
      <c r="B924" s="8"/>
      <c r="C924" s="8"/>
      <c r="D924" s="8"/>
      <c r="E924" s="8"/>
      <c r="F924" s="8"/>
      <c r="G924" s="133"/>
      <c r="H924" s="133"/>
      <c r="I924" s="129"/>
      <c r="J924" s="129"/>
      <c r="K924" s="129"/>
      <c r="L924" s="129"/>
      <c r="M924" s="129"/>
      <c r="N924" s="129"/>
      <c r="O924" s="8"/>
      <c r="P924" s="8"/>
      <c r="Q924" s="8"/>
      <c r="R924" s="8"/>
      <c r="S924" s="8"/>
      <c r="T924" s="8"/>
      <c r="U924" s="8"/>
      <c r="V924" s="8"/>
      <c r="W924" s="8"/>
      <c r="X924" s="8"/>
      <c r="Y924" s="8"/>
      <c r="Z924" s="133"/>
      <c r="AA924" s="133"/>
      <c r="AB924" s="8"/>
      <c r="AC924" s="8"/>
      <c r="AD924" s="8"/>
      <c r="AE924" s="8"/>
    </row>
    <row r="925" ht="15.75" customHeight="1">
      <c r="A925" s="8"/>
      <c r="B925" s="8"/>
      <c r="C925" s="8"/>
      <c r="D925" s="8"/>
      <c r="E925" s="8"/>
      <c r="F925" s="8"/>
      <c r="G925" s="133"/>
      <c r="H925" s="133"/>
      <c r="I925" s="129"/>
      <c r="J925" s="129"/>
      <c r="K925" s="129"/>
      <c r="L925" s="129"/>
      <c r="M925" s="129"/>
      <c r="N925" s="129"/>
      <c r="O925" s="8"/>
      <c r="P925" s="8"/>
      <c r="Q925" s="8"/>
      <c r="R925" s="8"/>
      <c r="S925" s="8"/>
      <c r="T925" s="8"/>
      <c r="U925" s="8"/>
      <c r="V925" s="8"/>
      <c r="W925" s="8"/>
      <c r="X925" s="8"/>
      <c r="Y925" s="8"/>
      <c r="Z925" s="133"/>
      <c r="AA925" s="133"/>
      <c r="AB925" s="8"/>
      <c r="AC925" s="8"/>
      <c r="AD925" s="8"/>
      <c r="AE925" s="8"/>
    </row>
    <row r="926" ht="15.75" customHeight="1">
      <c r="A926" s="8"/>
      <c r="B926" s="8"/>
      <c r="C926" s="8"/>
      <c r="D926" s="8"/>
      <c r="E926" s="8"/>
      <c r="F926" s="8"/>
      <c r="G926" s="133"/>
      <c r="H926" s="133"/>
      <c r="I926" s="129"/>
      <c r="J926" s="129"/>
      <c r="K926" s="129"/>
      <c r="L926" s="129"/>
      <c r="M926" s="129"/>
      <c r="N926" s="129"/>
      <c r="O926" s="8"/>
      <c r="P926" s="8"/>
      <c r="Q926" s="8"/>
      <c r="R926" s="8"/>
      <c r="S926" s="8"/>
      <c r="T926" s="8"/>
      <c r="U926" s="8"/>
      <c r="V926" s="8"/>
      <c r="W926" s="8"/>
      <c r="X926" s="8"/>
      <c r="Y926" s="8"/>
      <c r="Z926" s="133"/>
      <c r="AA926" s="133"/>
      <c r="AB926" s="8"/>
      <c r="AC926" s="8"/>
      <c r="AD926" s="8"/>
      <c r="AE926" s="8"/>
    </row>
    <row r="927" ht="15.75" customHeight="1">
      <c r="A927" s="8"/>
      <c r="B927" s="8"/>
      <c r="C927" s="8"/>
      <c r="D927" s="8"/>
      <c r="E927" s="8"/>
      <c r="F927" s="8"/>
      <c r="G927" s="133"/>
      <c r="H927" s="133"/>
      <c r="I927" s="129"/>
      <c r="J927" s="129"/>
      <c r="K927" s="129"/>
      <c r="L927" s="129"/>
      <c r="M927" s="129"/>
      <c r="N927" s="129"/>
      <c r="O927" s="8"/>
      <c r="P927" s="8"/>
      <c r="Q927" s="8"/>
      <c r="R927" s="8"/>
      <c r="S927" s="8"/>
      <c r="T927" s="8"/>
      <c r="U927" s="8"/>
      <c r="V927" s="8"/>
      <c r="W927" s="8"/>
      <c r="X927" s="8"/>
      <c r="Y927" s="8"/>
      <c r="Z927" s="133"/>
      <c r="AA927" s="133"/>
      <c r="AB927" s="8"/>
      <c r="AC927" s="8"/>
      <c r="AD927" s="8"/>
      <c r="AE927" s="8"/>
    </row>
    <row r="928" ht="15.75" customHeight="1">
      <c r="A928" s="8"/>
      <c r="B928" s="8"/>
      <c r="C928" s="8"/>
      <c r="D928" s="8"/>
      <c r="E928" s="8"/>
      <c r="F928" s="8"/>
      <c r="G928" s="133"/>
      <c r="H928" s="133"/>
      <c r="I928" s="129"/>
      <c r="J928" s="129"/>
      <c r="K928" s="129"/>
      <c r="L928" s="129"/>
      <c r="M928" s="129"/>
      <c r="N928" s="129"/>
      <c r="O928" s="8"/>
      <c r="P928" s="8"/>
      <c r="Q928" s="8"/>
      <c r="R928" s="8"/>
      <c r="S928" s="8"/>
      <c r="T928" s="8"/>
      <c r="U928" s="8"/>
      <c r="V928" s="8"/>
      <c r="W928" s="8"/>
      <c r="X928" s="8"/>
      <c r="Y928" s="8"/>
      <c r="Z928" s="133"/>
      <c r="AA928" s="133"/>
      <c r="AB928" s="8"/>
      <c r="AC928" s="8"/>
      <c r="AD928" s="8"/>
      <c r="AE928" s="8"/>
    </row>
    <row r="929" ht="15.75" customHeight="1">
      <c r="A929" s="8"/>
      <c r="B929" s="8"/>
      <c r="C929" s="8"/>
      <c r="D929" s="8"/>
      <c r="E929" s="8"/>
      <c r="F929" s="8"/>
      <c r="G929" s="133"/>
      <c r="H929" s="133"/>
      <c r="I929" s="129"/>
      <c r="J929" s="129"/>
      <c r="K929" s="129"/>
      <c r="L929" s="129"/>
      <c r="M929" s="129"/>
      <c r="N929" s="129"/>
      <c r="O929" s="8"/>
      <c r="P929" s="8"/>
      <c r="Q929" s="8"/>
      <c r="R929" s="8"/>
      <c r="S929" s="8"/>
      <c r="T929" s="8"/>
      <c r="U929" s="8"/>
      <c r="V929" s="8"/>
      <c r="W929" s="8"/>
      <c r="X929" s="8"/>
      <c r="Y929" s="8"/>
      <c r="Z929" s="133"/>
      <c r="AA929" s="133"/>
      <c r="AB929" s="8"/>
      <c r="AC929" s="8"/>
      <c r="AD929" s="8"/>
      <c r="AE929" s="8"/>
    </row>
    <row r="930" ht="15.75" customHeight="1">
      <c r="A930" s="8"/>
      <c r="B930" s="8"/>
      <c r="C930" s="8"/>
      <c r="D930" s="8"/>
      <c r="E930" s="8"/>
      <c r="F930" s="8"/>
      <c r="G930" s="133"/>
      <c r="H930" s="133"/>
      <c r="I930" s="129"/>
      <c r="J930" s="129"/>
      <c r="K930" s="129"/>
      <c r="L930" s="129"/>
      <c r="M930" s="129"/>
      <c r="N930" s="129"/>
      <c r="O930" s="8"/>
      <c r="P930" s="8"/>
      <c r="Q930" s="8"/>
      <c r="R930" s="8"/>
      <c r="S930" s="8"/>
      <c r="T930" s="8"/>
      <c r="U930" s="8"/>
      <c r="V930" s="8"/>
      <c r="W930" s="8"/>
      <c r="X930" s="8"/>
      <c r="Y930" s="8"/>
      <c r="Z930" s="133"/>
      <c r="AA930" s="133"/>
      <c r="AB930" s="8"/>
      <c r="AC930" s="8"/>
      <c r="AD930" s="8"/>
      <c r="AE930" s="8"/>
    </row>
    <row r="931" ht="15.75" customHeight="1">
      <c r="A931" s="8"/>
      <c r="B931" s="8"/>
      <c r="C931" s="8"/>
      <c r="D931" s="8"/>
      <c r="E931" s="8"/>
      <c r="F931" s="8"/>
      <c r="G931" s="133"/>
      <c r="H931" s="133"/>
      <c r="I931" s="129"/>
      <c r="J931" s="129"/>
      <c r="K931" s="129"/>
      <c r="L931" s="129"/>
      <c r="M931" s="129"/>
      <c r="N931" s="129"/>
      <c r="O931" s="8"/>
      <c r="P931" s="8"/>
      <c r="Q931" s="8"/>
      <c r="R931" s="8"/>
      <c r="S931" s="8"/>
      <c r="T931" s="8"/>
      <c r="U931" s="8"/>
      <c r="V931" s="8"/>
      <c r="W931" s="8"/>
      <c r="X931" s="8"/>
      <c r="Y931" s="8"/>
      <c r="Z931" s="133"/>
      <c r="AA931" s="133"/>
      <c r="AB931" s="8"/>
      <c r="AC931" s="8"/>
      <c r="AD931" s="8"/>
      <c r="AE931" s="8"/>
    </row>
    <row r="932" ht="15.75" customHeight="1">
      <c r="A932" s="8"/>
      <c r="B932" s="8"/>
      <c r="C932" s="8"/>
      <c r="D932" s="8"/>
      <c r="E932" s="8"/>
      <c r="F932" s="8"/>
      <c r="G932" s="133"/>
      <c r="H932" s="133"/>
      <c r="I932" s="129"/>
      <c r="J932" s="129"/>
      <c r="K932" s="129"/>
      <c r="L932" s="129"/>
      <c r="M932" s="129"/>
      <c r="N932" s="129"/>
      <c r="O932" s="8"/>
      <c r="P932" s="8"/>
      <c r="Q932" s="8"/>
      <c r="R932" s="8"/>
      <c r="S932" s="8"/>
      <c r="T932" s="8"/>
      <c r="U932" s="8"/>
      <c r="V932" s="8"/>
      <c r="W932" s="8"/>
      <c r="X932" s="8"/>
      <c r="Y932" s="8"/>
      <c r="Z932" s="133"/>
      <c r="AA932" s="133"/>
      <c r="AB932" s="8"/>
      <c r="AC932" s="8"/>
      <c r="AD932" s="8"/>
      <c r="AE932" s="8"/>
    </row>
    <row r="933" ht="15.75" customHeight="1">
      <c r="A933" s="8"/>
      <c r="B933" s="8"/>
      <c r="C933" s="8"/>
      <c r="D933" s="8"/>
      <c r="E933" s="8"/>
      <c r="F933" s="8"/>
      <c r="G933" s="133"/>
      <c r="H933" s="133"/>
      <c r="I933" s="129"/>
      <c r="J933" s="129"/>
      <c r="K933" s="129"/>
      <c r="L933" s="129"/>
      <c r="M933" s="129"/>
      <c r="N933" s="129"/>
      <c r="O933" s="8"/>
      <c r="P933" s="8"/>
      <c r="Q933" s="8"/>
      <c r="R933" s="8"/>
      <c r="S933" s="8"/>
      <c r="T933" s="8"/>
      <c r="U933" s="8"/>
      <c r="V933" s="8"/>
      <c r="W933" s="8"/>
      <c r="X933" s="8"/>
      <c r="Y933" s="8"/>
      <c r="Z933" s="133"/>
      <c r="AA933" s="133"/>
      <c r="AB933" s="8"/>
      <c r="AC933" s="8"/>
      <c r="AD933" s="8"/>
      <c r="AE933" s="8"/>
    </row>
    <row r="934" ht="15.75" customHeight="1">
      <c r="A934" s="8"/>
      <c r="B934" s="8"/>
      <c r="C934" s="8"/>
      <c r="D934" s="8"/>
      <c r="E934" s="8"/>
      <c r="F934" s="8"/>
      <c r="G934" s="133"/>
      <c r="H934" s="133"/>
      <c r="I934" s="129"/>
      <c r="J934" s="129"/>
      <c r="K934" s="129"/>
      <c r="L934" s="129"/>
      <c r="M934" s="129"/>
      <c r="N934" s="129"/>
      <c r="O934" s="8"/>
      <c r="P934" s="8"/>
      <c r="Q934" s="8"/>
      <c r="R934" s="8"/>
      <c r="S934" s="8"/>
      <c r="T934" s="8"/>
      <c r="U934" s="8"/>
      <c r="V934" s="8"/>
      <c r="W934" s="8"/>
      <c r="X934" s="8"/>
      <c r="Y934" s="8"/>
      <c r="Z934" s="133"/>
      <c r="AA934" s="133"/>
      <c r="AB934" s="8"/>
      <c r="AC934" s="8"/>
      <c r="AD934" s="8"/>
      <c r="AE934" s="8"/>
    </row>
    <row r="935" ht="15.75" customHeight="1">
      <c r="A935" s="8"/>
      <c r="B935" s="8"/>
      <c r="C935" s="8"/>
      <c r="D935" s="8"/>
      <c r="E935" s="8"/>
      <c r="F935" s="8"/>
      <c r="G935" s="133"/>
      <c r="H935" s="133"/>
      <c r="I935" s="129"/>
      <c r="J935" s="129"/>
      <c r="K935" s="129"/>
      <c r="L935" s="129"/>
      <c r="M935" s="129"/>
      <c r="N935" s="129"/>
      <c r="O935" s="8"/>
      <c r="P935" s="8"/>
      <c r="Q935" s="8"/>
      <c r="R935" s="8"/>
      <c r="S935" s="8"/>
      <c r="T935" s="8"/>
      <c r="U935" s="8"/>
      <c r="V935" s="8"/>
      <c r="W935" s="8"/>
      <c r="X935" s="8"/>
      <c r="Y935" s="8"/>
      <c r="Z935" s="133"/>
      <c r="AA935" s="133"/>
      <c r="AB935" s="8"/>
      <c r="AC935" s="8"/>
      <c r="AD935" s="8"/>
      <c r="AE935" s="8"/>
    </row>
    <row r="936" ht="15.75" customHeight="1">
      <c r="A936" s="8"/>
      <c r="B936" s="8"/>
      <c r="C936" s="8"/>
      <c r="D936" s="8"/>
      <c r="E936" s="8"/>
      <c r="F936" s="8"/>
      <c r="G936" s="133"/>
      <c r="H936" s="133"/>
      <c r="I936" s="129"/>
      <c r="J936" s="129"/>
      <c r="K936" s="129"/>
      <c r="L936" s="129"/>
      <c r="M936" s="129"/>
      <c r="N936" s="129"/>
      <c r="O936" s="8"/>
      <c r="P936" s="8"/>
      <c r="Q936" s="8"/>
      <c r="R936" s="8"/>
      <c r="S936" s="8"/>
      <c r="T936" s="8"/>
      <c r="U936" s="8"/>
      <c r="V936" s="8"/>
      <c r="W936" s="8"/>
      <c r="X936" s="8"/>
      <c r="Y936" s="8"/>
      <c r="Z936" s="133"/>
      <c r="AA936" s="133"/>
      <c r="AB936" s="8"/>
      <c r="AC936" s="8"/>
      <c r="AD936" s="8"/>
      <c r="AE936" s="8"/>
    </row>
    <row r="937" ht="15.75" customHeight="1">
      <c r="A937" s="8"/>
      <c r="B937" s="8"/>
      <c r="C937" s="8"/>
      <c r="D937" s="8"/>
      <c r="E937" s="8"/>
      <c r="F937" s="8"/>
      <c r="G937" s="133"/>
      <c r="H937" s="133"/>
      <c r="I937" s="129"/>
      <c r="J937" s="129"/>
      <c r="K937" s="129"/>
      <c r="L937" s="129"/>
      <c r="M937" s="129"/>
      <c r="N937" s="129"/>
      <c r="O937" s="8"/>
      <c r="P937" s="8"/>
      <c r="Q937" s="8"/>
      <c r="R937" s="8"/>
      <c r="S937" s="8"/>
      <c r="T937" s="8"/>
      <c r="U937" s="8"/>
      <c r="V937" s="8"/>
      <c r="W937" s="8"/>
      <c r="X937" s="8"/>
      <c r="Y937" s="8"/>
      <c r="Z937" s="133"/>
      <c r="AA937" s="133"/>
      <c r="AB937" s="8"/>
      <c r="AC937" s="8"/>
      <c r="AD937" s="8"/>
      <c r="AE937" s="8"/>
    </row>
    <row r="938" ht="15.75" customHeight="1">
      <c r="A938" s="8"/>
      <c r="B938" s="8"/>
      <c r="C938" s="8"/>
      <c r="D938" s="8"/>
      <c r="E938" s="8"/>
      <c r="F938" s="8"/>
      <c r="G938" s="133"/>
      <c r="H938" s="133"/>
      <c r="I938" s="129"/>
      <c r="J938" s="129"/>
      <c r="K938" s="129"/>
      <c r="L938" s="129"/>
      <c r="M938" s="129"/>
      <c r="N938" s="129"/>
      <c r="O938" s="8"/>
      <c r="P938" s="8"/>
      <c r="Q938" s="8"/>
      <c r="R938" s="8"/>
      <c r="S938" s="8"/>
      <c r="T938" s="8"/>
      <c r="U938" s="8"/>
      <c r="V938" s="8"/>
      <c r="W938" s="8"/>
      <c r="X938" s="8"/>
      <c r="Y938" s="8"/>
      <c r="Z938" s="133"/>
      <c r="AA938" s="133"/>
      <c r="AB938" s="8"/>
      <c r="AC938" s="8"/>
      <c r="AD938" s="8"/>
      <c r="AE938" s="8"/>
    </row>
    <row r="939" ht="15.75" customHeight="1">
      <c r="A939" s="8"/>
      <c r="B939" s="8"/>
      <c r="C939" s="8"/>
      <c r="D939" s="8"/>
      <c r="E939" s="8"/>
      <c r="F939" s="8"/>
      <c r="G939" s="133"/>
      <c r="H939" s="133"/>
      <c r="I939" s="129"/>
      <c r="J939" s="129"/>
      <c r="K939" s="129"/>
      <c r="L939" s="129"/>
      <c r="M939" s="129"/>
      <c r="N939" s="129"/>
      <c r="O939" s="8"/>
      <c r="P939" s="8"/>
      <c r="Q939" s="8"/>
      <c r="R939" s="8"/>
      <c r="S939" s="8"/>
      <c r="T939" s="8"/>
      <c r="U939" s="8"/>
      <c r="V939" s="8"/>
      <c r="W939" s="8"/>
      <c r="X939" s="8"/>
      <c r="Y939" s="8"/>
      <c r="Z939" s="133"/>
      <c r="AA939" s="133"/>
      <c r="AB939" s="8"/>
      <c r="AC939" s="8"/>
      <c r="AD939" s="8"/>
      <c r="AE939" s="8"/>
    </row>
    <row r="940" ht="15.75" customHeight="1">
      <c r="A940" s="8"/>
      <c r="B940" s="8"/>
      <c r="C940" s="8"/>
      <c r="D940" s="8"/>
      <c r="E940" s="8"/>
      <c r="F940" s="8"/>
      <c r="G940" s="133"/>
      <c r="H940" s="133"/>
      <c r="I940" s="129"/>
      <c r="J940" s="129"/>
      <c r="K940" s="129"/>
      <c r="L940" s="129"/>
      <c r="M940" s="129"/>
      <c r="N940" s="129"/>
      <c r="O940" s="8"/>
      <c r="P940" s="8"/>
      <c r="Q940" s="8"/>
      <c r="R940" s="8"/>
      <c r="S940" s="8"/>
      <c r="T940" s="8"/>
      <c r="U940" s="8"/>
      <c r="V940" s="8"/>
      <c r="W940" s="8"/>
      <c r="X940" s="8"/>
      <c r="Y940" s="8"/>
      <c r="Z940" s="133"/>
      <c r="AA940" s="133"/>
      <c r="AB940" s="8"/>
      <c r="AC940" s="8"/>
      <c r="AD940" s="8"/>
      <c r="AE940" s="8"/>
    </row>
    <row r="941" ht="15.75" customHeight="1">
      <c r="A941" s="8"/>
      <c r="B941" s="8"/>
      <c r="C941" s="8"/>
      <c r="D941" s="8"/>
      <c r="E941" s="8"/>
      <c r="F941" s="8"/>
      <c r="G941" s="133"/>
      <c r="H941" s="133"/>
      <c r="I941" s="129"/>
      <c r="J941" s="129"/>
      <c r="K941" s="129"/>
      <c r="L941" s="129"/>
      <c r="M941" s="129"/>
      <c r="N941" s="129"/>
      <c r="O941" s="8"/>
      <c r="P941" s="8"/>
      <c r="Q941" s="8"/>
      <c r="R941" s="8"/>
      <c r="S941" s="8"/>
      <c r="T941" s="8"/>
      <c r="U941" s="8"/>
      <c r="V941" s="8"/>
      <c r="W941" s="8"/>
      <c r="X941" s="8"/>
      <c r="Y941" s="8"/>
      <c r="Z941" s="133"/>
      <c r="AA941" s="133"/>
      <c r="AB941" s="8"/>
      <c r="AC941" s="8"/>
      <c r="AD941" s="8"/>
      <c r="AE941" s="8"/>
    </row>
    <row r="942" ht="15.75" customHeight="1">
      <c r="A942" s="8"/>
      <c r="B942" s="8"/>
      <c r="C942" s="8"/>
      <c r="D942" s="8"/>
      <c r="E942" s="8"/>
      <c r="F942" s="8"/>
      <c r="G942" s="133"/>
      <c r="H942" s="133"/>
      <c r="I942" s="129"/>
      <c r="J942" s="129"/>
      <c r="K942" s="129"/>
      <c r="L942" s="129"/>
      <c r="M942" s="129"/>
      <c r="N942" s="129"/>
      <c r="O942" s="8"/>
      <c r="P942" s="8"/>
      <c r="Q942" s="8"/>
      <c r="R942" s="8"/>
      <c r="S942" s="8"/>
      <c r="T942" s="8"/>
      <c r="U942" s="8"/>
      <c r="V942" s="8"/>
      <c r="W942" s="8"/>
      <c r="X942" s="8"/>
      <c r="Y942" s="8"/>
      <c r="Z942" s="133"/>
      <c r="AA942" s="133"/>
      <c r="AB942" s="8"/>
      <c r="AC942" s="8"/>
      <c r="AD942" s="8"/>
      <c r="AE942" s="8"/>
    </row>
    <row r="943" ht="15.75" customHeight="1">
      <c r="A943" s="8"/>
      <c r="B943" s="8"/>
      <c r="C943" s="8"/>
      <c r="D943" s="8"/>
      <c r="E943" s="8"/>
      <c r="F943" s="8"/>
      <c r="G943" s="133"/>
      <c r="H943" s="133"/>
      <c r="I943" s="129"/>
      <c r="J943" s="129"/>
      <c r="K943" s="129"/>
      <c r="L943" s="129"/>
      <c r="M943" s="129"/>
      <c r="N943" s="129"/>
      <c r="O943" s="8"/>
      <c r="P943" s="8"/>
      <c r="Q943" s="8"/>
      <c r="R943" s="8"/>
      <c r="S943" s="8"/>
      <c r="T943" s="8"/>
      <c r="U943" s="8"/>
      <c r="V943" s="8"/>
      <c r="W943" s="8"/>
      <c r="X943" s="8"/>
      <c r="Y943" s="8"/>
      <c r="Z943" s="133"/>
      <c r="AA943" s="133"/>
      <c r="AB943" s="8"/>
      <c r="AC943" s="8"/>
      <c r="AD943" s="8"/>
      <c r="AE943" s="8"/>
    </row>
    <row r="944" ht="15.75" customHeight="1">
      <c r="A944" s="8"/>
      <c r="B944" s="8"/>
      <c r="C944" s="8"/>
      <c r="D944" s="8"/>
      <c r="E944" s="8"/>
      <c r="F944" s="8"/>
      <c r="G944" s="133"/>
      <c r="H944" s="133"/>
      <c r="I944" s="129"/>
      <c r="J944" s="129"/>
      <c r="K944" s="129"/>
      <c r="L944" s="129"/>
      <c r="M944" s="129"/>
      <c r="N944" s="129"/>
      <c r="O944" s="8"/>
      <c r="P944" s="8"/>
      <c r="Q944" s="8"/>
      <c r="R944" s="8"/>
      <c r="S944" s="8"/>
      <c r="T944" s="8"/>
      <c r="U944" s="8"/>
      <c r="V944" s="8"/>
      <c r="W944" s="8"/>
      <c r="X944" s="8"/>
      <c r="Y944" s="8"/>
      <c r="Z944" s="133"/>
      <c r="AA944" s="133"/>
      <c r="AB944" s="8"/>
      <c r="AC944" s="8"/>
      <c r="AD944" s="8"/>
      <c r="AE944" s="8"/>
    </row>
    <row r="945" ht="15.75" customHeight="1">
      <c r="A945" s="8"/>
      <c r="B945" s="8"/>
      <c r="C945" s="8"/>
      <c r="D945" s="8"/>
      <c r="E945" s="8"/>
      <c r="F945" s="8"/>
      <c r="G945" s="133"/>
      <c r="H945" s="133"/>
      <c r="I945" s="129"/>
      <c r="J945" s="129"/>
      <c r="K945" s="129"/>
      <c r="L945" s="129"/>
      <c r="M945" s="129"/>
      <c r="N945" s="129"/>
      <c r="O945" s="8"/>
      <c r="P945" s="8"/>
      <c r="Q945" s="8"/>
      <c r="R945" s="8"/>
      <c r="S945" s="8"/>
      <c r="T945" s="8"/>
      <c r="U945" s="8"/>
      <c r="V945" s="8"/>
      <c r="W945" s="8"/>
      <c r="X945" s="8"/>
      <c r="Y945" s="8"/>
      <c r="Z945" s="133"/>
      <c r="AA945" s="133"/>
      <c r="AB945" s="8"/>
      <c r="AC945" s="8"/>
      <c r="AD945" s="8"/>
      <c r="AE945" s="8"/>
    </row>
    <row r="946" ht="15.75" customHeight="1">
      <c r="A946" s="8"/>
      <c r="B946" s="8"/>
      <c r="C946" s="8"/>
      <c r="D946" s="8"/>
      <c r="E946" s="8"/>
      <c r="F946" s="8"/>
      <c r="G946" s="133"/>
      <c r="H946" s="133"/>
      <c r="I946" s="129"/>
      <c r="J946" s="129"/>
      <c r="K946" s="129"/>
      <c r="L946" s="129"/>
      <c r="M946" s="129"/>
      <c r="N946" s="129"/>
      <c r="O946" s="8"/>
      <c r="P946" s="8"/>
      <c r="Q946" s="8"/>
      <c r="R946" s="8"/>
      <c r="S946" s="8"/>
      <c r="T946" s="8"/>
      <c r="U946" s="8"/>
      <c r="V946" s="8"/>
      <c r="W946" s="8"/>
      <c r="X946" s="8"/>
      <c r="Y946" s="8"/>
      <c r="Z946" s="133"/>
      <c r="AA946" s="133"/>
      <c r="AB946" s="8"/>
      <c r="AC946" s="8"/>
      <c r="AD946" s="8"/>
      <c r="AE946" s="8"/>
    </row>
    <row r="947" ht="15.75" customHeight="1">
      <c r="A947" s="8"/>
      <c r="B947" s="8"/>
      <c r="C947" s="8"/>
      <c r="D947" s="8"/>
      <c r="E947" s="8"/>
      <c r="F947" s="8"/>
      <c r="G947" s="133"/>
      <c r="H947" s="133"/>
      <c r="I947" s="129"/>
      <c r="J947" s="129"/>
      <c r="K947" s="129"/>
      <c r="L947" s="129"/>
      <c r="M947" s="129"/>
      <c r="N947" s="129"/>
      <c r="O947" s="8"/>
      <c r="P947" s="8"/>
      <c r="Q947" s="8"/>
      <c r="R947" s="8"/>
      <c r="S947" s="8"/>
      <c r="T947" s="8"/>
      <c r="U947" s="8"/>
      <c r="V947" s="8"/>
      <c r="W947" s="8"/>
      <c r="X947" s="8"/>
      <c r="Y947" s="8"/>
      <c r="Z947" s="133"/>
      <c r="AA947" s="133"/>
      <c r="AB947" s="8"/>
      <c r="AC947" s="8"/>
      <c r="AD947" s="8"/>
      <c r="AE947" s="8"/>
    </row>
    <row r="948" ht="15.75" customHeight="1">
      <c r="A948" s="8"/>
      <c r="B948" s="8"/>
      <c r="C948" s="8"/>
      <c r="D948" s="8"/>
      <c r="E948" s="8"/>
      <c r="F948" s="8"/>
      <c r="G948" s="133"/>
      <c r="H948" s="133"/>
      <c r="I948" s="129"/>
      <c r="J948" s="129"/>
      <c r="K948" s="129"/>
      <c r="L948" s="129"/>
      <c r="M948" s="129"/>
      <c r="N948" s="129"/>
      <c r="O948" s="8"/>
      <c r="P948" s="8"/>
      <c r="Q948" s="8"/>
      <c r="R948" s="8"/>
      <c r="S948" s="8"/>
      <c r="T948" s="8"/>
      <c r="U948" s="8"/>
      <c r="V948" s="8"/>
      <c r="W948" s="8"/>
      <c r="X948" s="8"/>
      <c r="Y948" s="8"/>
      <c r="Z948" s="133"/>
      <c r="AA948" s="133"/>
      <c r="AB948" s="8"/>
      <c r="AC948" s="8"/>
      <c r="AD948" s="8"/>
      <c r="AE948" s="8"/>
    </row>
    <row r="949" ht="15.75" customHeight="1">
      <c r="A949" s="8"/>
      <c r="B949" s="8"/>
      <c r="C949" s="8"/>
      <c r="D949" s="8"/>
      <c r="E949" s="8"/>
      <c r="F949" s="8"/>
      <c r="G949" s="133"/>
      <c r="H949" s="133"/>
      <c r="I949" s="129"/>
      <c r="J949" s="129"/>
      <c r="K949" s="129"/>
      <c r="L949" s="129"/>
      <c r="M949" s="129"/>
      <c r="N949" s="129"/>
      <c r="O949" s="8"/>
      <c r="P949" s="8"/>
      <c r="Q949" s="8"/>
      <c r="R949" s="8"/>
      <c r="S949" s="8"/>
      <c r="T949" s="8"/>
      <c r="U949" s="8"/>
      <c r="V949" s="8"/>
      <c r="W949" s="8"/>
      <c r="X949" s="8"/>
      <c r="Y949" s="8"/>
      <c r="Z949" s="133"/>
      <c r="AA949" s="133"/>
      <c r="AB949" s="8"/>
      <c r="AC949" s="8"/>
      <c r="AD949" s="8"/>
      <c r="AE949" s="8"/>
    </row>
    <row r="950" ht="15.75" customHeight="1">
      <c r="A950" s="8"/>
      <c r="B950" s="8"/>
      <c r="C950" s="8"/>
      <c r="D950" s="8"/>
      <c r="E950" s="8"/>
      <c r="F950" s="8"/>
      <c r="G950" s="133"/>
      <c r="H950" s="133"/>
      <c r="I950" s="129"/>
      <c r="J950" s="129"/>
      <c r="K950" s="129"/>
      <c r="L950" s="129"/>
      <c r="M950" s="129"/>
      <c r="N950" s="129"/>
      <c r="O950" s="8"/>
      <c r="P950" s="8"/>
      <c r="Q950" s="8"/>
      <c r="R950" s="8"/>
      <c r="S950" s="8"/>
      <c r="T950" s="8"/>
      <c r="U950" s="8"/>
      <c r="V950" s="8"/>
      <c r="W950" s="8"/>
      <c r="X950" s="8"/>
      <c r="Y950" s="8"/>
      <c r="Z950" s="133"/>
      <c r="AA950" s="133"/>
      <c r="AB950" s="8"/>
      <c r="AC950" s="8"/>
      <c r="AD950" s="8"/>
      <c r="AE950" s="8"/>
    </row>
    <row r="951" ht="15.75" customHeight="1">
      <c r="A951" s="8"/>
      <c r="B951" s="8"/>
      <c r="C951" s="8"/>
      <c r="D951" s="8"/>
      <c r="E951" s="8"/>
      <c r="F951" s="8"/>
      <c r="G951" s="133"/>
      <c r="H951" s="133"/>
      <c r="I951" s="129"/>
      <c r="J951" s="129"/>
      <c r="K951" s="129"/>
      <c r="L951" s="129"/>
      <c r="M951" s="129"/>
      <c r="N951" s="129"/>
      <c r="O951" s="8"/>
      <c r="P951" s="8"/>
      <c r="Q951" s="8"/>
      <c r="R951" s="8"/>
      <c r="S951" s="8"/>
      <c r="T951" s="8"/>
      <c r="U951" s="8"/>
      <c r="V951" s="8"/>
      <c r="W951" s="8"/>
      <c r="X951" s="8"/>
      <c r="Y951" s="8"/>
      <c r="Z951" s="133"/>
      <c r="AA951" s="133"/>
      <c r="AB951" s="8"/>
      <c r="AC951" s="8"/>
      <c r="AD951" s="8"/>
      <c r="AE951" s="8"/>
    </row>
    <row r="952" ht="15.75" customHeight="1">
      <c r="A952" s="8"/>
      <c r="B952" s="8"/>
      <c r="C952" s="8"/>
      <c r="D952" s="8"/>
      <c r="E952" s="8"/>
      <c r="F952" s="8"/>
      <c r="G952" s="133"/>
      <c r="H952" s="133"/>
      <c r="I952" s="129"/>
      <c r="J952" s="129"/>
      <c r="K952" s="129"/>
      <c r="L952" s="129"/>
      <c r="M952" s="129"/>
      <c r="N952" s="129"/>
      <c r="O952" s="8"/>
      <c r="P952" s="8"/>
      <c r="Q952" s="8"/>
      <c r="R952" s="8"/>
      <c r="S952" s="8"/>
      <c r="T952" s="8"/>
      <c r="U952" s="8"/>
      <c r="V952" s="8"/>
      <c r="W952" s="8"/>
      <c r="X952" s="8"/>
      <c r="Y952" s="8"/>
      <c r="Z952" s="133"/>
      <c r="AA952" s="133"/>
      <c r="AB952" s="8"/>
      <c r="AC952" s="8"/>
      <c r="AD952" s="8"/>
      <c r="AE952" s="8"/>
    </row>
    <row r="953" ht="15.75" customHeight="1">
      <c r="A953" s="8"/>
      <c r="B953" s="8"/>
      <c r="C953" s="8"/>
      <c r="D953" s="8"/>
      <c r="E953" s="8"/>
      <c r="F953" s="8"/>
      <c r="G953" s="133"/>
      <c r="H953" s="133"/>
      <c r="I953" s="129"/>
      <c r="J953" s="129"/>
      <c r="K953" s="129"/>
      <c r="L953" s="129"/>
      <c r="M953" s="129"/>
      <c r="N953" s="129"/>
      <c r="O953" s="8"/>
      <c r="P953" s="8"/>
      <c r="Q953" s="8"/>
      <c r="R953" s="8"/>
      <c r="S953" s="8"/>
      <c r="T953" s="8"/>
      <c r="U953" s="8"/>
      <c r="V953" s="8"/>
      <c r="W953" s="8"/>
      <c r="X953" s="8"/>
      <c r="Y953" s="8"/>
      <c r="Z953" s="133"/>
      <c r="AA953" s="133"/>
      <c r="AB953" s="8"/>
      <c r="AC953" s="8"/>
      <c r="AD953" s="8"/>
      <c r="AE953" s="8"/>
    </row>
    <row r="954" ht="15.75" customHeight="1">
      <c r="A954" s="8"/>
      <c r="B954" s="8"/>
      <c r="C954" s="8"/>
      <c r="D954" s="8"/>
      <c r="E954" s="8"/>
      <c r="F954" s="8"/>
      <c r="G954" s="133"/>
      <c r="H954" s="133"/>
      <c r="I954" s="129"/>
      <c r="J954" s="129"/>
      <c r="K954" s="129"/>
      <c r="L954" s="129"/>
      <c r="M954" s="129"/>
      <c r="N954" s="129"/>
      <c r="O954" s="8"/>
      <c r="P954" s="8"/>
      <c r="Q954" s="8"/>
      <c r="R954" s="8"/>
      <c r="S954" s="8"/>
      <c r="T954" s="8"/>
      <c r="U954" s="8"/>
      <c r="V954" s="8"/>
      <c r="W954" s="8"/>
      <c r="X954" s="8"/>
      <c r="Y954" s="8"/>
      <c r="Z954" s="133"/>
      <c r="AA954" s="133"/>
      <c r="AB954" s="8"/>
      <c r="AC954" s="8"/>
      <c r="AD954" s="8"/>
      <c r="AE954" s="8"/>
    </row>
    <row r="955" ht="15.75" customHeight="1">
      <c r="A955" s="8"/>
      <c r="B955" s="8"/>
      <c r="C955" s="8"/>
      <c r="D955" s="8"/>
      <c r="E955" s="8"/>
      <c r="F955" s="8"/>
      <c r="G955" s="133"/>
      <c r="H955" s="133"/>
      <c r="I955" s="129"/>
      <c r="J955" s="129"/>
      <c r="K955" s="129"/>
      <c r="L955" s="129"/>
      <c r="M955" s="129"/>
      <c r="N955" s="129"/>
      <c r="O955" s="8"/>
      <c r="P955" s="8"/>
      <c r="Q955" s="8"/>
      <c r="R955" s="8"/>
      <c r="S955" s="8"/>
      <c r="T955" s="8"/>
      <c r="U955" s="8"/>
      <c r="V955" s="8"/>
      <c r="W955" s="8"/>
      <c r="X955" s="8"/>
      <c r="Y955" s="8"/>
      <c r="Z955" s="133"/>
      <c r="AA955" s="133"/>
      <c r="AB955" s="8"/>
      <c r="AC955" s="8"/>
      <c r="AD955" s="8"/>
      <c r="AE955" s="8"/>
    </row>
    <row r="956" ht="15.75" customHeight="1">
      <c r="A956" s="8"/>
      <c r="B956" s="8"/>
      <c r="C956" s="8"/>
      <c r="D956" s="8"/>
      <c r="E956" s="8"/>
      <c r="F956" s="8"/>
      <c r="G956" s="133"/>
      <c r="H956" s="133"/>
      <c r="I956" s="129"/>
      <c r="J956" s="129"/>
      <c r="K956" s="129"/>
      <c r="L956" s="129"/>
      <c r="M956" s="129"/>
      <c r="N956" s="129"/>
      <c r="O956" s="8"/>
      <c r="P956" s="8"/>
      <c r="Q956" s="8"/>
      <c r="R956" s="8"/>
      <c r="S956" s="8"/>
      <c r="T956" s="8"/>
      <c r="U956" s="8"/>
      <c r="V956" s="8"/>
      <c r="W956" s="8"/>
      <c r="X956" s="8"/>
      <c r="Y956" s="8"/>
      <c r="Z956" s="133"/>
      <c r="AA956" s="133"/>
      <c r="AB956" s="8"/>
      <c r="AC956" s="8"/>
      <c r="AD956" s="8"/>
      <c r="AE956" s="8"/>
    </row>
    <row r="957" ht="15.75" customHeight="1">
      <c r="A957" s="8"/>
      <c r="B957" s="8"/>
      <c r="C957" s="8"/>
      <c r="D957" s="8"/>
      <c r="E957" s="8"/>
      <c r="F957" s="8"/>
      <c r="G957" s="133"/>
      <c r="H957" s="133"/>
      <c r="I957" s="129"/>
      <c r="J957" s="129"/>
      <c r="K957" s="129"/>
      <c r="L957" s="129"/>
      <c r="M957" s="129"/>
      <c r="N957" s="129"/>
      <c r="O957" s="8"/>
      <c r="P957" s="8"/>
      <c r="Q957" s="8"/>
      <c r="R957" s="8"/>
      <c r="S957" s="8"/>
      <c r="T957" s="8"/>
      <c r="U957" s="8"/>
      <c r="V957" s="8"/>
      <c r="W957" s="8"/>
      <c r="X957" s="8"/>
      <c r="Y957" s="8"/>
      <c r="Z957" s="133"/>
      <c r="AA957" s="133"/>
      <c r="AB957" s="8"/>
      <c r="AC957" s="8"/>
      <c r="AD957" s="8"/>
      <c r="AE957" s="8"/>
    </row>
    <row r="958" ht="15.75" customHeight="1">
      <c r="A958" s="8"/>
      <c r="B958" s="8"/>
      <c r="C958" s="8"/>
      <c r="D958" s="8"/>
      <c r="E958" s="8"/>
      <c r="F958" s="8"/>
      <c r="G958" s="133"/>
      <c r="H958" s="133"/>
      <c r="I958" s="129"/>
      <c r="J958" s="129"/>
      <c r="K958" s="129"/>
      <c r="L958" s="129"/>
      <c r="M958" s="129"/>
      <c r="N958" s="129"/>
      <c r="O958" s="8"/>
      <c r="P958" s="8"/>
      <c r="Q958" s="8"/>
      <c r="R958" s="8"/>
      <c r="S958" s="8"/>
      <c r="T958" s="8"/>
      <c r="U958" s="8"/>
      <c r="V958" s="8"/>
      <c r="W958" s="8"/>
      <c r="X958" s="8"/>
      <c r="Y958" s="8"/>
      <c r="Z958" s="133"/>
      <c r="AA958" s="133"/>
      <c r="AB958" s="8"/>
      <c r="AC958" s="8"/>
      <c r="AD958" s="8"/>
      <c r="AE958" s="8"/>
    </row>
    <row r="959" ht="15.75" customHeight="1">
      <c r="A959" s="8"/>
      <c r="B959" s="8"/>
      <c r="C959" s="8"/>
      <c r="D959" s="8"/>
      <c r="E959" s="8"/>
      <c r="F959" s="8"/>
      <c r="G959" s="133"/>
      <c r="H959" s="133"/>
      <c r="I959" s="129"/>
      <c r="J959" s="129"/>
      <c r="K959" s="129"/>
      <c r="L959" s="129"/>
      <c r="M959" s="129"/>
      <c r="N959" s="129"/>
      <c r="O959" s="8"/>
      <c r="P959" s="8"/>
      <c r="Q959" s="8"/>
      <c r="R959" s="8"/>
      <c r="S959" s="8"/>
      <c r="T959" s="8"/>
      <c r="U959" s="8"/>
      <c r="V959" s="8"/>
      <c r="W959" s="8"/>
      <c r="X959" s="8"/>
      <c r="Y959" s="8"/>
      <c r="Z959" s="133"/>
      <c r="AA959" s="133"/>
      <c r="AB959" s="8"/>
      <c r="AC959" s="8"/>
      <c r="AD959" s="8"/>
      <c r="AE959" s="8"/>
    </row>
    <row r="960" ht="15.75" customHeight="1">
      <c r="A960" s="8"/>
      <c r="B960" s="8"/>
      <c r="C960" s="8"/>
      <c r="D960" s="8"/>
      <c r="E960" s="8"/>
      <c r="F960" s="8"/>
      <c r="G960" s="133"/>
      <c r="H960" s="133"/>
      <c r="I960" s="129"/>
      <c r="J960" s="129"/>
      <c r="K960" s="129"/>
      <c r="L960" s="129"/>
      <c r="M960" s="129"/>
      <c r="N960" s="129"/>
      <c r="O960" s="8"/>
      <c r="P960" s="8"/>
      <c r="Q960" s="8"/>
      <c r="R960" s="8"/>
      <c r="S960" s="8"/>
      <c r="T960" s="8"/>
      <c r="U960" s="8"/>
      <c r="V960" s="8"/>
      <c r="W960" s="8"/>
      <c r="X960" s="8"/>
      <c r="Y960" s="8"/>
      <c r="Z960" s="133"/>
      <c r="AA960" s="133"/>
      <c r="AB960" s="8"/>
      <c r="AC960" s="8"/>
      <c r="AD960" s="8"/>
      <c r="AE960" s="8"/>
    </row>
    <row r="961" ht="15.75" customHeight="1">
      <c r="A961" s="8"/>
      <c r="B961" s="8"/>
      <c r="C961" s="8"/>
      <c r="D961" s="8"/>
      <c r="E961" s="8"/>
      <c r="F961" s="8"/>
      <c r="G961" s="133"/>
      <c r="H961" s="133"/>
      <c r="I961" s="129"/>
      <c r="J961" s="129"/>
      <c r="K961" s="129"/>
      <c r="L961" s="129"/>
      <c r="M961" s="129"/>
      <c r="N961" s="129"/>
      <c r="O961" s="8"/>
      <c r="P961" s="8"/>
      <c r="Q961" s="8"/>
      <c r="R961" s="8"/>
      <c r="S961" s="8"/>
      <c r="T961" s="8"/>
      <c r="U961" s="8"/>
      <c r="V961" s="8"/>
      <c r="W961" s="8"/>
      <c r="X961" s="8"/>
      <c r="Y961" s="8"/>
      <c r="Z961" s="133"/>
      <c r="AA961" s="133"/>
      <c r="AB961" s="8"/>
      <c r="AC961" s="8"/>
      <c r="AD961" s="8"/>
      <c r="AE961" s="8"/>
    </row>
    <row r="962" ht="15.75" customHeight="1">
      <c r="A962" s="8"/>
      <c r="B962" s="8"/>
      <c r="C962" s="8"/>
      <c r="D962" s="8"/>
      <c r="E962" s="8"/>
      <c r="F962" s="8"/>
      <c r="G962" s="133"/>
      <c r="H962" s="133"/>
      <c r="I962" s="129"/>
      <c r="J962" s="129"/>
      <c r="K962" s="129"/>
      <c r="L962" s="129"/>
      <c r="M962" s="129"/>
      <c r="N962" s="129"/>
      <c r="O962" s="8"/>
      <c r="P962" s="8"/>
      <c r="Q962" s="8"/>
      <c r="R962" s="8"/>
      <c r="S962" s="8"/>
      <c r="T962" s="8"/>
      <c r="U962" s="8"/>
      <c r="V962" s="8"/>
      <c r="W962" s="8"/>
      <c r="X962" s="8"/>
      <c r="Y962" s="8"/>
      <c r="Z962" s="133"/>
      <c r="AA962" s="133"/>
      <c r="AB962" s="8"/>
      <c r="AC962" s="8"/>
      <c r="AD962" s="8"/>
      <c r="AE962" s="8"/>
    </row>
    <row r="963" ht="15.75" customHeight="1">
      <c r="A963" s="8"/>
      <c r="B963" s="8"/>
      <c r="C963" s="8"/>
      <c r="D963" s="8"/>
      <c r="E963" s="8"/>
      <c r="F963" s="8"/>
      <c r="G963" s="133"/>
      <c r="H963" s="133"/>
      <c r="I963" s="129"/>
      <c r="J963" s="129"/>
      <c r="K963" s="129"/>
      <c r="L963" s="129"/>
      <c r="M963" s="129"/>
      <c r="N963" s="129"/>
      <c r="O963" s="8"/>
      <c r="P963" s="8"/>
      <c r="Q963" s="8"/>
      <c r="R963" s="8"/>
      <c r="S963" s="8"/>
      <c r="T963" s="8"/>
      <c r="U963" s="8"/>
      <c r="V963" s="8"/>
      <c r="W963" s="8"/>
      <c r="X963" s="8"/>
      <c r="Y963" s="8"/>
      <c r="Z963" s="133"/>
      <c r="AA963" s="133"/>
      <c r="AB963" s="8"/>
      <c r="AC963" s="8"/>
      <c r="AD963" s="8"/>
      <c r="AE963" s="8"/>
    </row>
    <row r="964" ht="15.75" customHeight="1">
      <c r="A964" s="8"/>
      <c r="B964" s="8"/>
      <c r="C964" s="8"/>
      <c r="D964" s="8"/>
      <c r="E964" s="8"/>
      <c r="F964" s="8"/>
      <c r="G964" s="133"/>
      <c r="H964" s="133"/>
      <c r="I964" s="129"/>
      <c r="J964" s="129"/>
      <c r="K964" s="129"/>
      <c r="L964" s="129"/>
      <c r="M964" s="129"/>
      <c r="N964" s="129"/>
      <c r="O964" s="8"/>
      <c r="P964" s="8"/>
      <c r="Q964" s="8"/>
      <c r="R964" s="8"/>
      <c r="S964" s="8"/>
      <c r="T964" s="8"/>
      <c r="U964" s="8"/>
      <c r="V964" s="8"/>
      <c r="W964" s="8"/>
      <c r="X964" s="8"/>
      <c r="Y964" s="8"/>
      <c r="Z964" s="133"/>
      <c r="AA964" s="133"/>
      <c r="AB964" s="8"/>
      <c r="AC964" s="8"/>
      <c r="AD964" s="8"/>
      <c r="AE964" s="8"/>
    </row>
    <row r="965" ht="15.75" customHeight="1">
      <c r="A965" s="8"/>
      <c r="B965" s="8"/>
      <c r="C965" s="8"/>
      <c r="D965" s="8"/>
      <c r="E965" s="8"/>
      <c r="F965" s="8"/>
      <c r="G965" s="133"/>
      <c r="H965" s="133"/>
      <c r="I965" s="129"/>
      <c r="J965" s="129"/>
      <c r="K965" s="129"/>
      <c r="L965" s="129"/>
      <c r="M965" s="129"/>
      <c r="N965" s="129"/>
      <c r="O965" s="8"/>
      <c r="P965" s="8"/>
      <c r="Q965" s="8"/>
      <c r="R965" s="8"/>
      <c r="S965" s="8"/>
      <c r="T965" s="8"/>
      <c r="U965" s="8"/>
      <c r="V965" s="8"/>
      <c r="W965" s="8"/>
      <c r="X965" s="8"/>
      <c r="Y965" s="8"/>
      <c r="Z965" s="133"/>
      <c r="AA965" s="133"/>
      <c r="AB965" s="8"/>
      <c r="AC965" s="8"/>
      <c r="AD965" s="8"/>
      <c r="AE965" s="8"/>
    </row>
    <row r="966" ht="15.75" customHeight="1">
      <c r="A966" s="8"/>
      <c r="B966" s="8"/>
      <c r="C966" s="8"/>
      <c r="D966" s="8"/>
      <c r="E966" s="8"/>
      <c r="F966" s="8"/>
      <c r="G966" s="133"/>
      <c r="H966" s="133"/>
      <c r="I966" s="129"/>
      <c r="J966" s="129"/>
      <c r="K966" s="129"/>
      <c r="L966" s="129"/>
      <c r="M966" s="129"/>
      <c r="N966" s="129"/>
      <c r="O966" s="8"/>
      <c r="P966" s="8"/>
      <c r="Q966" s="8"/>
      <c r="R966" s="8"/>
      <c r="S966" s="8"/>
      <c r="T966" s="8"/>
      <c r="U966" s="8"/>
      <c r="V966" s="8"/>
      <c r="W966" s="8"/>
      <c r="X966" s="8"/>
      <c r="Y966" s="8"/>
      <c r="Z966" s="133"/>
      <c r="AA966" s="133"/>
      <c r="AB966" s="8"/>
      <c r="AC966" s="8"/>
      <c r="AD966" s="8"/>
      <c r="AE966" s="8"/>
    </row>
    <row r="967" ht="15.75" customHeight="1">
      <c r="A967" s="8"/>
      <c r="B967" s="8"/>
      <c r="C967" s="8"/>
      <c r="D967" s="8"/>
      <c r="E967" s="8"/>
      <c r="F967" s="8"/>
      <c r="G967" s="133"/>
      <c r="H967" s="133"/>
      <c r="I967" s="129"/>
      <c r="J967" s="129"/>
      <c r="K967" s="129"/>
      <c r="L967" s="129"/>
      <c r="M967" s="129"/>
      <c r="N967" s="129"/>
      <c r="O967" s="8"/>
      <c r="P967" s="8"/>
      <c r="Q967" s="8"/>
      <c r="R967" s="8"/>
      <c r="S967" s="8"/>
      <c r="T967" s="8"/>
      <c r="U967" s="8"/>
      <c r="V967" s="8"/>
      <c r="W967" s="8"/>
      <c r="X967" s="8"/>
      <c r="Y967" s="8"/>
      <c r="Z967" s="133"/>
      <c r="AA967" s="133"/>
      <c r="AB967" s="8"/>
      <c r="AC967" s="8"/>
      <c r="AD967" s="8"/>
      <c r="AE967" s="8"/>
    </row>
    <row r="968" ht="15.75" customHeight="1">
      <c r="A968" s="8"/>
      <c r="B968" s="8"/>
      <c r="C968" s="8"/>
      <c r="D968" s="8"/>
      <c r="E968" s="8"/>
      <c r="F968" s="8"/>
      <c r="G968" s="133"/>
      <c r="H968" s="133"/>
      <c r="I968" s="129"/>
      <c r="J968" s="129"/>
      <c r="K968" s="129"/>
      <c r="L968" s="129"/>
      <c r="M968" s="129"/>
      <c r="N968" s="129"/>
      <c r="O968" s="8"/>
      <c r="P968" s="8"/>
      <c r="Q968" s="8"/>
      <c r="R968" s="8"/>
      <c r="S968" s="8"/>
      <c r="T968" s="8"/>
      <c r="U968" s="8"/>
      <c r="V968" s="8"/>
      <c r="W968" s="8"/>
      <c r="X968" s="8"/>
      <c r="Y968" s="8"/>
      <c r="Z968" s="133"/>
      <c r="AA968" s="133"/>
      <c r="AB968" s="8"/>
      <c r="AC968" s="8"/>
      <c r="AD968" s="8"/>
      <c r="AE968" s="8"/>
    </row>
    <row r="969" ht="15.75" customHeight="1">
      <c r="A969" s="8"/>
      <c r="B969" s="8"/>
      <c r="C969" s="8"/>
      <c r="D969" s="8"/>
      <c r="E969" s="8"/>
      <c r="F969" s="8"/>
      <c r="G969" s="133"/>
      <c r="H969" s="133"/>
      <c r="I969" s="129"/>
      <c r="J969" s="129"/>
      <c r="K969" s="129"/>
      <c r="L969" s="129"/>
      <c r="M969" s="129"/>
      <c r="N969" s="129"/>
      <c r="O969" s="8"/>
      <c r="P969" s="8"/>
      <c r="Q969" s="8"/>
      <c r="R969" s="8"/>
      <c r="S969" s="8"/>
      <c r="T969" s="8"/>
      <c r="U969" s="8"/>
      <c r="V969" s="8"/>
      <c r="W969" s="8"/>
      <c r="X969" s="8"/>
      <c r="Y969" s="8"/>
      <c r="Z969" s="133"/>
      <c r="AA969" s="133"/>
      <c r="AB969" s="8"/>
      <c r="AC969" s="8"/>
      <c r="AD969" s="8"/>
      <c r="AE969" s="8"/>
    </row>
    <row r="970" ht="15.75" customHeight="1">
      <c r="A970" s="8"/>
      <c r="B970" s="8"/>
      <c r="C970" s="8"/>
      <c r="D970" s="8"/>
      <c r="E970" s="8"/>
      <c r="F970" s="8"/>
      <c r="G970" s="133"/>
      <c r="H970" s="133"/>
      <c r="I970" s="129"/>
      <c r="J970" s="129"/>
      <c r="K970" s="129"/>
      <c r="L970" s="129"/>
      <c r="M970" s="129"/>
      <c r="N970" s="129"/>
      <c r="O970" s="8"/>
      <c r="P970" s="8"/>
      <c r="Q970" s="8"/>
      <c r="R970" s="8"/>
      <c r="S970" s="8"/>
      <c r="T970" s="8"/>
      <c r="U970" s="8"/>
      <c r="V970" s="8"/>
      <c r="W970" s="8"/>
      <c r="X970" s="8"/>
      <c r="Y970" s="8"/>
      <c r="Z970" s="133"/>
      <c r="AA970" s="133"/>
      <c r="AB970" s="8"/>
      <c r="AC970" s="8"/>
      <c r="AD970" s="8"/>
      <c r="AE970" s="8"/>
    </row>
    <row r="971" ht="15.75" customHeight="1">
      <c r="A971" s="8"/>
      <c r="B971" s="8"/>
      <c r="C971" s="8"/>
      <c r="D971" s="8"/>
      <c r="E971" s="8"/>
      <c r="F971" s="8"/>
      <c r="G971" s="133"/>
      <c r="H971" s="133"/>
      <c r="I971" s="129"/>
      <c r="J971" s="129"/>
      <c r="K971" s="129"/>
      <c r="L971" s="129"/>
      <c r="M971" s="129"/>
      <c r="N971" s="129"/>
      <c r="O971" s="8"/>
      <c r="P971" s="8"/>
      <c r="Q971" s="8"/>
      <c r="R971" s="8"/>
      <c r="S971" s="8"/>
      <c r="T971" s="8"/>
      <c r="U971" s="8"/>
      <c r="V971" s="8"/>
      <c r="W971" s="8"/>
      <c r="X971" s="8"/>
      <c r="Y971" s="8"/>
      <c r="Z971" s="133"/>
      <c r="AA971" s="133"/>
      <c r="AB971" s="8"/>
      <c r="AC971" s="8"/>
      <c r="AD971" s="8"/>
      <c r="AE971" s="8"/>
    </row>
    <row r="972" ht="15.75" customHeight="1">
      <c r="A972" s="8"/>
      <c r="B972" s="8"/>
      <c r="C972" s="8"/>
      <c r="D972" s="8"/>
      <c r="E972" s="8"/>
      <c r="F972" s="8"/>
      <c r="G972" s="133"/>
      <c r="H972" s="133"/>
      <c r="I972" s="129"/>
      <c r="J972" s="129"/>
      <c r="K972" s="129"/>
      <c r="L972" s="129"/>
      <c r="M972" s="129"/>
      <c r="N972" s="129"/>
      <c r="O972" s="8"/>
      <c r="P972" s="8"/>
      <c r="Q972" s="8"/>
      <c r="R972" s="8"/>
      <c r="S972" s="8"/>
      <c r="T972" s="8"/>
      <c r="U972" s="8"/>
      <c r="V972" s="8"/>
      <c r="W972" s="8"/>
      <c r="X972" s="8"/>
      <c r="Y972" s="8"/>
      <c r="Z972" s="133"/>
      <c r="AA972" s="133"/>
      <c r="AB972" s="8"/>
      <c r="AC972" s="8"/>
      <c r="AD972" s="8"/>
      <c r="AE972" s="8"/>
    </row>
    <row r="973" ht="15.75" customHeight="1">
      <c r="A973" s="8"/>
      <c r="B973" s="8"/>
      <c r="C973" s="8"/>
      <c r="D973" s="8"/>
      <c r="E973" s="8"/>
      <c r="F973" s="8"/>
      <c r="G973" s="133"/>
      <c r="H973" s="133"/>
      <c r="I973" s="129"/>
      <c r="J973" s="129"/>
      <c r="K973" s="129"/>
      <c r="L973" s="129"/>
      <c r="M973" s="129"/>
      <c r="N973" s="129"/>
      <c r="O973" s="8"/>
      <c r="P973" s="8"/>
      <c r="Q973" s="8"/>
      <c r="R973" s="8"/>
      <c r="S973" s="8"/>
      <c r="T973" s="8"/>
      <c r="U973" s="8"/>
      <c r="V973" s="8"/>
      <c r="W973" s="8"/>
      <c r="X973" s="8"/>
      <c r="Y973" s="8"/>
      <c r="Z973" s="133"/>
      <c r="AA973" s="133"/>
      <c r="AB973" s="8"/>
      <c r="AC973" s="8"/>
      <c r="AD973" s="8"/>
      <c r="AE973" s="8"/>
    </row>
    <row r="974" ht="15.75" customHeight="1">
      <c r="A974" s="8"/>
      <c r="B974" s="8"/>
      <c r="C974" s="8"/>
      <c r="D974" s="8"/>
      <c r="E974" s="8"/>
      <c r="F974" s="8"/>
      <c r="G974" s="133"/>
      <c r="H974" s="133"/>
      <c r="I974" s="129"/>
      <c r="J974" s="129"/>
      <c r="K974" s="129"/>
      <c r="L974" s="129"/>
      <c r="M974" s="129"/>
      <c r="N974" s="129"/>
      <c r="O974" s="8"/>
      <c r="P974" s="8"/>
      <c r="Q974" s="8"/>
      <c r="R974" s="8"/>
      <c r="S974" s="8"/>
      <c r="T974" s="8"/>
      <c r="U974" s="8"/>
      <c r="V974" s="8"/>
      <c r="W974" s="8"/>
      <c r="X974" s="8"/>
      <c r="Y974" s="8"/>
      <c r="Z974" s="133"/>
      <c r="AA974" s="133"/>
      <c r="AB974" s="8"/>
      <c r="AC974" s="8"/>
      <c r="AD974" s="8"/>
      <c r="AE974" s="8"/>
    </row>
    <row r="975" ht="15.75" customHeight="1">
      <c r="A975" s="8"/>
      <c r="B975" s="8"/>
      <c r="C975" s="8"/>
      <c r="D975" s="8"/>
      <c r="E975" s="8"/>
      <c r="F975" s="8"/>
      <c r="G975" s="133"/>
      <c r="H975" s="133"/>
      <c r="I975" s="129"/>
      <c r="J975" s="129"/>
      <c r="K975" s="129"/>
      <c r="L975" s="129"/>
      <c r="M975" s="129"/>
      <c r="N975" s="129"/>
      <c r="O975" s="8"/>
      <c r="P975" s="8"/>
      <c r="Q975" s="8"/>
      <c r="R975" s="8"/>
      <c r="S975" s="8"/>
      <c r="T975" s="8"/>
      <c r="U975" s="8"/>
      <c r="V975" s="8"/>
      <c r="W975" s="8"/>
      <c r="X975" s="8"/>
      <c r="Y975" s="8"/>
      <c r="Z975" s="133"/>
      <c r="AA975" s="133"/>
      <c r="AB975" s="8"/>
      <c r="AC975" s="8"/>
      <c r="AD975" s="8"/>
      <c r="AE975" s="8"/>
    </row>
    <row r="976" ht="15.75" customHeight="1">
      <c r="A976" s="8"/>
      <c r="B976" s="8"/>
      <c r="C976" s="8"/>
      <c r="D976" s="8"/>
      <c r="E976" s="8"/>
      <c r="F976" s="8"/>
      <c r="G976" s="133"/>
      <c r="H976" s="133"/>
      <c r="I976" s="129"/>
      <c r="J976" s="129"/>
      <c r="K976" s="129"/>
      <c r="L976" s="129"/>
      <c r="M976" s="129"/>
      <c r="N976" s="129"/>
      <c r="O976" s="8"/>
      <c r="P976" s="8"/>
      <c r="Q976" s="8"/>
      <c r="R976" s="8"/>
      <c r="S976" s="8"/>
      <c r="T976" s="8"/>
      <c r="U976" s="8"/>
      <c r="V976" s="8"/>
      <c r="W976" s="8"/>
      <c r="X976" s="8"/>
      <c r="Y976" s="8"/>
      <c r="Z976" s="133"/>
      <c r="AA976" s="133"/>
      <c r="AB976" s="8"/>
      <c r="AC976" s="8"/>
      <c r="AD976" s="8"/>
      <c r="AE976" s="8"/>
    </row>
    <row r="977" ht="15.75" customHeight="1">
      <c r="A977" s="8"/>
      <c r="B977" s="8"/>
      <c r="C977" s="8"/>
      <c r="D977" s="8"/>
      <c r="E977" s="8"/>
      <c r="F977" s="8"/>
      <c r="G977" s="133"/>
      <c r="H977" s="133"/>
      <c r="I977" s="129"/>
      <c r="J977" s="129"/>
      <c r="K977" s="129"/>
      <c r="L977" s="129"/>
      <c r="M977" s="129"/>
      <c r="N977" s="129"/>
      <c r="O977" s="8"/>
      <c r="P977" s="8"/>
      <c r="Q977" s="8"/>
      <c r="R977" s="8"/>
      <c r="S977" s="8"/>
      <c r="T977" s="8"/>
      <c r="U977" s="8"/>
      <c r="V977" s="8"/>
      <c r="W977" s="8"/>
      <c r="X977" s="8"/>
      <c r="Y977" s="8"/>
      <c r="Z977" s="133"/>
      <c r="AA977" s="133"/>
      <c r="AB977" s="8"/>
      <c r="AC977" s="8"/>
      <c r="AD977" s="8"/>
      <c r="AE977" s="8"/>
    </row>
    <row r="978" ht="15.75" customHeight="1">
      <c r="A978" s="8"/>
      <c r="B978" s="8"/>
      <c r="C978" s="8"/>
      <c r="D978" s="8"/>
      <c r="E978" s="8"/>
      <c r="F978" s="8"/>
      <c r="G978" s="133"/>
      <c r="H978" s="133"/>
      <c r="I978" s="129"/>
      <c r="J978" s="129"/>
      <c r="K978" s="129"/>
      <c r="L978" s="129"/>
      <c r="M978" s="129"/>
      <c r="N978" s="129"/>
      <c r="O978" s="8"/>
      <c r="P978" s="8"/>
      <c r="Q978" s="8"/>
      <c r="R978" s="8"/>
      <c r="S978" s="8"/>
      <c r="T978" s="8"/>
      <c r="U978" s="8"/>
      <c r="V978" s="8"/>
      <c r="W978" s="8"/>
      <c r="X978" s="8"/>
      <c r="Y978" s="8"/>
      <c r="Z978" s="133"/>
      <c r="AA978" s="133"/>
      <c r="AB978" s="8"/>
      <c r="AC978" s="8"/>
      <c r="AD978" s="8"/>
      <c r="AE978" s="8"/>
    </row>
    <row r="979" ht="15.75" customHeight="1">
      <c r="A979" s="8"/>
      <c r="B979" s="8"/>
      <c r="C979" s="8"/>
      <c r="D979" s="8"/>
      <c r="E979" s="8"/>
      <c r="F979" s="8"/>
      <c r="G979" s="133"/>
      <c r="H979" s="133"/>
      <c r="I979" s="129"/>
      <c r="J979" s="129"/>
      <c r="K979" s="129"/>
      <c r="L979" s="129"/>
      <c r="M979" s="129"/>
      <c r="N979" s="129"/>
      <c r="O979" s="8"/>
      <c r="P979" s="8"/>
      <c r="Q979" s="8"/>
      <c r="R979" s="8"/>
      <c r="S979" s="8"/>
      <c r="T979" s="8"/>
      <c r="U979" s="8"/>
      <c r="V979" s="8"/>
      <c r="W979" s="8"/>
      <c r="X979" s="8"/>
      <c r="Y979" s="8"/>
      <c r="Z979" s="133"/>
      <c r="AA979" s="133"/>
      <c r="AB979" s="8"/>
      <c r="AC979" s="8"/>
      <c r="AD979" s="8"/>
      <c r="AE979" s="8"/>
    </row>
    <row r="980" ht="15.75" customHeight="1">
      <c r="A980" s="8"/>
      <c r="B980" s="8"/>
      <c r="C980" s="8"/>
      <c r="D980" s="8"/>
      <c r="E980" s="8"/>
      <c r="F980" s="8"/>
      <c r="G980" s="133"/>
      <c r="H980" s="133"/>
      <c r="I980" s="129"/>
      <c r="J980" s="129"/>
      <c r="K980" s="129"/>
      <c r="L980" s="129"/>
      <c r="M980" s="129"/>
      <c r="N980" s="129"/>
      <c r="O980" s="8"/>
      <c r="P980" s="8"/>
      <c r="Q980" s="8"/>
      <c r="R980" s="8"/>
      <c r="S980" s="8"/>
      <c r="T980" s="8"/>
      <c r="U980" s="8"/>
      <c r="V980" s="8"/>
      <c r="W980" s="8"/>
      <c r="X980" s="8"/>
      <c r="Y980" s="8"/>
      <c r="Z980" s="133"/>
      <c r="AA980" s="133"/>
      <c r="AB980" s="8"/>
      <c r="AC980" s="8"/>
      <c r="AD980" s="8"/>
      <c r="AE980" s="8"/>
    </row>
    <row r="981" ht="15.75" customHeight="1">
      <c r="A981" s="8"/>
      <c r="B981" s="8"/>
      <c r="C981" s="8"/>
      <c r="D981" s="8"/>
      <c r="E981" s="8"/>
      <c r="F981" s="8"/>
      <c r="G981" s="133"/>
      <c r="H981" s="133"/>
      <c r="I981" s="129"/>
      <c r="J981" s="129"/>
      <c r="K981" s="129"/>
      <c r="L981" s="129"/>
      <c r="M981" s="129"/>
      <c r="N981" s="129"/>
      <c r="O981" s="8"/>
      <c r="P981" s="8"/>
      <c r="Q981" s="8"/>
      <c r="R981" s="8"/>
      <c r="S981" s="8"/>
      <c r="T981" s="8"/>
      <c r="U981" s="8"/>
      <c r="V981" s="8"/>
      <c r="W981" s="8"/>
      <c r="X981" s="8"/>
      <c r="Y981" s="8"/>
      <c r="Z981" s="133"/>
      <c r="AA981" s="133"/>
      <c r="AB981" s="8"/>
      <c r="AC981" s="8"/>
      <c r="AD981" s="8"/>
      <c r="AE981" s="8"/>
    </row>
    <row r="982" ht="15.75" customHeight="1">
      <c r="A982" s="8"/>
      <c r="B982" s="8"/>
      <c r="C982" s="8"/>
      <c r="D982" s="8"/>
      <c r="E982" s="8"/>
      <c r="F982" s="8"/>
      <c r="G982" s="133"/>
      <c r="H982" s="133"/>
      <c r="I982" s="129"/>
      <c r="J982" s="129"/>
      <c r="K982" s="129"/>
      <c r="L982" s="129"/>
      <c r="M982" s="129"/>
      <c r="N982" s="129"/>
      <c r="O982" s="8"/>
      <c r="P982" s="8"/>
      <c r="Q982" s="8"/>
      <c r="R982" s="8"/>
      <c r="S982" s="8"/>
      <c r="T982" s="8"/>
      <c r="U982" s="8"/>
      <c r="V982" s="8"/>
      <c r="W982" s="8"/>
      <c r="X982" s="8"/>
      <c r="Y982" s="8"/>
      <c r="Z982" s="133"/>
      <c r="AA982" s="133"/>
      <c r="AB982" s="8"/>
      <c r="AC982" s="8"/>
      <c r="AD982" s="8"/>
      <c r="AE982" s="8"/>
    </row>
    <row r="983" ht="15.75" customHeight="1">
      <c r="A983" s="8"/>
      <c r="B983" s="8"/>
      <c r="C983" s="8"/>
      <c r="D983" s="8"/>
      <c r="E983" s="8"/>
      <c r="F983" s="8"/>
      <c r="G983" s="133"/>
      <c r="H983" s="133"/>
      <c r="I983" s="129"/>
      <c r="J983" s="129"/>
      <c r="K983" s="129"/>
      <c r="L983" s="129"/>
      <c r="M983" s="129"/>
      <c r="N983" s="129"/>
      <c r="O983" s="8"/>
      <c r="P983" s="8"/>
      <c r="Q983" s="8"/>
      <c r="R983" s="8"/>
      <c r="S983" s="8"/>
      <c r="T983" s="8"/>
      <c r="U983" s="8"/>
      <c r="V983" s="8"/>
      <c r="W983" s="8"/>
      <c r="X983" s="8"/>
      <c r="Y983" s="8"/>
      <c r="Z983" s="133"/>
      <c r="AA983" s="133"/>
      <c r="AB983" s="8"/>
      <c r="AC983" s="8"/>
      <c r="AD983" s="8"/>
      <c r="AE983" s="8"/>
    </row>
    <row r="984" ht="15.75" customHeight="1">
      <c r="A984" s="8"/>
      <c r="B984" s="8"/>
      <c r="C984" s="8"/>
      <c r="D984" s="8"/>
      <c r="E984" s="8"/>
      <c r="F984" s="8"/>
      <c r="G984" s="133"/>
      <c r="H984" s="133"/>
      <c r="I984" s="129"/>
      <c r="J984" s="129"/>
      <c r="K984" s="129"/>
      <c r="L984" s="129"/>
      <c r="M984" s="129"/>
      <c r="N984" s="129"/>
      <c r="O984" s="8"/>
      <c r="P984" s="8"/>
      <c r="Q984" s="8"/>
      <c r="R984" s="8"/>
      <c r="S984" s="8"/>
      <c r="T984" s="8"/>
      <c r="U984" s="8"/>
      <c r="V984" s="8"/>
      <c r="W984" s="8"/>
      <c r="X984" s="8"/>
      <c r="Y984" s="8"/>
      <c r="Z984" s="133"/>
      <c r="AA984" s="133"/>
      <c r="AB984" s="8"/>
      <c r="AC984" s="8"/>
      <c r="AD984" s="8"/>
      <c r="AE984" s="8"/>
    </row>
    <row r="985" ht="15.75" customHeight="1">
      <c r="A985" s="8"/>
      <c r="B985" s="8"/>
      <c r="C985" s="8"/>
      <c r="D985" s="8"/>
      <c r="E985" s="8"/>
      <c r="F985" s="8"/>
      <c r="G985" s="133"/>
      <c r="H985" s="133"/>
      <c r="I985" s="129"/>
      <c r="J985" s="129"/>
      <c r="K985" s="129"/>
      <c r="L985" s="129"/>
      <c r="M985" s="129"/>
      <c r="N985" s="129"/>
      <c r="O985" s="8"/>
      <c r="P985" s="8"/>
      <c r="Q985" s="8"/>
      <c r="R985" s="8"/>
      <c r="S985" s="8"/>
      <c r="T985" s="8"/>
      <c r="U985" s="8"/>
      <c r="V985" s="8"/>
      <c r="W985" s="8"/>
      <c r="X985" s="8"/>
      <c r="Y985" s="8"/>
      <c r="Z985" s="133"/>
      <c r="AA985" s="133"/>
      <c r="AB985" s="8"/>
      <c r="AC985" s="8"/>
      <c r="AD985" s="8"/>
      <c r="AE985" s="8"/>
    </row>
    <row r="986" ht="15.75" customHeight="1">
      <c r="A986" s="8"/>
      <c r="B986" s="8"/>
      <c r="C986" s="8"/>
      <c r="D986" s="8"/>
      <c r="E986" s="8"/>
      <c r="F986" s="8"/>
      <c r="G986" s="133"/>
      <c r="H986" s="133"/>
      <c r="I986" s="129"/>
      <c r="J986" s="129"/>
      <c r="K986" s="129"/>
      <c r="L986" s="129"/>
      <c r="M986" s="129"/>
      <c r="N986" s="129"/>
      <c r="O986" s="8"/>
      <c r="P986" s="8"/>
      <c r="Q986" s="8"/>
      <c r="R986" s="8"/>
      <c r="S986" s="8"/>
      <c r="T986" s="8"/>
      <c r="U986" s="8"/>
      <c r="V986" s="8"/>
      <c r="W986" s="8"/>
      <c r="X986" s="8"/>
      <c r="Y986" s="8"/>
      <c r="Z986" s="133"/>
      <c r="AA986" s="133"/>
      <c r="AB986" s="8"/>
      <c r="AC986" s="8"/>
      <c r="AD986" s="8"/>
      <c r="AE986" s="8"/>
    </row>
    <row r="987" ht="15.75" customHeight="1">
      <c r="A987" s="8"/>
      <c r="B987" s="8"/>
      <c r="C987" s="8"/>
      <c r="D987" s="8"/>
      <c r="E987" s="8"/>
      <c r="F987" s="8"/>
      <c r="G987" s="133"/>
      <c r="H987" s="133"/>
      <c r="I987" s="129"/>
      <c r="J987" s="129"/>
      <c r="K987" s="129"/>
      <c r="L987" s="129"/>
      <c r="M987" s="129"/>
      <c r="N987" s="129"/>
      <c r="O987" s="8"/>
      <c r="P987" s="8"/>
      <c r="Q987" s="8"/>
      <c r="R987" s="8"/>
      <c r="S987" s="8"/>
      <c r="T987" s="8"/>
      <c r="U987" s="8"/>
      <c r="V987" s="8"/>
      <c r="W987" s="8"/>
      <c r="X987" s="8"/>
      <c r="Y987" s="8"/>
      <c r="Z987" s="133"/>
      <c r="AA987" s="133"/>
      <c r="AB987" s="8"/>
      <c r="AC987" s="8"/>
      <c r="AD987" s="8"/>
      <c r="AE987" s="8"/>
    </row>
    <row r="988" ht="15.75" customHeight="1">
      <c r="A988" s="8"/>
      <c r="B988" s="8"/>
      <c r="C988" s="8"/>
      <c r="D988" s="8"/>
      <c r="E988" s="8"/>
      <c r="F988" s="8"/>
      <c r="G988" s="133"/>
      <c r="H988" s="133"/>
      <c r="I988" s="129"/>
      <c r="J988" s="129"/>
      <c r="K988" s="129"/>
      <c r="L988" s="129"/>
      <c r="M988" s="129"/>
      <c r="N988" s="129"/>
      <c r="O988" s="8"/>
      <c r="P988" s="8"/>
      <c r="Q988" s="8"/>
      <c r="R988" s="8"/>
      <c r="S988" s="8"/>
      <c r="T988" s="8"/>
      <c r="U988" s="8"/>
      <c r="V988" s="8"/>
      <c r="W988" s="8"/>
      <c r="X988" s="8"/>
      <c r="Y988" s="8"/>
      <c r="Z988" s="133"/>
      <c r="AA988" s="133"/>
      <c r="AB988" s="8"/>
      <c r="AC988" s="8"/>
      <c r="AD988" s="8"/>
      <c r="AE988" s="8"/>
    </row>
    <row r="989" ht="15.75" customHeight="1">
      <c r="A989" s="8"/>
      <c r="B989" s="8"/>
      <c r="C989" s="8"/>
      <c r="D989" s="8"/>
      <c r="E989" s="8"/>
      <c r="F989" s="8"/>
      <c r="G989" s="133"/>
      <c r="H989" s="133"/>
      <c r="I989" s="129"/>
      <c r="J989" s="129"/>
      <c r="K989" s="129"/>
      <c r="L989" s="129"/>
      <c r="M989" s="129"/>
      <c r="N989" s="129"/>
      <c r="O989" s="8"/>
      <c r="P989" s="8"/>
      <c r="Q989" s="8"/>
      <c r="R989" s="8"/>
      <c r="S989" s="8"/>
      <c r="T989" s="8"/>
      <c r="U989" s="8"/>
      <c r="V989" s="8"/>
      <c r="W989" s="8"/>
      <c r="X989" s="8"/>
      <c r="Y989" s="8"/>
      <c r="Z989" s="133"/>
      <c r="AA989" s="133"/>
      <c r="AB989" s="8"/>
      <c r="AC989" s="8"/>
      <c r="AD989" s="8"/>
      <c r="AE989" s="8"/>
    </row>
    <row r="990" ht="15.75" customHeight="1">
      <c r="A990" s="8"/>
      <c r="B990" s="8"/>
      <c r="C990" s="8"/>
      <c r="D990" s="8"/>
      <c r="E990" s="8"/>
      <c r="F990" s="8"/>
      <c r="G990" s="133"/>
      <c r="H990" s="133"/>
      <c r="I990" s="129"/>
      <c r="J990" s="129"/>
      <c r="K990" s="129"/>
      <c r="L990" s="129"/>
      <c r="M990" s="129"/>
      <c r="N990" s="129"/>
      <c r="O990" s="8"/>
      <c r="P990" s="8"/>
      <c r="Q990" s="8"/>
      <c r="R990" s="8"/>
      <c r="S990" s="8"/>
      <c r="T990" s="8"/>
      <c r="U990" s="8"/>
      <c r="V990" s="8"/>
      <c r="W990" s="8"/>
      <c r="X990" s="8"/>
      <c r="Y990" s="8"/>
      <c r="Z990" s="133"/>
      <c r="AA990" s="133"/>
      <c r="AB990" s="8"/>
      <c r="AC990" s="8"/>
      <c r="AD990" s="8"/>
      <c r="AE990" s="8"/>
    </row>
    <row r="991" ht="15.75" customHeight="1">
      <c r="A991" s="8"/>
      <c r="B991" s="8"/>
      <c r="C991" s="8"/>
      <c r="D991" s="8"/>
      <c r="E991" s="8"/>
      <c r="F991" s="8"/>
      <c r="G991" s="133"/>
      <c r="H991" s="133"/>
      <c r="I991" s="129"/>
      <c r="J991" s="129"/>
      <c r="K991" s="129"/>
      <c r="L991" s="129"/>
      <c r="M991" s="129"/>
      <c r="N991" s="129"/>
      <c r="O991" s="8"/>
      <c r="P991" s="8"/>
      <c r="Q991" s="8"/>
      <c r="R991" s="8"/>
      <c r="S991" s="8"/>
      <c r="T991" s="8"/>
      <c r="U991" s="8"/>
      <c r="V991" s="8"/>
      <c r="W991" s="8"/>
      <c r="X991" s="8"/>
      <c r="Y991" s="8"/>
      <c r="Z991" s="133"/>
      <c r="AA991" s="133"/>
      <c r="AB991" s="8"/>
      <c r="AC991" s="8"/>
      <c r="AD991" s="8"/>
      <c r="AE991" s="8"/>
    </row>
    <row r="992" ht="15.75" customHeight="1">
      <c r="A992" s="8"/>
      <c r="B992" s="8"/>
      <c r="C992" s="8"/>
      <c r="D992" s="8"/>
      <c r="E992" s="8"/>
      <c r="F992" s="8"/>
      <c r="G992" s="133"/>
      <c r="H992" s="133"/>
      <c r="I992" s="129"/>
      <c r="J992" s="129"/>
      <c r="K992" s="129"/>
      <c r="L992" s="129"/>
      <c r="M992" s="129"/>
      <c r="N992" s="129"/>
      <c r="O992" s="8"/>
      <c r="P992" s="8"/>
      <c r="Q992" s="8"/>
      <c r="R992" s="8"/>
      <c r="S992" s="8"/>
      <c r="T992" s="8"/>
      <c r="U992" s="8"/>
      <c r="V992" s="8"/>
      <c r="W992" s="8"/>
      <c r="X992" s="8"/>
      <c r="Y992" s="8"/>
      <c r="Z992" s="133"/>
      <c r="AA992" s="133"/>
      <c r="AB992" s="8"/>
      <c r="AC992" s="8"/>
      <c r="AD992" s="8"/>
      <c r="AE992" s="8"/>
    </row>
    <row r="993" ht="15.75" customHeight="1">
      <c r="A993" s="8"/>
      <c r="B993" s="8"/>
      <c r="C993" s="8"/>
      <c r="D993" s="8"/>
      <c r="E993" s="8"/>
      <c r="F993" s="8"/>
      <c r="G993" s="133"/>
      <c r="H993" s="133"/>
      <c r="I993" s="129"/>
      <c r="J993" s="129"/>
      <c r="K993" s="129"/>
      <c r="L993" s="129"/>
      <c r="M993" s="129"/>
      <c r="N993" s="129"/>
      <c r="O993" s="8"/>
      <c r="P993" s="8"/>
      <c r="Q993" s="8"/>
      <c r="R993" s="8"/>
      <c r="S993" s="8"/>
      <c r="T993" s="8"/>
      <c r="U993" s="8"/>
      <c r="V993" s="8"/>
      <c r="W993" s="8"/>
      <c r="X993" s="8"/>
      <c r="Y993" s="8"/>
      <c r="Z993" s="133"/>
      <c r="AA993" s="133"/>
      <c r="AB993" s="8"/>
      <c r="AC993" s="8"/>
      <c r="AD993" s="8"/>
      <c r="AE993" s="8"/>
    </row>
    <row r="994" ht="15.75" customHeight="1">
      <c r="A994" s="8"/>
      <c r="B994" s="8"/>
      <c r="C994" s="8"/>
      <c r="D994" s="8"/>
      <c r="E994" s="8"/>
      <c r="F994" s="8"/>
      <c r="G994" s="133"/>
      <c r="H994" s="133"/>
      <c r="I994" s="129"/>
      <c r="J994" s="129"/>
      <c r="K994" s="129"/>
      <c r="L994" s="129"/>
      <c r="M994" s="129"/>
      <c r="N994" s="129"/>
      <c r="O994" s="8"/>
      <c r="P994" s="8"/>
      <c r="Q994" s="8"/>
      <c r="R994" s="8"/>
      <c r="S994" s="8"/>
      <c r="T994" s="8"/>
      <c r="U994" s="8"/>
      <c r="V994" s="8"/>
      <c r="W994" s="8"/>
      <c r="X994" s="8"/>
      <c r="Y994" s="8"/>
      <c r="Z994" s="133"/>
      <c r="AA994" s="133"/>
      <c r="AB994" s="8"/>
      <c r="AC994" s="8"/>
      <c r="AD994" s="8"/>
      <c r="AE994" s="8"/>
    </row>
    <row r="995" ht="15.75" customHeight="1">
      <c r="A995" s="8"/>
      <c r="B995" s="8"/>
      <c r="C995" s="8"/>
      <c r="D995" s="8"/>
      <c r="E995" s="8"/>
      <c r="F995" s="8"/>
      <c r="G995" s="133"/>
      <c r="H995" s="133"/>
      <c r="I995" s="129"/>
      <c r="J995" s="129"/>
      <c r="K995" s="129"/>
      <c r="L995" s="129"/>
      <c r="M995" s="129"/>
      <c r="N995" s="129"/>
      <c r="O995" s="8"/>
      <c r="P995" s="8"/>
      <c r="Q995" s="8"/>
      <c r="R995" s="8"/>
      <c r="S995" s="8"/>
      <c r="T995" s="8"/>
      <c r="U995" s="8"/>
      <c r="V995" s="8"/>
      <c r="W995" s="8"/>
      <c r="X995" s="8"/>
      <c r="Y995" s="8"/>
      <c r="Z995" s="133"/>
      <c r="AA995" s="133"/>
      <c r="AB995" s="8"/>
      <c r="AC995" s="8"/>
      <c r="AD995" s="8"/>
      <c r="AE995" s="8"/>
    </row>
    <row r="996" ht="15.75" customHeight="1">
      <c r="A996" s="8"/>
      <c r="B996" s="8"/>
      <c r="C996" s="8"/>
      <c r="D996" s="8"/>
      <c r="E996" s="8"/>
      <c r="F996" s="8"/>
      <c r="G996" s="133"/>
      <c r="H996" s="133"/>
      <c r="I996" s="129"/>
      <c r="J996" s="129"/>
      <c r="K996" s="129"/>
      <c r="L996" s="129"/>
      <c r="M996" s="129"/>
      <c r="N996" s="129"/>
      <c r="O996" s="8"/>
      <c r="P996" s="8"/>
      <c r="Q996" s="8"/>
      <c r="R996" s="8"/>
      <c r="S996" s="8"/>
      <c r="T996" s="8"/>
      <c r="U996" s="8"/>
      <c r="V996" s="8"/>
      <c r="W996" s="8"/>
      <c r="X996" s="8"/>
      <c r="Y996" s="8"/>
      <c r="Z996" s="133"/>
      <c r="AA996" s="133"/>
      <c r="AB996" s="8"/>
      <c r="AC996" s="8"/>
      <c r="AD996" s="8"/>
      <c r="AE996" s="8"/>
    </row>
    <row r="997" ht="15.75" customHeight="1">
      <c r="A997" s="8"/>
      <c r="B997" s="8"/>
      <c r="C997" s="8"/>
      <c r="D997" s="8"/>
      <c r="E997" s="8"/>
      <c r="F997" s="8"/>
      <c r="G997" s="133"/>
      <c r="H997" s="133"/>
      <c r="I997" s="129"/>
      <c r="J997" s="129"/>
      <c r="K997" s="129"/>
      <c r="L997" s="129"/>
      <c r="M997" s="129"/>
      <c r="N997" s="129"/>
      <c r="O997" s="8"/>
      <c r="P997" s="8"/>
      <c r="Q997" s="8"/>
      <c r="R997" s="8"/>
      <c r="S997" s="8"/>
      <c r="T997" s="8"/>
      <c r="U997" s="8"/>
      <c r="V997" s="8"/>
      <c r="W997" s="8"/>
      <c r="X997" s="8"/>
      <c r="Y997" s="8"/>
      <c r="Z997" s="133"/>
      <c r="AA997" s="133"/>
      <c r="AB997" s="8"/>
      <c r="AC997" s="8"/>
      <c r="AD997" s="8"/>
      <c r="AE997" s="8"/>
    </row>
    <row r="998" ht="15.75" customHeight="1">
      <c r="A998" s="8"/>
      <c r="B998" s="8"/>
      <c r="C998" s="8"/>
      <c r="D998" s="8"/>
      <c r="E998" s="8"/>
      <c r="F998" s="8"/>
      <c r="G998" s="133"/>
      <c r="H998" s="133"/>
      <c r="I998" s="129"/>
      <c r="J998" s="129"/>
      <c r="K998" s="129"/>
      <c r="L998" s="129"/>
      <c r="M998" s="129"/>
      <c r="N998" s="129"/>
      <c r="O998" s="8"/>
      <c r="P998" s="8"/>
      <c r="Q998" s="8"/>
      <c r="R998" s="8"/>
      <c r="S998" s="8"/>
      <c r="T998" s="8"/>
      <c r="U998" s="8"/>
      <c r="V998" s="8"/>
      <c r="W998" s="8"/>
      <c r="X998" s="8"/>
      <c r="Y998" s="8"/>
      <c r="Z998" s="133"/>
      <c r="AA998" s="133"/>
      <c r="AB998" s="8"/>
      <c r="AC998" s="8"/>
      <c r="AD998" s="8"/>
      <c r="AE998" s="8"/>
    </row>
    <row r="999" ht="15.75" customHeight="1">
      <c r="A999" s="8"/>
      <c r="B999" s="8"/>
      <c r="C999" s="8"/>
      <c r="D999" s="8"/>
      <c r="E999" s="8"/>
      <c r="F999" s="8"/>
      <c r="G999" s="133"/>
      <c r="H999" s="133"/>
      <c r="I999" s="129"/>
      <c r="J999" s="129"/>
      <c r="K999" s="129"/>
      <c r="L999" s="129"/>
      <c r="M999" s="129"/>
      <c r="N999" s="129"/>
      <c r="O999" s="8"/>
      <c r="P999" s="8"/>
      <c r="Q999" s="8"/>
      <c r="R999" s="8"/>
      <c r="S999" s="8"/>
      <c r="T999" s="8"/>
      <c r="U999" s="8"/>
      <c r="V999" s="8"/>
      <c r="W999" s="8"/>
      <c r="X999" s="8"/>
      <c r="Y999" s="8"/>
      <c r="Z999" s="133"/>
      <c r="AA999" s="133"/>
      <c r="AB999" s="8"/>
      <c r="AC999" s="8"/>
      <c r="AD999" s="8"/>
      <c r="AE999" s="8"/>
    </row>
    <row r="1000" ht="15.75" customHeight="1">
      <c r="A1000" s="8"/>
      <c r="B1000" s="8"/>
      <c r="C1000" s="8"/>
      <c r="D1000" s="8"/>
      <c r="E1000" s="8"/>
      <c r="F1000" s="8"/>
      <c r="G1000" s="133"/>
      <c r="H1000" s="133"/>
      <c r="I1000" s="129"/>
      <c r="J1000" s="129"/>
      <c r="K1000" s="129"/>
      <c r="L1000" s="129"/>
      <c r="M1000" s="129"/>
      <c r="N1000" s="129"/>
      <c r="O1000" s="8"/>
      <c r="P1000" s="8"/>
      <c r="Q1000" s="8"/>
      <c r="R1000" s="8"/>
      <c r="S1000" s="8"/>
      <c r="T1000" s="8"/>
      <c r="U1000" s="8"/>
      <c r="V1000" s="8"/>
      <c r="W1000" s="8"/>
      <c r="X1000" s="8"/>
      <c r="Y1000" s="8"/>
      <c r="Z1000" s="133"/>
      <c r="AA1000" s="133"/>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4" t="s">
        <v>545</v>
      </c>
      <c r="B1" s="135" t="s">
        <v>445</v>
      </c>
      <c r="C1" s="135" t="s">
        <v>546</v>
      </c>
      <c r="D1" s="135" t="s">
        <v>547</v>
      </c>
      <c r="E1" s="136"/>
      <c r="F1" s="136"/>
      <c r="G1" s="136"/>
      <c r="H1" s="136"/>
      <c r="I1" s="136"/>
      <c r="J1" s="136"/>
      <c r="K1" s="136"/>
      <c r="L1" s="136"/>
      <c r="M1" s="136"/>
      <c r="N1" s="136"/>
      <c r="O1" s="136"/>
      <c r="P1" s="136"/>
      <c r="Q1" s="136"/>
      <c r="R1" s="136"/>
      <c r="S1" s="136"/>
      <c r="T1" s="136"/>
      <c r="U1" s="136"/>
      <c r="V1" s="136"/>
      <c r="W1" s="136"/>
      <c r="X1" s="136"/>
      <c r="Y1" s="136"/>
      <c r="Z1" s="136"/>
    </row>
    <row r="2">
      <c r="A2" s="137" t="s">
        <v>469</v>
      </c>
      <c r="B2" s="138" t="s">
        <v>548</v>
      </c>
      <c r="C2" s="138" t="s">
        <v>549</v>
      </c>
      <c r="D2" s="138" t="s">
        <v>550</v>
      </c>
      <c r="E2" s="139"/>
      <c r="F2" s="139"/>
      <c r="G2" s="139"/>
      <c r="H2" s="139"/>
      <c r="I2" s="139"/>
      <c r="J2" s="139"/>
      <c r="K2" s="139"/>
      <c r="L2" s="139"/>
      <c r="M2" s="139"/>
      <c r="N2" s="139"/>
      <c r="O2" s="139"/>
      <c r="P2" s="139"/>
      <c r="Q2" s="139"/>
      <c r="R2" s="139"/>
      <c r="S2" s="139"/>
      <c r="T2" s="139"/>
      <c r="U2" s="139"/>
      <c r="V2" s="139"/>
      <c r="W2" s="139"/>
      <c r="X2" s="139"/>
      <c r="Y2" s="139"/>
      <c r="Z2" s="139"/>
    </row>
    <row r="3">
      <c r="A3" s="137" t="s">
        <v>477</v>
      </c>
      <c r="B3" s="138" t="s">
        <v>551</v>
      </c>
      <c r="C3" s="138" t="s">
        <v>552</v>
      </c>
      <c r="D3" s="138" t="s">
        <v>553</v>
      </c>
      <c r="E3" s="139"/>
      <c r="F3" s="139"/>
      <c r="G3" s="139"/>
      <c r="H3" s="139"/>
      <c r="I3" s="139"/>
      <c r="J3" s="139"/>
      <c r="K3" s="139"/>
      <c r="L3" s="139"/>
      <c r="M3" s="139"/>
      <c r="N3" s="139"/>
      <c r="O3" s="139"/>
      <c r="P3" s="139"/>
      <c r="Q3" s="139"/>
      <c r="R3" s="139"/>
      <c r="S3" s="139"/>
      <c r="T3" s="139"/>
      <c r="U3" s="139"/>
      <c r="V3" s="139"/>
      <c r="W3" s="139"/>
      <c r="X3" s="139"/>
      <c r="Y3" s="139"/>
      <c r="Z3" s="139"/>
    </row>
    <row r="4">
      <c r="A4" s="137" t="s">
        <v>523</v>
      </c>
      <c r="B4" s="138" t="s">
        <v>554</v>
      </c>
      <c r="C4" s="138" t="s">
        <v>555</v>
      </c>
      <c r="D4" s="138" t="s">
        <v>556</v>
      </c>
      <c r="E4" s="139"/>
      <c r="F4" s="139"/>
      <c r="G4" s="139"/>
      <c r="H4" s="139"/>
      <c r="I4" s="139"/>
      <c r="J4" s="139"/>
      <c r="K4" s="139"/>
      <c r="L4" s="139"/>
      <c r="M4" s="139"/>
      <c r="N4" s="139"/>
      <c r="O4" s="139"/>
      <c r="P4" s="139"/>
      <c r="Q4" s="139"/>
      <c r="R4" s="139"/>
      <c r="S4" s="139"/>
      <c r="T4" s="139"/>
      <c r="U4" s="139"/>
      <c r="V4" s="139"/>
      <c r="W4" s="139"/>
      <c r="X4" s="139"/>
      <c r="Y4" s="139"/>
      <c r="Z4" s="139"/>
    </row>
    <row r="5">
      <c r="A5" s="137" t="s">
        <v>527</v>
      </c>
      <c r="B5" s="138" t="s">
        <v>557</v>
      </c>
      <c r="C5" s="138" t="s">
        <v>558</v>
      </c>
      <c r="D5" s="138" t="s">
        <v>559</v>
      </c>
      <c r="E5" s="139"/>
      <c r="F5" s="139"/>
      <c r="G5" s="139"/>
      <c r="H5" s="139"/>
      <c r="I5" s="139"/>
      <c r="J5" s="139"/>
      <c r="K5" s="139"/>
      <c r="L5" s="139"/>
      <c r="M5" s="139"/>
      <c r="N5" s="139"/>
      <c r="O5" s="139"/>
      <c r="P5" s="139"/>
      <c r="Q5" s="139"/>
      <c r="R5" s="139"/>
      <c r="S5" s="139"/>
      <c r="T5" s="139"/>
      <c r="U5" s="139"/>
      <c r="V5" s="139"/>
      <c r="W5" s="139"/>
      <c r="X5" s="139"/>
      <c r="Y5" s="139"/>
      <c r="Z5" s="139"/>
    </row>
    <row r="6">
      <c r="A6" s="137" t="s">
        <v>531</v>
      </c>
      <c r="B6" s="138" t="s">
        <v>560</v>
      </c>
      <c r="C6" s="138" t="s">
        <v>561</v>
      </c>
      <c r="D6" s="138" t="s">
        <v>556</v>
      </c>
      <c r="E6" s="139"/>
      <c r="F6" s="139"/>
      <c r="G6" s="139"/>
      <c r="H6" s="139"/>
      <c r="I6" s="139"/>
      <c r="J6" s="139"/>
      <c r="K6" s="139"/>
      <c r="L6" s="139"/>
      <c r="M6" s="139"/>
      <c r="N6" s="139"/>
      <c r="O6" s="139"/>
      <c r="P6" s="139"/>
      <c r="Q6" s="139"/>
      <c r="R6" s="139"/>
      <c r="S6" s="139"/>
      <c r="T6" s="139"/>
      <c r="U6" s="139"/>
      <c r="V6" s="139"/>
      <c r="W6" s="139"/>
      <c r="X6" s="139"/>
      <c r="Y6" s="139"/>
      <c r="Z6" s="139"/>
    </row>
    <row r="7" ht="120.0" customHeight="1">
      <c r="A7" s="137" t="s">
        <v>511</v>
      </c>
      <c r="B7" s="138" t="s">
        <v>562</v>
      </c>
      <c r="C7" s="138" t="s">
        <v>563</v>
      </c>
      <c r="D7" s="138" t="s">
        <v>564</v>
      </c>
      <c r="E7" s="139"/>
      <c r="F7" s="139"/>
      <c r="G7" s="139"/>
      <c r="H7" s="139"/>
      <c r="I7" s="139"/>
      <c r="J7" s="139"/>
      <c r="K7" s="139"/>
      <c r="L7" s="139"/>
      <c r="M7" s="139"/>
      <c r="N7" s="139"/>
      <c r="O7" s="139"/>
      <c r="P7" s="139"/>
      <c r="Q7" s="139"/>
      <c r="R7" s="139"/>
      <c r="S7" s="139"/>
      <c r="T7" s="139"/>
      <c r="U7" s="139"/>
      <c r="V7" s="139"/>
      <c r="W7" s="139"/>
      <c r="X7" s="139"/>
      <c r="Y7" s="139"/>
      <c r="Z7" s="139"/>
    </row>
    <row r="8">
      <c r="A8" s="137" t="s">
        <v>497</v>
      </c>
      <c r="B8" s="138" t="s">
        <v>565</v>
      </c>
      <c r="C8" s="138" t="s">
        <v>566</v>
      </c>
      <c r="D8" s="138" t="s">
        <v>553</v>
      </c>
      <c r="E8" s="139"/>
      <c r="F8" s="139"/>
      <c r="G8" s="139"/>
      <c r="H8" s="139"/>
      <c r="I8" s="139"/>
      <c r="J8" s="139"/>
      <c r="K8" s="139"/>
      <c r="L8" s="139"/>
      <c r="M8" s="139"/>
      <c r="N8" s="139"/>
      <c r="O8" s="139"/>
      <c r="P8" s="139"/>
      <c r="Q8" s="139"/>
      <c r="R8" s="139"/>
      <c r="S8" s="139"/>
      <c r="T8" s="139"/>
      <c r="U8" s="139"/>
      <c r="V8" s="139"/>
      <c r="W8" s="139"/>
      <c r="X8" s="139"/>
      <c r="Y8" s="139"/>
      <c r="Z8" s="139"/>
    </row>
    <row r="9">
      <c r="A9" s="137" t="s">
        <v>6</v>
      </c>
      <c r="B9" s="138" t="s">
        <v>567</v>
      </c>
      <c r="C9" s="138" t="s">
        <v>568</v>
      </c>
      <c r="D9" s="138" t="s">
        <v>569</v>
      </c>
      <c r="E9" s="139"/>
      <c r="F9" s="139"/>
      <c r="G9" s="139"/>
      <c r="H9" s="139"/>
      <c r="I9" s="139"/>
      <c r="J9" s="139"/>
      <c r="K9" s="139"/>
      <c r="L9" s="139"/>
      <c r="M9" s="139"/>
      <c r="N9" s="139"/>
      <c r="O9" s="139"/>
      <c r="P9" s="139"/>
      <c r="Q9" s="139"/>
      <c r="R9" s="139"/>
      <c r="S9" s="139"/>
      <c r="T9" s="139"/>
      <c r="U9" s="139"/>
      <c r="V9" s="139"/>
      <c r="W9" s="139"/>
      <c r="X9" s="139"/>
      <c r="Y9" s="139"/>
      <c r="Z9" s="139"/>
    </row>
    <row r="10">
      <c r="A10" s="137" t="s">
        <v>535</v>
      </c>
      <c r="B10" s="138" t="s">
        <v>570</v>
      </c>
      <c r="C10" s="138" t="s">
        <v>571</v>
      </c>
      <c r="D10" s="138" t="s">
        <v>556</v>
      </c>
      <c r="E10" s="139"/>
      <c r="F10" s="139"/>
      <c r="G10" s="139"/>
      <c r="H10" s="139"/>
      <c r="I10" s="139"/>
      <c r="J10" s="139"/>
      <c r="K10" s="139"/>
      <c r="L10" s="139"/>
      <c r="M10" s="139"/>
      <c r="N10" s="139"/>
      <c r="O10" s="139"/>
      <c r="P10" s="139"/>
      <c r="Q10" s="139"/>
      <c r="R10" s="139"/>
      <c r="S10" s="139"/>
      <c r="T10" s="139"/>
      <c r="U10" s="139"/>
      <c r="V10" s="139"/>
      <c r="W10" s="139"/>
      <c r="X10" s="139"/>
      <c r="Y10" s="139"/>
      <c r="Z10" s="139"/>
    </row>
    <row r="11">
      <c r="A11" s="137" t="s">
        <v>538</v>
      </c>
      <c r="B11" s="138" t="s">
        <v>572</v>
      </c>
      <c r="C11" s="138" t="s">
        <v>573</v>
      </c>
      <c r="D11" s="138" t="s">
        <v>556</v>
      </c>
      <c r="E11" s="139"/>
      <c r="F11" s="139"/>
      <c r="G11" s="139"/>
      <c r="H11" s="139"/>
      <c r="I11" s="139"/>
      <c r="J11" s="139"/>
      <c r="K11" s="139"/>
      <c r="L11" s="139"/>
      <c r="M11" s="139"/>
      <c r="N11" s="139"/>
      <c r="O11" s="139"/>
      <c r="P11" s="139"/>
      <c r="Q11" s="139"/>
      <c r="R11" s="139"/>
      <c r="S11" s="139"/>
      <c r="T11" s="139"/>
      <c r="U11" s="139"/>
      <c r="V11" s="139"/>
      <c r="W11" s="139"/>
      <c r="X11" s="139"/>
      <c r="Y11" s="139"/>
      <c r="Z11" s="139"/>
    </row>
    <row r="12">
      <c r="A12" s="137" t="s">
        <v>539</v>
      </c>
      <c r="B12" s="138" t="s">
        <v>574</v>
      </c>
      <c r="C12" s="138" t="s">
        <v>575</v>
      </c>
      <c r="D12" s="138" t="s">
        <v>556</v>
      </c>
      <c r="E12" s="139"/>
      <c r="F12" s="139"/>
      <c r="G12" s="139"/>
      <c r="H12" s="139"/>
      <c r="I12" s="139"/>
      <c r="J12" s="139"/>
      <c r="K12" s="139"/>
      <c r="L12" s="139"/>
      <c r="M12" s="139"/>
      <c r="N12" s="139"/>
      <c r="O12" s="139"/>
      <c r="P12" s="139"/>
      <c r="Q12" s="139"/>
      <c r="R12" s="139"/>
      <c r="S12" s="139"/>
      <c r="T12" s="139"/>
      <c r="U12" s="139"/>
      <c r="V12" s="139"/>
      <c r="W12" s="139"/>
      <c r="X12" s="139"/>
      <c r="Y12" s="139"/>
      <c r="Z12" s="139"/>
    </row>
    <row r="13">
      <c r="A13" s="137" t="s">
        <v>540</v>
      </c>
      <c r="B13" s="138" t="s">
        <v>576</v>
      </c>
      <c r="C13" s="138" t="s">
        <v>577</v>
      </c>
      <c r="D13" s="138" t="s">
        <v>556</v>
      </c>
      <c r="E13" s="139"/>
      <c r="F13" s="139"/>
      <c r="G13" s="139"/>
      <c r="H13" s="139"/>
      <c r="I13" s="139"/>
      <c r="J13" s="139"/>
      <c r="K13" s="139"/>
      <c r="L13" s="139"/>
      <c r="M13" s="139"/>
      <c r="N13" s="139"/>
      <c r="O13" s="139"/>
      <c r="P13" s="139"/>
      <c r="Q13" s="139"/>
      <c r="R13" s="139"/>
      <c r="S13" s="139"/>
      <c r="T13" s="139"/>
      <c r="U13" s="139"/>
      <c r="V13" s="139"/>
      <c r="W13" s="139"/>
      <c r="X13" s="139"/>
      <c r="Y13" s="139"/>
      <c r="Z13" s="139"/>
    </row>
    <row r="14">
      <c r="A14" s="137" t="s">
        <v>541</v>
      </c>
      <c r="B14" s="138" t="s">
        <v>578</v>
      </c>
      <c r="C14" s="138" t="s">
        <v>579</v>
      </c>
      <c r="D14" s="138" t="s">
        <v>556</v>
      </c>
      <c r="E14" s="139"/>
      <c r="F14" s="139"/>
      <c r="G14" s="139"/>
      <c r="H14" s="139"/>
      <c r="I14" s="139"/>
      <c r="J14" s="139"/>
      <c r="K14" s="139"/>
      <c r="L14" s="139"/>
      <c r="M14" s="139"/>
      <c r="N14" s="139"/>
      <c r="O14" s="139"/>
      <c r="P14" s="139"/>
      <c r="Q14" s="139"/>
      <c r="R14" s="139"/>
      <c r="S14" s="139"/>
      <c r="T14" s="139"/>
      <c r="U14" s="139"/>
      <c r="V14" s="139"/>
      <c r="W14" s="139"/>
      <c r="X14" s="139"/>
      <c r="Y14" s="139"/>
      <c r="Z14" s="139"/>
    </row>
    <row r="15">
      <c r="A15" s="137" t="s">
        <v>542</v>
      </c>
      <c r="B15" s="138" t="s">
        <v>580</v>
      </c>
      <c r="C15" s="138" t="s">
        <v>581</v>
      </c>
      <c r="D15" s="138" t="s">
        <v>582</v>
      </c>
      <c r="E15" s="139"/>
      <c r="F15" s="139"/>
      <c r="G15" s="139"/>
      <c r="H15" s="139"/>
      <c r="I15" s="139"/>
      <c r="J15" s="139"/>
      <c r="K15" s="139"/>
      <c r="L15" s="139"/>
      <c r="M15" s="139"/>
      <c r="N15" s="139"/>
      <c r="O15" s="139"/>
      <c r="P15" s="139"/>
      <c r="Q15" s="139"/>
      <c r="R15" s="139"/>
      <c r="S15" s="139"/>
      <c r="T15" s="139"/>
      <c r="U15" s="139"/>
      <c r="V15" s="139"/>
      <c r="W15" s="139"/>
      <c r="X15" s="139"/>
      <c r="Y15" s="139"/>
      <c r="Z15" s="139"/>
    </row>
    <row r="16">
      <c r="A16" s="137" t="s">
        <v>544</v>
      </c>
      <c r="B16" s="140"/>
      <c r="C16" s="140"/>
      <c r="D16" s="138" t="s">
        <v>564</v>
      </c>
      <c r="E16" s="139"/>
      <c r="F16" s="139"/>
      <c r="G16" s="139"/>
      <c r="H16" s="139"/>
      <c r="I16" s="139"/>
      <c r="J16" s="139"/>
      <c r="K16" s="139"/>
      <c r="L16" s="139"/>
      <c r="M16" s="139"/>
      <c r="N16" s="139"/>
      <c r="O16" s="139"/>
      <c r="P16" s="139"/>
      <c r="Q16" s="139"/>
      <c r="R16" s="139"/>
      <c r="S16" s="139"/>
      <c r="T16" s="139"/>
      <c r="U16" s="139"/>
      <c r="V16" s="139"/>
      <c r="W16" s="139"/>
      <c r="X16" s="139"/>
      <c r="Y16" s="139"/>
      <c r="Z16" s="139"/>
    </row>
    <row r="17">
      <c r="A17" s="137" t="s">
        <v>543</v>
      </c>
      <c r="B17" s="138" t="s">
        <v>583</v>
      </c>
      <c r="C17" s="138" t="s">
        <v>584</v>
      </c>
      <c r="D17" s="138" t="s">
        <v>556</v>
      </c>
      <c r="E17" s="139"/>
      <c r="F17" s="139"/>
      <c r="G17" s="139"/>
      <c r="H17" s="139"/>
      <c r="I17" s="139"/>
      <c r="J17" s="139"/>
      <c r="K17" s="139"/>
      <c r="L17" s="139"/>
      <c r="M17" s="139"/>
      <c r="N17" s="139"/>
      <c r="O17" s="139"/>
      <c r="P17" s="139"/>
      <c r="Q17" s="139"/>
      <c r="R17" s="139"/>
      <c r="S17" s="139"/>
      <c r="T17" s="139"/>
      <c r="U17" s="139"/>
      <c r="V17" s="139"/>
      <c r="W17" s="139"/>
      <c r="X17" s="139"/>
      <c r="Y17" s="139"/>
      <c r="Z17" s="139"/>
    </row>
    <row r="18">
      <c r="A18" s="141"/>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c r="A19" s="141"/>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c r="A20" s="141"/>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ht="15.75" customHeight="1">
      <c r="A21" s="141"/>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ht="15.75" customHeight="1">
      <c r="A22" s="141"/>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ht="15.75" customHeight="1">
      <c r="A23" s="141"/>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ht="15.75" customHeight="1">
      <c r="A24" s="141"/>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ht="15.75" customHeight="1">
      <c r="A25" s="141"/>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ht="15.75" customHeight="1">
      <c r="A26" s="141"/>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ht="15.75" customHeight="1">
      <c r="A27" s="141"/>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ht="15.75" customHeight="1">
      <c r="A28" s="141"/>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ht="15.75" customHeight="1">
      <c r="A29" s="141"/>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ht="15.75" customHeight="1">
      <c r="A30" s="141"/>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ht="15.75" customHeight="1">
      <c r="A31" s="141"/>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ht="15.75" customHeight="1">
      <c r="A32" s="141"/>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ht="15.75" customHeight="1">
      <c r="A33" s="141"/>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ht="15.75" customHeight="1">
      <c r="A34" s="141"/>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ht="15.75" customHeight="1">
      <c r="A35" s="141"/>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ht="15.75" customHeight="1">
      <c r="A36" s="141"/>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ht="15.75" customHeight="1">
      <c r="A37" s="141"/>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ht="15.75" customHeight="1">
      <c r="A38" s="141"/>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ht="15.75" customHeight="1">
      <c r="A39" s="141"/>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ht="15.75" customHeight="1">
      <c r="A40" s="141"/>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ht="15.75" customHeight="1">
      <c r="A41" s="141"/>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ht="15.75" customHeight="1">
      <c r="A42" s="141"/>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ht="15.75" customHeight="1">
      <c r="A43" s="141"/>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ht="15.75" customHeight="1">
      <c r="A44" s="141"/>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ht="15.75" customHeight="1">
      <c r="A45" s="141"/>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ht="15.75" customHeight="1">
      <c r="A46" s="141"/>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ht="15.75" customHeight="1">
      <c r="A47" s="141"/>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ht="15.75" customHeight="1">
      <c r="A48" s="141"/>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ht="15.75" customHeight="1">
      <c r="A49" s="141"/>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ht="15.75" customHeight="1">
      <c r="A50" s="141"/>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ht="15.75" customHeight="1">
      <c r="A51" s="141"/>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ht="15.75" customHeight="1">
      <c r="A52" s="141"/>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ht="15.75" customHeight="1">
      <c r="A53" s="141"/>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ht="15.75" customHeight="1">
      <c r="A54" s="141"/>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ht="15.75" customHeight="1">
      <c r="A55" s="141"/>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ht="15.75" customHeight="1">
      <c r="A56" s="141"/>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ht="15.75" customHeight="1">
      <c r="A57" s="141"/>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ht="15.75" customHeight="1">
      <c r="A58" s="141"/>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ht="15.75" customHeight="1">
      <c r="A59" s="141"/>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ht="15.75" customHeight="1">
      <c r="A60" s="141"/>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ht="15.75" customHeight="1">
      <c r="A61" s="141"/>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ht="15.75" customHeight="1">
      <c r="A62" s="141"/>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ht="15.75" customHeight="1">
      <c r="A63" s="141"/>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ht="15.75" customHeight="1">
      <c r="A64" s="141"/>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ht="15.75" customHeight="1">
      <c r="A65" s="141"/>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ht="15.75" customHeight="1">
      <c r="A66" s="141"/>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ht="15.75" customHeight="1">
      <c r="A67" s="141"/>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ht="15.75" customHeight="1">
      <c r="A68" s="141"/>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ht="15.75" customHeight="1">
      <c r="A69" s="141"/>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ht="15.75" customHeight="1">
      <c r="A70" s="141"/>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ht="15.75" customHeight="1">
      <c r="A71" s="141"/>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ht="15.75" customHeight="1">
      <c r="A72" s="141"/>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ht="15.75" customHeight="1">
      <c r="A73" s="141"/>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ht="15.75" customHeight="1">
      <c r="A74" s="141"/>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ht="15.75" customHeight="1">
      <c r="A75" s="141"/>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ht="15.75" customHeight="1">
      <c r="A76" s="141"/>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ht="15.75" customHeight="1">
      <c r="A77" s="141"/>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ht="15.75" customHeight="1">
      <c r="A78" s="141"/>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ht="15.75" customHeight="1">
      <c r="A79" s="141"/>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ht="15.75" customHeight="1">
      <c r="A80" s="141"/>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ht="15.75" customHeight="1">
      <c r="A81" s="141"/>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ht="15.75" customHeight="1">
      <c r="A82" s="141"/>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ht="15.75" customHeight="1">
      <c r="A83" s="141"/>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ht="15.75" customHeight="1">
      <c r="A84" s="141"/>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ht="15.75" customHeight="1">
      <c r="A85" s="141"/>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ht="15.75" customHeight="1">
      <c r="A86" s="141"/>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ht="15.75" customHeight="1">
      <c r="A87" s="141"/>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ht="15.75" customHeight="1">
      <c r="A88" s="141"/>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ht="15.75" customHeight="1">
      <c r="A89" s="141"/>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ht="15.75" customHeight="1">
      <c r="A90" s="141"/>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ht="15.75" customHeight="1">
      <c r="A91" s="141"/>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ht="15.75" customHeight="1">
      <c r="A92" s="141"/>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ht="15.75" customHeight="1">
      <c r="A93" s="141"/>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ht="15.75" customHeight="1">
      <c r="A94" s="141"/>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ht="15.75" customHeight="1">
      <c r="A95" s="141"/>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ht="15.75" customHeight="1">
      <c r="A96" s="141"/>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ht="15.75" customHeight="1">
      <c r="A97" s="141"/>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ht="15.75" customHeight="1">
      <c r="A98" s="141"/>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ht="15.75" customHeight="1">
      <c r="A99" s="141"/>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ht="15.75" customHeight="1">
      <c r="A100" s="141"/>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ht="15.75" customHeight="1">
      <c r="A101" s="141"/>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ht="15.75" customHeight="1">
      <c r="A102" s="141"/>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ht="15.75" customHeight="1">
      <c r="A103" s="141"/>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ht="15.75" customHeight="1">
      <c r="A104" s="141"/>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ht="15.75" customHeight="1">
      <c r="A105" s="141"/>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ht="15.75" customHeight="1">
      <c r="A106" s="141"/>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ht="15.75" customHeight="1">
      <c r="A107" s="141"/>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ht="15.75" customHeight="1">
      <c r="A108" s="141"/>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ht="15.75" customHeight="1">
      <c r="A109" s="141"/>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ht="15.75" customHeight="1">
      <c r="A110" s="141"/>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ht="15.75" customHeight="1">
      <c r="A111" s="141"/>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ht="15.75" customHeight="1">
      <c r="A112" s="141"/>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ht="15.75" customHeight="1">
      <c r="A113" s="141"/>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ht="15.75" customHeight="1">
      <c r="A114" s="141"/>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ht="15.75" customHeight="1">
      <c r="A115" s="141"/>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ht="15.75" customHeight="1">
      <c r="A116" s="141"/>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ht="15.75" customHeight="1">
      <c r="A117" s="141"/>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ht="15.75" customHeight="1">
      <c r="A118" s="141"/>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ht="15.75" customHeight="1">
      <c r="A119" s="141"/>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ht="15.75" customHeight="1">
      <c r="A120" s="141"/>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ht="15.75" customHeight="1">
      <c r="A121" s="141"/>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ht="15.75" customHeight="1">
      <c r="A122" s="141"/>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ht="15.75" customHeight="1">
      <c r="A123" s="141"/>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ht="15.75" customHeight="1">
      <c r="A124" s="141"/>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ht="15.75" customHeight="1">
      <c r="A125" s="141"/>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ht="15.75" customHeight="1">
      <c r="A126" s="141"/>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ht="15.75" customHeight="1">
      <c r="A127" s="141"/>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ht="15.75" customHeight="1">
      <c r="A128" s="14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ht="15.75" customHeight="1">
      <c r="A129" s="141"/>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ht="15.75" customHeight="1">
      <c r="A130" s="141"/>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ht="15.75" customHeight="1">
      <c r="A131" s="14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ht="15.75" customHeight="1">
      <c r="A132" s="141"/>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ht="15.75" customHeight="1">
      <c r="A133" s="141"/>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ht="15.75" customHeight="1">
      <c r="A134" s="141"/>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ht="15.75" customHeight="1">
      <c r="A135" s="141"/>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ht="15.75" customHeight="1">
      <c r="A136" s="141"/>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ht="15.75" customHeight="1">
      <c r="A137" s="141"/>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ht="15.75" customHeight="1">
      <c r="A138" s="141"/>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ht="15.75" customHeight="1">
      <c r="A139" s="141"/>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ht="15.75" customHeight="1">
      <c r="A140" s="141"/>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ht="15.75" customHeight="1">
      <c r="A141" s="141"/>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ht="15.75" customHeight="1">
      <c r="A142" s="141"/>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ht="15.75" customHeight="1">
      <c r="A143" s="141"/>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ht="15.75" customHeight="1">
      <c r="A144" s="141"/>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ht="15.75" customHeight="1">
      <c r="A145" s="141"/>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ht="15.75" customHeight="1">
      <c r="A146" s="141"/>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ht="15.75" customHeight="1">
      <c r="A147" s="141"/>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ht="15.75" customHeight="1">
      <c r="A148" s="141"/>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ht="15.75" customHeight="1">
      <c r="A149" s="141"/>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ht="15.75" customHeight="1">
      <c r="A150" s="141"/>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ht="15.75" customHeight="1">
      <c r="A151" s="141"/>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ht="15.75" customHeight="1">
      <c r="A152" s="141"/>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ht="15.75" customHeight="1">
      <c r="A153" s="141"/>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ht="15.75" customHeight="1">
      <c r="A154" s="141"/>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ht="15.75" customHeight="1">
      <c r="A155" s="141"/>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ht="15.75" customHeight="1">
      <c r="A156" s="141"/>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ht="15.75" customHeight="1">
      <c r="A157" s="141"/>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ht="15.75" customHeight="1">
      <c r="A158" s="141"/>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ht="15.75" customHeight="1">
      <c r="A159" s="141"/>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ht="15.75" customHeight="1">
      <c r="A160" s="141"/>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ht="15.75" customHeight="1">
      <c r="A161" s="141"/>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ht="15.75" customHeight="1">
      <c r="A162" s="141"/>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ht="15.75" customHeight="1">
      <c r="A163" s="141"/>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ht="15.75" customHeight="1">
      <c r="A164" s="141"/>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ht="15.75" customHeight="1">
      <c r="A165" s="141"/>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ht="15.75" customHeight="1">
      <c r="A166" s="141"/>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ht="15.75" customHeight="1">
      <c r="A167" s="141"/>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ht="15.75" customHeight="1">
      <c r="A168" s="141"/>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ht="15.75" customHeight="1">
      <c r="A169" s="141"/>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ht="15.75" customHeight="1">
      <c r="A170" s="141"/>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ht="15.75" customHeight="1">
      <c r="A171" s="141"/>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ht="15.75" customHeight="1">
      <c r="A172" s="141"/>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ht="15.75" customHeight="1">
      <c r="A173" s="141"/>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ht="15.75" customHeight="1">
      <c r="A174" s="141"/>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ht="15.75" customHeight="1">
      <c r="A175" s="141"/>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ht="15.75" customHeight="1">
      <c r="A176" s="141"/>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ht="15.75" customHeight="1">
      <c r="A177" s="141"/>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ht="15.75" customHeight="1">
      <c r="A178" s="141"/>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ht="15.75" customHeight="1">
      <c r="A179" s="141"/>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ht="15.75" customHeight="1">
      <c r="A180" s="141"/>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ht="15.75" customHeight="1">
      <c r="A181" s="141"/>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ht="15.75" customHeight="1">
      <c r="A182" s="141"/>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ht="15.75" customHeight="1">
      <c r="A183" s="141"/>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ht="15.75" customHeight="1">
      <c r="A184" s="141"/>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ht="15.75" customHeight="1">
      <c r="A185" s="141"/>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ht="15.75" customHeight="1">
      <c r="A186" s="141"/>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ht="15.75" customHeight="1">
      <c r="A187" s="141"/>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ht="15.75" customHeight="1">
      <c r="A188" s="141"/>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ht="15.75" customHeight="1">
      <c r="A189" s="141"/>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ht="15.75" customHeight="1">
      <c r="A190" s="141"/>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ht="15.75" customHeight="1">
      <c r="A191" s="141"/>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ht="15.75" customHeight="1">
      <c r="A192" s="141"/>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ht="15.75" customHeight="1">
      <c r="A193" s="141"/>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ht="15.75" customHeight="1">
      <c r="A194" s="141"/>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ht="15.75" customHeight="1">
      <c r="A195" s="141"/>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ht="15.75" customHeight="1">
      <c r="A196" s="141"/>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ht="15.75" customHeight="1">
      <c r="A197" s="141"/>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ht="15.75" customHeight="1">
      <c r="A198" s="141"/>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ht="15.75" customHeight="1">
      <c r="A199" s="141"/>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ht="15.75" customHeight="1">
      <c r="A200" s="141"/>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ht="15.75" customHeight="1">
      <c r="A201" s="141"/>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ht="15.75" customHeight="1">
      <c r="A202" s="141"/>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ht="15.75" customHeight="1">
      <c r="A203" s="141"/>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ht="15.75" customHeight="1">
      <c r="A204" s="141"/>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ht="15.75" customHeight="1">
      <c r="A205" s="141"/>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ht="15.75" customHeight="1">
      <c r="A206" s="141"/>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ht="15.75" customHeight="1">
      <c r="A207" s="141"/>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ht="15.75" customHeight="1">
      <c r="A208" s="141"/>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ht="15.75" customHeight="1">
      <c r="A209" s="141"/>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ht="15.75" customHeight="1">
      <c r="A210" s="141"/>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ht="15.75" customHeight="1">
      <c r="A211" s="141"/>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ht="15.75" customHeight="1">
      <c r="A212" s="141"/>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ht="15.75" customHeight="1">
      <c r="A213" s="141"/>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ht="15.75" customHeight="1">
      <c r="A214" s="141"/>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ht="15.75" customHeight="1">
      <c r="A215" s="141"/>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ht="15.75" customHeight="1">
      <c r="A216" s="141"/>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ht="15.75" customHeight="1">
      <c r="A217" s="141"/>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ht="15.75" customHeight="1">
      <c r="A218" s="141"/>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ht="15.75" customHeight="1">
      <c r="A219" s="141"/>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ht="15.75" customHeight="1">
      <c r="A220" s="141"/>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ht="15.75" customHeight="1">
      <c r="A221" s="141"/>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ht="15.75" customHeight="1">
      <c r="A222" s="141"/>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ht="15.75" customHeight="1">
      <c r="A223" s="141"/>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ht="15.75" customHeight="1">
      <c r="A224" s="141"/>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ht="15.75" customHeight="1">
      <c r="A225" s="141"/>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ht="15.75" customHeight="1">
      <c r="A226" s="141"/>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ht="15.75" customHeight="1">
      <c r="A227" s="141"/>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ht="15.75" customHeight="1">
      <c r="A228" s="141"/>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ht="15.75" customHeight="1">
      <c r="A229" s="141"/>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ht="15.75" customHeight="1">
      <c r="A230" s="141"/>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ht="15.75" customHeight="1">
      <c r="A231" s="141"/>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ht="15.75" customHeight="1">
      <c r="A232" s="141"/>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ht="15.75" customHeight="1">
      <c r="A233" s="141"/>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ht="15.75" customHeight="1">
      <c r="A234" s="141"/>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ht="15.75" customHeight="1">
      <c r="A235" s="141"/>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ht="15.75" customHeight="1">
      <c r="A236" s="141"/>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ht="15.75" customHeight="1">
      <c r="A237" s="141"/>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ht="15.75" customHeight="1">
      <c r="A238" s="141"/>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ht="15.75" customHeight="1">
      <c r="A239" s="141"/>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ht="15.75" customHeight="1">
      <c r="A240" s="141"/>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ht="15.75" customHeight="1">
      <c r="A241" s="141"/>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ht="15.75" customHeight="1">
      <c r="A242" s="141"/>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ht="15.75" customHeight="1">
      <c r="A243" s="141"/>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ht="15.75" customHeight="1">
      <c r="A244" s="141"/>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ht="15.75" customHeight="1">
      <c r="A245" s="141"/>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ht="15.75" customHeight="1">
      <c r="A246" s="141"/>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ht="15.75" customHeight="1">
      <c r="A247" s="141"/>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ht="15.75" customHeight="1">
      <c r="A248" s="141"/>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ht="15.75" customHeight="1">
      <c r="A249" s="141"/>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ht="15.75" customHeight="1">
      <c r="A250" s="141"/>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ht="15.75" customHeight="1">
      <c r="A251" s="141"/>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ht="15.75" customHeight="1">
      <c r="A252" s="141"/>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ht="15.75" customHeight="1">
      <c r="A253" s="141"/>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ht="15.75" customHeight="1">
      <c r="A254" s="141"/>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ht="15.75" customHeight="1">
      <c r="A255" s="141"/>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ht="15.75" customHeight="1">
      <c r="A256" s="141"/>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ht="15.75" customHeight="1">
      <c r="A257" s="141"/>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ht="15.75" customHeight="1">
      <c r="A258" s="141"/>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ht="15.75" customHeight="1">
      <c r="A259" s="141"/>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ht="15.75" customHeight="1">
      <c r="A260" s="141"/>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ht="15.75" customHeight="1">
      <c r="A261" s="141"/>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ht="15.75" customHeight="1">
      <c r="A262" s="141"/>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ht="15.75" customHeight="1">
      <c r="A263" s="141"/>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ht="15.75" customHeight="1">
      <c r="A264" s="141"/>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ht="15.75" customHeight="1">
      <c r="A265" s="141"/>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ht="15.75" customHeight="1">
      <c r="A266" s="141"/>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ht="15.75" customHeight="1">
      <c r="A267" s="141"/>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ht="15.75" customHeight="1">
      <c r="A268" s="141"/>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ht="15.75" customHeight="1">
      <c r="A269" s="141"/>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ht="15.75" customHeight="1">
      <c r="A270" s="141"/>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ht="15.75" customHeight="1">
      <c r="A271" s="141"/>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ht="15.75" customHeight="1">
      <c r="A272" s="141"/>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ht="15.75" customHeight="1">
      <c r="A273" s="141"/>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ht="15.75" customHeight="1">
      <c r="A274" s="141"/>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ht="15.75" customHeight="1">
      <c r="A275" s="141"/>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ht="15.75" customHeight="1">
      <c r="A276" s="141"/>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ht="15.75" customHeight="1">
      <c r="A277" s="141"/>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ht="15.75" customHeight="1">
      <c r="A278" s="141"/>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ht="15.75" customHeight="1">
      <c r="A279" s="141"/>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ht="15.75" customHeight="1">
      <c r="A280" s="141"/>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ht="15.75" customHeight="1">
      <c r="A281" s="141"/>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ht="15.75" customHeight="1">
      <c r="A282" s="141"/>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ht="15.75" customHeight="1">
      <c r="A283" s="141"/>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ht="15.75" customHeight="1">
      <c r="A284" s="141"/>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ht="15.75" customHeight="1">
      <c r="A285" s="141"/>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ht="15.75" customHeight="1">
      <c r="A286" s="141"/>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ht="15.75" customHeight="1">
      <c r="A287" s="141"/>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ht="15.75" customHeight="1">
      <c r="A288" s="141"/>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ht="15.75" customHeight="1">
      <c r="A289" s="141"/>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ht="15.75" customHeight="1">
      <c r="A290" s="141"/>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ht="15.75" customHeight="1">
      <c r="A291" s="141"/>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ht="15.75" customHeight="1">
      <c r="A292" s="141"/>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ht="15.75" customHeight="1">
      <c r="A293" s="141"/>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ht="15.75" customHeight="1">
      <c r="A294" s="141"/>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ht="15.75" customHeight="1">
      <c r="A295" s="141"/>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ht="15.75" customHeight="1">
      <c r="A296" s="141"/>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ht="15.75" customHeight="1">
      <c r="A297" s="141"/>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ht="15.75" customHeight="1">
      <c r="A298" s="141"/>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ht="15.75" customHeight="1">
      <c r="A299" s="141"/>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ht="15.75" customHeight="1">
      <c r="A300" s="141"/>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ht="15.75" customHeight="1">
      <c r="A301" s="141"/>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ht="15.75" customHeight="1">
      <c r="A302" s="141"/>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ht="15.75" customHeight="1">
      <c r="A303" s="141"/>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ht="15.75" customHeight="1">
      <c r="A304" s="141"/>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ht="15.75" customHeight="1">
      <c r="A305" s="141"/>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ht="15.75" customHeight="1">
      <c r="A306" s="141"/>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ht="15.75" customHeight="1">
      <c r="A307" s="141"/>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ht="15.75" customHeight="1">
      <c r="A308" s="141"/>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ht="15.75" customHeight="1">
      <c r="A309" s="141"/>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ht="15.75" customHeight="1">
      <c r="A310" s="141"/>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ht="15.75" customHeight="1">
      <c r="A311" s="141"/>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ht="15.75" customHeight="1">
      <c r="A312" s="141"/>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ht="15.75" customHeight="1">
      <c r="A313" s="141"/>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ht="15.75" customHeight="1">
      <c r="A314" s="141"/>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ht="15.75" customHeight="1">
      <c r="A315" s="141"/>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ht="15.75" customHeight="1">
      <c r="A316" s="141"/>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ht="15.75" customHeight="1">
      <c r="A317" s="141"/>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ht="15.75" customHeight="1">
      <c r="A318" s="141"/>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ht="15.75" customHeight="1">
      <c r="A319" s="141"/>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ht="15.75" customHeight="1">
      <c r="A320" s="141"/>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ht="15.75" customHeight="1">
      <c r="A321" s="141"/>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ht="15.75" customHeight="1">
      <c r="A322" s="141"/>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ht="15.75" customHeight="1">
      <c r="A323" s="141"/>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ht="15.75" customHeight="1">
      <c r="A324" s="141"/>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ht="15.75" customHeight="1">
      <c r="A325" s="141"/>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ht="15.75" customHeight="1">
      <c r="A326" s="141"/>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ht="15.75" customHeight="1">
      <c r="A327" s="141"/>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ht="15.75" customHeight="1">
      <c r="A328" s="141"/>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ht="15.75" customHeight="1">
      <c r="A329" s="141"/>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ht="15.75" customHeight="1">
      <c r="A330" s="141"/>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ht="15.75" customHeight="1">
      <c r="A331" s="141"/>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ht="15.75" customHeight="1">
      <c r="A332" s="141"/>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ht="15.75" customHeight="1">
      <c r="A333" s="141"/>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ht="15.75" customHeight="1">
      <c r="A334" s="141"/>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ht="15.75" customHeight="1">
      <c r="A335" s="141"/>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ht="15.75" customHeight="1">
      <c r="A336" s="141"/>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ht="15.75" customHeight="1">
      <c r="A337" s="141"/>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ht="15.75" customHeight="1">
      <c r="A338" s="141"/>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ht="15.75" customHeight="1">
      <c r="A339" s="141"/>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ht="15.75" customHeight="1">
      <c r="A340" s="141"/>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ht="15.75" customHeight="1">
      <c r="A341" s="141"/>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ht="15.75" customHeight="1">
      <c r="A342" s="141"/>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ht="15.75" customHeight="1">
      <c r="A343" s="141"/>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ht="15.75" customHeight="1">
      <c r="A344" s="141"/>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ht="15.75" customHeight="1">
      <c r="A345" s="141"/>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ht="15.75" customHeight="1">
      <c r="A346" s="141"/>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ht="15.75" customHeight="1">
      <c r="A347" s="141"/>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ht="15.75" customHeight="1">
      <c r="A348" s="141"/>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ht="15.75" customHeight="1">
      <c r="A349" s="141"/>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ht="15.75" customHeight="1">
      <c r="A350" s="141"/>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ht="15.75" customHeight="1">
      <c r="A351" s="141"/>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ht="15.75" customHeight="1">
      <c r="A352" s="141"/>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ht="15.75" customHeight="1">
      <c r="A353" s="141"/>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ht="15.75" customHeight="1">
      <c r="A354" s="141"/>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ht="15.75" customHeight="1">
      <c r="A355" s="141"/>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ht="15.75" customHeight="1">
      <c r="A356" s="141"/>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ht="15.75" customHeight="1">
      <c r="A357" s="141"/>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ht="15.75" customHeight="1">
      <c r="A358" s="141"/>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ht="15.75" customHeight="1">
      <c r="A359" s="141"/>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ht="15.75" customHeight="1">
      <c r="A360" s="141"/>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ht="15.75" customHeight="1">
      <c r="A361" s="141"/>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ht="15.75" customHeight="1">
      <c r="A362" s="141"/>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ht="15.75" customHeight="1">
      <c r="A363" s="141"/>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ht="15.75" customHeight="1">
      <c r="A364" s="141"/>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ht="15.75" customHeight="1">
      <c r="A365" s="141"/>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ht="15.75" customHeight="1">
      <c r="A366" s="141"/>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ht="15.75" customHeight="1">
      <c r="A367" s="141"/>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ht="15.75" customHeight="1">
      <c r="A368" s="141"/>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ht="15.75" customHeight="1">
      <c r="A369" s="141"/>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ht="15.75" customHeight="1">
      <c r="A370" s="141"/>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ht="15.75" customHeight="1">
      <c r="A371" s="141"/>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ht="15.75" customHeight="1">
      <c r="A372" s="141"/>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ht="15.75" customHeight="1">
      <c r="A373" s="141"/>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ht="15.75" customHeight="1">
      <c r="A374" s="141"/>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ht="15.75" customHeight="1">
      <c r="A375" s="141"/>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ht="15.75" customHeight="1">
      <c r="A376" s="141"/>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ht="15.75" customHeight="1">
      <c r="A377" s="141"/>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ht="15.75" customHeight="1">
      <c r="A378" s="141"/>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ht="15.75" customHeight="1">
      <c r="A379" s="141"/>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ht="15.75" customHeight="1">
      <c r="A380" s="141"/>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ht="15.75" customHeight="1">
      <c r="A381" s="141"/>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ht="15.75" customHeight="1">
      <c r="A382" s="141"/>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ht="15.75" customHeight="1">
      <c r="A383" s="141"/>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ht="15.75" customHeight="1">
      <c r="A384" s="141"/>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ht="15.75" customHeight="1">
      <c r="A385" s="141"/>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ht="15.75" customHeight="1">
      <c r="A386" s="141"/>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ht="15.75" customHeight="1">
      <c r="A387" s="141"/>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ht="15.75" customHeight="1">
      <c r="A388" s="141"/>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ht="15.75" customHeight="1">
      <c r="A389" s="141"/>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ht="15.75" customHeight="1">
      <c r="A390" s="141"/>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ht="15.75" customHeight="1">
      <c r="A391" s="141"/>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ht="15.75" customHeight="1">
      <c r="A392" s="141"/>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ht="15.75" customHeight="1">
      <c r="A393" s="141"/>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ht="15.75" customHeight="1">
      <c r="A394" s="141"/>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ht="15.75" customHeight="1">
      <c r="A395" s="141"/>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ht="15.75" customHeight="1">
      <c r="A396" s="141"/>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ht="15.75" customHeight="1">
      <c r="A397" s="141"/>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ht="15.75" customHeight="1">
      <c r="A398" s="141"/>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ht="15.75" customHeight="1">
      <c r="A399" s="141"/>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ht="15.75" customHeight="1">
      <c r="A400" s="141"/>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ht="15.75" customHeight="1">
      <c r="A401" s="141"/>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ht="15.75" customHeight="1">
      <c r="A402" s="141"/>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ht="15.75" customHeight="1">
      <c r="A403" s="141"/>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ht="15.75" customHeight="1">
      <c r="A404" s="141"/>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ht="15.75" customHeight="1">
      <c r="A405" s="141"/>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ht="15.75" customHeight="1">
      <c r="A406" s="141"/>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ht="15.75" customHeight="1">
      <c r="A407" s="141"/>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ht="15.75" customHeight="1">
      <c r="A408" s="141"/>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ht="15.75" customHeight="1">
      <c r="A409" s="141"/>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ht="15.75" customHeight="1">
      <c r="A410" s="141"/>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ht="15.75" customHeight="1">
      <c r="A411" s="141"/>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ht="15.75" customHeight="1">
      <c r="A412" s="141"/>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ht="15.75" customHeight="1">
      <c r="A413" s="141"/>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ht="15.75" customHeight="1">
      <c r="A414" s="141"/>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ht="15.75" customHeight="1">
      <c r="A415" s="141"/>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ht="15.75" customHeight="1">
      <c r="A416" s="141"/>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ht="15.75" customHeight="1">
      <c r="A417" s="141"/>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ht="15.75" customHeight="1">
      <c r="A418" s="141"/>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ht="15.75" customHeight="1">
      <c r="A419" s="141"/>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ht="15.75" customHeight="1">
      <c r="A420" s="141"/>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ht="15.75" customHeight="1">
      <c r="A421" s="141"/>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ht="15.75" customHeight="1">
      <c r="A422" s="141"/>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ht="15.75" customHeight="1">
      <c r="A423" s="141"/>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ht="15.75" customHeight="1">
      <c r="A424" s="141"/>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ht="15.75" customHeight="1">
      <c r="A425" s="141"/>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ht="15.75" customHeight="1">
      <c r="A426" s="141"/>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ht="15.75" customHeight="1">
      <c r="A427" s="141"/>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ht="15.75" customHeight="1">
      <c r="A428" s="141"/>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ht="15.75" customHeight="1">
      <c r="A429" s="141"/>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ht="15.75" customHeight="1">
      <c r="A430" s="141"/>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ht="15.75" customHeight="1">
      <c r="A431" s="141"/>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ht="15.75" customHeight="1">
      <c r="A432" s="141"/>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ht="15.75" customHeight="1">
      <c r="A433" s="141"/>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ht="15.75" customHeight="1">
      <c r="A434" s="141"/>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ht="15.75" customHeight="1">
      <c r="A435" s="141"/>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ht="15.75" customHeight="1">
      <c r="A436" s="141"/>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ht="15.75" customHeight="1">
      <c r="A437" s="141"/>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ht="15.75" customHeight="1">
      <c r="A438" s="141"/>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ht="15.75" customHeight="1">
      <c r="A439" s="141"/>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ht="15.75" customHeight="1">
      <c r="A440" s="141"/>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ht="15.75" customHeight="1">
      <c r="A441" s="141"/>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ht="15.75" customHeight="1">
      <c r="A442" s="141"/>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ht="15.75" customHeight="1">
      <c r="A443" s="141"/>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ht="15.75" customHeight="1">
      <c r="A444" s="141"/>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ht="15.75" customHeight="1">
      <c r="A445" s="141"/>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ht="15.75" customHeight="1">
      <c r="A446" s="141"/>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ht="15.75" customHeight="1">
      <c r="A447" s="141"/>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ht="15.75" customHeight="1">
      <c r="A448" s="141"/>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ht="15.75" customHeight="1">
      <c r="A449" s="141"/>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ht="15.75" customHeight="1">
      <c r="A450" s="141"/>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ht="15.75" customHeight="1">
      <c r="A451" s="141"/>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ht="15.75" customHeight="1">
      <c r="A452" s="141"/>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ht="15.75" customHeight="1">
      <c r="A453" s="141"/>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ht="15.75" customHeight="1">
      <c r="A454" s="141"/>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ht="15.75" customHeight="1">
      <c r="A455" s="141"/>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ht="15.75" customHeight="1">
      <c r="A456" s="141"/>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ht="15.75" customHeight="1">
      <c r="A457" s="141"/>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ht="15.75" customHeight="1">
      <c r="A458" s="141"/>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ht="15.75" customHeight="1">
      <c r="A459" s="141"/>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ht="15.75" customHeight="1">
      <c r="A460" s="141"/>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ht="15.75" customHeight="1">
      <c r="A461" s="141"/>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ht="15.75" customHeight="1">
      <c r="A462" s="141"/>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ht="15.75" customHeight="1">
      <c r="A463" s="141"/>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ht="15.75" customHeight="1">
      <c r="A464" s="141"/>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ht="15.75" customHeight="1">
      <c r="A465" s="141"/>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ht="15.75" customHeight="1">
      <c r="A466" s="141"/>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ht="15.75" customHeight="1">
      <c r="A467" s="141"/>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ht="15.75" customHeight="1">
      <c r="A468" s="141"/>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ht="15.75" customHeight="1">
      <c r="A469" s="141"/>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ht="15.75" customHeight="1">
      <c r="A470" s="141"/>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ht="15.75" customHeight="1">
      <c r="A471" s="141"/>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ht="15.75" customHeight="1">
      <c r="A472" s="141"/>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ht="15.75" customHeight="1">
      <c r="A473" s="141"/>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ht="15.75" customHeight="1">
      <c r="A474" s="141"/>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ht="15.75" customHeight="1">
      <c r="A475" s="141"/>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ht="15.75" customHeight="1">
      <c r="A476" s="141"/>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ht="15.75" customHeight="1">
      <c r="A477" s="141"/>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ht="15.75" customHeight="1">
      <c r="A478" s="141"/>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ht="15.75" customHeight="1">
      <c r="A479" s="141"/>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ht="15.75" customHeight="1">
      <c r="A480" s="141"/>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ht="15.75" customHeight="1">
      <c r="A481" s="141"/>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ht="15.75" customHeight="1">
      <c r="A482" s="141"/>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ht="15.75" customHeight="1">
      <c r="A483" s="141"/>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ht="15.75" customHeight="1">
      <c r="A484" s="141"/>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ht="15.75" customHeight="1">
      <c r="A485" s="141"/>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ht="15.75" customHeight="1">
      <c r="A486" s="141"/>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ht="15.75" customHeight="1">
      <c r="A487" s="141"/>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ht="15.75" customHeight="1">
      <c r="A488" s="141"/>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ht="15.75" customHeight="1">
      <c r="A489" s="141"/>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ht="15.75" customHeight="1">
      <c r="A490" s="141"/>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ht="15.75" customHeight="1">
      <c r="A491" s="141"/>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ht="15.75" customHeight="1">
      <c r="A492" s="141"/>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ht="15.75" customHeight="1">
      <c r="A493" s="141"/>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ht="15.75" customHeight="1">
      <c r="A494" s="141"/>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ht="15.75" customHeight="1">
      <c r="A495" s="141"/>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ht="15.75" customHeight="1">
      <c r="A496" s="141"/>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ht="15.75" customHeight="1">
      <c r="A497" s="141"/>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ht="15.75" customHeight="1">
      <c r="A498" s="141"/>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ht="15.75" customHeight="1">
      <c r="A499" s="141"/>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ht="15.75" customHeight="1">
      <c r="A500" s="141"/>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ht="15.75" customHeight="1">
      <c r="A501" s="141"/>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ht="15.75" customHeight="1">
      <c r="A502" s="141"/>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ht="15.75" customHeight="1">
      <c r="A503" s="141"/>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ht="15.75" customHeight="1">
      <c r="A504" s="141"/>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ht="15.75" customHeight="1">
      <c r="A505" s="141"/>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ht="15.75" customHeight="1">
      <c r="A506" s="141"/>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ht="15.75" customHeight="1">
      <c r="A507" s="141"/>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ht="15.75" customHeight="1">
      <c r="A508" s="141"/>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ht="15.75" customHeight="1">
      <c r="A509" s="141"/>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ht="15.75" customHeight="1">
      <c r="A510" s="141"/>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ht="15.75" customHeight="1">
      <c r="A511" s="141"/>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ht="15.75" customHeight="1">
      <c r="A512" s="141"/>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ht="15.75" customHeight="1">
      <c r="A513" s="141"/>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ht="15.75" customHeight="1">
      <c r="A514" s="141"/>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ht="15.75" customHeight="1">
      <c r="A515" s="141"/>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ht="15.75" customHeight="1">
      <c r="A516" s="141"/>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ht="15.75" customHeight="1">
      <c r="A517" s="141"/>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ht="15.75" customHeight="1">
      <c r="A518" s="141"/>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ht="15.75" customHeight="1">
      <c r="A519" s="141"/>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ht="15.75" customHeight="1">
      <c r="A520" s="141"/>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ht="15.75" customHeight="1">
      <c r="A521" s="141"/>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ht="15.75" customHeight="1">
      <c r="A522" s="141"/>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ht="15.75" customHeight="1">
      <c r="A523" s="141"/>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ht="15.75" customHeight="1">
      <c r="A524" s="141"/>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ht="15.75" customHeight="1">
      <c r="A525" s="141"/>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ht="15.75" customHeight="1">
      <c r="A526" s="141"/>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ht="15.75" customHeight="1">
      <c r="A527" s="141"/>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ht="15.75" customHeight="1">
      <c r="A528" s="141"/>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ht="15.75" customHeight="1">
      <c r="A529" s="141"/>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ht="15.75" customHeight="1">
      <c r="A530" s="141"/>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ht="15.75" customHeight="1">
      <c r="A531" s="141"/>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ht="15.75" customHeight="1">
      <c r="A532" s="141"/>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ht="15.75" customHeight="1">
      <c r="A533" s="141"/>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ht="15.75" customHeight="1">
      <c r="A534" s="141"/>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ht="15.75" customHeight="1">
      <c r="A535" s="141"/>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ht="15.75" customHeight="1">
      <c r="A536" s="141"/>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ht="15.75" customHeight="1">
      <c r="A537" s="141"/>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ht="15.75" customHeight="1">
      <c r="A538" s="141"/>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ht="15.75" customHeight="1">
      <c r="A539" s="141"/>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ht="15.75" customHeight="1">
      <c r="A540" s="141"/>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ht="15.75" customHeight="1">
      <c r="A541" s="141"/>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ht="15.75" customHeight="1">
      <c r="A542" s="141"/>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ht="15.75" customHeight="1">
      <c r="A543" s="141"/>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ht="15.75" customHeight="1">
      <c r="A544" s="141"/>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ht="15.75" customHeight="1">
      <c r="A545" s="141"/>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ht="15.75" customHeight="1">
      <c r="A546" s="141"/>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ht="15.75" customHeight="1">
      <c r="A547" s="141"/>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ht="15.75" customHeight="1">
      <c r="A548" s="141"/>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ht="15.75" customHeight="1">
      <c r="A549" s="141"/>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ht="15.75" customHeight="1">
      <c r="A550" s="141"/>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ht="15.75" customHeight="1">
      <c r="A551" s="141"/>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ht="15.75" customHeight="1">
      <c r="A552" s="141"/>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ht="15.75" customHeight="1">
      <c r="A553" s="141"/>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ht="15.75" customHeight="1">
      <c r="A554" s="141"/>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ht="15.75" customHeight="1">
      <c r="A555" s="141"/>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ht="15.75" customHeight="1">
      <c r="A556" s="141"/>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ht="15.75" customHeight="1">
      <c r="A557" s="141"/>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ht="15.75" customHeight="1">
      <c r="A558" s="141"/>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ht="15.75" customHeight="1">
      <c r="A559" s="141"/>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ht="15.75" customHeight="1">
      <c r="A560" s="141"/>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ht="15.75" customHeight="1">
      <c r="A561" s="141"/>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ht="15.75" customHeight="1">
      <c r="A562" s="141"/>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ht="15.75" customHeight="1">
      <c r="A563" s="141"/>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ht="15.75" customHeight="1">
      <c r="A564" s="141"/>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ht="15.75" customHeight="1">
      <c r="A565" s="141"/>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ht="15.75" customHeight="1">
      <c r="A566" s="141"/>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ht="15.75" customHeight="1">
      <c r="A567" s="141"/>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ht="15.75" customHeight="1">
      <c r="A568" s="141"/>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ht="15.75" customHeight="1">
      <c r="A569" s="141"/>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ht="15.75" customHeight="1">
      <c r="A570" s="141"/>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ht="15.75" customHeight="1">
      <c r="A571" s="141"/>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ht="15.75" customHeight="1">
      <c r="A572" s="141"/>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ht="15.75" customHeight="1">
      <c r="A573" s="141"/>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ht="15.75" customHeight="1">
      <c r="A574" s="141"/>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ht="15.75" customHeight="1">
      <c r="A575" s="141"/>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ht="15.75" customHeight="1">
      <c r="A576" s="141"/>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ht="15.75" customHeight="1">
      <c r="A577" s="141"/>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ht="15.75" customHeight="1">
      <c r="A578" s="141"/>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ht="15.75" customHeight="1">
      <c r="A579" s="141"/>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ht="15.75" customHeight="1">
      <c r="A580" s="141"/>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ht="15.75" customHeight="1">
      <c r="A581" s="141"/>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ht="15.75" customHeight="1">
      <c r="A582" s="141"/>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ht="15.75" customHeight="1">
      <c r="A583" s="141"/>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ht="15.75" customHeight="1">
      <c r="A584" s="141"/>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ht="15.75" customHeight="1">
      <c r="A585" s="141"/>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ht="15.75" customHeight="1">
      <c r="A586" s="141"/>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ht="15.75" customHeight="1">
      <c r="A587" s="141"/>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ht="15.75" customHeight="1">
      <c r="A588" s="141"/>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ht="15.75" customHeight="1">
      <c r="A589" s="141"/>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ht="15.75" customHeight="1">
      <c r="A590" s="141"/>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ht="15.75" customHeight="1">
      <c r="A591" s="141"/>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ht="15.75" customHeight="1">
      <c r="A592" s="141"/>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ht="15.75" customHeight="1">
      <c r="A593" s="141"/>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ht="15.75" customHeight="1">
      <c r="A594" s="141"/>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ht="15.75" customHeight="1">
      <c r="A595" s="141"/>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ht="15.75" customHeight="1">
      <c r="A596" s="141"/>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ht="15.75" customHeight="1">
      <c r="A597" s="141"/>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ht="15.75" customHeight="1">
      <c r="A598" s="141"/>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ht="15.75" customHeight="1">
      <c r="A599" s="141"/>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ht="15.75" customHeight="1">
      <c r="A600" s="141"/>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ht="15.75" customHeight="1">
      <c r="A601" s="141"/>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ht="15.75" customHeight="1">
      <c r="A602" s="141"/>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ht="15.75" customHeight="1">
      <c r="A603" s="141"/>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ht="15.75" customHeight="1">
      <c r="A604" s="141"/>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ht="15.75" customHeight="1">
      <c r="A605" s="141"/>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ht="15.75" customHeight="1">
      <c r="A606" s="141"/>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ht="15.75" customHeight="1">
      <c r="A607" s="141"/>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ht="15.75" customHeight="1">
      <c r="A608" s="141"/>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ht="15.75" customHeight="1">
      <c r="A609" s="141"/>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ht="15.75" customHeight="1">
      <c r="A610" s="141"/>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ht="15.75" customHeight="1">
      <c r="A611" s="141"/>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ht="15.75" customHeight="1">
      <c r="A612" s="141"/>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ht="15.75" customHeight="1">
      <c r="A613" s="141"/>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ht="15.75" customHeight="1">
      <c r="A614" s="141"/>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ht="15.75" customHeight="1">
      <c r="A615" s="141"/>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ht="15.75" customHeight="1">
      <c r="A616" s="141"/>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ht="15.75" customHeight="1">
      <c r="A617" s="141"/>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ht="15.75" customHeight="1">
      <c r="A618" s="141"/>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ht="15.75" customHeight="1">
      <c r="A619" s="141"/>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ht="15.75" customHeight="1">
      <c r="A620" s="141"/>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ht="15.75" customHeight="1">
      <c r="A621" s="141"/>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ht="15.75" customHeight="1">
      <c r="A622" s="141"/>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ht="15.75" customHeight="1">
      <c r="A623" s="141"/>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ht="15.75" customHeight="1">
      <c r="A624" s="141"/>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ht="15.75" customHeight="1">
      <c r="A625" s="141"/>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ht="15.75" customHeight="1">
      <c r="A626" s="141"/>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ht="15.75" customHeight="1">
      <c r="A627" s="141"/>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ht="15.75" customHeight="1">
      <c r="A628" s="141"/>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ht="15.75" customHeight="1">
      <c r="A629" s="141"/>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ht="15.75" customHeight="1">
      <c r="A630" s="141"/>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ht="15.75" customHeight="1">
      <c r="A631" s="141"/>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ht="15.75" customHeight="1">
      <c r="A632" s="141"/>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ht="15.75" customHeight="1">
      <c r="A633" s="141"/>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ht="15.75" customHeight="1">
      <c r="A634" s="141"/>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ht="15.75" customHeight="1">
      <c r="A635" s="141"/>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ht="15.75" customHeight="1">
      <c r="A636" s="141"/>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ht="15.75" customHeight="1">
      <c r="A637" s="141"/>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ht="15.75" customHeight="1">
      <c r="A638" s="141"/>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ht="15.75" customHeight="1">
      <c r="A639" s="141"/>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ht="15.75" customHeight="1">
      <c r="A640" s="141"/>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ht="15.75" customHeight="1">
      <c r="A641" s="141"/>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ht="15.75" customHeight="1">
      <c r="A642" s="141"/>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ht="15.75" customHeight="1">
      <c r="A643" s="141"/>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ht="15.75" customHeight="1">
      <c r="A644" s="141"/>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ht="15.75" customHeight="1">
      <c r="A645" s="141"/>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ht="15.75" customHeight="1">
      <c r="A646" s="141"/>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ht="15.75" customHeight="1">
      <c r="A647" s="141"/>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ht="15.75" customHeight="1">
      <c r="A648" s="141"/>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ht="15.75" customHeight="1">
      <c r="A649" s="141"/>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ht="15.75" customHeight="1">
      <c r="A650" s="141"/>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ht="15.75" customHeight="1">
      <c r="A651" s="141"/>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ht="15.75" customHeight="1">
      <c r="A652" s="141"/>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ht="15.75" customHeight="1">
      <c r="A653" s="141"/>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ht="15.75" customHeight="1">
      <c r="A654" s="141"/>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ht="15.75" customHeight="1">
      <c r="A655" s="141"/>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ht="15.75" customHeight="1">
      <c r="A656" s="141"/>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ht="15.75" customHeight="1">
      <c r="A657" s="141"/>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ht="15.75" customHeight="1">
      <c r="A658" s="141"/>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ht="15.75" customHeight="1">
      <c r="A659" s="141"/>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ht="15.75" customHeight="1">
      <c r="A660" s="141"/>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ht="15.75" customHeight="1">
      <c r="A661" s="141"/>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ht="15.75" customHeight="1">
      <c r="A662" s="141"/>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ht="15.75" customHeight="1">
      <c r="A663" s="141"/>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ht="15.75" customHeight="1">
      <c r="A664" s="141"/>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ht="15.75" customHeight="1">
      <c r="A665" s="141"/>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ht="15.75" customHeight="1">
      <c r="A666" s="141"/>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ht="15.75" customHeight="1">
      <c r="A667" s="141"/>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ht="15.75" customHeight="1">
      <c r="A668" s="141"/>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ht="15.75" customHeight="1">
      <c r="A669" s="141"/>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ht="15.75" customHeight="1">
      <c r="A670" s="141"/>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ht="15.75" customHeight="1">
      <c r="A671" s="141"/>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ht="15.75" customHeight="1">
      <c r="A672" s="141"/>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ht="15.75" customHeight="1">
      <c r="A673" s="141"/>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ht="15.75" customHeight="1">
      <c r="A674" s="141"/>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ht="15.75" customHeight="1">
      <c r="A675" s="141"/>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ht="15.75" customHeight="1">
      <c r="A676" s="141"/>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ht="15.75" customHeight="1">
      <c r="A677" s="141"/>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ht="15.75" customHeight="1">
      <c r="A678" s="141"/>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ht="15.75" customHeight="1">
      <c r="A679" s="141"/>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ht="15.75" customHeight="1">
      <c r="A680" s="141"/>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ht="15.75" customHeight="1">
      <c r="A681" s="141"/>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ht="15.75" customHeight="1">
      <c r="A682" s="141"/>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ht="15.75" customHeight="1">
      <c r="A683" s="141"/>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ht="15.75" customHeight="1">
      <c r="A684" s="141"/>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ht="15.75" customHeight="1">
      <c r="A685" s="141"/>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ht="15.75" customHeight="1">
      <c r="A686" s="141"/>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ht="15.75" customHeight="1">
      <c r="A687" s="141"/>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ht="15.75" customHeight="1">
      <c r="A688" s="141"/>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ht="15.75" customHeight="1">
      <c r="A689" s="141"/>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ht="15.75" customHeight="1">
      <c r="A690" s="141"/>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ht="15.75" customHeight="1">
      <c r="A691" s="141"/>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ht="15.75" customHeight="1">
      <c r="A692" s="141"/>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ht="15.75" customHeight="1">
      <c r="A693" s="141"/>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ht="15.75" customHeight="1">
      <c r="A694" s="141"/>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ht="15.75" customHeight="1">
      <c r="A695" s="141"/>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ht="15.75" customHeight="1">
      <c r="A696" s="141"/>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ht="15.75" customHeight="1">
      <c r="A697" s="141"/>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ht="15.75" customHeight="1">
      <c r="A698" s="141"/>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ht="15.75" customHeight="1">
      <c r="A699" s="141"/>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ht="15.75" customHeight="1">
      <c r="A700" s="141"/>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ht="15.75" customHeight="1">
      <c r="A701" s="141"/>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ht="15.75" customHeight="1">
      <c r="A702" s="141"/>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ht="15.75" customHeight="1">
      <c r="A703" s="141"/>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ht="15.75" customHeight="1">
      <c r="A704" s="141"/>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ht="15.75" customHeight="1">
      <c r="A705" s="141"/>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ht="15.75" customHeight="1">
      <c r="A706" s="141"/>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ht="15.75" customHeight="1">
      <c r="A707" s="141"/>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ht="15.75" customHeight="1">
      <c r="A708" s="141"/>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ht="15.75" customHeight="1">
      <c r="A709" s="141"/>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ht="15.75" customHeight="1">
      <c r="A710" s="141"/>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ht="15.75" customHeight="1">
      <c r="A711" s="141"/>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ht="15.75" customHeight="1">
      <c r="A712" s="141"/>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ht="15.75" customHeight="1">
      <c r="A713" s="141"/>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ht="15.75" customHeight="1">
      <c r="A714" s="141"/>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ht="15.75" customHeight="1">
      <c r="A715" s="141"/>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ht="15.75" customHeight="1">
      <c r="A716" s="141"/>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ht="15.75" customHeight="1">
      <c r="A717" s="141"/>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ht="15.75" customHeight="1">
      <c r="A718" s="141"/>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ht="15.75" customHeight="1">
      <c r="A719" s="141"/>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ht="15.75" customHeight="1">
      <c r="A720" s="141"/>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ht="15.75" customHeight="1">
      <c r="A721" s="141"/>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ht="15.75" customHeight="1">
      <c r="A722" s="141"/>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ht="15.75" customHeight="1">
      <c r="A723" s="141"/>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ht="15.75" customHeight="1">
      <c r="A724" s="141"/>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ht="15.75" customHeight="1">
      <c r="A725" s="141"/>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ht="15.75" customHeight="1">
      <c r="A726" s="141"/>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ht="15.75" customHeight="1">
      <c r="A727" s="141"/>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ht="15.75" customHeight="1">
      <c r="A728" s="141"/>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ht="15.75" customHeight="1">
      <c r="A729" s="141"/>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ht="15.75" customHeight="1">
      <c r="A730" s="141"/>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ht="15.75" customHeight="1">
      <c r="A731" s="141"/>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ht="15.75" customHeight="1">
      <c r="A732" s="141"/>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ht="15.75" customHeight="1">
      <c r="A733" s="141"/>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ht="15.75" customHeight="1">
      <c r="A734" s="141"/>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ht="15.75" customHeight="1">
      <c r="A735" s="141"/>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ht="15.75" customHeight="1">
      <c r="A736" s="141"/>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ht="15.75" customHeight="1">
      <c r="A737" s="141"/>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ht="15.75" customHeight="1">
      <c r="A738" s="141"/>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ht="15.75" customHeight="1">
      <c r="A739" s="141"/>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ht="15.75" customHeight="1">
      <c r="A740" s="141"/>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ht="15.75" customHeight="1">
      <c r="A741" s="141"/>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ht="15.75" customHeight="1">
      <c r="A742" s="141"/>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ht="15.75" customHeight="1">
      <c r="A743" s="141"/>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ht="15.75" customHeight="1">
      <c r="A744" s="141"/>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ht="15.75" customHeight="1">
      <c r="A745" s="141"/>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ht="15.75" customHeight="1">
      <c r="A746" s="141"/>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ht="15.75" customHeight="1">
      <c r="A747" s="141"/>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ht="15.75" customHeight="1">
      <c r="A748" s="141"/>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ht="15.75" customHeight="1">
      <c r="A749" s="141"/>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ht="15.75" customHeight="1">
      <c r="A750" s="141"/>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ht="15.75" customHeight="1">
      <c r="A751" s="141"/>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ht="15.75" customHeight="1">
      <c r="A752" s="141"/>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ht="15.75" customHeight="1">
      <c r="A753" s="141"/>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ht="15.75" customHeight="1">
      <c r="A754" s="141"/>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ht="15.75" customHeight="1">
      <c r="A755" s="141"/>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ht="15.75" customHeight="1">
      <c r="A756" s="141"/>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ht="15.75" customHeight="1">
      <c r="A757" s="141"/>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ht="15.75" customHeight="1">
      <c r="A758" s="141"/>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ht="15.75" customHeight="1">
      <c r="A759" s="141"/>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ht="15.75" customHeight="1">
      <c r="A760" s="141"/>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ht="15.75" customHeight="1">
      <c r="A761" s="141"/>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ht="15.75" customHeight="1">
      <c r="A762" s="141"/>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ht="15.75" customHeight="1">
      <c r="A763" s="141"/>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ht="15.75" customHeight="1">
      <c r="A764" s="141"/>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ht="15.75" customHeight="1">
      <c r="A765" s="141"/>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ht="15.75" customHeight="1">
      <c r="A766" s="141"/>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ht="15.75" customHeight="1">
      <c r="A767" s="141"/>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ht="15.75" customHeight="1">
      <c r="A768" s="141"/>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ht="15.75" customHeight="1">
      <c r="A769" s="141"/>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ht="15.75" customHeight="1">
      <c r="A770" s="141"/>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ht="15.75" customHeight="1">
      <c r="A771" s="141"/>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ht="15.75" customHeight="1">
      <c r="A772" s="141"/>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ht="15.75" customHeight="1">
      <c r="A773" s="141"/>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ht="15.75" customHeight="1">
      <c r="A774" s="141"/>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ht="15.75" customHeight="1">
      <c r="A775" s="141"/>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ht="15.75" customHeight="1">
      <c r="A776" s="141"/>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ht="15.75" customHeight="1">
      <c r="A777" s="141"/>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ht="15.75" customHeight="1">
      <c r="A778" s="141"/>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ht="15.75" customHeight="1">
      <c r="A779" s="141"/>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ht="15.75" customHeight="1">
      <c r="A780" s="141"/>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ht="15.75" customHeight="1">
      <c r="A781" s="141"/>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ht="15.75" customHeight="1">
      <c r="A782" s="141"/>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ht="15.75" customHeight="1">
      <c r="A783" s="141"/>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ht="15.75" customHeight="1">
      <c r="A784" s="141"/>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ht="15.75" customHeight="1">
      <c r="A785" s="141"/>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ht="15.75" customHeight="1">
      <c r="A786" s="141"/>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ht="15.75" customHeight="1">
      <c r="A787" s="141"/>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ht="15.75" customHeight="1">
      <c r="A788" s="141"/>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ht="15.75" customHeight="1">
      <c r="A789" s="141"/>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ht="15.75" customHeight="1">
      <c r="A790" s="141"/>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ht="15.75" customHeight="1">
      <c r="A791" s="141"/>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ht="15.75" customHeight="1">
      <c r="A792" s="141"/>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ht="15.75" customHeight="1">
      <c r="A793" s="141"/>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ht="15.75" customHeight="1">
      <c r="A794" s="141"/>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ht="15.75" customHeight="1">
      <c r="A795" s="141"/>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ht="15.75" customHeight="1">
      <c r="A796" s="141"/>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ht="15.75" customHeight="1">
      <c r="A797" s="141"/>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ht="15.75" customHeight="1">
      <c r="A798" s="141"/>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ht="15.75" customHeight="1">
      <c r="A799" s="141"/>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ht="15.75" customHeight="1">
      <c r="A800" s="141"/>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ht="15.75" customHeight="1">
      <c r="A801" s="141"/>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ht="15.75" customHeight="1">
      <c r="A802" s="141"/>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ht="15.75" customHeight="1">
      <c r="A803" s="141"/>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ht="15.75" customHeight="1">
      <c r="A804" s="141"/>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ht="15.75" customHeight="1">
      <c r="A805" s="141"/>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ht="15.75" customHeight="1">
      <c r="A806" s="141"/>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ht="15.75" customHeight="1">
      <c r="A807" s="141"/>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ht="15.75" customHeight="1">
      <c r="A808" s="141"/>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ht="15.75" customHeight="1">
      <c r="A809" s="141"/>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ht="15.75" customHeight="1">
      <c r="A810" s="141"/>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ht="15.75" customHeight="1">
      <c r="A811" s="141"/>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ht="15.75" customHeight="1">
      <c r="A812" s="141"/>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ht="15.75" customHeight="1">
      <c r="A813" s="141"/>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ht="15.75" customHeight="1">
      <c r="A814" s="141"/>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ht="15.75" customHeight="1">
      <c r="A815" s="141"/>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ht="15.75" customHeight="1">
      <c r="A816" s="141"/>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ht="15.75" customHeight="1">
      <c r="A817" s="141"/>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ht="15.75" customHeight="1">
      <c r="A818" s="141"/>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ht="15.75" customHeight="1">
      <c r="A819" s="141"/>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ht="15.75" customHeight="1">
      <c r="A820" s="141"/>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ht="15.75" customHeight="1">
      <c r="A821" s="141"/>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ht="15.75" customHeight="1">
      <c r="A822" s="141"/>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ht="15.75" customHeight="1">
      <c r="A823" s="141"/>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ht="15.75" customHeight="1">
      <c r="A824" s="141"/>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ht="15.75" customHeight="1">
      <c r="A825" s="141"/>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ht="15.75" customHeight="1">
      <c r="A826" s="141"/>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ht="15.75" customHeight="1">
      <c r="A827" s="141"/>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ht="15.75" customHeight="1">
      <c r="A828" s="141"/>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ht="15.75" customHeight="1">
      <c r="A829" s="141"/>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ht="15.75" customHeight="1">
      <c r="A830" s="141"/>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ht="15.75" customHeight="1">
      <c r="A831" s="141"/>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ht="15.75" customHeight="1">
      <c r="A832" s="141"/>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ht="15.75" customHeight="1">
      <c r="A833" s="141"/>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ht="15.75" customHeight="1">
      <c r="A834" s="141"/>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ht="15.75" customHeight="1">
      <c r="A835" s="141"/>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ht="15.75" customHeight="1">
      <c r="A836" s="141"/>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ht="15.75" customHeight="1">
      <c r="A837" s="141"/>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ht="15.75" customHeight="1">
      <c r="A838" s="141"/>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ht="15.75" customHeight="1">
      <c r="A839" s="141"/>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ht="15.75" customHeight="1">
      <c r="A840" s="141"/>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ht="15.75" customHeight="1">
      <c r="A841" s="141"/>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ht="15.75" customHeight="1">
      <c r="A842" s="141"/>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ht="15.75" customHeight="1">
      <c r="A843" s="141"/>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ht="15.75" customHeight="1">
      <c r="A844" s="141"/>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ht="15.75" customHeight="1">
      <c r="A845" s="141"/>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ht="15.75" customHeight="1">
      <c r="A846" s="141"/>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ht="15.75" customHeight="1">
      <c r="A847" s="141"/>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ht="15.75" customHeight="1">
      <c r="A848" s="141"/>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ht="15.75" customHeight="1">
      <c r="A849" s="141"/>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ht="15.75" customHeight="1">
      <c r="A850" s="141"/>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ht="15.75" customHeight="1">
      <c r="A851" s="141"/>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ht="15.75" customHeight="1">
      <c r="A852" s="141"/>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ht="15.75" customHeight="1">
      <c r="A853" s="141"/>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ht="15.75" customHeight="1">
      <c r="A854" s="141"/>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ht="15.75" customHeight="1">
      <c r="A855" s="141"/>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ht="15.75" customHeight="1">
      <c r="A856" s="141"/>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ht="15.75" customHeight="1">
      <c r="A857" s="141"/>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ht="15.75" customHeight="1">
      <c r="A858" s="141"/>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ht="15.75" customHeight="1">
      <c r="A859" s="141"/>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ht="15.75" customHeight="1">
      <c r="A860" s="141"/>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ht="15.75" customHeight="1">
      <c r="A861" s="141"/>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ht="15.75" customHeight="1">
      <c r="A862" s="141"/>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ht="15.75" customHeight="1">
      <c r="A863" s="141"/>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ht="15.75" customHeight="1">
      <c r="A864" s="141"/>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ht="15.75" customHeight="1">
      <c r="A865" s="141"/>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ht="15.75" customHeight="1">
      <c r="A866" s="141"/>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ht="15.75" customHeight="1">
      <c r="A867" s="141"/>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ht="15.75" customHeight="1">
      <c r="A868" s="141"/>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ht="15.75" customHeight="1">
      <c r="A869" s="141"/>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ht="15.75" customHeight="1">
      <c r="A870" s="141"/>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ht="15.75" customHeight="1">
      <c r="A871" s="141"/>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ht="15.75" customHeight="1">
      <c r="A872" s="141"/>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ht="15.75" customHeight="1">
      <c r="A873" s="141"/>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ht="15.75" customHeight="1">
      <c r="A874" s="141"/>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ht="15.75" customHeight="1">
      <c r="A875" s="141"/>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ht="15.75" customHeight="1">
      <c r="A876" s="141"/>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ht="15.75" customHeight="1">
      <c r="A877" s="141"/>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ht="15.75" customHeight="1">
      <c r="A878" s="141"/>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ht="15.75" customHeight="1">
      <c r="A879" s="141"/>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ht="15.75" customHeight="1">
      <c r="A880" s="141"/>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ht="15.75" customHeight="1">
      <c r="A881" s="141"/>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ht="15.75" customHeight="1">
      <c r="A882" s="141"/>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ht="15.75" customHeight="1">
      <c r="A883" s="141"/>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ht="15.75" customHeight="1">
      <c r="A884" s="141"/>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ht="15.75" customHeight="1">
      <c r="A885" s="141"/>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ht="15.75" customHeight="1">
      <c r="A886" s="141"/>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ht="15.75" customHeight="1">
      <c r="A887" s="141"/>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ht="15.75" customHeight="1">
      <c r="A888" s="141"/>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ht="15.75" customHeight="1">
      <c r="A889" s="141"/>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ht="15.75" customHeight="1">
      <c r="A890" s="141"/>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ht="15.75" customHeight="1">
      <c r="A891" s="141"/>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ht="15.75" customHeight="1">
      <c r="A892" s="141"/>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ht="15.75" customHeight="1">
      <c r="A893" s="141"/>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ht="15.75" customHeight="1">
      <c r="A894" s="141"/>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ht="15.75" customHeight="1">
      <c r="A895" s="141"/>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ht="15.75" customHeight="1">
      <c r="A896" s="141"/>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ht="15.75" customHeight="1">
      <c r="A897" s="141"/>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ht="15.75" customHeight="1">
      <c r="A898" s="141"/>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ht="15.75" customHeight="1">
      <c r="A899" s="141"/>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ht="15.75" customHeight="1">
      <c r="A900" s="141"/>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ht="15.75" customHeight="1">
      <c r="A901" s="141"/>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ht="15.75" customHeight="1">
      <c r="A902" s="141"/>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ht="15.75" customHeight="1">
      <c r="A903" s="141"/>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ht="15.75" customHeight="1">
      <c r="A904" s="141"/>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ht="15.75" customHeight="1">
      <c r="A905" s="141"/>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ht="15.75" customHeight="1">
      <c r="A906" s="141"/>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ht="15.75" customHeight="1">
      <c r="A907" s="141"/>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ht="15.75" customHeight="1">
      <c r="A908" s="141"/>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ht="15.75" customHeight="1">
      <c r="A909" s="141"/>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ht="15.75" customHeight="1">
      <c r="A910" s="141"/>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ht="15.75" customHeight="1">
      <c r="A911" s="141"/>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ht="15.75" customHeight="1">
      <c r="A912" s="141"/>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ht="15.75" customHeight="1">
      <c r="A913" s="141"/>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ht="15.75" customHeight="1">
      <c r="A914" s="141"/>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ht="15.75" customHeight="1">
      <c r="A915" s="141"/>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ht="15.75" customHeight="1">
      <c r="A916" s="141"/>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ht="15.75" customHeight="1">
      <c r="A917" s="141"/>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ht="15.75" customHeight="1">
      <c r="A918" s="141"/>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ht="15.75" customHeight="1">
      <c r="A919" s="141"/>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ht="15.75" customHeight="1">
      <c r="A920" s="141"/>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ht="15.75" customHeight="1">
      <c r="A921" s="141"/>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ht="15.75" customHeight="1">
      <c r="A922" s="141"/>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ht="15.75" customHeight="1">
      <c r="A923" s="141"/>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ht="15.75" customHeight="1">
      <c r="A924" s="141"/>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ht="15.75" customHeight="1">
      <c r="A925" s="141"/>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ht="15.75" customHeight="1">
      <c r="A926" s="141"/>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ht="15.75" customHeight="1">
      <c r="A927" s="141"/>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ht="15.75" customHeight="1">
      <c r="A928" s="141"/>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ht="15.75" customHeight="1">
      <c r="A929" s="141"/>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ht="15.75" customHeight="1">
      <c r="A930" s="141"/>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ht="15.75" customHeight="1">
      <c r="A931" s="141"/>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ht="15.75" customHeight="1">
      <c r="A932" s="141"/>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ht="15.75" customHeight="1">
      <c r="A933" s="141"/>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ht="15.75" customHeight="1">
      <c r="A934" s="141"/>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ht="15.75" customHeight="1">
      <c r="A935" s="141"/>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ht="15.75" customHeight="1">
      <c r="A936" s="141"/>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ht="15.75" customHeight="1">
      <c r="A937" s="141"/>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ht="15.75" customHeight="1">
      <c r="A938" s="141"/>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ht="15.75" customHeight="1">
      <c r="A939" s="141"/>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ht="15.75" customHeight="1">
      <c r="A940" s="141"/>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ht="15.75" customHeight="1">
      <c r="A941" s="141"/>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ht="15.75" customHeight="1">
      <c r="A942" s="141"/>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ht="15.75" customHeight="1">
      <c r="A943" s="141"/>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ht="15.75" customHeight="1">
      <c r="A944" s="141"/>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ht="15.75" customHeight="1">
      <c r="A945" s="141"/>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ht="15.75" customHeight="1">
      <c r="A946" s="141"/>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ht="15.75" customHeight="1">
      <c r="A947" s="141"/>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ht="15.75" customHeight="1">
      <c r="A948" s="141"/>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ht="15.75" customHeight="1">
      <c r="A949" s="141"/>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ht="15.75" customHeight="1">
      <c r="A950" s="141"/>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ht="15.75" customHeight="1">
      <c r="A951" s="141"/>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ht="15.75" customHeight="1">
      <c r="A952" s="141"/>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ht="15.75" customHeight="1">
      <c r="A953" s="141"/>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ht="15.75" customHeight="1">
      <c r="A954" s="141"/>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ht="15.75" customHeight="1">
      <c r="A955" s="141"/>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ht="15.75" customHeight="1">
      <c r="A956" s="141"/>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ht="15.75" customHeight="1">
      <c r="A957" s="141"/>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ht="15.75" customHeight="1">
      <c r="A958" s="141"/>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ht="15.75" customHeight="1">
      <c r="A959" s="141"/>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ht="15.75" customHeight="1">
      <c r="A960" s="141"/>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ht="15.75" customHeight="1">
      <c r="A961" s="141"/>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ht="15.75" customHeight="1">
      <c r="A962" s="141"/>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ht="15.75" customHeight="1">
      <c r="A963" s="141"/>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ht="15.75" customHeight="1">
      <c r="A964" s="141"/>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ht="15.75" customHeight="1">
      <c r="A965" s="141"/>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ht="15.75" customHeight="1">
      <c r="A966" s="141"/>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ht="15.75" customHeight="1">
      <c r="A967" s="141"/>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ht="15.75" customHeight="1">
      <c r="A968" s="141"/>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ht="15.75" customHeight="1">
      <c r="A969" s="141"/>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ht="15.75" customHeight="1">
      <c r="A970" s="141"/>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ht="15.75" customHeight="1">
      <c r="A971" s="141"/>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ht="15.75" customHeight="1">
      <c r="A972" s="141"/>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ht="15.75" customHeight="1">
      <c r="A973" s="141"/>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ht="15.75" customHeight="1">
      <c r="A974" s="141"/>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ht="15.75" customHeight="1">
      <c r="A975" s="141"/>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ht="15.75" customHeight="1">
      <c r="A976" s="141"/>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ht="15.75" customHeight="1">
      <c r="A977" s="141"/>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ht="15.75" customHeight="1">
      <c r="A978" s="141"/>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ht="15.75" customHeight="1">
      <c r="A979" s="141"/>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ht="15.75" customHeight="1">
      <c r="A980" s="141"/>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ht="15.75" customHeight="1">
      <c r="A981" s="141"/>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ht="15.75" customHeight="1">
      <c r="A982" s="141"/>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ht="15.75" customHeight="1">
      <c r="A983" s="141"/>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ht="15.75" customHeight="1">
      <c r="A984" s="141"/>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ht="15.75" customHeight="1">
      <c r="A985" s="141"/>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ht="15.75" customHeight="1">
      <c r="A986" s="141"/>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ht="15.75" customHeight="1">
      <c r="A987" s="141"/>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ht="15.75" customHeight="1">
      <c r="A988" s="141"/>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ht="15.75" customHeight="1">
      <c r="A989" s="141"/>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ht="15.75" customHeight="1">
      <c r="A990" s="141"/>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ht="15.75" customHeight="1">
      <c r="A991" s="141"/>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ht="15.75" customHeight="1">
      <c r="A992" s="141"/>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ht="15.75" customHeight="1">
      <c r="A993" s="141"/>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ht="15.75" customHeight="1">
      <c r="A994" s="141"/>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ht="15.75" customHeight="1">
      <c r="A995" s="141"/>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ht="15.75" customHeight="1">
      <c r="A996" s="141"/>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ht="15.75" customHeight="1">
      <c r="A997" s="141"/>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ht="15.75" customHeight="1">
      <c r="A998" s="141"/>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ht="15.75" customHeight="1">
      <c r="A999" s="141"/>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ht="15.75" customHeight="1">
      <c r="A1000" s="141"/>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